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0" yWindow="0" windowWidth="19440" windowHeight="11700" firstSheet="10" activeTab="12"/>
  </bookViews>
  <sheets>
    <sheet name="Kiadások költségvetési 1." sheetId="3" r:id="rId1"/>
    <sheet name="Bevételek (költségvetési) 2." sheetId="4" r:id="rId2"/>
    <sheet name="Finanszírozási kiadások 3." sheetId="5" r:id="rId3"/>
    <sheet name="Finanszírozási bevételek 4." sheetId="6" r:id="rId4"/>
    <sheet name="Létszám előirányzat 5." sheetId="7" r:id="rId5"/>
    <sheet name="Kiad-Bev.mérlegszerűen 6." sheetId="10" r:id="rId6"/>
    <sheet name=" Felújítási kiadások 7." sheetId="12" r:id="rId7"/>
    <sheet name="Felhalmozási kiadások 8." sheetId="15" r:id="rId8"/>
    <sheet name="Vagyonkimutatás 9." sheetId="16" r:id="rId9"/>
    <sheet name="Pénzmaradvány kimutatás 10." sheetId="17" r:id="rId10"/>
    <sheet name="Előiárányzat-felh.ütemterv. 11." sheetId="13" r:id="rId11"/>
    <sheet name="Gördülő költségvetés 12." sheetId="14" r:id="rId12"/>
    <sheet name="Stabilitási melléklet 13." sheetId="11" r:id="rId13"/>
  </sheets>
  <definedNames>
    <definedName name="_xlnm.Print_Titles" localSheetId="1">'Bevételek (költségvetési) 2.'!$1:$6</definedName>
    <definedName name="_xlnm.Print_Titles" localSheetId="3">'Finanszírozási bevételek 4.'!$1:$9</definedName>
    <definedName name="_xlnm.Print_Titles" localSheetId="0">'Kiadások költségvetési 1.'!$1:$7</definedName>
    <definedName name="_xlnm.Print_Titles" localSheetId="4">'Létszám előirányzat 5.'!$5:$6</definedName>
    <definedName name="_xlnm.Print_Area" localSheetId="6">' Felújítási kiadások 7.'!$A$1:$K$11</definedName>
    <definedName name="_xlnm.Print_Area" localSheetId="1">'Bevételek (költségvetési) 2.'!$A$1:$AI$74</definedName>
    <definedName name="_xlnm.Print_Area" localSheetId="10">'Előiárányzat-felh.ütemterv. 11.'!$A$1:$AB$28</definedName>
    <definedName name="_xlnm.Print_Area" localSheetId="3">'Finanszírozási bevételek 4.'!$A$1:$AI$39</definedName>
    <definedName name="_xlnm.Print_Area" localSheetId="2">'Finanszírozási kiadások 3.'!$A$1:$AI$36</definedName>
    <definedName name="_xlnm.Print_Area" localSheetId="0">'Kiadások költségvetési 1.'!$A$1:$AI$102</definedName>
    <definedName name="_xlnm.Print_Area" localSheetId="5">'Kiad-Bev.mérlegszerűen 6.'!$A$1:$R$27</definedName>
    <definedName name="_xlnm.Print_Area" localSheetId="4">'Létszám előirányzat 5.'!$A$1:$BR$38</definedName>
  </definedNames>
  <calcPr calcId="125725"/>
</workbook>
</file>

<file path=xl/calcChain.xml><?xml version="1.0" encoding="utf-8"?>
<calcChain xmlns="http://schemas.openxmlformats.org/spreadsheetml/2006/main">
  <c r="AB23" i="13"/>
  <c r="P22"/>
  <c r="AB15"/>
  <c r="P15" s="1"/>
  <c r="P8"/>
  <c r="P9"/>
  <c r="P10"/>
  <c r="P11"/>
  <c r="P12"/>
  <c r="P13"/>
  <c r="P14"/>
  <c r="P16"/>
  <c r="P17"/>
  <c r="P18"/>
  <c r="P19"/>
  <c r="P20"/>
  <c r="P21"/>
  <c r="P7"/>
  <c r="K14" i="15"/>
  <c r="K11" i="12"/>
  <c r="R23" i="10"/>
  <c r="R15"/>
  <c r="AI39" i="6"/>
  <c r="AI30"/>
  <c r="AI21"/>
  <c r="AI36" i="5"/>
  <c r="AI27"/>
  <c r="AI74" i="4"/>
  <c r="AI73"/>
  <c r="AI55"/>
  <c r="AI49"/>
  <c r="AI39"/>
  <c r="AI37"/>
  <c r="AI25"/>
  <c r="AI13"/>
  <c r="AI19" s="1"/>
  <c r="AI102" i="3"/>
  <c r="AI91"/>
  <c r="AI86"/>
  <c r="AI78"/>
  <c r="AI66"/>
  <c r="AI61"/>
  <c r="AI52"/>
  <c r="AI51"/>
  <c r="AI45"/>
  <c r="AI42"/>
  <c r="AI34"/>
  <c r="AI31"/>
  <c r="AI26"/>
  <c r="AI25"/>
  <c r="AI21"/>
  <c r="J14" i="15" l="1"/>
  <c r="I13"/>
  <c r="I12"/>
  <c r="I11"/>
  <c r="I10"/>
  <c r="I9"/>
  <c r="I8"/>
  <c r="I7"/>
  <c r="I14" l="1"/>
  <c r="X15" i="13"/>
  <c r="T15"/>
  <c r="Y15"/>
  <c r="U15"/>
  <c r="Q22" i="14"/>
  <c r="Z15" i="13"/>
  <c r="V15"/>
  <c r="R15"/>
  <c r="J11" i="12"/>
  <c r="Q27" i="10"/>
  <c r="Q23"/>
  <c r="Q15"/>
  <c r="AH30" i="6"/>
  <c r="AH39" s="1"/>
  <c r="AH21"/>
  <c r="AH27" i="5"/>
  <c r="AH36" s="1"/>
  <c r="AH73" i="4"/>
  <c r="AH49"/>
  <c r="AH55" s="1"/>
  <c r="AH39"/>
  <c r="AH37"/>
  <c r="AH25"/>
  <c r="AH13"/>
  <c r="AH19" s="1"/>
  <c r="AH91" i="3"/>
  <c r="AH86"/>
  <c r="AH66"/>
  <c r="AH78" s="1"/>
  <c r="AH61"/>
  <c r="AH51"/>
  <c r="AH45"/>
  <c r="AH42"/>
  <c r="AH34"/>
  <c r="AH31"/>
  <c r="AH25"/>
  <c r="AH21"/>
  <c r="Q23" i="13"/>
  <c r="R23"/>
  <c r="S23"/>
  <c r="T23"/>
  <c r="U23"/>
  <c r="V23"/>
  <c r="W23"/>
  <c r="X23"/>
  <c r="Y23"/>
  <c r="Z23"/>
  <c r="AA23"/>
  <c r="Q15"/>
  <c r="S15"/>
  <c r="W15"/>
  <c r="AA15"/>
  <c r="Q27"/>
  <c r="R27"/>
  <c r="S27"/>
  <c r="T27"/>
  <c r="U27"/>
  <c r="V27"/>
  <c r="W27"/>
  <c r="X27"/>
  <c r="Y27"/>
  <c r="Z27"/>
  <c r="AA27"/>
  <c r="AI28" i="7"/>
  <c r="AM28"/>
  <c r="AQ28"/>
  <c r="AU28"/>
  <c r="AY28"/>
  <c r="BC28"/>
  <c r="BG28"/>
  <c r="BK28"/>
  <c r="BO28"/>
  <c r="AH74" i="4" l="1"/>
  <c r="AH52" i="3"/>
  <c r="AH26"/>
  <c r="R22" i="14"/>
  <c r="S22" s="1"/>
  <c r="BK32" i="7"/>
  <c r="BK33" s="1"/>
  <c r="AH102" i="3" l="1"/>
  <c r="Q8" i="14"/>
  <c r="R8" s="1"/>
  <c r="S8" s="1"/>
  <c r="P25"/>
  <c r="Q25" s="1"/>
  <c r="R25" s="1"/>
  <c r="S25" s="1"/>
  <c r="P27" i="13"/>
  <c r="I10" i="12"/>
  <c r="I9"/>
  <c r="I8"/>
  <c r="I7"/>
  <c r="P25" i="10"/>
  <c r="AG36" i="6"/>
  <c r="P8" i="10"/>
  <c r="AI32" i="7"/>
  <c r="AM32"/>
  <c r="AQ32"/>
  <c r="AU32"/>
  <c r="AU33" s="1"/>
  <c r="AY32"/>
  <c r="AY33" s="1"/>
  <c r="BC32"/>
  <c r="BG32"/>
  <c r="BO32"/>
  <c r="BO33" s="1"/>
  <c r="AE32"/>
  <c r="AE28"/>
  <c r="AI20"/>
  <c r="AM20"/>
  <c r="AQ20"/>
  <c r="BK20" s="1"/>
  <c r="AU20"/>
  <c r="AY20"/>
  <c r="BC20"/>
  <c r="BG20"/>
  <c r="BO20"/>
  <c r="AE20"/>
  <c r="AG29" i="6"/>
  <c r="AG21"/>
  <c r="AG18"/>
  <c r="AG13"/>
  <c r="AG33" i="5"/>
  <c r="AG26"/>
  <c r="AG17"/>
  <c r="AG10"/>
  <c r="AG73" i="4"/>
  <c r="AG21" i="3"/>
  <c r="AG67" i="4"/>
  <c r="AG61"/>
  <c r="AG52"/>
  <c r="AG49"/>
  <c r="AG37"/>
  <c r="AG28"/>
  <c r="AG25"/>
  <c r="Q17" i="14" s="1"/>
  <c r="R17" s="1"/>
  <c r="S17" s="1"/>
  <c r="AG13" i="4"/>
  <c r="AG19" s="1"/>
  <c r="AG101" i="3"/>
  <c r="AG91"/>
  <c r="Q13" i="14" s="1"/>
  <c r="R13" s="1"/>
  <c r="S13" s="1"/>
  <c r="AG86" i="3"/>
  <c r="P12" i="10" s="1"/>
  <c r="AG78" i="3"/>
  <c r="P11" i="10" s="1"/>
  <c r="AG66" i="3"/>
  <c r="AG61"/>
  <c r="P10" i="10" s="1"/>
  <c r="AG51" i="3"/>
  <c r="AG45"/>
  <c r="AG42"/>
  <c r="AG34"/>
  <c r="AG31"/>
  <c r="AG25"/>
  <c r="AG26" s="1"/>
  <c r="AG55" i="4" l="1"/>
  <c r="Q19" i="14" s="1"/>
  <c r="R19" s="1"/>
  <c r="S19" s="1"/>
  <c r="AG27" i="5"/>
  <c r="BG33" i="7"/>
  <c r="P14" i="10"/>
  <c r="P21" i="14"/>
  <c r="Q21" s="1"/>
  <c r="R21" s="1"/>
  <c r="S21" s="1"/>
  <c r="BC33" i="7"/>
  <c r="AM33"/>
  <c r="AI33"/>
  <c r="AG30" i="6"/>
  <c r="AG39" s="1"/>
  <c r="I11" i="12"/>
  <c r="AG39" i="4"/>
  <c r="AG52" i="3"/>
  <c r="P9" i="10" s="1"/>
  <c r="AG36" i="5"/>
  <c r="P22" i="10"/>
  <c r="P21"/>
  <c r="P20" i="14"/>
  <c r="Q20" s="1"/>
  <c r="R20" s="1"/>
  <c r="S20" s="1"/>
  <c r="P20" i="10"/>
  <c r="P19"/>
  <c r="P17"/>
  <c r="Q16" i="14"/>
  <c r="P16" i="10"/>
  <c r="P14" i="14"/>
  <c r="Q14" s="1"/>
  <c r="R14" s="1"/>
  <c r="S14" s="1"/>
  <c r="P13" i="10"/>
  <c r="Q12" i="14"/>
  <c r="R12" s="1"/>
  <c r="S12" s="1"/>
  <c r="Q11"/>
  <c r="R11" s="1"/>
  <c r="S11" s="1"/>
  <c r="Q10"/>
  <c r="R10" s="1"/>
  <c r="S10" s="1"/>
  <c r="Q7"/>
  <c r="R7" s="1"/>
  <c r="S7" s="1"/>
  <c r="P7" i="10"/>
  <c r="AQ33" i="7"/>
  <c r="AE33"/>
  <c r="P15" i="10" l="1"/>
  <c r="R16" i="14"/>
  <c r="AG102" i="3"/>
  <c r="P24" i="14"/>
  <c r="Q24" s="1"/>
  <c r="R24" s="1"/>
  <c r="S24" s="1"/>
  <c r="P26" i="10"/>
  <c r="Q26" i="14"/>
  <c r="R26" s="1"/>
  <c r="S26" s="1"/>
  <c r="P27"/>
  <c r="Q27" s="1"/>
  <c r="R27" s="1"/>
  <c r="S27" s="1"/>
  <c r="P24" i="10"/>
  <c r="Q18" i="14"/>
  <c r="R18" s="1"/>
  <c r="S18" s="1"/>
  <c r="AG74" i="4"/>
  <c r="P23" i="14"/>
  <c r="P18" i="10"/>
  <c r="P23" s="1"/>
  <c r="Q23" i="14" l="1"/>
  <c r="S16"/>
  <c r="S23" s="1"/>
  <c r="R23"/>
  <c r="P23" i="13"/>
  <c r="Q9" i="14"/>
  <c r="R9" s="1"/>
  <c r="S9" s="1"/>
  <c r="P15"/>
  <c r="Q15" s="1"/>
  <c r="R15" s="1"/>
  <c r="S15" s="1"/>
</calcChain>
</file>

<file path=xl/comments1.xml><?xml version="1.0" encoding="utf-8"?>
<comments xmlns="http://schemas.openxmlformats.org/spreadsheetml/2006/main">
  <authors>
    <author>Hivatal2</author>
    <author>Dina</author>
  </authors>
  <commentList>
    <comment ref="AG8" authorId="0">
      <text>
        <r>
          <rPr>
            <b/>
            <sz val="9"/>
            <color indexed="81"/>
            <rFont val="Tahoma"/>
            <family val="2"/>
            <charset val="238"/>
          </rPr>
          <t>Közfoglalkoztatottak munkabére</t>
        </r>
        <r>
          <rPr>
            <sz val="9"/>
            <color indexed="81"/>
            <rFont val="Tahoma"/>
            <family val="2"/>
            <charset val="238"/>
          </rPr>
          <t xml:space="preserve">: jelenleg is folyamatban lévő programok
- 4 fő*79.155*3hónap=949.860.-
- 1 fő*39.578*3hónap= 118.734.-
- 1 fő*79.155*7hó=316.620.-
- 2015. évi start mezőgazdasági program:
15 fő*79.155*3hó=3.691.975.-
- 2016-os Belterületi közutak karbantartása:
5 fő*79.155*9 hó=3.561.975.-
-2016-os Start ráépülő megzőgazdasági program:
14fő*79.155*9hó=9.973.530.-
1fő*101.480*9hó=913.320.-
</t>
        </r>
        <r>
          <rPr>
            <b/>
            <sz val="9"/>
            <color indexed="81"/>
            <rFont val="Tahoma"/>
            <family val="2"/>
            <charset val="238"/>
          </rPr>
          <t xml:space="preserve">Összesen: 19.526.014.- 19.526.000.-
</t>
        </r>
        <r>
          <rPr>
            <sz val="9"/>
            <color indexed="81"/>
            <rFont val="Tahoma"/>
            <family val="2"/>
            <charset val="238"/>
          </rPr>
          <t xml:space="preserve">Szennyvíztechnikus bére: 1 fő*118.400*12hó=1.420.800.-
Temetőgondnok bére: 1 fő*29.600*12hó=355.200.-
</t>
        </r>
        <r>
          <rPr>
            <b/>
            <sz val="10"/>
            <color indexed="81"/>
            <rFont val="Tahoma"/>
            <family val="2"/>
            <charset val="238"/>
          </rPr>
          <t>Összesen: 1.776.000.-</t>
        </r>
      </text>
    </comment>
    <comment ref="AG13" authorId="1">
      <text>
        <r>
          <rPr>
            <sz val="9"/>
            <color indexed="81"/>
            <rFont val="Tahoma"/>
            <charset val="1"/>
          </rPr>
          <t xml:space="preserve">Polgármester 2015. évi jutalma: 79.500.-
</t>
        </r>
      </text>
    </comment>
    <comment ref="AG14" authorId="1">
      <text>
        <r>
          <rPr>
            <b/>
            <sz val="9"/>
            <color indexed="81"/>
            <rFont val="Tahoma"/>
            <family val="2"/>
            <charset val="238"/>
          </rPr>
          <t xml:space="preserve">Erzsébet utalvány:
</t>
        </r>
        <r>
          <rPr>
            <sz val="9"/>
            <color indexed="81"/>
            <rFont val="Tahoma"/>
            <family val="2"/>
            <charset val="238"/>
          </rPr>
          <t xml:space="preserve">-2015. évi 24.000.-
-2016. évi 96.000.-
Összesen: 120.000.-
</t>
        </r>
      </text>
    </comment>
    <comment ref="AG20" authorId="0">
      <text>
        <r>
          <rPr>
            <sz val="9"/>
            <color indexed="81"/>
            <rFont val="Tahoma"/>
            <family val="2"/>
            <charset val="238"/>
          </rPr>
          <t xml:space="preserve">Betegszabadság, szabadság megváltás: 200.000.-
</t>
        </r>
      </text>
    </comment>
    <comment ref="AG22" authorId="0">
      <text>
        <r>
          <rPr>
            <sz val="9"/>
            <color indexed="81"/>
            <rFont val="Tahoma"/>
            <family val="2"/>
            <charset val="238"/>
          </rPr>
          <t xml:space="preserve">Polgármester tiszteletdíja: 1 fő*74.800*12hó=897.600.-
Alpolgármester tiszteletdíja:1 fő*52.400*12hó=628.800.-
Képviselők tiszteletdíja:3 fő*34.000*12hó=1.224.000.-
Polgármester költségtérítése: 1 fő*22.400*12hó=268.800.-
Alpolgármester költségtérítése: 1fő*15.800Ft*12hó=189.600.-
Kiegészítő tiszteletdíj bizottsági vezetőnek: kb. 6 alkalom*10.000 Ft= 60.000.-
Összesen:3.268.800.-~ 
</t>
        </r>
      </text>
    </comment>
    <comment ref="AG23" authorId="0">
      <text>
        <r>
          <rPr>
            <sz val="9"/>
            <color indexed="81"/>
            <rFont val="Tahoma"/>
            <family val="2"/>
            <charset val="238"/>
          </rPr>
          <t xml:space="preserve">Megbízási díjak:
- könyváros megbízási díja:
1fő*22.000Ft*12hó=264.000.-
</t>
        </r>
      </text>
    </comment>
    <comment ref="AG27" authorId="0">
      <text>
        <r>
          <rPr>
            <sz val="9"/>
            <color indexed="81"/>
            <rFont val="Tahoma"/>
            <family val="2"/>
            <charset val="238"/>
          </rPr>
          <t>Szociális hozzájárulási adó:
- közfoglalkoztatottak (13,5%): 2.636.012.-~2.636.000.-
- tiszteletdíjak, költségtérítések (27%): 882.576.- ~ 882.600.-
- megbízási díj: 71.280.- ~71.200.-
- szennyvíztechnikus: 383.616.- ~383.600.-
- temetőgondnok: 95.904.- ~ 95.900.-
Összesen: 4.069.300.-
Munkáltatói szja Erzsébet utalvány után: 120.000*16%=19.200 ~19.200.-
Jutalom szociális hozzájárulási adója: 21.465.-</t>
        </r>
      </text>
    </comment>
    <comment ref="AG29" authorId="0">
      <text>
        <r>
          <rPr>
            <sz val="9"/>
            <color indexed="81"/>
            <rFont val="Tahoma"/>
            <family val="2"/>
            <charset val="238"/>
          </rPr>
          <t xml:space="preserve">Üzemeltetési anyagok:
- védőital (közfoglalkoztatottak): 60.000.-
- irodaszerek (önkormányzat) (papír, nyomtatvány, csekk): 100.000.-
- festékpatron: 60.000.-  (önkormányzat)
- hajtó-kenőanyag:
       - temető: 200.000.-
       - város-és községgazdálkodás: 500.000.-
       - Start programok: (földút: 40.000 zsírok-olajok, üzemanyag:                142.000.-, mezőgazdasági: hajtó-kenőanyag 161.000.-) 
Start programok egyéb költségei:
- munkaruha: földút program: 73.000.-
- munkaruha: mezőgazdasági program: 98.000.-
- növény kötöző anyag: 80.000.-
- fóliasátor alkatrész: 400.000.-
- vetőmag: 500.000.-
- vegyszer: 270.000.-
- műtrágya: 220.000.-
- termőtőzeg: 342.940.-
- növénytartó háló: 22.400.-
- mindazon anyagok, melyek nem számolhatók el szakmai anyagnak: 300.000.-
- lakott külterülettel kapcsolatos feladatok: 22.950.-
Összesen: 3.592.290.-
</t>
        </r>
      </text>
    </comment>
    <comment ref="AG32" authorId="0">
      <text>
        <r>
          <rPr>
            <sz val="9"/>
            <color indexed="81"/>
            <rFont val="Tahoma"/>
            <family val="2"/>
            <charset val="238"/>
          </rPr>
          <t xml:space="preserve">Informatikai szolgáltatások igénybevétele: internetdíj, internet szerelési költség: 70.000-
</t>
        </r>
      </text>
    </comment>
    <comment ref="AG33" authorId="0">
      <text>
        <r>
          <rPr>
            <sz val="9"/>
            <color indexed="81"/>
            <rFont val="Tahoma"/>
            <family val="2"/>
            <charset val="238"/>
          </rPr>
          <t xml:space="preserve">Egyéb kommunikációs szolgáltatások: telefon, mobiltelefon, műsorközlési jogdíjak: 
200.000.-
</t>
        </r>
      </text>
    </comment>
    <comment ref="AG35" authorId="0">
      <text>
        <r>
          <rPr>
            <sz val="9"/>
            <color indexed="81"/>
            <rFont val="Tahoma"/>
            <family val="2"/>
            <charset val="238"/>
          </rPr>
          <t xml:space="preserve">Közüzemi díjak: 
- villamosenergia: 
       - közvilágítás: 1.200.000.-
       - egyéb villamosenergia: 500.000.-
- gázszolgáltatás: 500.000.-
- víz-és csatornadíjak: 210.000.-
Összesen: 2.410.000.-
</t>
        </r>
      </text>
    </comment>
    <comment ref="AG38" authorId="0">
      <text>
        <r>
          <rPr>
            <sz val="9"/>
            <color indexed="81"/>
            <rFont val="Tahoma"/>
            <family val="2"/>
            <charset val="238"/>
          </rPr>
          <t>Karbantartás, kisjavítás: tárgyi eszközök (kivéve informatikai eszközök) idegen kivitelezővel végeztetett karbantartási és kisjavítási vételára: 
- közutak karbantartása (állami támogatás terhére): 861.000.-
- zöldterület-gazdálkodási feladatok: 904.000.- 
- egyéb önkormányzati karbantartási feladatok: 200.000.- 
Összesen: 1.965.000.-</t>
        </r>
      </text>
    </comment>
    <comment ref="AG39" authorId="0">
      <text>
        <r>
          <rPr>
            <sz val="9"/>
            <color indexed="81"/>
            <rFont val="Tahoma"/>
            <family val="2"/>
            <charset val="238"/>
          </rPr>
          <t>Közvetített szolgáltatások: 
nem lakóingatlanok bérbeadásához kapcsolódó közüzemi díjak: kb. 596.000.-</t>
        </r>
      </text>
    </comment>
    <comment ref="AG40" authorId="0">
      <text>
        <r>
          <rPr>
            <sz val="9"/>
            <color indexed="81"/>
            <rFont val="Tahoma"/>
            <family val="2"/>
            <charset val="238"/>
          </rPr>
          <t>Szakmai tevékenységet segítő szolgáltatások: tervezői, ügyvédi, közjegyzői, közbeszerzési díjak:
Belső ellenőrzés: 2015. évi díj (2016-ban kifizetve): 200.000.-
2016. évi belső ellenőrzés: 195.000.-
DDRFÜ: pályázatfigyelés 250.000.-
Egyéb szakértői díjak: 300.000.-
Összesen: 945.000.-</t>
        </r>
      </text>
    </comment>
    <comment ref="AG41" authorId="0">
      <text>
        <r>
          <rPr>
            <sz val="9"/>
            <color indexed="81"/>
            <rFont val="Tahoma"/>
            <family val="2"/>
            <charset val="238"/>
          </rPr>
          <t xml:space="preserve">Egyéb szolgáltatások:
postai levél, csomag feladás, kéményseprés, hulladékdíj: 150.000.-
</t>
        </r>
      </text>
    </comment>
    <comment ref="AG44" authorId="0">
      <text>
        <r>
          <rPr>
            <sz val="9"/>
            <color indexed="81"/>
            <rFont val="Tahoma"/>
            <family val="2"/>
            <charset val="238"/>
          </rPr>
          <t xml:space="preserve">Hírdetési díjak (telefonkönyv, egyéb hirdetések): 30.000.-
</t>
        </r>
      </text>
    </comment>
    <comment ref="AG46" authorId="0">
      <text>
        <r>
          <rPr>
            <sz val="9"/>
            <color indexed="81"/>
            <rFont val="Tahoma"/>
            <family val="2"/>
            <charset val="238"/>
          </rPr>
          <t>Működési célú ÁFA: dologi kiadások 27 %-os ÁFÁ-ja: 
-start programokhoz kapcsolódó ÁFA: 634.460.-
-egyéb ÁFA-kiadás: 2.054.300.-
Összes ÁFA: 2.688.760.-.-</t>
        </r>
      </text>
    </comment>
    <comment ref="AG48" authorId="0">
      <text>
        <r>
          <rPr>
            <sz val="9"/>
            <color indexed="81"/>
            <rFont val="Tahoma"/>
            <family val="2"/>
            <charset val="238"/>
          </rPr>
          <t xml:space="preserve">Kamatkiadások: bankszámlák költségei (kamatok, számlavezetési díjak stb.): 400.000.-
</t>
        </r>
      </text>
    </comment>
    <comment ref="AG50" authorId="0">
      <text>
        <r>
          <rPr>
            <sz val="9"/>
            <color indexed="81"/>
            <rFont val="Tahoma"/>
            <family val="2"/>
            <charset val="238"/>
          </rPr>
          <t>Egyéb dologi kiadás:
- kerekítési különbözetek 
- késdelmi kamat (számlák késése miatt)
- bírság, szankció stb
Összesen: 30 e Ft
-tisztítószer 60e, 
-tagdíjak 50 e
- egyéb üzemeltetési kiadások: 50 e Ft
- lakcímnyilvántartás 100 e
- karácsonyi csomag: 150 e
- farsang, egyéb rendezvények: 150 e
Összesen: 560.000.-</t>
        </r>
      </text>
    </comment>
    <comment ref="AG58" authorId="1">
      <text>
        <r>
          <rPr>
            <sz val="9"/>
            <color indexed="81"/>
            <rFont val="Tahoma"/>
            <charset val="1"/>
          </rPr>
          <t>Lakásfenntartási támogatás 2016-ban kifzetett összege.
5.000.-</t>
        </r>
      </text>
    </comment>
    <comment ref="AG60" authorId="1">
      <text>
        <r>
          <rPr>
            <sz val="9"/>
            <color indexed="81"/>
            <rFont val="Tahoma"/>
            <charset val="1"/>
          </rPr>
          <t>Önkormányzati segélyek:
- krízis támogatás, temetési segély, önkormányzati segélyek, beiskolázási segély:2.827.000.-</t>
        </r>
      </text>
    </comment>
    <comment ref="AG63" authorId="0">
      <text>
        <r>
          <rPr>
            <sz val="9"/>
            <color indexed="81"/>
            <rFont val="Tahoma"/>
            <family val="2"/>
            <charset val="238"/>
          </rPr>
          <t xml:space="preserve">Fejezeti tartalék kamata 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G70" authorId="1">
      <text>
        <r>
          <rPr>
            <sz val="9"/>
            <color indexed="81"/>
            <rFont val="Tahoma"/>
            <family val="2"/>
            <charset val="238"/>
          </rPr>
          <t>Egyéb működési célú támogatások államháztartáson belülre:
- Közös Hivatal: 1.994.000.-
- Óvoda: 2.111.797.-
- Társulás: 783.645.-
- Biztosítási társulás: 105.000.-
- Orvosi ügyelet: 210.000.-</t>
        </r>
        <r>
          <rPr>
            <sz val="9"/>
            <color indexed="81"/>
            <rFont val="Tahoma"/>
            <charset val="1"/>
          </rPr>
          <t xml:space="preserve">
Összesen: 5.204.442.- ~ 5.204.500.-</t>
        </r>
      </text>
    </comment>
    <comment ref="AG76" authorId="1">
      <text>
        <r>
          <rPr>
            <sz val="9"/>
            <color indexed="81"/>
            <rFont val="Tahoma"/>
            <family val="2"/>
            <charset val="238"/>
          </rPr>
          <t>Egyéb működési célú támogatások államháztartáson kívülre:
Civil szervezetek:
Civil szervezetek támogatása: 40 e Ft/ civil szervezet (Nyimi Faluszépítő Egyesület, Nyimi Lovas és Kutyás Egyesület, Polgárőrség, Hagyományőrző Egyesület
Összesen: 160.000.-</t>
        </r>
      </text>
    </comment>
    <comment ref="AG82" authorId="1">
      <text>
        <r>
          <rPr>
            <sz val="9"/>
            <color indexed="81"/>
            <rFont val="Tahoma"/>
            <family val="2"/>
            <charset val="238"/>
          </rPr>
          <t xml:space="preserve">Egyéb tárgyi eszköz beszerzése:
Start programok:
Földút program:
- beton öntőforma: 40.080.-
- fúró, véső, kalapács: 165.000.-
- szegélyvágó, betonkeverő, vibroasztal: 915.000.-
Mezőgazdasági:
- öntözőrendszer: 370.000.-
- víztartály: 90.000.-
- párásító rendszer: 131.000.-
- tápoldatozó berendezés: 1.350.000.-
Összesen: 3.061.080.-
Könyvtári gép beszerzés: 535.000.-
</t>
        </r>
      </text>
    </comment>
    <comment ref="AG85" authorId="1">
      <text>
        <r>
          <rPr>
            <sz val="9"/>
            <color indexed="81"/>
            <rFont val="Tahoma"/>
            <family val="2"/>
            <charset val="238"/>
          </rPr>
          <t>Egyéb tárgyi eszköz beszerzés ÁFÁ-ja: 
Start programok tárgyi eszköz beszerzéseinek ÁFÁ-ja: 826.497.-~826.500
Könyvári gépbeszerzés ÁFÁ-ja: 144.000.-</t>
        </r>
      </text>
    </comment>
    <comment ref="AG87" authorId="0">
      <text>
        <r>
          <rPr>
            <sz val="9"/>
            <color indexed="81"/>
            <rFont val="Tahoma"/>
            <family val="2"/>
            <charset val="238"/>
          </rPr>
          <t xml:space="preserve">Könyvtár felújítás:
pályázat
662 992.- 663.000.-
</t>
        </r>
      </text>
    </comment>
    <comment ref="AG90" authorId="0">
      <text>
        <r>
          <rPr>
            <sz val="9"/>
            <color indexed="81"/>
            <rFont val="Tahoma"/>
            <family val="2"/>
            <charset val="238"/>
          </rPr>
          <t xml:space="preserve">Könyvtár felújítás ÁFÁ-ja:
179.008.- ~179.000.-
</t>
        </r>
      </text>
    </comment>
  </commentList>
</comments>
</file>

<file path=xl/comments2.xml><?xml version="1.0" encoding="utf-8"?>
<comments xmlns="http://schemas.openxmlformats.org/spreadsheetml/2006/main">
  <authors>
    <author>Hivatal2</author>
  </authors>
  <commentList>
    <comment ref="AG7" authorId="0">
      <text>
        <r>
          <rPr>
            <sz val="9"/>
            <color indexed="81"/>
            <rFont val="Tahoma"/>
            <charset val="1"/>
          </rPr>
          <t xml:space="preserve">Településüzemeltetéshez kapcsolódó támogatások: 
- zöldterület gazdálkodással kapcsolatos támogatás: 1.647.970.-
- közvilágítási feladatok támogatása: 1.664.000.-
- köztemető fenntartással kapcsolatos feladatok támogatása: 395.784.-
- közutak fenntartásának támogatása: 1.094.140.-
Összesen: 4.801.894.-
Egyéb önkormányzati feladatok támogatása:
- egyéb önkormányzati feladatok támogatása:5.000.000.-
- lakott külterülettel kapcsolatos feladatok támogatása: 22.950.-
Összesen: ~ 5.000.000.-
Beszámítás: 2.456.211.-
Támogatás mindösszesen: 12.281.055.- </t>
        </r>
      </text>
    </comment>
    <comment ref="AG9" authorId="0">
      <text>
        <r>
          <rPr>
            <sz val="9"/>
            <color indexed="81"/>
            <rFont val="Tahoma"/>
            <family val="2"/>
            <charset val="238"/>
          </rPr>
          <t xml:space="preserve">Szociális feladatok támogatása
</t>
        </r>
      </text>
    </comment>
    <comment ref="AG10" authorId="0">
      <text>
        <r>
          <rPr>
            <sz val="9"/>
            <color indexed="81"/>
            <rFont val="Tahoma"/>
            <family val="2"/>
            <charset val="238"/>
          </rPr>
          <t xml:space="preserve">Könyvtári, közművelődési és múzeumi feladatok támogatása
</t>
        </r>
      </text>
    </comment>
    <comment ref="AG18" authorId="0">
      <text>
        <r>
          <rPr>
            <sz val="9"/>
            <color indexed="81"/>
            <rFont val="Tahoma"/>
            <family val="2"/>
            <charset val="238"/>
          </rPr>
          <t>Jelenleg futó közfoglalkoztatási programok támogatása:
- 4 fő*79.155*3hónap*113,5%=1.078.091.-
- 1 fő*39.578*3hónap*113,5%= 134.763.-
- 1 fő*79.155*7hó*113,5%=359.364.-
- 2015. évi start mezőgazdasági program:
15 fő*79.155*3hó*113,5%=4.190.392.-
- 2016-os Belterületi közutak karbantartása:
5 fő*79.155*9 hó*113,5%=4.042.842.-
-2016-os Start ráépülő megzőgazdasági program:
14fő*79.155*9hó*113,5%=11.319.956.-
1fő*101.480*9hó*113,5%=1.036.618.-
Összesen: 22.162.026.- 22.162.000.-</t>
        </r>
      </text>
    </comment>
    <comment ref="AG24" authorId="0">
      <text>
        <r>
          <rPr>
            <sz val="9"/>
            <color indexed="81"/>
            <rFont val="Tahoma"/>
            <charset val="1"/>
          </rPr>
          <t>Start programok felhalmozási célú támogatása:
- belterületi közutak: 1.802.522.-
- Start mezőgazdasági ráépülő program:
5.124.552.-
Összesen: 6.927.074.-</t>
        </r>
      </text>
    </comment>
    <comment ref="AG31" authorId="0">
      <text>
        <r>
          <rPr>
            <sz val="9"/>
            <color indexed="81"/>
            <rFont val="Tahoma"/>
            <family val="2"/>
            <charset val="238"/>
          </rPr>
          <t xml:space="preserve">Építményadó:1.000.000.-
Magánszemélyek kommunális adója: 1.500.000.-
Telekadó: 300.000.-
Összesen: 2.800.000.-
</t>
        </r>
      </text>
    </comment>
    <comment ref="AG32" authorId="0">
      <text>
        <r>
          <rPr>
            <sz val="9"/>
            <color indexed="81"/>
            <rFont val="Tahoma"/>
            <family val="2"/>
            <charset val="238"/>
          </rPr>
          <t xml:space="preserve">Állandó jelleggel végzett iparűzési adó: 2.200.000.-
Ideiglenes jelleggel végzett tev.után iparűzési adó: 0.-
Összesen:2.200.000.-
</t>
        </r>
      </text>
    </comment>
    <comment ref="AG33" authorId="0">
      <text>
        <r>
          <rPr>
            <sz val="9"/>
            <color indexed="81"/>
            <rFont val="Tahoma"/>
            <family val="2"/>
            <charset val="238"/>
          </rPr>
          <t xml:space="preserve">Jövedéki adó (pálinkafőzés): 1.000
</t>
        </r>
      </text>
    </comment>
    <comment ref="AG35" authorId="0">
      <text>
        <r>
          <rPr>
            <sz val="9"/>
            <color indexed="81"/>
            <rFont val="Tahoma"/>
            <family val="2"/>
            <charset val="238"/>
          </rPr>
          <t>Gépjárműadó (saját bevétel 100 %) 1.000.000.-
40 %:400.000.-
60 %: 600.000.-</t>
        </r>
      </text>
    </comment>
    <comment ref="AG38" authorId="0">
      <text>
        <r>
          <rPr>
            <sz val="9"/>
            <color indexed="81"/>
            <rFont val="Tahoma"/>
            <family val="2"/>
            <charset val="238"/>
          </rPr>
          <t xml:space="preserve">Egyéb közhatalmi bevételek (szabálysértési bírság, közigazgatási bírság önkormányzatot megillető része, késedelmi pótlék, pénzbüntetés, önellenőrzési pótlék): 50.000.-
</t>
        </r>
      </text>
    </comment>
    <comment ref="AG42" authorId="0">
      <text>
        <r>
          <rPr>
            <sz val="9"/>
            <color indexed="81"/>
            <rFont val="Tahoma"/>
            <family val="2"/>
            <charset val="238"/>
          </rPr>
          <t>Bérbeadott nem lakóingatlanok továbbszámlázott rezsiköltségei:
- 2015. évi hátralék: 396.000.-
- 2016. évi terv: 200.000.-
Összesen: 596.000.-</t>
        </r>
      </text>
    </comment>
    <comment ref="AG43" authorId="0">
      <text>
        <r>
          <rPr>
            <sz val="9"/>
            <color indexed="81"/>
            <rFont val="Tahoma"/>
            <family val="2"/>
            <charset val="238"/>
          </rPr>
          <t>Bérleti díjak:
- Élelmiszerbolt+italbolt: 60.000Ft*12hó= 720.000.-
- 2015. évi hátralék: 195.000.-
- Békevár Egyesület: 500Ft/hét. 500*52hét= 26.000.-
Összesen: 941.000.-</t>
        </r>
      </text>
    </comment>
    <comment ref="AG48" authorId="0">
      <text>
        <r>
          <rPr>
            <sz val="9"/>
            <color indexed="81"/>
            <rFont val="Tahoma"/>
            <family val="2"/>
            <charset val="238"/>
          </rPr>
          <t xml:space="preserve">Önkormányzati bankszámlák után kapott kamatok: kb. 50.000.-
</t>
        </r>
      </text>
    </comment>
    <comment ref="AG54" authorId="0">
      <text>
        <r>
          <rPr>
            <sz val="9"/>
            <color indexed="81"/>
            <rFont val="Tahoma"/>
            <charset val="1"/>
          </rPr>
          <t>Szennyvíz-berendezések üzemeltetési díja:
-2015. évi hátralék: 195.00.-
-2016. évi előírás: 75fő*2500Ft*12hó=2.250.000.-
Összesen: 2.445.000.-</t>
        </r>
      </text>
    </comment>
  </commentList>
</comments>
</file>

<file path=xl/comments3.xml><?xml version="1.0" encoding="utf-8"?>
<comments xmlns="http://schemas.openxmlformats.org/spreadsheetml/2006/main">
  <authors>
    <author>Dina</author>
  </authors>
  <commentList>
    <comment ref="AG19" authorId="0">
      <text>
        <r>
          <rPr>
            <sz val="9"/>
            <color indexed="81"/>
            <rFont val="Tahoma"/>
            <family val="2"/>
            <charset val="238"/>
          </rPr>
          <t xml:space="preserve">2015. decemberében folyósított állami támogatás visszafizetése
</t>
        </r>
      </text>
    </comment>
  </commentList>
</comments>
</file>

<file path=xl/comments4.xml><?xml version="1.0" encoding="utf-8"?>
<comments xmlns="http://schemas.openxmlformats.org/spreadsheetml/2006/main">
  <authors>
    <author>Hivatal2</author>
  </authors>
  <commentList>
    <comment ref="AG19" authorId="0">
      <text>
        <r>
          <rPr>
            <sz val="9"/>
            <color indexed="81"/>
            <rFont val="Tahoma"/>
            <family val="2"/>
            <charset val="238"/>
          </rPr>
          <t>2015. december 31-én fennálló bankszámlaegyenlegek:
-forintpénztár: 30.000.-
-bankszámlák: 7.947.283.-  
Összesen: 7.977.283.-</t>
        </r>
      </text>
    </comment>
  </commentList>
</comments>
</file>

<file path=xl/sharedStrings.xml><?xml version="1.0" encoding="utf-8"?>
<sst xmlns="http://schemas.openxmlformats.org/spreadsheetml/2006/main" count="1151" uniqueCount="721">
  <si>
    <t>K1-K8</t>
  </si>
  <si>
    <t>Költségvetési kiadások (=19+20+45+54+71+79+84+94)</t>
  </si>
  <si>
    <t>K8</t>
  </si>
  <si>
    <t>Egyéb felhalmozási célú kiadások (=85+…+93)</t>
  </si>
  <si>
    <t>K89</t>
  </si>
  <si>
    <t xml:space="preserve">Egyéb felhalmozási célú támogatások államháztartáson kívülre </t>
  </si>
  <si>
    <t>K88</t>
  </si>
  <si>
    <t>Felhalmozási célú támogatások az Európai Uniónak</t>
  </si>
  <si>
    <t>K87</t>
  </si>
  <si>
    <t>Lakástámogatás</t>
  </si>
  <si>
    <t>K86</t>
  </si>
  <si>
    <t>Felhalmozási célú visszatérítendő támogatások, kölcsönök nyújtása államháztartáson kívülre</t>
  </si>
  <si>
    <t>K85</t>
  </si>
  <si>
    <t>Felhalmozási célú garancia- és kezességvállalásból származó kifizetés államháztartáson kívülre</t>
  </si>
  <si>
    <t>K84</t>
  </si>
  <si>
    <t>Egyéb felhalmozási célú támogatások államháztartáson belülre</t>
  </si>
  <si>
    <t>K83</t>
  </si>
  <si>
    <t>Felhalmozási célú visszatérítendő támogatások, kölcsönök törlesztése államháztartáson belülre</t>
  </si>
  <si>
    <t>K82</t>
  </si>
  <si>
    <t>Felhalmozási célú visszatérítendő támogatások, kölcsönök nyújtása államháztartáson belülre</t>
  </si>
  <si>
    <t>K81</t>
  </si>
  <si>
    <t>Felhalmozási célú garancia- és kezességvállalásból származó kifizetés államháztartáson belülre</t>
  </si>
  <si>
    <t>K7</t>
  </si>
  <si>
    <t>Felújítások (=80+...+83)</t>
  </si>
  <si>
    <t>K74</t>
  </si>
  <si>
    <t>Felújítási célú előzetesen felszámított általános forgalmi adó</t>
  </si>
  <si>
    <t>K73</t>
  </si>
  <si>
    <t xml:space="preserve">Egyéb tárgyi eszközök felújítása </t>
  </si>
  <si>
    <t>K72</t>
  </si>
  <si>
    <t>Informatikai eszközök felújítása</t>
  </si>
  <si>
    <t>K71</t>
  </si>
  <si>
    <t>Ingatlanok felújítása</t>
  </si>
  <si>
    <t>K6</t>
  </si>
  <si>
    <t>Beruházások (=72+…+78)</t>
  </si>
  <si>
    <t>K67</t>
  </si>
  <si>
    <t>Beruházási célú előzetesen felszámított általános forgalmi adó</t>
  </si>
  <si>
    <t>K66</t>
  </si>
  <si>
    <t>Meglévő részesedések növeléséhez kapcsolódó kiadások</t>
  </si>
  <si>
    <t>K65</t>
  </si>
  <si>
    <t>Részesedések beszerzése</t>
  </si>
  <si>
    <t>K64</t>
  </si>
  <si>
    <t>Egyéb tárgyi eszközök beszerzése, létesítése</t>
  </si>
  <si>
    <t>K63</t>
  </si>
  <si>
    <t>Informatikai eszközök beszerzése, létesítése</t>
  </si>
  <si>
    <t>K62</t>
  </si>
  <si>
    <t>Ingatlanok beszerzése, létesítése</t>
  </si>
  <si>
    <t>K61</t>
  </si>
  <si>
    <t>Immateriális javak beszerzése, létesítése</t>
  </si>
  <si>
    <t>K5</t>
  </si>
  <si>
    <t>Egyéb működési célú kiadások (=55+59+…+70)</t>
  </si>
  <si>
    <t>K513</t>
  </si>
  <si>
    <t>Tartalékok</t>
  </si>
  <si>
    <t>K512</t>
  </si>
  <si>
    <t>Egyéb működési célú támogatások államháztartáson kívülre</t>
  </si>
  <si>
    <t>K511</t>
  </si>
  <si>
    <t>Működési célú támogatások az Európai Uniónak</t>
  </si>
  <si>
    <t>K510</t>
  </si>
  <si>
    <t>Kamattámogatások</t>
  </si>
  <si>
    <t>K509</t>
  </si>
  <si>
    <t>Árkiegészítések, ártámogatások</t>
  </si>
  <si>
    <t>K508</t>
  </si>
  <si>
    <t>Működési célú visszatérítendő támogatások, kölcsönök nyújtása államháztartáson kívülre</t>
  </si>
  <si>
    <t>K507</t>
  </si>
  <si>
    <t>Működési célú garancia- és kezességvállalásból származó kifizetés államháztartáson kívülre</t>
  </si>
  <si>
    <t>K506</t>
  </si>
  <si>
    <t>Egyéb működési célú támogatások államháztartáson belülre</t>
  </si>
  <si>
    <t>K505</t>
  </si>
  <si>
    <t>Működési célú visszatérítendő támogatások, kölcsönök törlesztése államháztartáson belülre</t>
  </si>
  <si>
    <t>K504</t>
  </si>
  <si>
    <t>Működési célú visszatérítendő támogatások, kölcsönök nyújtása államháztartáson belülre</t>
  </si>
  <si>
    <t>K503</t>
  </si>
  <si>
    <t>Működési célú garancia- és kezességvállalásból származó kifizetés államháztartáson belülre</t>
  </si>
  <si>
    <t>K502</t>
  </si>
  <si>
    <t>Elvonások és befizetések (=56+57+58)</t>
  </si>
  <si>
    <t>K5023</t>
  </si>
  <si>
    <t>Egyéb elvonások, befizetések</t>
  </si>
  <si>
    <t>K5022</t>
  </si>
  <si>
    <t>A helyi önkormányzatok törvényi előíráson alapuló befizetései</t>
  </si>
  <si>
    <t>K5021</t>
  </si>
  <si>
    <t>A helyi önkormányzatok előző évi elszámolásából származó kiadások</t>
  </si>
  <si>
    <t>K501</t>
  </si>
  <si>
    <t>Nemzetközi kötelezettségek</t>
  </si>
  <si>
    <t>55</t>
  </si>
  <si>
    <t>K4</t>
  </si>
  <si>
    <t>Ellátottak pénzbeli juttatásai (=46+...+53)</t>
  </si>
  <si>
    <t>54</t>
  </si>
  <si>
    <t>K48</t>
  </si>
  <si>
    <t>Egyéb nem intézményi ellátások</t>
  </si>
  <si>
    <t>53</t>
  </si>
  <si>
    <t>K47</t>
  </si>
  <si>
    <t>Intézményi ellátottak pénzbeli juttatásai</t>
  </si>
  <si>
    <t>52</t>
  </si>
  <si>
    <t>K46</t>
  </si>
  <si>
    <t>Lakhatással kapcsolatos ellátások</t>
  </si>
  <si>
    <t>51</t>
  </si>
  <si>
    <t>K45</t>
  </si>
  <si>
    <t>Foglalkoztatással, munkanélküliséggel kapcsolatos ellátások</t>
  </si>
  <si>
    <t>50</t>
  </si>
  <si>
    <t>K44</t>
  </si>
  <si>
    <t>Betegséggel kapcsolatos (nem társadalombiztosítási) ellátások</t>
  </si>
  <si>
    <t>49</t>
  </si>
  <si>
    <t>K43</t>
  </si>
  <si>
    <t>Pénzbeli kárpótlások, kártérítések</t>
  </si>
  <si>
    <t>48</t>
  </si>
  <si>
    <t>K42</t>
  </si>
  <si>
    <t>Családi támogatások</t>
  </si>
  <si>
    <t>47</t>
  </si>
  <si>
    <t>K41</t>
  </si>
  <si>
    <t>Társadalombiztosítási ellátások</t>
  </si>
  <si>
    <t>46</t>
  </si>
  <si>
    <t>K3</t>
  </si>
  <si>
    <t>Dologi kiadások (=24+27+35+38+44)</t>
  </si>
  <si>
    <t>45</t>
  </si>
  <si>
    <t>K35</t>
  </si>
  <si>
    <t>Különféle befizetések és egyéb dologi kiadások (=39+…+43)</t>
  </si>
  <si>
    <t>44</t>
  </si>
  <si>
    <t>K355</t>
  </si>
  <si>
    <t>Egyéb dologi kiadások</t>
  </si>
  <si>
    <t>43</t>
  </si>
  <si>
    <t>K354</t>
  </si>
  <si>
    <t>Egyéb pénzügyi műveletek kiadásai</t>
  </si>
  <si>
    <t>42</t>
  </si>
  <si>
    <t>K353</t>
  </si>
  <si>
    <t xml:space="preserve">Kamatkiadások </t>
  </si>
  <si>
    <t>41</t>
  </si>
  <si>
    <t>K352</t>
  </si>
  <si>
    <t xml:space="preserve">Fizetendő általános forgalmi adó </t>
  </si>
  <si>
    <t>40</t>
  </si>
  <si>
    <t>K351</t>
  </si>
  <si>
    <t>Működési célú előzetesen felszámított általános forgalmi adó</t>
  </si>
  <si>
    <t>39</t>
  </si>
  <si>
    <t>K34</t>
  </si>
  <si>
    <t>Kiküldetések, reklám- és propagandakiadások (=36+37)</t>
  </si>
  <si>
    <t>38</t>
  </si>
  <si>
    <t>K342</t>
  </si>
  <si>
    <t>Reklám- és propagandakiadások</t>
  </si>
  <si>
    <t>37</t>
  </si>
  <si>
    <t>K341</t>
  </si>
  <si>
    <t>Kiküldetések kiadásai</t>
  </si>
  <si>
    <t>36</t>
  </si>
  <si>
    <t>K33</t>
  </si>
  <si>
    <t>Szolgáltatási kiadások (=28+…+34)</t>
  </si>
  <si>
    <t>35</t>
  </si>
  <si>
    <t>K337</t>
  </si>
  <si>
    <t>Egyéb szolgáltatások</t>
  </si>
  <si>
    <t>34</t>
  </si>
  <si>
    <t>K336</t>
  </si>
  <si>
    <t xml:space="preserve">Szakmai tevékenységet segítő szolgáltatások </t>
  </si>
  <si>
    <t>33</t>
  </si>
  <si>
    <t>K335</t>
  </si>
  <si>
    <t>Közvetített szolgáltatások</t>
  </si>
  <si>
    <t>32</t>
  </si>
  <si>
    <t>K334</t>
  </si>
  <si>
    <t>Karbantartási, kisjavítási szolgáltatások</t>
  </si>
  <si>
    <t>31</t>
  </si>
  <si>
    <t>K333</t>
  </si>
  <si>
    <t>Bérleti és lízing díjak</t>
  </si>
  <si>
    <t>30</t>
  </si>
  <si>
    <t>K332</t>
  </si>
  <si>
    <t>Vásárolt élelmezés</t>
  </si>
  <si>
    <t>29</t>
  </si>
  <si>
    <t>K331</t>
  </si>
  <si>
    <t>Közüzemi díjak</t>
  </si>
  <si>
    <t>28</t>
  </si>
  <si>
    <t>K32</t>
  </si>
  <si>
    <t>Kommunikációs szolgáltatások (=25+26)</t>
  </si>
  <si>
    <t>27</t>
  </si>
  <si>
    <t>K322</t>
  </si>
  <si>
    <t>Egyéb kommunikációs szolgáltatások</t>
  </si>
  <si>
    <t>26</t>
  </si>
  <si>
    <t>K321</t>
  </si>
  <si>
    <t>Informatikai szolgáltatások igénybevétele</t>
  </si>
  <si>
    <t>25</t>
  </si>
  <si>
    <t>K31</t>
  </si>
  <si>
    <t>Készletbeszerzés (=21+22+23)</t>
  </si>
  <si>
    <t>24</t>
  </si>
  <si>
    <t>K313</t>
  </si>
  <si>
    <t>Árubeszerzés</t>
  </si>
  <si>
    <t>23</t>
  </si>
  <si>
    <t>K312</t>
  </si>
  <si>
    <t>Üzemeltetési anyagok beszerzése</t>
  </si>
  <si>
    <t>22</t>
  </si>
  <si>
    <t>K311</t>
  </si>
  <si>
    <t>Szakmai anyagok beszerzése</t>
  </si>
  <si>
    <t>21</t>
  </si>
  <si>
    <t>K2</t>
  </si>
  <si>
    <t xml:space="preserve">Munkaadókat terhelő járulékok és szociális hozzájárulási adó                                                                            </t>
  </si>
  <si>
    <t>20</t>
  </si>
  <si>
    <t>K1</t>
  </si>
  <si>
    <t>Személyi juttatások (=14+18)</t>
  </si>
  <si>
    <t>19</t>
  </si>
  <si>
    <t>K12</t>
  </si>
  <si>
    <t>Külső személyi juttatások (=15+16+17)</t>
  </si>
  <si>
    <t>18</t>
  </si>
  <si>
    <t>K123</t>
  </si>
  <si>
    <t>Egyéb külső személyi juttatások</t>
  </si>
  <si>
    <t>17</t>
  </si>
  <si>
    <t>K122</t>
  </si>
  <si>
    <t>Munkavégzésre irányuló egyéb jogviszonyban nem saját foglalkoztatottnak fizetett juttatások</t>
  </si>
  <si>
    <t>16</t>
  </si>
  <si>
    <t>K121</t>
  </si>
  <si>
    <t>Választott tisztségviselők juttatásai</t>
  </si>
  <si>
    <t>15</t>
  </si>
  <si>
    <t>K11</t>
  </si>
  <si>
    <t>Foglalkoztatottak személyi juttatásai (=01+…+13)</t>
  </si>
  <si>
    <t>14</t>
  </si>
  <si>
    <t>K1113</t>
  </si>
  <si>
    <t>Foglalkoztatottak egyéb személyi juttatásai</t>
  </si>
  <si>
    <t>13</t>
  </si>
  <si>
    <t>K1112</t>
  </si>
  <si>
    <t>Szociális támogatások</t>
  </si>
  <si>
    <t>12</t>
  </si>
  <si>
    <t>K1111</t>
  </si>
  <si>
    <t>Lakhatási támogatások</t>
  </si>
  <si>
    <t>11</t>
  </si>
  <si>
    <t>K1110</t>
  </si>
  <si>
    <t>Egyéb költségtérítések</t>
  </si>
  <si>
    <t>10</t>
  </si>
  <si>
    <t>K1109</t>
  </si>
  <si>
    <t>Közlekedési költségtérítés</t>
  </si>
  <si>
    <t>09</t>
  </si>
  <si>
    <t>K1108</t>
  </si>
  <si>
    <t>Ruházati költségtérítés</t>
  </si>
  <si>
    <t>08</t>
  </si>
  <si>
    <t>K1107</t>
  </si>
  <si>
    <t>Béren kívüli juttatások</t>
  </si>
  <si>
    <t>07</t>
  </si>
  <si>
    <t>K1106</t>
  </si>
  <si>
    <t>Jubileumi jutalom</t>
  </si>
  <si>
    <t>06</t>
  </si>
  <si>
    <t>K1105</t>
  </si>
  <si>
    <t>Végkielégítés</t>
  </si>
  <si>
    <t>05</t>
  </si>
  <si>
    <t>K1104</t>
  </si>
  <si>
    <t>Készenléti, ügyeleti, helyettesítési díj, túlóra, túlszolgálat</t>
  </si>
  <si>
    <t>04</t>
  </si>
  <si>
    <t>K1103</t>
  </si>
  <si>
    <t>Céljuttatás, projektprémium</t>
  </si>
  <si>
    <t>03</t>
  </si>
  <si>
    <t>K1102</t>
  </si>
  <si>
    <t>Normatív jutalmak</t>
  </si>
  <si>
    <t>02</t>
  </si>
  <si>
    <t>K1101</t>
  </si>
  <si>
    <t>Törvény szerinti illetmények, munkabérek</t>
  </si>
  <si>
    <t>01</t>
  </si>
  <si>
    <t>4.</t>
  </si>
  <si>
    <t>3.</t>
  </si>
  <si>
    <t>2.</t>
  </si>
  <si>
    <t>1.</t>
  </si>
  <si>
    <t>Rovat
száma</t>
  </si>
  <si>
    <t>Rovat megnevezése</t>
  </si>
  <si>
    <t>Sor-
szám</t>
  </si>
  <si>
    <t>forintban</t>
  </si>
  <si>
    <t>Megnevezés</t>
  </si>
  <si>
    <t>K1-K8. Költségvetési kiadások</t>
  </si>
  <si>
    <t>B1-B7</t>
  </si>
  <si>
    <t>Költségvetési bevételek (=13+19+33+49+55+61+67)</t>
  </si>
  <si>
    <t>68</t>
  </si>
  <si>
    <t>B7</t>
  </si>
  <si>
    <t>67</t>
  </si>
  <si>
    <t>B75</t>
  </si>
  <si>
    <t>Egyéb felhalmozási célú átvett pénzeszközök</t>
  </si>
  <si>
    <t>66</t>
  </si>
  <si>
    <t>B74</t>
  </si>
  <si>
    <t>Felhalmozási célú visszatérítendő támogatások, kölcsönök visszatérülése államháztartáson kívülről</t>
  </si>
  <si>
    <t>65</t>
  </si>
  <si>
    <t>B73</t>
  </si>
  <si>
    <t>Felhalmozási célú visszatérítendő támogatások, kölcsönök visszatérülése kormányoktól és más nemzetközi szervezetektől</t>
  </si>
  <si>
    <t>64</t>
  </si>
  <si>
    <t>B72</t>
  </si>
  <si>
    <t>Felhalmozási célú visszatérítendő támogatások, kölcsönök visszatérülése az Európai Uniótól</t>
  </si>
  <si>
    <t>63</t>
  </si>
  <si>
    <t>B71</t>
  </si>
  <si>
    <t>Felhalmozási célú garancia- és kezességvállalásból származó megtérülések államháztartáson kívülről</t>
  </si>
  <si>
    <t>62</t>
  </si>
  <si>
    <t>B6</t>
  </si>
  <si>
    <t>Működési célú átvett pénzeszközök (=56+…+60)</t>
  </si>
  <si>
    <t>61</t>
  </si>
  <si>
    <t>B65</t>
  </si>
  <si>
    <t>Egyéb működési célú átvett pénzeszközök</t>
  </si>
  <si>
    <t>60</t>
  </si>
  <si>
    <t>B64</t>
  </si>
  <si>
    <t>Működési célú visszatérítendő támogatások, kölcsönök visszatérülése államháztartáson kívülről</t>
  </si>
  <si>
    <t>59</t>
  </si>
  <si>
    <t>B63</t>
  </si>
  <si>
    <t>Működési célú visszatérítendő támogatások, kölcsönök visszatérülése kormányoktól és más nemzetközi szervezetektől</t>
  </si>
  <si>
    <t>58</t>
  </si>
  <si>
    <t>B62</t>
  </si>
  <si>
    <t>Működési célú visszatérítendő támogatások, kölcsönök visszatérülése az Európai Uniótól</t>
  </si>
  <si>
    <t>57</t>
  </si>
  <si>
    <t>B61</t>
  </si>
  <si>
    <t>Működési célú garancia- és kezességvállalásból származó megtérülések államháztartáson kívülről</t>
  </si>
  <si>
    <t>56</t>
  </si>
  <si>
    <t>B5</t>
  </si>
  <si>
    <t>B55</t>
  </si>
  <si>
    <t>Részesedések megszűnéséhez kapcsolódó bevételek</t>
  </si>
  <si>
    <t>B54</t>
  </si>
  <si>
    <t>Részesedések értékesítése</t>
  </si>
  <si>
    <t>B53</t>
  </si>
  <si>
    <t>Egyéb tárgyi eszközök értékesítése</t>
  </si>
  <si>
    <t>B52</t>
  </si>
  <si>
    <t>Ingatlanok értékesítése</t>
  </si>
  <si>
    <t>B51</t>
  </si>
  <si>
    <t>Immateriális javak értékesítése</t>
  </si>
  <si>
    <t>B4</t>
  </si>
  <si>
    <t>B411</t>
  </si>
  <si>
    <t>Egyéb működési bevételek</t>
  </si>
  <si>
    <t>B410</t>
  </si>
  <si>
    <t>Biztosító által fizetett kártérítés</t>
  </si>
  <si>
    <t>B409</t>
  </si>
  <si>
    <t>Egyéb pénzügyi műveletek bevételei (=44+45)</t>
  </si>
  <si>
    <t>B4092</t>
  </si>
  <si>
    <t>Más egyéb pénzügyi műveletek bevételei</t>
  </si>
  <si>
    <t>B4091</t>
  </si>
  <si>
    <t>Részesedésekből származó pénzügyi műveletek bevételei</t>
  </si>
  <si>
    <t>B408</t>
  </si>
  <si>
    <t>Kamatbevételek és más nyereségjellegű bevételek (=41+42)</t>
  </si>
  <si>
    <t>B4082</t>
  </si>
  <si>
    <t>Egyéb kapott (járó) kamatok és kamatjellegű bevételek</t>
  </si>
  <si>
    <t>B4081</t>
  </si>
  <si>
    <t>Befektetett pénzügyi eszközökből származó bevételek</t>
  </si>
  <si>
    <t>B407</t>
  </si>
  <si>
    <t>Általános forgalmi adó visszatérítése</t>
  </si>
  <si>
    <t>B406</t>
  </si>
  <si>
    <t>Kiszámlázott általános forgalmi adó</t>
  </si>
  <si>
    <t>B405</t>
  </si>
  <si>
    <t>Ellátási díjak</t>
  </si>
  <si>
    <t>B404</t>
  </si>
  <si>
    <t>Tulajdonosi bevételek</t>
  </si>
  <si>
    <t>B403</t>
  </si>
  <si>
    <t>Közvetített szolgáltatások ellenértéke</t>
  </si>
  <si>
    <t>B402</t>
  </si>
  <si>
    <t>Szolgáltatások ellenértéke</t>
  </si>
  <si>
    <t>B401</t>
  </si>
  <si>
    <t>Készletértékesítés ellenértéke</t>
  </si>
  <si>
    <t>B3</t>
  </si>
  <si>
    <t>Közhatalmi bevételek (=22+...+25+31+32)</t>
  </si>
  <si>
    <t>B36</t>
  </si>
  <si>
    <t xml:space="preserve">Egyéb közhatalmi bevételek </t>
  </si>
  <si>
    <t>B35</t>
  </si>
  <si>
    <t xml:space="preserve">Termékek és szolgáltatások adói (=26+…+30) </t>
  </si>
  <si>
    <t>B355</t>
  </si>
  <si>
    <t xml:space="preserve">Egyéb áruhasználati és szolgáltatási adók </t>
  </si>
  <si>
    <t>B354</t>
  </si>
  <si>
    <t>Gépjárműadók</t>
  </si>
  <si>
    <t>B353</t>
  </si>
  <si>
    <t xml:space="preserve">Pénzügyi monopóliumok nyereségét terhelő adók </t>
  </si>
  <si>
    <t>B352</t>
  </si>
  <si>
    <t xml:space="preserve">Fogyasztási adók </t>
  </si>
  <si>
    <t>B351</t>
  </si>
  <si>
    <t xml:space="preserve">Értékesítési és forgalmi adók </t>
  </si>
  <si>
    <t>B34</t>
  </si>
  <si>
    <t xml:space="preserve">Vagyoni tipusú adók </t>
  </si>
  <si>
    <t>B33</t>
  </si>
  <si>
    <t>Bérhez és foglalkoztatáshoz kapcsolódó adók</t>
  </si>
  <si>
    <t>B32</t>
  </si>
  <si>
    <t>Szociális hozzájárulási adó és járulékok</t>
  </si>
  <si>
    <t>B31</t>
  </si>
  <si>
    <t>Jövedelemadók (=20+21)</t>
  </si>
  <si>
    <t>B312</t>
  </si>
  <si>
    <t xml:space="preserve">Társaságok jövedelemadói </t>
  </si>
  <si>
    <t>B311</t>
  </si>
  <si>
    <t>Magánszemélyek jövedelemadói</t>
  </si>
  <si>
    <t>B2</t>
  </si>
  <si>
    <t>Felhalmozási célú támogatások államháztartáson belülről (=14+…+18)</t>
  </si>
  <si>
    <t>B25</t>
  </si>
  <si>
    <t>Egyéb felhalmozási célú támogatások bevételei államháztartáson belülről</t>
  </si>
  <si>
    <t>B24</t>
  </si>
  <si>
    <t>Felhalmozási célú visszatérítendő támogatások, kölcsönök igénybevétele államháztartáson belülről</t>
  </si>
  <si>
    <t>B23</t>
  </si>
  <si>
    <t>Felhalmozási célú visszatérítendő támogatások, kölcsönök visszatérülése államháztartáson belülről</t>
  </si>
  <si>
    <t>B22</t>
  </si>
  <si>
    <t>Felhalmozási célú garancia- és kezességvállalásból származó megtérülések államháztartáson belülről</t>
  </si>
  <si>
    <t>B21</t>
  </si>
  <si>
    <t>Felhalmozási célú önkormányzati támogatások</t>
  </si>
  <si>
    <t>B1</t>
  </si>
  <si>
    <t>Működési célú támogatások államháztartáson belülről (=07+…+12)</t>
  </si>
  <si>
    <t>B16</t>
  </si>
  <si>
    <t>Egyéb működési célú támogatások bevételei államháztartáson belülről</t>
  </si>
  <si>
    <t>B15</t>
  </si>
  <si>
    <t>Működési célú visszatérítendő támogatások, kölcsönök igénybevétele államháztartáson belülről</t>
  </si>
  <si>
    <t>B14</t>
  </si>
  <si>
    <t>Működési célú visszatérítendő támogatások, kölcsönök visszatérülése államháztartáson belülről</t>
  </si>
  <si>
    <t>B13</t>
  </si>
  <si>
    <t>Működési célú garancia- és kezességvállalásból származó megtérülések államháztartáson belülről</t>
  </si>
  <si>
    <t>B12</t>
  </si>
  <si>
    <t>Elvonások és befizetések bevételei</t>
  </si>
  <si>
    <t>B11</t>
  </si>
  <si>
    <t>Önkormányzatok működési támogatásai (=01+…+06)</t>
  </si>
  <si>
    <t>B116</t>
  </si>
  <si>
    <t>Elszámolásból származó bevételek</t>
  </si>
  <si>
    <t>B115</t>
  </si>
  <si>
    <t>Működési célú költségvetési támogatások és kiegészítő támogatások</t>
  </si>
  <si>
    <t>B114</t>
  </si>
  <si>
    <t>Települési önkormányzatok kulturális feladatainak támogatása</t>
  </si>
  <si>
    <t>B113</t>
  </si>
  <si>
    <t>Települési önkormányzatok szociális gyermekjóléti és gyermekétkeztetési feladatainak támogatása</t>
  </si>
  <si>
    <t>B112</t>
  </si>
  <si>
    <t>Települési önkormányzatok egyes köznevelési feladatainak támogatása</t>
  </si>
  <si>
    <t>B111</t>
  </si>
  <si>
    <t>Helyi önkormányzatok működésének általános támogatása</t>
  </si>
  <si>
    <t>B1-B7. Költségvetési bevételek</t>
  </si>
  <si>
    <t>K9</t>
  </si>
  <si>
    <t>Finanszírozási kiadások (=21+27+28+29)</t>
  </si>
  <si>
    <t>K94</t>
  </si>
  <si>
    <t>Váltókiadások</t>
  </si>
  <si>
    <t>K93</t>
  </si>
  <si>
    <t>Adóssághoz nem kapcsolódó származékos ügyletek kiadásai</t>
  </si>
  <si>
    <t>K92</t>
  </si>
  <si>
    <t>Külföldi finanszírozás kiadásai (=22+…+26)</t>
  </si>
  <si>
    <t>K925</t>
  </si>
  <si>
    <t>Hitelek, kölcsönök törlesztése külföldi pénzintézeteknek</t>
  </si>
  <si>
    <t>K924</t>
  </si>
  <si>
    <t>Hitelek, kölcsönök törlesztése külföldi kormányoknak és nemzetközi szervezeteknek</t>
  </si>
  <si>
    <t>K923</t>
  </si>
  <si>
    <t>Külföldi értékpapírok beváltása</t>
  </si>
  <si>
    <t>K922</t>
  </si>
  <si>
    <t>Befektetési célú külföldi értékpapírok vásárlása</t>
  </si>
  <si>
    <t>K921</t>
  </si>
  <si>
    <t>Forgatási célú külföldi értékpapírok vásárlása</t>
  </si>
  <si>
    <t>K91</t>
  </si>
  <si>
    <t>Belföldi finanszírozás kiadásai (=04+11+…+17+20)</t>
  </si>
  <si>
    <t>K919</t>
  </si>
  <si>
    <t>Tulajdonosi kölcsönök kiadásai (=18+19)</t>
  </si>
  <si>
    <t>K9192</t>
  </si>
  <si>
    <t>Rövid lejáratú tulajdonosi kölcsönök kiadásai</t>
  </si>
  <si>
    <t>K9191</t>
  </si>
  <si>
    <t>Hosszú lejáratú tulajdonosi kölcsönök kiadásai</t>
  </si>
  <si>
    <t>K918</t>
  </si>
  <si>
    <t>Központi költségvetés sajátos finanszírozási kiadásai</t>
  </si>
  <si>
    <t>K917</t>
  </si>
  <si>
    <t>Pénzügyi lízing kiadásai</t>
  </si>
  <si>
    <t>K916</t>
  </si>
  <si>
    <t>Pénzeszközök lekötött bankbetétként elhelyezése</t>
  </si>
  <si>
    <t>K915</t>
  </si>
  <si>
    <t>Központi, irányító szervi támogatások folyósítása</t>
  </si>
  <si>
    <t>K914</t>
  </si>
  <si>
    <t>Államháztartáson belüli megelőlegezések visszafizetése</t>
  </si>
  <si>
    <t>K913</t>
  </si>
  <si>
    <t>Államháztartáson belüli megelőlegezések folyósítása</t>
  </si>
  <si>
    <t>K912</t>
  </si>
  <si>
    <t>Belföldi értékpapírok kiadásai (=05+…+10)</t>
  </si>
  <si>
    <t>K9126</t>
  </si>
  <si>
    <t>Éven túli lejáratú belföldi értékpapírok beváltása</t>
  </si>
  <si>
    <t>K9125</t>
  </si>
  <si>
    <t>Belföldi kötvények beváltása</t>
  </si>
  <si>
    <t>K9124</t>
  </si>
  <si>
    <t>Éven belüli lejáratú belföldi értékpapírok beváltása</t>
  </si>
  <si>
    <t>K9123</t>
  </si>
  <si>
    <t>Kincstárjegyek beváltása</t>
  </si>
  <si>
    <t>K9122</t>
  </si>
  <si>
    <t>Befektetési célú belföldi értékpapírok vásárlása</t>
  </si>
  <si>
    <t>K9121</t>
  </si>
  <si>
    <t>Forgatási célú belföldi értékpapírok vásárlása</t>
  </si>
  <si>
    <t>K911</t>
  </si>
  <si>
    <t>Hitel-, kölcsöntörlesztés államháztartáson kívülre (=01+02+03)</t>
  </si>
  <si>
    <t>K9113</t>
  </si>
  <si>
    <t>Rövid lejáratú hitelek, kölcsönök törlesztése pénzügyi vállalkozásnak</t>
  </si>
  <si>
    <t>K9112</t>
  </si>
  <si>
    <t>Likviditási célú hitelek, kölcsönök törlesztése pénzügyi vállalkozásnak</t>
  </si>
  <si>
    <t>K9111</t>
  </si>
  <si>
    <t>Hosszú lejáratú hitelek, kölcsönök törlesztése pénzügyi vállalkozásnak</t>
  </si>
  <si>
    <t>K9. Finanszírozási kiadások</t>
  </si>
  <si>
    <t>B8</t>
  </si>
  <si>
    <t>Finanszírozási bevételek (=21+27+28+29)</t>
  </si>
  <si>
    <t>B84</t>
  </si>
  <si>
    <t>Váltóbevételek</t>
  </si>
  <si>
    <t>B83</t>
  </si>
  <si>
    <t>Adóssághoz nem kapcsolódó származékos ügyletek bevételei</t>
  </si>
  <si>
    <t>B82</t>
  </si>
  <si>
    <t>Külföldi finanszírozás bevételei (=22+…+26)</t>
  </si>
  <si>
    <t>B825</t>
  </si>
  <si>
    <t>Hitelek, kölcsönök felvétele külföldi pénzintézetektől</t>
  </si>
  <si>
    <t>B824</t>
  </si>
  <si>
    <t>Hitelek, kölcsönök felvétele külföldi kormányoktól és nemzetközi szervezetektől</t>
  </si>
  <si>
    <t>B823</t>
  </si>
  <si>
    <t>Külföldi értékpapírok kibocsátása</t>
  </si>
  <si>
    <t>B822</t>
  </si>
  <si>
    <t>Befektetési célú külföldi értékpapírok beváltása, értékesítése</t>
  </si>
  <si>
    <t>B821</t>
  </si>
  <si>
    <t>Forgatási célú külföldi értékpapírok beváltása, értékesítése</t>
  </si>
  <si>
    <t>B81</t>
  </si>
  <si>
    <t>Belföldi finanszírozás bevételei (=04+09+12+…+17+20)</t>
  </si>
  <si>
    <t>B819</t>
  </si>
  <si>
    <t>Tulajdonosi kölcsönök bevételei (=18+19)</t>
  </si>
  <si>
    <t>B8192</t>
  </si>
  <si>
    <t>Rövid lejáratú tulajdonosi kölcsönök bevételei</t>
  </si>
  <si>
    <t>B8191</t>
  </si>
  <si>
    <t>Hosszú lejáratú tulajdonosi kölcsönök bevételei</t>
  </si>
  <si>
    <t>B818</t>
  </si>
  <si>
    <t>Központi költségvetés sajátos finanszírozási bevételei</t>
  </si>
  <si>
    <t>B817</t>
  </si>
  <si>
    <t>Lekötött bankbetétek megszüntetése</t>
  </si>
  <si>
    <t>B816</t>
  </si>
  <si>
    <t>Központi, irányító szervi támogatás</t>
  </si>
  <si>
    <t>B815</t>
  </si>
  <si>
    <t>Államháztartáson belüli megelőlegezések törlesztése</t>
  </si>
  <si>
    <t>B814</t>
  </si>
  <si>
    <t>Államháztartáson belüli megelőlegezések</t>
  </si>
  <si>
    <t>B813</t>
  </si>
  <si>
    <t>Maradvány igénybevétele (=10+11)</t>
  </si>
  <si>
    <t>B8132</t>
  </si>
  <si>
    <t>Előző év vállalkozási maradványának igénybevétele</t>
  </si>
  <si>
    <t>B8131</t>
  </si>
  <si>
    <t>Előző év költségvetési maradványának igénybevétele</t>
  </si>
  <si>
    <t>B812</t>
  </si>
  <si>
    <t>Belföldi értékpapírok bevételei (=05+..+08)</t>
  </si>
  <si>
    <t>B8124</t>
  </si>
  <si>
    <t>Éven túli lejáratú belföldi értékpapírok kibocsátása</t>
  </si>
  <si>
    <t>B8123</t>
  </si>
  <si>
    <t>Befektetési célú belföldi értékpapírok beváltása, értékesítése</t>
  </si>
  <si>
    <t>B8122</t>
  </si>
  <si>
    <t>Éven belüli lejáratú belföldi értékpapírok kibocsátása</t>
  </si>
  <si>
    <t>B8121</t>
  </si>
  <si>
    <t>Forgatási célú belföldi értékpapírok beváltása, értékesítése</t>
  </si>
  <si>
    <t>B811</t>
  </si>
  <si>
    <t>Hitel-, kölcsönfelvétel pénzügyi vállalkozástól (=01+02+03)</t>
  </si>
  <si>
    <t>B8113</t>
  </si>
  <si>
    <t>Rövid lejáratú hitelek, kölcsönök felvétele pénzügyi vállalkozástól</t>
  </si>
  <si>
    <t>B8112</t>
  </si>
  <si>
    <t>Likviditási célú hitelek, kölcsönök felvétele pénzügyi vállalkozástól</t>
  </si>
  <si>
    <t>B8111</t>
  </si>
  <si>
    <t>Hosszú lejáratú hitelek, kölcsönök felvétele pénzügyi vállalkozástól</t>
  </si>
  <si>
    <t xml:space="preserve">   </t>
  </si>
  <si>
    <t>Átlagos statisztikai állományi létszám (tervezett éves átlagos statisztikai állományi létszám) (fő)</t>
  </si>
  <si>
    <t>Tartósan (legalább három hónapja) üres álláshelyek száma az időszak első napján</t>
  </si>
  <si>
    <t>Üres álláshelyek száma az időszak első napján</t>
  </si>
  <si>
    <t>Munkajogi nyitólétszám (az időszak első napján munkaviszonyban állók létszáma) (fő)</t>
  </si>
  <si>
    <t>Nyitólétszám (az időszak első napján munkavégzésre irányuló jogviszonyban állók statisztikai állományi létszáma) (fő)</t>
  </si>
  <si>
    <t>FOGLALKOZTATOTTAK ÖSSZESEN (=22+36+46+52+57+65+77)</t>
  </si>
  <si>
    <t>alpolgármester, főpolgármester-helyettes, 
megyei közgyűlés elnöke, alelnöke</t>
  </si>
  <si>
    <t>helyi önkormányzati képviselő-testület tagja, megyei közgyűlés tagja</t>
  </si>
  <si>
    <t>polgármester, főpolgármester</t>
  </si>
  <si>
    <t>Munka Törvénykönyve vezetőkre vonatkozó rendelkezései alapján foglalkoztatott vezető</t>
  </si>
  <si>
    <t>közfoglalkoztatott</t>
  </si>
  <si>
    <t>ösztöndíjas foglalkoztatott</t>
  </si>
  <si>
    <t>vezető, igazgató, elnök, igazgató-helyettes, elnök-helyettes, hivatalvezető, hivatalvezető-helyettes, a költségvetési szerveknél foglalkoztatott egyéb munkavállaló (vezető)</t>
  </si>
  <si>
    <t>pedagógus (magasabb) vezetői megbízással</t>
  </si>
  <si>
    <t>kutatótanár</t>
  </si>
  <si>
    <t>mesterpedagógus</t>
  </si>
  <si>
    <t>pedagógus II.</t>
  </si>
  <si>
    <t>pedagógus I.</t>
  </si>
  <si>
    <t>gyakornok (pedagógus)</t>
  </si>
  <si>
    <t>kutató, felsőoktatásban oktató</t>
  </si>
  <si>
    <t>"E"-"J"  fizetési  osztály  összesen</t>
  </si>
  <si>
    <t>"C", "D" fizetési osztály  összesen</t>
  </si>
  <si>
    <t>"A", "B" fizetési  osztály összesen</t>
  </si>
  <si>
    <t>főtanácsos, főmunkatárs, tanácsos, munkatárs</t>
  </si>
  <si>
    <t>főosztályvezető, főosztályvezető-helyettes, osztályvezető, ügykezelő osztályvezető, további vezető</t>
  </si>
  <si>
    <t>igazgató (főigazgató), igazgatóhelyettes (főigazgató-helyettes)</t>
  </si>
  <si>
    <t>12.</t>
  </si>
  <si>
    <t>11.</t>
  </si>
  <si>
    <t>10.</t>
  </si>
  <si>
    <t>9.</t>
  </si>
  <si>
    <t>8.</t>
  </si>
  <si>
    <t>7.</t>
  </si>
  <si>
    <t>6.</t>
  </si>
  <si>
    <t>5.</t>
  </si>
  <si>
    <t xml:space="preserve"> Választott tisztségvi-selők juttatásai</t>
  </si>
  <si>
    <t>Foglalkoz-tatottak egyéb személyi juttatásai</t>
  </si>
  <si>
    <t>Támoga-tások</t>
  </si>
  <si>
    <t>Költség-térítések</t>
  </si>
  <si>
    <t>Végkielé-gítés, jubileumi jutalom</t>
  </si>
  <si>
    <t>Készenléti, ügyeleti, helyettesí-tési díj, túlóra, túlszolgá-lat</t>
  </si>
  <si>
    <t>Normatív jutalmak, céljuttatás, projekt-prémium</t>
  </si>
  <si>
    <t>Törvény szerinti illetmé-nyek, munka-bérek</t>
  </si>
  <si>
    <t>Megnevezés
(besorolási  osztály és fizetési fokozat)</t>
  </si>
  <si>
    <t>Sor-szám</t>
  </si>
  <si>
    <t>I</t>
  </si>
  <si>
    <t>Létszám
fő
(Tervezett átlagos statisztikai állományi létszám, éves)</t>
  </si>
  <si>
    <t>felsőfokú végzettségű, a költségvetési szerveknél foglalkoztatott egyéb munkavállaló  (nem vezető)</t>
  </si>
  <si>
    <t>középfokú végzettségű, a költségvetési szerveknél foglalkoztatott egyéb munkavállaló  (nem vezető)</t>
  </si>
  <si>
    <t>fizikai alkalmazott, a költségvetési szerveknél foglalkoztatott egyéb munkavállaló  (fizikai alkalmazott)</t>
  </si>
  <si>
    <t>Működési bevételek (=34+…+40+43+46+...+48)</t>
  </si>
  <si>
    <t>Felhalmozási bevételek (=50+…+54)</t>
  </si>
  <si>
    <t>Felhalmozási célú átvett pénzeszközök (=62+…+66)</t>
  </si>
  <si>
    <t>3. melléklet a………/………….. önkormányzati rendelethez</t>
  </si>
  <si>
    <t>Som Község Önkormányzatának 2016. évi finanszírozási kiadásai</t>
  </si>
  <si>
    <t>B8 Finanszírozási bevételek</t>
  </si>
  <si>
    <t>A</t>
  </si>
  <si>
    <t>B</t>
  </si>
  <si>
    <t>C</t>
  </si>
  <si>
    <t>D</t>
  </si>
  <si>
    <t xml:space="preserve">1. </t>
  </si>
  <si>
    <t>Kiemelt kiadási és bevételi előirányzatok</t>
  </si>
  <si>
    <t xml:space="preserve"> Sorszám</t>
  </si>
  <si>
    <t>Személyi juttatások (K1)</t>
  </si>
  <si>
    <t>Munkaadókat terhelő járulékok és szociális hozzájárulási adó (K2)</t>
  </si>
  <si>
    <t>Dologi kiadások (K3)</t>
  </si>
  <si>
    <t>Ellátottak pénzbeli juttatásai (K4)</t>
  </si>
  <si>
    <t>Egyéb működési célú  kiadások (K5)</t>
  </si>
  <si>
    <t>Beruházások (K6)</t>
  </si>
  <si>
    <t>Felújítások (K7)</t>
  </si>
  <si>
    <t>Egyéb felhalmozási célú kiadások (K8)</t>
  </si>
  <si>
    <t>KÖLTSÉGVETÉSI KIADÁSOK ÖSSZESEN: (1+...+ 08)</t>
  </si>
  <si>
    <t>Működési célú támogatások államháztartáson belülről (B1)</t>
  </si>
  <si>
    <t>Felhalmozási célú támogatások államháztartáson belülről (B2)</t>
  </si>
  <si>
    <t>13.</t>
  </si>
  <si>
    <t>Közhatalmi bevételek (B3)</t>
  </si>
  <si>
    <t>14.</t>
  </si>
  <si>
    <t>Működési bevételek (B4)</t>
  </si>
  <si>
    <t>15.</t>
  </si>
  <si>
    <t>Felhalmozási bevételek (B5)</t>
  </si>
  <si>
    <t>16.</t>
  </si>
  <si>
    <t>Működési célú átvett pénzeszközök (B6)</t>
  </si>
  <si>
    <t>17.</t>
  </si>
  <si>
    <t>Felhalmozási célú átvett pénzeszközök (B7)</t>
  </si>
  <si>
    <t>18.</t>
  </si>
  <si>
    <t>KÖLTSÉGVETÉSI BEVÉTELEK ÖSSZESEN  (10+…+ 16)</t>
  </si>
  <si>
    <t>19.</t>
  </si>
  <si>
    <t>Finanszírozási kiadások (K9)</t>
  </si>
  <si>
    <t>20.</t>
  </si>
  <si>
    <t xml:space="preserve">Központi, irányító szervi támogatás (B816) </t>
  </si>
  <si>
    <t>21.</t>
  </si>
  <si>
    <t>Egyéb finanszírozási bevételek (B8 a B816 kivételével)</t>
  </si>
  <si>
    <t>22.</t>
  </si>
  <si>
    <t>FINANSZÍROZÁSI BEVÉTELEK (19+20)=(B8)</t>
  </si>
  <si>
    <t>E</t>
  </si>
  <si>
    <t>F</t>
  </si>
  <si>
    <t>G</t>
  </si>
  <si>
    <t>Sorszám</t>
  </si>
  <si>
    <t>Kötelezettség megnevezése, azonosító adatai</t>
  </si>
  <si>
    <t>Futamidő/kezesség érvényesíthetőségi határidő</t>
  </si>
  <si>
    <t>Kötelezettség összesen</t>
  </si>
  <si>
    <t>forint</t>
  </si>
  <si>
    <t>K1-K8 Költségvetési kiadások szerinti sorszáma</t>
  </si>
  <si>
    <t>Kiemelt előirányzat megnevezése</t>
  </si>
  <si>
    <t>Immateriális javak beszerzése, létesítése K61</t>
  </si>
  <si>
    <t>Ingatlanok beszerzése, létesítése K62</t>
  </si>
  <si>
    <t>Informatikai eszközök beszerzése, létesítése K63</t>
  </si>
  <si>
    <t>Egyéb tárgyi eszközök beszerzése, létesítése K64</t>
  </si>
  <si>
    <t>Részesedések beszerzése K65</t>
  </si>
  <si>
    <t>Meglévő részesedések növeléséhez kapcsolódó kiadások K66</t>
  </si>
  <si>
    <t>Beruházási célú előzetesen felszámított általános forgalmi adó K67</t>
  </si>
  <si>
    <t>Ingatlanok felújítása K71</t>
  </si>
  <si>
    <t>Informatikai eszközök felújítása K72</t>
  </si>
  <si>
    <t>Egyéb tárgyi eszközök felújítása K73</t>
  </si>
  <si>
    <t>Felújítási célú előzetesen felszámított általános forgalmi adó K74</t>
  </si>
  <si>
    <t>Felújítások (=9+…12) K71-K74</t>
  </si>
  <si>
    <t>Beruházások (=1+….7) K61-K67</t>
  </si>
  <si>
    <t>H</t>
  </si>
  <si>
    <t>J</t>
  </si>
  <si>
    <t>K</t>
  </si>
  <si>
    <t>L</t>
  </si>
  <si>
    <t>M</t>
  </si>
  <si>
    <t>N</t>
  </si>
  <si>
    <t>Hónap</t>
  </si>
  <si>
    <t>Év</t>
  </si>
  <si>
    <t>KÖZALKALMAZOTTAK ÖSSZESEN (=1+…+13)</t>
  </si>
  <si>
    <t>EGYÉB BÉRRENDSZER ÖSSZESEN (=15+…+21)</t>
  </si>
  <si>
    <t>23.</t>
  </si>
  <si>
    <t>24.</t>
  </si>
  <si>
    <t>25.</t>
  </si>
  <si>
    <t>26.</t>
  </si>
  <si>
    <t>27.</t>
  </si>
  <si>
    <t>VÁLASZTOTT TISZTSÉGVISELŐK ÖSSZESEN (=23+…+25)</t>
  </si>
  <si>
    <t>Eredeti előirányzat</t>
  </si>
  <si>
    <t xml:space="preserve">Eredeti előirányzat </t>
  </si>
  <si>
    <t>FINANSZÍROZÁSI KIADÁSOK (K9)</t>
  </si>
  <si>
    <t>Nyim Község Önkormányzatának 2016. évi stabilitási melléklete 2016-2019</t>
  </si>
  <si>
    <t>Nyim Község Önkormányzatának 2016. évi gördülő költségvetése (2016-2017-2018-2019)</t>
  </si>
  <si>
    <t>FINANSZÍROZÁSI KIADÁSOK=K9</t>
  </si>
  <si>
    <t>Módosított előirányzat</t>
  </si>
  <si>
    <t>Teljesítés</t>
  </si>
  <si>
    <t>Nyim Község Önkormányzatának 2016. évi teljesített kiadási előirányzatai</t>
  </si>
  <si>
    <t>Nyim Község Önkormányzatának 2016. évi teljesített bevételi előirányzatai</t>
  </si>
  <si>
    <t>Nyim Község Önkormányzatának 2016. évi teljesített finanszírozási kiadásai</t>
  </si>
  <si>
    <t>Nyim Község Önkormányzatának 2016. évi teljesített finanszírozási bevételei</t>
  </si>
  <si>
    <t>Nyim Község Önkormányzatának 2016. évi teljesített létszám előirányzata</t>
  </si>
  <si>
    <t>Nyim Község Önkormányzatának 2016. évi teljesített bevételei és kiadásai mérlegszerűen</t>
  </si>
  <si>
    <t>Nyim Község Önkormányzatának 2016. évi teljesített felhalmozási kiadásai</t>
  </si>
  <si>
    <t xml:space="preserve">Nyim Község Önkormányzatának 2016. évi teljesített felújítási </t>
  </si>
  <si>
    <t>Immateriális javak</t>
  </si>
  <si>
    <t>Ingatlanok és kapcsolódó vagyoni értékű jogok</t>
  </si>
  <si>
    <t>Gépek, berendezések, felszerelések járművek</t>
  </si>
  <si>
    <t>Tenyészállatok</t>
  </si>
  <si>
    <t>Beruházások, felújítások</t>
  </si>
  <si>
    <t>Koncesszióba, vagyonkezelésbe adott eszközök</t>
  </si>
  <si>
    <t>Összesen</t>
  </si>
  <si>
    <t>Tárgyévi nyitó állomány (előző évi záró állomány)</t>
  </si>
  <si>
    <t>Beruházásokból, felújításokból aktivált érték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</si>
  <si>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</si>
  <si>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</si>
  <si>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</si>
  <si>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</si>
  <si>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</si>
  <si>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</si>
  <si>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</si>
  <si>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</si>
  <si>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</si>
  <si>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Nyim Község Önkormányzatának 2016. évi vagyonkimutatása</t>
  </si>
  <si>
    <t>Egyéb növekedés</t>
  </si>
  <si>
    <t>Terven felüli értékcsökkenés nyitó állománya</t>
  </si>
  <si>
    <t>Terven felüli értékcsökkenés záró állománya (=20+21-22)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</si>
  <si>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</si>
  <si>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</si>
  <si>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</si>
  <si>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</si>
  <si>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</si>
  <si>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</si>
  <si>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</si>
  <si>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</si>
  <si>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D)        Alaptevékenység kötelezettségvállalással terhelt maradványa</t>
  </si>
  <si>
    <t>E)        Alaptevékenység szabad maradványa (=A-D)</t>
  </si>
  <si>
    <t>Megnevezezés</t>
  </si>
  <si>
    <t>Nyim Község Önkormányzatának 2016. évi pénzmaradvány kimutatása</t>
  </si>
  <si>
    <t>Nyim Község Önkormányzatának 2016. évi előirányzat-felhasználási ütemterve teljesítés adatokkal</t>
  </si>
  <si>
    <t>nemleges</t>
  </si>
  <si>
    <t>1. melléklet a 6/2017. (V. 26.) önkormányzati rendelethez</t>
  </si>
  <si>
    <t>2. melléklet a 6/2017. (V. 26.) önkormányzati rendelethez</t>
  </si>
  <si>
    <t>3. melléklet a 6/2017. (V. 26.) önkormányzati rendelethez</t>
  </si>
  <si>
    <t>4. melléklet a 6/2017. (V. 26.) önkormányzati rendelethez</t>
  </si>
  <si>
    <t>5. melléklet a 6/2017. (V. 26.) önkormányzati rendelethez</t>
  </si>
  <si>
    <t>6. melléklet a 6/2017. (V. 26.) önkormányzati rendelethez</t>
  </si>
  <si>
    <t>7. melléklet a 6/2017. (V. 26.)  önkormányzati rendelethez</t>
  </si>
  <si>
    <t>8. melléklet a 6/2017. (V. 26.)  önkormányzati rendelethez</t>
  </si>
  <si>
    <t>9. melléklet a 6/2017. (V. 26.) önkormányzati rendelethez</t>
  </si>
  <si>
    <t>10. melléklet a 6/2017. (V. 26.) önkormányzati rendelethez</t>
  </si>
  <si>
    <t>11. melléklet a 6/2017. (V. 26.) önkormányzati rendelethez</t>
  </si>
  <si>
    <t>12. melléklet a 6/2017. (V. 26.)  önkormányzati rendelethez</t>
  </si>
  <si>
    <t>13. melléklet a 6/2017. (V. 26.)  önkormányzati rendelethez</t>
  </si>
</sst>
</file>

<file path=xl/styles.xml><?xml version="1.0" encoding="utf-8"?>
<styleSheet xmlns="http://schemas.openxmlformats.org/spreadsheetml/2006/main">
  <numFmts count="3">
    <numFmt numFmtId="164" formatCode="00"/>
    <numFmt numFmtId="165" formatCode="\ ##########"/>
    <numFmt numFmtId="166" formatCode="0__"/>
  </numFmts>
  <fonts count="33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MS Sans Serif"/>
      <charset val="238"/>
    </font>
    <font>
      <b/>
      <sz val="10"/>
      <name val="MS Sans Serif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9" fillId="0" borderId="0"/>
    <xf numFmtId="0" fontId="3" fillId="0" borderId="0"/>
    <xf numFmtId="0" fontId="3" fillId="0" borderId="0"/>
    <xf numFmtId="0" fontId="6" fillId="0" borderId="0"/>
    <xf numFmtId="0" fontId="28" fillId="0" borderId="0"/>
  </cellStyleXfs>
  <cellXfs count="413">
    <xf numFmtId="0" fontId="0" fillId="0" borderId="0" xfId="0"/>
    <xf numFmtId="0" fontId="2" fillId="0" borderId="0" xfId="0" applyFont="1" applyFill="1" applyBorder="1" applyAlignment="1">
      <alignment horizontal="center"/>
    </xf>
    <xf numFmtId="0" fontId="2" fillId="0" borderId="0" xfId="1" applyFont="1" applyFill="1"/>
    <xf numFmtId="164" fontId="2" fillId="0" borderId="0" xfId="1" applyNumberFormat="1" applyFont="1" applyFill="1"/>
    <xf numFmtId="0" fontId="2" fillId="0" borderId="0" xfId="1" applyFont="1" applyFill="1" applyAlignment="1">
      <alignment vertical="center"/>
    </xf>
    <xf numFmtId="0" fontId="4" fillId="0" borderId="0" xfId="1" applyFont="1" applyFill="1"/>
    <xf numFmtId="0" fontId="2" fillId="0" borderId="0" xfId="1" applyFont="1" applyFill="1" applyBorder="1"/>
    <xf numFmtId="0" fontId="2" fillId="0" borderId="0" xfId="1" applyFont="1" applyFill="1" applyAlignment="1">
      <alignment horizontal="left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Fill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3" fillId="0" borderId="0" xfId="1" applyFont="1" applyFill="1" applyAlignment="1">
      <alignment wrapText="1"/>
    </xf>
    <xf numFmtId="0" fontId="3" fillId="0" borderId="0" xfId="1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14" fontId="0" fillId="0" borderId="18" xfId="0" applyNumberFormat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left" vertical="center" wrapText="1"/>
    </xf>
    <xf numFmtId="0" fontId="0" fillId="0" borderId="20" xfId="0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5" fillId="0" borderId="0" xfId="0" applyFont="1"/>
    <xf numFmtId="0" fontId="11" fillId="0" borderId="20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20" xfId="0" applyNumberFormat="1" applyFont="1" applyBorder="1" applyAlignment="1">
      <alignment vertical="center" wrapText="1"/>
    </xf>
    <xf numFmtId="3" fontId="14" fillId="0" borderId="19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3" fontId="15" fillId="0" borderId="7" xfId="0" applyNumberFormat="1" applyFont="1" applyBorder="1" applyAlignment="1">
      <alignment vertical="center"/>
    </xf>
    <xf numFmtId="3" fontId="2" fillId="0" borderId="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right" vertical="center"/>
    </xf>
    <xf numFmtId="0" fontId="14" fillId="0" borderId="18" xfId="0" applyFont="1" applyBorder="1" applyAlignment="1">
      <alignment horizontal="center"/>
    </xf>
    <xf numFmtId="1" fontId="14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15" fillId="0" borderId="23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14" fillId="0" borderId="8" xfId="0" applyFont="1" applyBorder="1"/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wrapText="1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3" fontId="3" fillId="0" borderId="1" xfId="4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19" xfId="0" applyBorder="1" applyAlignment="1">
      <alignment vertical="center"/>
    </xf>
    <xf numFmtId="3" fontId="15" fillId="0" borderId="9" xfId="0" applyNumberFormat="1" applyFont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3" fontId="14" fillId="0" borderId="18" xfId="0" applyNumberFormat="1" applyFont="1" applyBorder="1" applyAlignment="1">
      <alignment horizontal="right" vertical="center" wrapText="1"/>
    </xf>
    <xf numFmtId="3" fontId="14" fillId="0" borderId="19" xfId="0" applyNumberFormat="1" applyFont="1" applyFill="1" applyBorder="1" applyAlignment="1">
      <alignment horizontal="right" vertical="center" wrapText="1"/>
    </xf>
    <xf numFmtId="3" fontId="14" fillId="0" borderId="22" xfId="0" applyNumberFormat="1" applyFont="1" applyFill="1" applyBorder="1" applyAlignment="1">
      <alignment horizontal="right" vertical="center" wrapText="1"/>
    </xf>
    <xf numFmtId="3" fontId="15" fillId="0" borderId="25" xfId="0" applyNumberFormat="1" applyFont="1" applyBorder="1" applyAlignment="1">
      <alignment horizontal="right" vertical="center" wrapText="1"/>
    </xf>
    <xf numFmtId="3" fontId="15" fillId="0" borderId="26" xfId="0" applyNumberFormat="1" applyFont="1" applyBorder="1" applyAlignment="1">
      <alignment horizontal="right" vertical="center" wrapText="1"/>
    </xf>
    <xf numFmtId="3" fontId="14" fillId="0" borderId="8" xfId="0" applyNumberFormat="1" applyFont="1" applyBorder="1"/>
    <xf numFmtId="0" fontId="0" fillId="0" borderId="6" xfId="0" applyBorder="1"/>
    <xf numFmtId="0" fontId="0" fillId="0" borderId="0" xfId="0" applyBorder="1"/>
    <xf numFmtId="0" fontId="14" fillId="0" borderId="6" xfId="0" applyFont="1" applyBorder="1"/>
    <xf numFmtId="0" fontId="14" fillId="0" borderId="0" xfId="0" applyFont="1" applyBorder="1"/>
    <xf numFmtId="3" fontId="15" fillId="0" borderId="7" xfId="0" applyNumberFormat="1" applyFont="1" applyBorder="1" applyAlignment="1">
      <alignment vertical="center" wrapText="1"/>
    </xf>
    <xf numFmtId="3" fontId="15" fillId="0" borderId="8" xfId="0" applyNumberFormat="1" applyFont="1" applyBorder="1" applyAlignment="1">
      <alignment vertical="center" wrapText="1"/>
    </xf>
    <xf numFmtId="3" fontId="15" fillId="0" borderId="9" xfId="0" applyNumberFormat="1" applyFont="1" applyBorder="1" applyAlignment="1">
      <alignment vertical="center" wrapText="1"/>
    </xf>
    <xf numFmtId="3" fontId="14" fillId="0" borderId="19" xfId="0" applyNumberFormat="1" applyFont="1" applyBorder="1" applyAlignment="1">
      <alignment vertical="center" wrapText="1"/>
    </xf>
    <xf numFmtId="3" fontId="15" fillId="0" borderId="19" xfId="0" applyNumberFormat="1" applyFont="1" applyFill="1" applyBorder="1" applyAlignment="1">
      <alignment vertical="center"/>
    </xf>
    <xf numFmtId="3" fontId="15" fillId="0" borderId="19" xfId="0" applyNumberFormat="1" applyFont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3" fontId="14" fillId="0" borderId="20" xfId="0" applyNumberFormat="1" applyFont="1" applyFill="1" applyBorder="1" applyAlignment="1">
      <alignment vertical="center"/>
    </xf>
    <xf numFmtId="3" fontId="15" fillId="0" borderId="7" xfId="0" applyNumberFormat="1" applyFont="1" applyFill="1" applyBorder="1" applyAlignment="1">
      <alignment vertical="center"/>
    </xf>
    <xf numFmtId="3" fontId="14" fillId="0" borderId="13" xfId="0" applyNumberFormat="1" applyFont="1" applyBorder="1"/>
    <xf numFmtId="3" fontId="4" fillId="0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3" fontId="14" fillId="0" borderId="20" xfId="0" applyNumberFormat="1" applyFont="1" applyBorder="1" applyAlignment="1">
      <alignment horizontal="right" vertical="center"/>
    </xf>
    <xf numFmtId="3" fontId="14" fillId="0" borderId="20" xfId="0" applyNumberFormat="1" applyFont="1" applyFill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0" fontId="2" fillId="0" borderId="1" xfId="1" applyFont="1" applyFill="1" applyBorder="1"/>
    <xf numFmtId="0" fontId="4" fillId="0" borderId="1" xfId="1" applyFont="1" applyFill="1" applyBorder="1"/>
    <xf numFmtId="0" fontId="2" fillId="0" borderId="1" xfId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right" vertical="center" wrapText="1"/>
    </xf>
    <xf numFmtId="3" fontId="2" fillId="0" borderId="1" xfId="1" applyNumberFormat="1" applyFont="1" applyFill="1" applyBorder="1"/>
    <xf numFmtId="3" fontId="4" fillId="0" borderId="1" xfId="1" applyNumberFormat="1" applyFont="1" applyFill="1" applyBorder="1"/>
    <xf numFmtId="3" fontId="7" fillId="0" borderId="1" xfId="4" applyNumberFormat="1" applyFont="1" applyFill="1" applyBorder="1" applyAlignment="1">
      <alignment horizontal="right" vertical="center" wrapText="1"/>
    </xf>
    <xf numFmtId="3" fontId="2" fillId="0" borderId="1" xfId="1" quotePrefix="1" applyNumberFormat="1" applyFont="1" applyFill="1" applyBorder="1" applyAlignment="1">
      <alignment horizontal="right" vertical="center"/>
    </xf>
    <xf numFmtId="3" fontId="14" fillId="0" borderId="19" xfId="0" applyNumberFormat="1" applyFont="1" applyFill="1" applyBorder="1" applyAlignment="1">
      <alignment horizontal="right" vertical="center"/>
    </xf>
    <xf numFmtId="3" fontId="15" fillId="0" borderId="7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0" xfId="0" applyFont="1"/>
    <xf numFmtId="3" fontId="14" fillId="0" borderId="1" xfId="0" applyNumberFormat="1" applyFont="1" applyBorder="1" applyAlignment="1">
      <alignment horizontal="right" vertical="center" wrapText="1"/>
    </xf>
    <xf numFmtId="3" fontId="3" fillId="0" borderId="0" xfId="1" applyNumberFormat="1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15" fillId="0" borderId="8" xfId="0" applyNumberFormat="1" applyFont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3" fontId="14" fillId="0" borderId="20" xfId="0" applyNumberFormat="1" applyFont="1" applyBorder="1" applyAlignment="1">
      <alignment horizontal="right" vertical="center" wrapText="1"/>
    </xf>
    <xf numFmtId="3" fontId="15" fillId="0" borderId="19" xfId="0" applyNumberFormat="1" applyFont="1" applyBorder="1" applyAlignment="1">
      <alignment horizontal="right" vertical="center" wrapText="1"/>
    </xf>
    <xf numFmtId="3" fontId="14" fillId="0" borderId="19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/>
    </xf>
    <xf numFmtId="0" fontId="20" fillId="0" borderId="18" xfId="0" applyFont="1" applyBorder="1" applyAlignment="1">
      <alignment horizontal="center" vertical="center" wrapText="1"/>
    </xf>
    <xf numFmtId="3" fontId="14" fillId="0" borderId="18" xfId="0" applyNumberFormat="1" applyFont="1" applyBorder="1" applyAlignment="1">
      <alignment horizontal="right" vertical="center"/>
    </xf>
    <xf numFmtId="3" fontId="14" fillId="0" borderId="5" xfId="0" applyNumberFormat="1" applyFont="1" applyBorder="1" applyAlignment="1">
      <alignment horizontal="right" vertical="center"/>
    </xf>
    <xf numFmtId="3" fontId="15" fillId="0" borderId="21" xfId="0" applyNumberFormat="1" applyFont="1" applyBorder="1" applyAlignment="1">
      <alignment horizontal="right" vertical="center"/>
    </xf>
    <xf numFmtId="3" fontId="14" fillId="0" borderId="10" xfId="0" applyNumberFormat="1" applyFont="1" applyBorder="1" applyAlignment="1">
      <alignment horizontal="right" vertical="center"/>
    </xf>
    <xf numFmtId="0" fontId="31" fillId="0" borderId="0" xfId="0" applyFont="1" applyFill="1"/>
    <xf numFmtId="0" fontId="3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3" fontId="7" fillId="0" borderId="1" xfId="1" applyNumberFormat="1" applyFont="1" applyBorder="1" applyAlignment="1">
      <alignment horizontal="right" vertical="top" wrapText="1"/>
    </xf>
    <xf numFmtId="0" fontId="31" fillId="0" borderId="0" xfId="0" applyFont="1" applyFill="1" applyBorder="1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31" fillId="0" borderId="0" xfId="0" applyFont="1" applyBorder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3" fontId="7" fillId="0" borderId="0" xfId="0" applyNumberFormat="1" applyFont="1" applyBorder="1" applyAlignment="1">
      <alignment horizontal="right" vertical="top" wrapText="1"/>
    </xf>
    <xf numFmtId="0" fontId="31" fillId="0" borderId="0" xfId="0" applyFont="1"/>
    <xf numFmtId="3" fontId="7" fillId="0" borderId="0" xfId="1" applyNumberFormat="1" applyFont="1" applyAlignment="1">
      <alignment horizontal="right" vertical="top" wrapText="1"/>
    </xf>
    <xf numFmtId="3" fontId="7" fillId="0" borderId="0" xfId="1" applyNumberFormat="1" applyFont="1" applyAlignment="1">
      <alignment horizontal="right" vertical="top" wrapText="1"/>
    </xf>
    <xf numFmtId="0" fontId="3" fillId="0" borderId="1" xfId="1" applyFont="1" applyBorder="1" applyAlignment="1">
      <alignment horizontal="left" vertical="center" wrapText="1"/>
    </xf>
    <xf numFmtId="3" fontId="3" fillId="0" borderId="1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 wrapText="1"/>
    </xf>
    <xf numFmtId="3" fontId="7" fillId="0" borderId="1" xfId="1" applyNumberFormat="1" applyFont="1" applyBorder="1" applyAlignment="1">
      <alignment horizontal="right" vertical="center" wrapText="1"/>
    </xf>
    <xf numFmtId="3" fontId="14" fillId="0" borderId="20" xfId="0" applyNumberFormat="1" applyFont="1" applyBorder="1"/>
    <xf numFmtId="3" fontId="14" fillId="0" borderId="1" xfId="0" applyNumberFormat="1" applyFont="1" applyBorder="1"/>
    <xf numFmtId="3" fontId="15" fillId="0" borderId="28" xfId="0" applyNumberFormat="1" applyFont="1" applyBorder="1" applyAlignment="1">
      <alignment horizontal="right" vertical="center"/>
    </xf>
    <xf numFmtId="3" fontId="15" fillId="0" borderId="2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Fill="1"/>
    <xf numFmtId="3" fontId="15" fillId="0" borderId="29" xfId="0" applyNumberFormat="1" applyFont="1" applyBorder="1" applyAlignment="1">
      <alignment horizontal="right" vertical="center" wrapText="1"/>
    </xf>
    <xf numFmtId="3" fontId="14" fillId="0" borderId="27" xfId="0" applyNumberFormat="1" applyFont="1" applyBorder="1" applyAlignment="1">
      <alignment horizontal="right" vertical="center" wrapText="1"/>
    </xf>
    <xf numFmtId="164" fontId="2" fillId="0" borderId="1" xfId="1" quotePrefix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164" fontId="4" fillId="0" borderId="1" xfId="1" quotePrefix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165" fontId="4" fillId="0" borderId="1" xfId="1" applyNumberFormat="1" applyFont="1" applyFill="1" applyBorder="1" applyAlignment="1">
      <alignment vertical="center"/>
    </xf>
    <xf numFmtId="0" fontId="7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166" fontId="2" fillId="0" borderId="1" xfId="1" applyNumberFormat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1" xfId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vertical="center"/>
    </xf>
    <xf numFmtId="16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/>
    <xf numFmtId="0" fontId="3" fillId="0" borderId="0" xfId="1" applyFont="1" applyBorder="1" applyAlignment="1"/>
    <xf numFmtId="164" fontId="4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right"/>
    </xf>
    <xf numFmtId="0" fontId="4" fillId="0" borderId="18" xfId="1" quotePrefix="1" applyFont="1" applyFill="1" applyBorder="1" applyAlignment="1">
      <alignment horizontal="center" vertical="center"/>
    </xf>
    <xf numFmtId="0" fontId="4" fillId="0" borderId="14" xfId="1" quotePrefix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left" vertical="center" wrapText="1"/>
    </xf>
    <xf numFmtId="0" fontId="4" fillId="0" borderId="15" xfId="1" applyFont="1" applyFill="1" applyBorder="1" applyAlignment="1">
      <alignment horizontal="left" vertical="center" wrapText="1"/>
    </xf>
    <xf numFmtId="0" fontId="4" fillId="0" borderId="14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/>
    </xf>
    <xf numFmtId="0" fontId="4" fillId="0" borderId="15" xfId="1" applyFont="1" applyFill="1" applyBorder="1" applyAlignment="1">
      <alignment horizontal="left" vertical="center"/>
    </xf>
    <xf numFmtId="0" fontId="4" fillId="0" borderId="14" xfId="1" applyFont="1" applyFill="1" applyBorder="1" applyAlignment="1">
      <alignment horizontal="left" vertical="center"/>
    </xf>
    <xf numFmtId="0" fontId="7" fillId="0" borderId="18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 wrapText="1"/>
    </xf>
    <xf numFmtId="0" fontId="2" fillId="0" borderId="18" xfId="1" quotePrefix="1" applyFont="1" applyFill="1" applyBorder="1" applyAlignment="1">
      <alignment horizontal="center" vertical="center"/>
    </xf>
    <xf numFmtId="0" fontId="2" fillId="0" borderId="14" xfId="1" quotePrefix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left" vertical="center" wrapText="1"/>
    </xf>
    <xf numFmtId="0" fontId="2" fillId="0" borderId="15" xfId="1" applyFont="1" applyFill="1" applyBorder="1" applyAlignment="1">
      <alignment horizontal="left" vertical="center" wrapText="1"/>
    </xf>
    <xf numFmtId="0" fontId="2" fillId="0" borderId="14" xfId="1" applyFont="1" applyFill="1" applyBorder="1" applyAlignment="1">
      <alignment horizontal="left" vertical="center" wrapText="1"/>
    </xf>
    <xf numFmtId="0" fontId="2" fillId="0" borderId="18" xfId="1" applyFont="1" applyFill="1" applyBorder="1" applyAlignment="1">
      <alignment horizontal="left" vertical="center"/>
    </xf>
    <xf numFmtId="0" fontId="2" fillId="0" borderId="15" xfId="1" applyFont="1" applyFill="1" applyBorder="1" applyAlignment="1">
      <alignment horizontal="left" vertical="center"/>
    </xf>
    <xf numFmtId="0" fontId="2" fillId="0" borderId="14" xfId="1" applyFont="1" applyFill="1" applyBorder="1" applyAlignment="1">
      <alignment horizontal="left" vertical="center"/>
    </xf>
    <xf numFmtId="0" fontId="3" fillId="0" borderId="18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10" fillId="0" borderId="18" xfId="1" applyFont="1" applyFill="1" applyBorder="1" applyAlignment="1">
      <alignment horizontal="left" vertical="center" wrapText="1"/>
    </xf>
    <xf numFmtId="0" fontId="10" fillId="0" borderId="15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0" fontId="0" fillId="0" borderId="14" xfId="0" applyBorder="1"/>
    <xf numFmtId="1" fontId="2" fillId="0" borderId="18" xfId="1" applyNumberFormat="1" applyFont="1" applyFill="1" applyBorder="1" applyAlignment="1">
      <alignment horizontal="center" vertical="center"/>
    </xf>
    <xf numFmtId="1" fontId="2" fillId="0" borderId="14" xfId="1" applyNumberFormat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0" fillId="0" borderId="15" xfId="0" applyBorder="1"/>
    <xf numFmtId="0" fontId="2" fillId="0" borderId="18" xfId="1" applyFont="1" applyFill="1" applyBorder="1" applyAlignment="1">
      <alignment vertical="center" wrapText="1"/>
    </xf>
    <xf numFmtId="0" fontId="2" fillId="0" borderId="15" xfId="1" applyFont="1" applyFill="1" applyBorder="1" applyAlignment="1">
      <alignment vertical="center" wrapText="1"/>
    </xf>
    <xf numFmtId="0" fontId="2" fillId="0" borderId="14" xfId="1" applyFont="1" applyFill="1" applyBorder="1" applyAlignment="1">
      <alignment vertical="center" wrapText="1"/>
    </xf>
    <xf numFmtId="0" fontId="0" fillId="0" borderId="0" xfId="0"/>
    <xf numFmtId="0" fontId="2" fillId="0" borderId="0" xfId="0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 vertical="center"/>
    </xf>
    <xf numFmtId="0" fontId="2" fillId="0" borderId="1" xfId="1" quotePrefix="1" applyFont="1" applyFill="1" applyBorder="1" applyAlignment="1">
      <alignment horizontal="center" vertical="center"/>
    </xf>
    <xf numFmtId="0" fontId="4" fillId="0" borderId="1" xfId="1" quotePrefix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right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4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wrapText="1"/>
    </xf>
    <xf numFmtId="3" fontId="2" fillId="0" borderId="1" xfId="3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1" xfId="1" quotePrefix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right" wrapText="1"/>
    </xf>
    <xf numFmtId="0" fontId="7" fillId="0" borderId="0" xfId="1" applyFont="1" applyFill="1" applyAlignment="1">
      <alignment horizontal="center" wrapText="1"/>
    </xf>
    <xf numFmtId="0" fontId="3" fillId="0" borderId="0" xfId="1" applyFont="1" applyFill="1" applyBorder="1" applyAlignment="1">
      <alignment wrapText="1"/>
    </xf>
    <xf numFmtId="0" fontId="3" fillId="0" borderId="0" xfId="1" applyFont="1" applyBorder="1" applyAlignment="1">
      <alignment wrapText="1"/>
    </xf>
    <xf numFmtId="0" fontId="7" fillId="0" borderId="12" xfId="1" applyFont="1" applyFill="1" applyBorder="1" applyAlignment="1">
      <alignment horizontal="right" wrapText="1"/>
    </xf>
    <xf numFmtId="0" fontId="7" fillId="0" borderId="19" xfId="1" applyFont="1" applyBorder="1" applyAlignment="1">
      <alignment wrapText="1"/>
    </xf>
    <xf numFmtId="0" fontId="7" fillId="0" borderId="10" xfId="1" applyFont="1" applyBorder="1" applyAlignment="1">
      <alignment wrapText="1"/>
    </xf>
    <xf numFmtId="0" fontId="20" fillId="0" borderId="0" xfId="0" applyFont="1" applyAlignment="1">
      <alignment horizontal="right"/>
    </xf>
    <xf numFmtId="0" fontId="15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distributed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0" xfId="0" applyFont="1" applyBorder="1" applyAlignment="1">
      <alignment vertical="center" wrapText="1"/>
    </xf>
    <xf numFmtId="49" fontId="15" fillId="0" borderId="20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9" fontId="15" fillId="0" borderId="19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49" fontId="15" fillId="0" borderId="8" xfId="0" applyNumberFormat="1" applyFont="1" applyFill="1" applyBorder="1" applyAlignment="1">
      <alignment horizontal="center" vertical="center" wrapText="1"/>
    </xf>
    <xf numFmtId="49" fontId="15" fillId="0" borderId="21" xfId="0" applyNumberFormat="1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49" fontId="15" fillId="0" borderId="2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27" fillId="0" borderId="0" xfId="0" applyFont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166" fontId="2" fillId="0" borderId="18" xfId="0" applyNumberFormat="1" applyFont="1" applyFill="1" applyBorder="1" applyAlignment="1">
      <alignment horizontal="left" vertical="center" wrapText="1"/>
    </xf>
    <xf numFmtId="166" fontId="2" fillId="0" borderId="15" xfId="0" applyNumberFormat="1" applyFont="1" applyFill="1" applyBorder="1" applyAlignment="1">
      <alignment horizontal="left" vertical="center" wrapText="1"/>
    </xf>
    <xf numFmtId="166" fontId="2" fillId="0" borderId="14" xfId="0" applyNumberFormat="1" applyFont="1" applyFill="1" applyBorder="1" applyAlignment="1">
      <alignment horizontal="left" vertical="center" wrapText="1"/>
    </xf>
    <xf numFmtId="0" fontId="2" fillId="0" borderId="1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right" vertical="top" wrapText="1"/>
    </xf>
    <xf numFmtId="0" fontId="10" fillId="0" borderId="0" xfId="0" applyFont="1" applyFill="1" applyAlignment="1">
      <alignment horizont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4" fillId="0" borderId="1" xfId="0" applyFont="1" applyBorder="1" applyAlignment="1">
      <alignment horizontal="center"/>
    </xf>
    <xf numFmtId="0" fontId="15" fillId="0" borderId="14" xfId="0" applyFont="1" applyBorder="1" applyAlignment="1">
      <alignment horizontal="center" vertical="distributed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3" fontId="14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1" fontId="14" fillId="0" borderId="0" xfId="0" applyNumberFormat="1" applyFont="1" applyBorder="1" applyAlignment="1">
      <alignment horizontal="right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14" fillId="0" borderId="3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center"/>
    </xf>
    <xf numFmtId="0" fontId="14" fillId="0" borderId="15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3" fontId="14" fillId="0" borderId="0" xfId="0" applyNumberFormat="1" applyFont="1" applyBorder="1" applyAlignment="1">
      <alignment horizontal="right" vertical="center"/>
    </xf>
    <xf numFmtId="49" fontId="15" fillId="0" borderId="7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49" fontId="15" fillId="0" borderId="24" xfId="0" applyNumberFormat="1" applyFont="1" applyFill="1" applyBorder="1" applyAlignment="1">
      <alignment horizontal="center" vertical="center" wrapText="1"/>
    </xf>
    <xf numFmtId="49" fontId="15" fillId="0" borderId="25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21" fillId="0" borderId="11" xfId="0" applyFont="1" applyBorder="1" applyAlignment="1">
      <alignment horizontal="right"/>
    </xf>
    <xf numFmtId="0" fontId="14" fillId="0" borderId="3" xfId="0" applyFont="1" applyFill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15" fillId="0" borderId="7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/>
    </xf>
    <xf numFmtId="0" fontId="15" fillId="0" borderId="12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49" fontId="15" fillId="0" borderId="19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20" xfId="0" applyFont="1" applyBorder="1" applyAlignment="1">
      <alignment horizontal="center"/>
    </xf>
    <xf numFmtId="0" fontId="15" fillId="0" borderId="3" xfId="0" applyFont="1" applyBorder="1" applyAlignment="1">
      <alignment horizontal="center" vertical="distributed" wrapText="1"/>
    </xf>
    <xf numFmtId="0" fontId="15" fillId="0" borderId="20" xfId="0" applyFont="1" applyBorder="1" applyAlignment="1">
      <alignment horizontal="center" vertical="distributed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14" fillId="0" borderId="14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14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14" fillId="0" borderId="14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0" fontId="15" fillId="0" borderId="13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49" fontId="15" fillId="0" borderId="7" xfId="0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6" fillId="0" borderId="19" xfId="0" applyFont="1" applyBorder="1" applyAlignment="1">
      <alignment horizontal="center" vertical="center" wrapText="1"/>
    </xf>
  </cellXfs>
  <cellStyles count="7">
    <cellStyle name="Normál" xfId="0" builtinId="0"/>
    <cellStyle name="Normál 2" xfId="1"/>
    <cellStyle name="Normál 2 2" xfId="6"/>
    <cellStyle name="Normál 3" xfId="2"/>
    <cellStyle name="Normál_12_urlap_Mérleg_MJEL 01R_ABCDEF_2014re_nov19" xfId="3"/>
    <cellStyle name="Normál_12dmelléklet" xfId="4"/>
    <cellStyle name="Normal_KTRSZJ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I110"/>
  <sheetViews>
    <sheetView view="pageBreakPreview" zoomScaleNormal="100" zoomScaleSheetLayoutView="100" workbookViewId="0">
      <selection sqref="A1:AH1"/>
    </sheetView>
  </sheetViews>
  <sheetFormatPr defaultRowHeight="12.75"/>
  <cols>
    <col min="1" max="2" width="2.7109375" style="3" customWidth="1"/>
    <col min="3" max="32" width="2.7109375" style="2" customWidth="1"/>
    <col min="33" max="33" width="12.7109375" style="2" customWidth="1"/>
    <col min="34" max="35" width="13" style="2" customWidth="1"/>
    <col min="36" max="16384" width="9.140625" style="2"/>
  </cols>
  <sheetData>
    <row r="1" spans="1:35" ht="39" customHeight="1">
      <c r="A1" s="200" t="s">
        <v>708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0"/>
      <c r="AA1" s="200"/>
      <c r="AB1" s="200"/>
      <c r="AC1" s="200"/>
      <c r="AD1" s="200"/>
      <c r="AE1" s="200"/>
      <c r="AF1" s="200"/>
      <c r="AG1" s="200"/>
      <c r="AH1" s="200"/>
      <c r="AI1" s="117"/>
    </row>
    <row r="2" spans="1:35" ht="25.5" customHeight="1">
      <c r="A2" s="205" t="s">
        <v>254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</row>
    <row r="3" spans="1:35" ht="19.5" customHeight="1">
      <c r="A3" s="205" t="s">
        <v>664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</row>
    <row r="4" spans="1:35" ht="19.5" customHeigh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</row>
    <row r="5" spans="1:35" ht="15.95" customHeight="1">
      <c r="A5" s="213" t="s">
        <v>252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  <c r="Z5" s="213"/>
      <c r="AA5" s="213"/>
      <c r="AB5" s="213"/>
      <c r="AC5" s="213"/>
      <c r="AD5" s="213"/>
      <c r="AE5" s="213"/>
      <c r="AF5" s="213"/>
      <c r="AG5" s="213"/>
      <c r="AH5" s="213"/>
      <c r="AI5" s="213"/>
    </row>
    <row r="6" spans="1:35" ht="35.1" customHeight="1">
      <c r="A6" s="208" t="s">
        <v>251</v>
      </c>
      <c r="B6" s="209"/>
      <c r="C6" s="210" t="s">
        <v>250</v>
      </c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  <c r="W6" s="211"/>
      <c r="X6" s="211"/>
      <c r="Y6" s="211"/>
      <c r="Z6" s="211"/>
      <c r="AA6" s="211"/>
      <c r="AB6" s="211"/>
      <c r="AC6" s="212" t="s">
        <v>249</v>
      </c>
      <c r="AD6" s="211"/>
      <c r="AE6" s="211"/>
      <c r="AF6" s="211"/>
      <c r="AG6" s="130" t="s">
        <v>656</v>
      </c>
      <c r="AH6" s="129" t="s">
        <v>662</v>
      </c>
      <c r="AI6" s="129" t="s">
        <v>663</v>
      </c>
    </row>
    <row r="7" spans="1:35">
      <c r="A7" s="202" t="s">
        <v>248</v>
      </c>
      <c r="B7" s="202"/>
      <c r="C7" s="203" t="s">
        <v>247</v>
      </c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 t="s">
        <v>246</v>
      </c>
      <c r="AD7" s="203"/>
      <c r="AE7" s="203"/>
      <c r="AF7" s="203"/>
      <c r="AG7" s="60" t="s">
        <v>245</v>
      </c>
      <c r="AH7" s="100" t="s">
        <v>557</v>
      </c>
      <c r="AI7" s="100" t="s">
        <v>556</v>
      </c>
    </row>
    <row r="8" spans="1:35" ht="12.95" customHeight="1">
      <c r="A8" s="183" t="s">
        <v>244</v>
      </c>
      <c r="B8" s="183"/>
      <c r="C8" s="201" t="s">
        <v>243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4" t="s">
        <v>242</v>
      </c>
      <c r="AD8" s="204"/>
      <c r="AE8" s="204"/>
      <c r="AF8" s="204"/>
      <c r="AG8" s="44">
        <v>21302000</v>
      </c>
      <c r="AH8" s="44">
        <v>20156327</v>
      </c>
      <c r="AI8" s="44">
        <v>20156327</v>
      </c>
    </row>
    <row r="9" spans="1:35" ht="12.95" customHeight="1">
      <c r="A9" s="183" t="s">
        <v>241</v>
      </c>
      <c r="B9" s="183"/>
      <c r="C9" s="201" t="s">
        <v>240</v>
      </c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185" t="s">
        <v>239</v>
      </c>
      <c r="AD9" s="185"/>
      <c r="AE9" s="185"/>
      <c r="AF9" s="185"/>
      <c r="AG9" s="44">
        <v>0</v>
      </c>
      <c r="AH9" s="44">
        <v>79500</v>
      </c>
      <c r="AI9" s="44">
        <v>79500</v>
      </c>
    </row>
    <row r="10" spans="1:35" ht="12.95" customHeight="1">
      <c r="A10" s="183" t="s">
        <v>238</v>
      </c>
      <c r="B10" s="183"/>
      <c r="C10" s="201" t="s">
        <v>237</v>
      </c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1"/>
      <c r="AC10" s="185" t="s">
        <v>236</v>
      </c>
      <c r="AD10" s="185"/>
      <c r="AE10" s="185"/>
      <c r="AF10" s="185"/>
      <c r="AG10" s="44">
        <v>0</v>
      </c>
      <c r="AH10" s="44">
        <v>0</v>
      </c>
      <c r="AI10" s="44">
        <v>0</v>
      </c>
    </row>
    <row r="11" spans="1:35" ht="12.95" customHeight="1">
      <c r="A11" s="183" t="s">
        <v>235</v>
      </c>
      <c r="B11" s="183"/>
      <c r="C11" s="199" t="s">
        <v>234</v>
      </c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85" t="s">
        <v>233</v>
      </c>
      <c r="AD11" s="185"/>
      <c r="AE11" s="185"/>
      <c r="AF11" s="185"/>
      <c r="AG11" s="44">
        <v>0</v>
      </c>
      <c r="AH11" s="44">
        <v>0</v>
      </c>
      <c r="AI11" s="44">
        <v>0</v>
      </c>
    </row>
    <row r="12" spans="1:35" ht="12.95" customHeight="1">
      <c r="A12" s="183" t="s">
        <v>232</v>
      </c>
      <c r="B12" s="183"/>
      <c r="C12" s="199" t="s">
        <v>231</v>
      </c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  <c r="AA12" s="199"/>
      <c r="AB12" s="199"/>
      <c r="AC12" s="185" t="s">
        <v>230</v>
      </c>
      <c r="AD12" s="185"/>
      <c r="AE12" s="185"/>
      <c r="AF12" s="185"/>
      <c r="AG12" s="44">
        <v>0</v>
      </c>
      <c r="AH12" s="44">
        <v>0</v>
      </c>
      <c r="AI12" s="44">
        <v>0</v>
      </c>
    </row>
    <row r="13" spans="1:35" ht="12.95" customHeight="1">
      <c r="A13" s="183" t="s">
        <v>229</v>
      </c>
      <c r="B13" s="183"/>
      <c r="C13" s="199" t="s">
        <v>228</v>
      </c>
      <c r="D13" s="199"/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  <c r="AA13" s="199"/>
      <c r="AB13" s="199"/>
      <c r="AC13" s="185" t="s">
        <v>227</v>
      </c>
      <c r="AD13" s="185"/>
      <c r="AE13" s="185"/>
      <c r="AF13" s="185"/>
      <c r="AG13" s="44">
        <v>79500</v>
      </c>
      <c r="AH13" s="44">
        <v>0</v>
      </c>
      <c r="AI13" s="44">
        <v>0</v>
      </c>
    </row>
    <row r="14" spans="1:35" ht="12.95" customHeight="1">
      <c r="A14" s="183" t="s">
        <v>226</v>
      </c>
      <c r="B14" s="183"/>
      <c r="C14" s="199" t="s">
        <v>225</v>
      </c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85" t="s">
        <v>224</v>
      </c>
      <c r="AD14" s="185"/>
      <c r="AE14" s="185"/>
      <c r="AF14" s="185"/>
      <c r="AG14" s="44">
        <v>120000</v>
      </c>
      <c r="AH14" s="44">
        <v>136000</v>
      </c>
      <c r="AI14" s="44">
        <v>136000</v>
      </c>
    </row>
    <row r="15" spans="1:35" ht="12.95" customHeight="1">
      <c r="A15" s="183" t="s">
        <v>223</v>
      </c>
      <c r="B15" s="183"/>
      <c r="C15" s="199" t="s">
        <v>222</v>
      </c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85" t="s">
        <v>221</v>
      </c>
      <c r="AD15" s="185"/>
      <c r="AE15" s="185"/>
      <c r="AF15" s="185"/>
      <c r="AG15" s="44">
        <v>0</v>
      </c>
      <c r="AH15" s="44">
        <v>0</v>
      </c>
      <c r="AI15" s="44">
        <v>0</v>
      </c>
    </row>
    <row r="16" spans="1:35" ht="12.95" customHeight="1">
      <c r="A16" s="183" t="s">
        <v>220</v>
      </c>
      <c r="B16" s="183"/>
      <c r="C16" s="195" t="s">
        <v>219</v>
      </c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85" t="s">
        <v>218</v>
      </c>
      <c r="AD16" s="185"/>
      <c r="AE16" s="185"/>
      <c r="AF16" s="185"/>
      <c r="AG16" s="44">
        <v>0</v>
      </c>
      <c r="AH16" s="44">
        <v>0</v>
      </c>
      <c r="AI16" s="44">
        <v>0</v>
      </c>
    </row>
    <row r="17" spans="1:35" ht="12.95" customHeight="1">
      <c r="A17" s="183" t="s">
        <v>217</v>
      </c>
      <c r="B17" s="183"/>
      <c r="C17" s="195" t="s">
        <v>216</v>
      </c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85" t="s">
        <v>215</v>
      </c>
      <c r="AD17" s="185"/>
      <c r="AE17" s="185"/>
      <c r="AF17" s="185"/>
      <c r="AG17" s="44">
        <v>0</v>
      </c>
      <c r="AH17" s="44">
        <v>0</v>
      </c>
      <c r="AI17" s="44">
        <v>0</v>
      </c>
    </row>
    <row r="18" spans="1:35" ht="12.95" customHeight="1">
      <c r="A18" s="183" t="s">
        <v>214</v>
      </c>
      <c r="B18" s="183"/>
      <c r="C18" s="195" t="s">
        <v>213</v>
      </c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85" t="s">
        <v>212</v>
      </c>
      <c r="AD18" s="185"/>
      <c r="AE18" s="185"/>
      <c r="AF18" s="185"/>
      <c r="AG18" s="44">
        <v>0</v>
      </c>
      <c r="AH18" s="44">
        <v>0</v>
      </c>
      <c r="AI18" s="44">
        <v>0</v>
      </c>
    </row>
    <row r="19" spans="1:35" s="6" customFormat="1" ht="12.95" customHeight="1">
      <c r="A19" s="183" t="s">
        <v>211</v>
      </c>
      <c r="B19" s="183"/>
      <c r="C19" s="195" t="s">
        <v>210</v>
      </c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85" t="s">
        <v>209</v>
      </c>
      <c r="AD19" s="185"/>
      <c r="AE19" s="185"/>
      <c r="AF19" s="185"/>
      <c r="AG19" s="44">
        <v>0</v>
      </c>
      <c r="AH19" s="44">
        <v>0</v>
      </c>
      <c r="AI19" s="44">
        <v>0</v>
      </c>
    </row>
    <row r="20" spans="1:35" s="6" customFormat="1" ht="12.95" customHeight="1">
      <c r="A20" s="183" t="s">
        <v>208</v>
      </c>
      <c r="B20" s="183"/>
      <c r="C20" s="195" t="s">
        <v>207</v>
      </c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85" t="s">
        <v>206</v>
      </c>
      <c r="AD20" s="185"/>
      <c r="AE20" s="185"/>
      <c r="AF20" s="185"/>
      <c r="AG20" s="44">
        <v>200000</v>
      </c>
      <c r="AH20" s="44">
        <v>231344</v>
      </c>
      <c r="AI20" s="44">
        <v>231344</v>
      </c>
    </row>
    <row r="21" spans="1:35" s="6" customFormat="1" ht="12.95" customHeight="1">
      <c r="A21" s="183" t="s">
        <v>205</v>
      </c>
      <c r="B21" s="183"/>
      <c r="C21" s="199" t="s">
        <v>204</v>
      </c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  <c r="AA21" s="199"/>
      <c r="AB21" s="199"/>
      <c r="AC21" s="185" t="s">
        <v>203</v>
      </c>
      <c r="AD21" s="185"/>
      <c r="AE21" s="185"/>
      <c r="AF21" s="185"/>
      <c r="AG21" s="61">
        <f>SUM(AG8:AG20)</f>
        <v>21701500</v>
      </c>
      <c r="AH21" s="61">
        <f>SUM(AH8:AH20)</f>
        <v>20603171</v>
      </c>
      <c r="AI21" s="61">
        <f>SUM(AI8:AI20)</f>
        <v>20603171</v>
      </c>
    </row>
    <row r="22" spans="1:35" ht="12.95" customHeight="1">
      <c r="A22" s="183" t="s">
        <v>202</v>
      </c>
      <c r="B22" s="183"/>
      <c r="C22" s="195" t="s">
        <v>201</v>
      </c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85" t="s">
        <v>200</v>
      </c>
      <c r="AD22" s="185"/>
      <c r="AE22" s="185"/>
      <c r="AF22" s="185"/>
      <c r="AG22" s="44">
        <v>3268800</v>
      </c>
      <c r="AH22" s="44">
        <v>3348300</v>
      </c>
      <c r="AI22" s="44">
        <v>3173100</v>
      </c>
    </row>
    <row r="23" spans="1:35" ht="26.1" customHeight="1">
      <c r="A23" s="183" t="s">
        <v>199</v>
      </c>
      <c r="B23" s="183"/>
      <c r="C23" s="195" t="s">
        <v>198</v>
      </c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85" t="s">
        <v>197</v>
      </c>
      <c r="AD23" s="185"/>
      <c r="AE23" s="185"/>
      <c r="AF23" s="185"/>
      <c r="AG23" s="44">
        <v>264000</v>
      </c>
      <c r="AH23" s="44">
        <v>402000</v>
      </c>
      <c r="AI23" s="44">
        <v>402000</v>
      </c>
    </row>
    <row r="24" spans="1:35" ht="12.95" customHeight="1">
      <c r="A24" s="183" t="s">
        <v>196</v>
      </c>
      <c r="B24" s="183"/>
      <c r="C24" s="191" t="s">
        <v>195</v>
      </c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85" t="s">
        <v>194</v>
      </c>
      <c r="AD24" s="185"/>
      <c r="AE24" s="185"/>
      <c r="AF24" s="185"/>
      <c r="AG24" s="44"/>
      <c r="AH24" s="44">
        <v>0</v>
      </c>
      <c r="AI24" s="44">
        <v>0</v>
      </c>
    </row>
    <row r="25" spans="1:35" ht="12.95" customHeight="1">
      <c r="A25" s="183" t="s">
        <v>193</v>
      </c>
      <c r="B25" s="183"/>
      <c r="C25" s="195" t="s">
        <v>192</v>
      </c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85" t="s">
        <v>191</v>
      </c>
      <c r="AD25" s="185"/>
      <c r="AE25" s="185"/>
      <c r="AF25" s="185"/>
      <c r="AG25" s="61">
        <f>SUM(AG22:AG24)</f>
        <v>3532800</v>
      </c>
      <c r="AH25" s="61">
        <f>SUM(AH22:AH24)</f>
        <v>3750300</v>
      </c>
      <c r="AI25" s="61">
        <f>SUM(AI22:AI24)</f>
        <v>3575100</v>
      </c>
    </row>
    <row r="26" spans="1:35" ht="12.95" customHeight="1">
      <c r="A26" s="187" t="s">
        <v>190</v>
      </c>
      <c r="B26" s="187"/>
      <c r="C26" s="198" t="s">
        <v>189</v>
      </c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89" t="s">
        <v>188</v>
      </c>
      <c r="AD26" s="189"/>
      <c r="AE26" s="189"/>
      <c r="AF26" s="189"/>
      <c r="AG26" s="107">
        <f>SUM(AG25,AG21)</f>
        <v>25234300</v>
      </c>
      <c r="AH26" s="107">
        <f>SUM(AH25,AH21)</f>
        <v>24353471</v>
      </c>
      <c r="AI26" s="107">
        <f>SUM(AI25,AI21)</f>
        <v>24178271</v>
      </c>
    </row>
    <row r="27" spans="1:35" s="5" customFormat="1" ht="12.95" customHeight="1">
      <c r="A27" s="187" t="s">
        <v>187</v>
      </c>
      <c r="B27" s="187"/>
      <c r="C27" s="196" t="s">
        <v>186</v>
      </c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89" t="s">
        <v>185</v>
      </c>
      <c r="AD27" s="189"/>
      <c r="AE27" s="189"/>
      <c r="AF27" s="189"/>
      <c r="AG27" s="88">
        <v>4110000</v>
      </c>
      <c r="AH27" s="88">
        <v>4282515</v>
      </c>
      <c r="AI27" s="88">
        <v>4140623</v>
      </c>
    </row>
    <row r="28" spans="1:35" ht="12.95" customHeight="1">
      <c r="A28" s="183" t="s">
        <v>184</v>
      </c>
      <c r="B28" s="183"/>
      <c r="C28" s="195" t="s">
        <v>183</v>
      </c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85" t="s">
        <v>182</v>
      </c>
      <c r="AD28" s="185"/>
      <c r="AE28" s="185"/>
      <c r="AF28" s="185"/>
      <c r="AG28" s="44">
        <v>0</v>
      </c>
      <c r="AH28" s="44">
        <v>2895</v>
      </c>
      <c r="AI28" s="44">
        <v>2895</v>
      </c>
    </row>
    <row r="29" spans="1:35" ht="12.95" customHeight="1">
      <c r="A29" s="183" t="s">
        <v>181</v>
      </c>
      <c r="B29" s="183"/>
      <c r="C29" s="195" t="s">
        <v>180</v>
      </c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85" t="s">
        <v>179</v>
      </c>
      <c r="AD29" s="185"/>
      <c r="AE29" s="185"/>
      <c r="AF29" s="185"/>
      <c r="AG29" s="44">
        <v>3592300</v>
      </c>
      <c r="AH29" s="44">
        <v>8364234</v>
      </c>
      <c r="AI29" s="44">
        <v>8364234</v>
      </c>
    </row>
    <row r="30" spans="1:35" ht="12.95" customHeight="1">
      <c r="A30" s="183" t="s">
        <v>178</v>
      </c>
      <c r="B30" s="183"/>
      <c r="C30" s="195" t="s">
        <v>177</v>
      </c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85" t="s">
        <v>176</v>
      </c>
      <c r="AD30" s="185"/>
      <c r="AE30" s="185"/>
      <c r="AF30" s="185"/>
      <c r="AG30" s="44">
        <v>0</v>
      </c>
      <c r="AH30" s="44">
        <v>0</v>
      </c>
      <c r="AI30" s="44">
        <v>0</v>
      </c>
    </row>
    <row r="31" spans="1:35" ht="12.95" customHeight="1">
      <c r="A31" s="183" t="s">
        <v>175</v>
      </c>
      <c r="B31" s="183"/>
      <c r="C31" s="195" t="s">
        <v>174</v>
      </c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85" t="s">
        <v>173</v>
      </c>
      <c r="AD31" s="185"/>
      <c r="AE31" s="185"/>
      <c r="AF31" s="185"/>
      <c r="AG31" s="61">
        <f>SUM(AG28:AG30)</f>
        <v>3592300</v>
      </c>
      <c r="AH31" s="61">
        <f>SUM(AH28:AH30)</f>
        <v>8367129</v>
      </c>
      <c r="AI31" s="61">
        <f>SUM(AI28:AI30)</f>
        <v>8367129</v>
      </c>
    </row>
    <row r="32" spans="1:35" ht="12.95" customHeight="1">
      <c r="A32" s="183" t="s">
        <v>172</v>
      </c>
      <c r="B32" s="183"/>
      <c r="C32" s="195" t="s">
        <v>171</v>
      </c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85" t="s">
        <v>170</v>
      </c>
      <c r="AD32" s="185"/>
      <c r="AE32" s="185"/>
      <c r="AF32" s="185"/>
      <c r="AG32" s="44">
        <v>70000</v>
      </c>
      <c r="AH32" s="44">
        <v>567308</v>
      </c>
      <c r="AI32" s="44">
        <v>393896</v>
      </c>
    </row>
    <row r="33" spans="1:35" ht="12.95" customHeight="1">
      <c r="A33" s="183" t="s">
        <v>169</v>
      </c>
      <c r="B33" s="183"/>
      <c r="C33" s="195" t="s">
        <v>168</v>
      </c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85" t="s">
        <v>167</v>
      </c>
      <c r="AD33" s="185"/>
      <c r="AE33" s="185"/>
      <c r="AF33" s="185"/>
      <c r="AG33" s="44">
        <v>200000</v>
      </c>
      <c r="AH33" s="44">
        <v>220467</v>
      </c>
      <c r="AI33" s="44">
        <v>124466</v>
      </c>
    </row>
    <row r="34" spans="1:35" ht="12.95" customHeight="1">
      <c r="A34" s="183" t="s">
        <v>166</v>
      </c>
      <c r="B34" s="183"/>
      <c r="C34" s="195" t="s">
        <v>165</v>
      </c>
      <c r="D34" s="195"/>
      <c r="E34" s="195"/>
      <c r="F34" s="195"/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85" t="s">
        <v>164</v>
      </c>
      <c r="AD34" s="185"/>
      <c r="AE34" s="185"/>
      <c r="AF34" s="185"/>
      <c r="AG34" s="61">
        <f>SUM(AG32:AG33)</f>
        <v>270000</v>
      </c>
      <c r="AH34" s="61">
        <f>SUM(AH32:AH33)</f>
        <v>787775</v>
      </c>
      <c r="AI34" s="61">
        <f>SUM(AI32:AI33)</f>
        <v>518362</v>
      </c>
    </row>
    <row r="35" spans="1:35" ht="12.95" customHeight="1">
      <c r="A35" s="183" t="s">
        <v>163</v>
      </c>
      <c r="B35" s="183"/>
      <c r="C35" s="195" t="s">
        <v>162</v>
      </c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5"/>
      <c r="AB35" s="195"/>
      <c r="AC35" s="185" t="s">
        <v>161</v>
      </c>
      <c r="AD35" s="185"/>
      <c r="AE35" s="185"/>
      <c r="AF35" s="185"/>
      <c r="AG35" s="44">
        <v>2410000</v>
      </c>
      <c r="AH35" s="44">
        <v>2768610</v>
      </c>
      <c r="AI35" s="44">
        <v>1551036</v>
      </c>
    </row>
    <row r="36" spans="1:35" ht="12.95" customHeight="1">
      <c r="A36" s="183" t="s">
        <v>160</v>
      </c>
      <c r="B36" s="183"/>
      <c r="C36" s="195" t="s">
        <v>159</v>
      </c>
      <c r="D36" s="195"/>
      <c r="E36" s="195"/>
      <c r="F36" s="195"/>
      <c r="G36" s="195"/>
      <c r="H36" s="195"/>
      <c r="I36" s="195"/>
      <c r="J36" s="195"/>
      <c r="K36" s="195"/>
      <c r="L36" s="195"/>
      <c r="M36" s="195"/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85" t="s">
        <v>158</v>
      </c>
      <c r="AD36" s="185"/>
      <c r="AE36" s="185"/>
      <c r="AF36" s="185"/>
      <c r="AG36" s="44">
        <v>0</v>
      </c>
      <c r="AH36" s="44">
        <v>0</v>
      </c>
      <c r="AI36" s="44">
        <v>0</v>
      </c>
    </row>
    <row r="37" spans="1:35" ht="12.95" customHeight="1">
      <c r="A37" s="183" t="s">
        <v>157</v>
      </c>
      <c r="B37" s="183"/>
      <c r="C37" s="195" t="s">
        <v>156</v>
      </c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5"/>
      <c r="R37" s="195"/>
      <c r="S37" s="195"/>
      <c r="T37" s="195"/>
      <c r="U37" s="195"/>
      <c r="V37" s="195"/>
      <c r="W37" s="195"/>
      <c r="X37" s="195"/>
      <c r="Y37" s="195"/>
      <c r="Z37" s="195"/>
      <c r="AA37" s="195"/>
      <c r="AB37" s="195"/>
      <c r="AC37" s="185" t="s">
        <v>155</v>
      </c>
      <c r="AD37" s="185"/>
      <c r="AE37" s="185"/>
      <c r="AF37" s="185"/>
      <c r="AG37" s="44">
        <v>0</v>
      </c>
      <c r="AH37" s="44">
        <v>120000</v>
      </c>
      <c r="AI37" s="44">
        <v>120000</v>
      </c>
    </row>
    <row r="38" spans="1:35" ht="12.95" customHeight="1">
      <c r="A38" s="183" t="s">
        <v>154</v>
      </c>
      <c r="B38" s="183"/>
      <c r="C38" s="195" t="s">
        <v>153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  <c r="Q38" s="195"/>
      <c r="R38" s="195"/>
      <c r="S38" s="195"/>
      <c r="T38" s="195"/>
      <c r="U38" s="195"/>
      <c r="V38" s="195"/>
      <c r="W38" s="195"/>
      <c r="X38" s="195"/>
      <c r="Y38" s="195"/>
      <c r="Z38" s="195"/>
      <c r="AA38" s="195"/>
      <c r="AB38" s="195"/>
      <c r="AC38" s="185" t="s">
        <v>152</v>
      </c>
      <c r="AD38" s="185"/>
      <c r="AE38" s="185"/>
      <c r="AF38" s="185"/>
      <c r="AG38" s="44">
        <v>1965000</v>
      </c>
      <c r="AH38" s="44">
        <v>1965000</v>
      </c>
      <c r="AI38" s="44">
        <v>352684</v>
      </c>
    </row>
    <row r="39" spans="1:35" ht="12.95" customHeight="1">
      <c r="A39" s="183" t="s">
        <v>151</v>
      </c>
      <c r="B39" s="183"/>
      <c r="C39" s="197" t="s">
        <v>150</v>
      </c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7"/>
      <c r="AA39" s="197"/>
      <c r="AB39" s="197"/>
      <c r="AC39" s="185" t="s">
        <v>149</v>
      </c>
      <c r="AD39" s="185"/>
      <c r="AE39" s="185"/>
      <c r="AF39" s="185"/>
      <c r="AG39" s="44">
        <v>596000</v>
      </c>
      <c r="AH39" s="44">
        <v>596000</v>
      </c>
      <c r="AI39" s="44">
        <v>538881</v>
      </c>
    </row>
    <row r="40" spans="1:35" ht="12.95" customHeight="1">
      <c r="A40" s="183" t="s">
        <v>148</v>
      </c>
      <c r="B40" s="183"/>
      <c r="C40" s="191" t="s">
        <v>147</v>
      </c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1"/>
      <c r="AA40" s="191"/>
      <c r="AB40" s="191"/>
      <c r="AC40" s="185" t="s">
        <v>146</v>
      </c>
      <c r="AD40" s="185"/>
      <c r="AE40" s="185"/>
      <c r="AF40" s="185"/>
      <c r="AG40" s="44">
        <v>945000</v>
      </c>
      <c r="AH40" s="44">
        <v>2232528</v>
      </c>
      <c r="AI40" s="44">
        <v>2042528</v>
      </c>
    </row>
    <row r="41" spans="1:35" ht="12.95" customHeight="1">
      <c r="A41" s="183" t="s">
        <v>145</v>
      </c>
      <c r="B41" s="183"/>
      <c r="C41" s="195" t="s">
        <v>144</v>
      </c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85" t="s">
        <v>143</v>
      </c>
      <c r="AD41" s="185"/>
      <c r="AE41" s="185"/>
      <c r="AF41" s="185"/>
      <c r="AG41" s="44">
        <v>150000</v>
      </c>
      <c r="AH41" s="44">
        <v>788355</v>
      </c>
      <c r="AI41" s="44">
        <v>788355</v>
      </c>
    </row>
    <row r="42" spans="1:35" ht="12.95" customHeight="1">
      <c r="A42" s="183" t="s">
        <v>142</v>
      </c>
      <c r="B42" s="183"/>
      <c r="C42" s="195" t="s">
        <v>141</v>
      </c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85" t="s">
        <v>140</v>
      </c>
      <c r="AD42" s="185"/>
      <c r="AE42" s="185"/>
      <c r="AF42" s="185"/>
      <c r="AG42" s="61">
        <f>SUM(AG35:AG41)</f>
        <v>6066000</v>
      </c>
      <c r="AH42" s="61">
        <f>SUM(AH35:AH41)</f>
        <v>8470493</v>
      </c>
      <c r="AI42" s="61">
        <f>SUM(AI35:AI41)</f>
        <v>5393484</v>
      </c>
    </row>
    <row r="43" spans="1:35" ht="12.95" customHeight="1">
      <c r="A43" s="183" t="s">
        <v>139</v>
      </c>
      <c r="B43" s="183"/>
      <c r="C43" s="195" t="s">
        <v>138</v>
      </c>
      <c r="D43" s="195"/>
      <c r="E43" s="195"/>
      <c r="F43" s="195"/>
      <c r="G43" s="195"/>
      <c r="H43" s="195"/>
      <c r="I43" s="195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  <c r="Y43" s="195"/>
      <c r="Z43" s="195"/>
      <c r="AA43" s="195"/>
      <c r="AB43" s="195"/>
      <c r="AC43" s="185" t="s">
        <v>137</v>
      </c>
      <c r="AD43" s="185"/>
      <c r="AE43" s="185"/>
      <c r="AF43" s="185"/>
      <c r="AG43" s="44">
        <v>0</v>
      </c>
      <c r="AH43" s="44">
        <v>0</v>
      </c>
      <c r="AI43" s="44">
        <v>0</v>
      </c>
    </row>
    <row r="44" spans="1:35" ht="12.95" customHeight="1">
      <c r="A44" s="183" t="s">
        <v>136</v>
      </c>
      <c r="B44" s="183"/>
      <c r="C44" s="195" t="s">
        <v>135</v>
      </c>
      <c r="D44" s="195"/>
      <c r="E44" s="195"/>
      <c r="F44" s="195"/>
      <c r="G44" s="195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  <c r="Y44" s="195"/>
      <c r="Z44" s="195"/>
      <c r="AA44" s="195"/>
      <c r="AB44" s="195"/>
      <c r="AC44" s="185" t="s">
        <v>134</v>
      </c>
      <c r="AD44" s="185"/>
      <c r="AE44" s="185"/>
      <c r="AF44" s="185"/>
      <c r="AG44" s="44">
        <v>30000</v>
      </c>
      <c r="AH44" s="44">
        <v>95554</v>
      </c>
      <c r="AI44" s="44">
        <v>95554</v>
      </c>
    </row>
    <row r="45" spans="1:35" ht="12.95" customHeight="1">
      <c r="A45" s="183" t="s">
        <v>133</v>
      </c>
      <c r="B45" s="183"/>
      <c r="C45" s="195" t="s">
        <v>132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195"/>
      <c r="AB45" s="195"/>
      <c r="AC45" s="185" t="s">
        <v>131</v>
      </c>
      <c r="AD45" s="185"/>
      <c r="AE45" s="185"/>
      <c r="AF45" s="185"/>
      <c r="AG45" s="61">
        <f>SUM(AG43:AG44)</f>
        <v>30000</v>
      </c>
      <c r="AH45" s="61">
        <f>SUM(AH43:AH44)</f>
        <v>95554</v>
      </c>
      <c r="AI45" s="61">
        <f>SUM(AI43:AI44)</f>
        <v>95554</v>
      </c>
    </row>
    <row r="46" spans="1:35" ht="12.95" customHeight="1">
      <c r="A46" s="183" t="s">
        <v>130</v>
      </c>
      <c r="B46" s="183"/>
      <c r="C46" s="195" t="s">
        <v>129</v>
      </c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  <c r="Y46" s="195"/>
      <c r="Z46" s="195"/>
      <c r="AA46" s="195"/>
      <c r="AB46" s="195"/>
      <c r="AC46" s="185" t="s">
        <v>128</v>
      </c>
      <c r="AD46" s="185"/>
      <c r="AE46" s="185"/>
      <c r="AF46" s="185"/>
      <c r="AG46" s="44">
        <v>2688800</v>
      </c>
      <c r="AH46" s="44">
        <v>3608669</v>
      </c>
      <c r="AI46" s="44">
        <v>3271225</v>
      </c>
    </row>
    <row r="47" spans="1:35" ht="12.95" customHeight="1">
      <c r="A47" s="183" t="s">
        <v>127</v>
      </c>
      <c r="B47" s="183"/>
      <c r="C47" s="195" t="s">
        <v>126</v>
      </c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  <c r="Y47" s="195"/>
      <c r="Z47" s="195"/>
      <c r="AA47" s="195"/>
      <c r="AB47" s="195"/>
      <c r="AC47" s="185" t="s">
        <v>125</v>
      </c>
      <c r="AD47" s="185"/>
      <c r="AE47" s="185"/>
      <c r="AF47" s="185"/>
      <c r="AG47" s="44">
        <v>0</v>
      </c>
      <c r="AH47" s="44">
        <v>0</v>
      </c>
      <c r="AI47" s="44">
        <v>0</v>
      </c>
    </row>
    <row r="48" spans="1:35" ht="12.95" customHeight="1">
      <c r="A48" s="183" t="s">
        <v>124</v>
      </c>
      <c r="B48" s="183"/>
      <c r="C48" s="195" t="s">
        <v>123</v>
      </c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  <c r="Y48" s="195"/>
      <c r="Z48" s="195"/>
      <c r="AA48" s="195"/>
      <c r="AB48" s="195"/>
      <c r="AC48" s="185" t="s">
        <v>122</v>
      </c>
      <c r="AD48" s="185"/>
      <c r="AE48" s="185"/>
      <c r="AF48" s="185"/>
      <c r="AG48" s="44">
        <v>400000</v>
      </c>
      <c r="AH48" s="44">
        <v>490224</v>
      </c>
      <c r="AI48" s="44">
        <v>490224</v>
      </c>
    </row>
    <row r="49" spans="1:35" ht="12.95" customHeight="1">
      <c r="A49" s="183" t="s">
        <v>121</v>
      </c>
      <c r="B49" s="183"/>
      <c r="C49" s="195" t="s">
        <v>120</v>
      </c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  <c r="Y49" s="195"/>
      <c r="Z49" s="195"/>
      <c r="AA49" s="195"/>
      <c r="AB49" s="195"/>
      <c r="AC49" s="185" t="s">
        <v>119</v>
      </c>
      <c r="AD49" s="185"/>
      <c r="AE49" s="185"/>
      <c r="AF49" s="185"/>
      <c r="AG49" s="44">
        <v>0</v>
      </c>
      <c r="AH49" s="44">
        <v>0</v>
      </c>
      <c r="AI49" s="44">
        <v>0</v>
      </c>
    </row>
    <row r="50" spans="1:35" ht="12.95" customHeight="1">
      <c r="A50" s="183" t="s">
        <v>118</v>
      </c>
      <c r="B50" s="183"/>
      <c r="C50" s="195" t="s">
        <v>117</v>
      </c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  <c r="Y50" s="195"/>
      <c r="Z50" s="195"/>
      <c r="AA50" s="195"/>
      <c r="AB50" s="195"/>
      <c r="AC50" s="185" t="s">
        <v>116</v>
      </c>
      <c r="AD50" s="185"/>
      <c r="AE50" s="185"/>
      <c r="AF50" s="185"/>
      <c r="AG50" s="44">
        <v>590000</v>
      </c>
      <c r="AH50" s="44">
        <v>1203767</v>
      </c>
      <c r="AI50" s="44">
        <v>933485</v>
      </c>
    </row>
    <row r="51" spans="1:35" ht="12.95" customHeight="1">
      <c r="A51" s="183" t="s">
        <v>115</v>
      </c>
      <c r="B51" s="183"/>
      <c r="C51" s="195" t="s">
        <v>114</v>
      </c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  <c r="Y51" s="195"/>
      <c r="Z51" s="195"/>
      <c r="AA51" s="195"/>
      <c r="AB51" s="195"/>
      <c r="AC51" s="185" t="s">
        <v>113</v>
      </c>
      <c r="AD51" s="185"/>
      <c r="AE51" s="185"/>
      <c r="AF51" s="185"/>
      <c r="AG51" s="61">
        <f>SUM(AG46:AG50)</f>
        <v>3678800</v>
      </c>
      <c r="AH51" s="61">
        <f>SUM(AH46:AH50)</f>
        <v>5302660</v>
      </c>
      <c r="AI51" s="61">
        <f>SUM(AI46:AI50)</f>
        <v>4694934</v>
      </c>
    </row>
    <row r="52" spans="1:35" ht="12.95" customHeight="1">
      <c r="A52" s="187" t="s">
        <v>112</v>
      </c>
      <c r="B52" s="187"/>
      <c r="C52" s="196" t="s">
        <v>111</v>
      </c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  <c r="AB52" s="196"/>
      <c r="AC52" s="189" t="s">
        <v>110</v>
      </c>
      <c r="AD52" s="189"/>
      <c r="AE52" s="189"/>
      <c r="AF52" s="189"/>
      <c r="AG52" s="107">
        <f>SUM(AG51,AG45,AG42,AG34,AG31)</f>
        <v>13637100</v>
      </c>
      <c r="AH52" s="107">
        <f>SUM(AH51,AH45,AH42,AH34,AH31)</f>
        <v>23023611</v>
      </c>
      <c r="AI52" s="107">
        <f>SUM(AI51,AI45,AI42,AI34,AI31)</f>
        <v>19069463</v>
      </c>
    </row>
    <row r="53" spans="1:35" ht="12.95" customHeight="1">
      <c r="A53" s="183" t="s">
        <v>109</v>
      </c>
      <c r="B53" s="183"/>
      <c r="C53" s="184" t="s">
        <v>108</v>
      </c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4"/>
      <c r="AC53" s="185" t="s">
        <v>107</v>
      </c>
      <c r="AD53" s="185"/>
      <c r="AE53" s="185"/>
      <c r="AF53" s="185"/>
      <c r="AG53" s="44">
        <v>0</v>
      </c>
      <c r="AH53" s="44">
        <v>0</v>
      </c>
      <c r="AI53" s="44">
        <v>0</v>
      </c>
    </row>
    <row r="54" spans="1:35" ht="12.95" customHeight="1">
      <c r="A54" s="183" t="s">
        <v>106</v>
      </c>
      <c r="B54" s="183"/>
      <c r="C54" s="184" t="s">
        <v>105</v>
      </c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84"/>
      <c r="O54" s="184"/>
      <c r="P54" s="184"/>
      <c r="Q54" s="184"/>
      <c r="R54" s="184"/>
      <c r="S54" s="184"/>
      <c r="T54" s="184"/>
      <c r="U54" s="184"/>
      <c r="V54" s="184"/>
      <c r="W54" s="184"/>
      <c r="X54" s="184"/>
      <c r="Y54" s="184"/>
      <c r="Z54" s="184"/>
      <c r="AA54" s="184"/>
      <c r="AB54" s="184"/>
      <c r="AC54" s="185" t="s">
        <v>104</v>
      </c>
      <c r="AD54" s="185"/>
      <c r="AE54" s="185"/>
      <c r="AF54" s="185"/>
      <c r="AG54" s="44">
        <v>0</v>
      </c>
      <c r="AH54" s="44">
        <v>232000</v>
      </c>
      <c r="AI54" s="44">
        <v>232000</v>
      </c>
    </row>
    <row r="55" spans="1:35" ht="12.95" customHeight="1">
      <c r="A55" s="183" t="s">
        <v>103</v>
      </c>
      <c r="B55" s="183"/>
      <c r="C55" s="194" t="s">
        <v>102</v>
      </c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  <c r="AA55" s="194"/>
      <c r="AB55" s="194"/>
      <c r="AC55" s="185" t="s">
        <v>101</v>
      </c>
      <c r="AD55" s="185"/>
      <c r="AE55" s="185"/>
      <c r="AF55" s="185"/>
      <c r="AG55" s="44">
        <v>0</v>
      </c>
      <c r="AH55" s="44">
        <v>0</v>
      </c>
      <c r="AI55" s="44">
        <v>0</v>
      </c>
    </row>
    <row r="56" spans="1:35" ht="12.95" customHeight="1">
      <c r="A56" s="183" t="s">
        <v>100</v>
      </c>
      <c r="B56" s="183"/>
      <c r="C56" s="194" t="s">
        <v>99</v>
      </c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85" t="s">
        <v>98</v>
      </c>
      <c r="AD56" s="185"/>
      <c r="AE56" s="185"/>
      <c r="AF56" s="185"/>
      <c r="AG56" s="44">
        <v>0</v>
      </c>
      <c r="AH56" s="44">
        <v>0</v>
      </c>
      <c r="AI56" s="44">
        <v>0</v>
      </c>
    </row>
    <row r="57" spans="1:35" ht="12.95" customHeight="1">
      <c r="A57" s="183" t="s">
        <v>97</v>
      </c>
      <c r="B57" s="183"/>
      <c r="C57" s="194" t="s">
        <v>96</v>
      </c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  <c r="AA57" s="194"/>
      <c r="AB57" s="194"/>
      <c r="AC57" s="185" t="s">
        <v>95</v>
      </c>
      <c r="AD57" s="185"/>
      <c r="AE57" s="185"/>
      <c r="AF57" s="185"/>
      <c r="AG57" s="44">
        <v>0</v>
      </c>
      <c r="AH57" s="44">
        <v>0</v>
      </c>
      <c r="AI57" s="44">
        <v>0</v>
      </c>
    </row>
    <row r="58" spans="1:35" ht="12.95" customHeight="1">
      <c r="A58" s="183" t="s">
        <v>94</v>
      </c>
      <c r="B58" s="183"/>
      <c r="C58" s="184" t="s">
        <v>93</v>
      </c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84"/>
      <c r="O58" s="184"/>
      <c r="P58" s="184"/>
      <c r="Q58" s="184"/>
      <c r="R58" s="184"/>
      <c r="S58" s="184"/>
      <c r="T58" s="184"/>
      <c r="U58" s="184"/>
      <c r="V58" s="184"/>
      <c r="W58" s="184"/>
      <c r="X58" s="184"/>
      <c r="Y58" s="184"/>
      <c r="Z58" s="184"/>
      <c r="AA58" s="184"/>
      <c r="AB58" s="184"/>
      <c r="AC58" s="185" t="s">
        <v>92</v>
      </c>
      <c r="AD58" s="185"/>
      <c r="AE58" s="185"/>
      <c r="AF58" s="185"/>
      <c r="AG58" s="44">
        <v>5</v>
      </c>
      <c r="AH58" s="44">
        <v>838821</v>
      </c>
      <c r="AI58" s="44">
        <v>838821</v>
      </c>
    </row>
    <row r="59" spans="1:35" ht="12.95" customHeight="1">
      <c r="A59" s="183" t="s">
        <v>91</v>
      </c>
      <c r="B59" s="183"/>
      <c r="C59" s="184" t="s">
        <v>90</v>
      </c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4"/>
      <c r="Z59" s="184"/>
      <c r="AA59" s="184"/>
      <c r="AB59" s="184"/>
      <c r="AC59" s="185" t="s">
        <v>89</v>
      </c>
      <c r="AD59" s="185"/>
      <c r="AE59" s="185"/>
      <c r="AF59" s="185"/>
      <c r="AG59" s="44">
        <v>0</v>
      </c>
      <c r="AH59" s="44">
        <v>0</v>
      </c>
      <c r="AI59" s="44">
        <v>0</v>
      </c>
    </row>
    <row r="60" spans="1:35" ht="12.95" customHeight="1">
      <c r="A60" s="183" t="s">
        <v>88</v>
      </c>
      <c r="B60" s="183"/>
      <c r="C60" s="184" t="s">
        <v>87</v>
      </c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5" t="s">
        <v>86</v>
      </c>
      <c r="AD60" s="185"/>
      <c r="AE60" s="185"/>
      <c r="AF60" s="185"/>
      <c r="AG60" s="44">
        <v>2827000</v>
      </c>
      <c r="AH60" s="44">
        <v>2827000</v>
      </c>
      <c r="AI60" s="44">
        <v>749800</v>
      </c>
    </row>
    <row r="61" spans="1:35" ht="12.95" customHeight="1">
      <c r="A61" s="187" t="s">
        <v>85</v>
      </c>
      <c r="B61" s="187"/>
      <c r="C61" s="190" t="s">
        <v>84</v>
      </c>
      <c r="D61" s="190"/>
      <c r="E61" s="190"/>
      <c r="F61" s="190"/>
      <c r="G61" s="190"/>
      <c r="H61" s="190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89" t="s">
        <v>83</v>
      </c>
      <c r="AD61" s="189"/>
      <c r="AE61" s="189"/>
      <c r="AF61" s="189"/>
      <c r="AG61" s="107">
        <f>SUM(AG53:AG60)</f>
        <v>2827005</v>
      </c>
      <c r="AH61" s="107">
        <f>SUM(AH53:AH60)</f>
        <v>3897821</v>
      </c>
      <c r="AI61" s="107">
        <f>SUM(AI53:AI60)</f>
        <v>1820621</v>
      </c>
    </row>
    <row r="62" spans="1:35" ht="12.95" customHeight="1">
      <c r="A62" s="183" t="s">
        <v>82</v>
      </c>
      <c r="B62" s="183"/>
      <c r="C62" s="186" t="s">
        <v>81</v>
      </c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5" t="s">
        <v>80</v>
      </c>
      <c r="AD62" s="185"/>
      <c r="AE62" s="185"/>
      <c r="AF62" s="185"/>
      <c r="AG62" s="44">
        <v>0</v>
      </c>
      <c r="AH62" s="44">
        <v>0</v>
      </c>
      <c r="AI62" s="44">
        <v>0</v>
      </c>
    </row>
    <row r="63" spans="1:35" ht="12.95" customHeight="1">
      <c r="A63" s="183">
        <v>56</v>
      </c>
      <c r="B63" s="183"/>
      <c r="C63" s="186" t="s">
        <v>79</v>
      </c>
      <c r="D63" s="186"/>
      <c r="E63" s="186"/>
      <c r="F63" s="186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5" t="s">
        <v>78</v>
      </c>
      <c r="AD63" s="185"/>
      <c r="AE63" s="185"/>
      <c r="AF63" s="185"/>
      <c r="AG63" s="44">
        <v>1000000</v>
      </c>
      <c r="AH63" s="44">
        <v>1306003</v>
      </c>
      <c r="AI63" s="44">
        <v>1306003</v>
      </c>
    </row>
    <row r="64" spans="1:35" ht="12.95" customHeight="1">
      <c r="A64" s="183">
        <v>57</v>
      </c>
      <c r="B64" s="183"/>
      <c r="C64" s="186" t="s">
        <v>77</v>
      </c>
      <c r="D64" s="186"/>
      <c r="E64" s="186"/>
      <c r="F64" s="186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5" t="s">
        <v>76</v>
      </c>
      <c r="AD64" s="185"/>
      <c r="AE64" s="185"/>
      <c r="AF64" s="185"/>
      <c r="AG64" s="44">
        <v>0</v>
      </c>
      <c r="AH64" s="44">
        <v>0</v>
      </c>
      <c r="AI64" s="44">
        <v>0</v>
      </c>
    </row>
    <row r="65" spans="1:35" ht="12.95" customHeight="1">
      <c r="A65" s="183">
        <v>58</v>
      </c>
      <c r="B65" s="183"/>
      <c r="C65" s="186" t="s">
        <v>75</v>
      </c>
      <c r="D65" s="186"/>
      <c r="E65" s="186"/>
      <c r="F65" s="186"/>
      <c r="G65" s="186"/>
      <c r="H65" s="186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5" t="s">
        <v>74</v>
      </c>
      <c r="AD65" s="185"/>
      <c r="AE65" s="185"/>
      <c r="AF65" s="185"/>
      <c r="AG65" s="44">
        <v>0</v>
      </c>
      <c r="AH65" s="44">
        <v>0</v>
      </c>
      <c r="AI65" s="44">
        <v>0</v>
      </c>
    </row>
    <row r="66" spans="1:35" ht="12.95" customHeight="1">
      <c r="A66" s="183">
        <v>59</v>
      </c>
      <c r="B66" s="183"/>
      <c r="C66" s="186" t="s">
        <v>73</v>
      </c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5" t="s">
        <v>72</v>
      </c>
      <c r="AD66" s="185"/>
      <c r="AE66" s="185"/>
      <c r="AF66" s="185"/>
      <c r="AG66" s="61">
        <f>SUM(AG62:AG65)</f>
        <v>1000000</v>
      </c>
      <c r="AH66" s="61">
        <f>SUM(AH62:AH65)</f>
        <v>1306003</v>
      </c>
      <c r="AI66" s="61">
        <f>SUM(AI62:AI65)</f>
        <v>1306003</v>
      </c>
    </row>
    <row r="67" spans="1:35" ht="26.1" customHeight="1">
      <c r="A67" s="183">
        <v>60</v>
      </c>
      <c r="B67" s="183"/>
      <c r="C67" s="186" t="s">
        <v>71</v>
      </c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5" t="s">
        <v>70</v>
      </c>
      <c r="AD67" s="185"/>
      <c r="AE67" s="185"/>
      <c r="AF67" s="185"/>
      <c r="AG67" s="44">
        <v>0</v>
      </c>
      <c r="AH67" s="44">
        <v>0</v>
      </c>
      <c r="AI67" s="44">
        <v>0</v>
      </c>
    </row>
    <row r="68" spans="1:35" ht="26.1" customHeight="1">
      <c r="A68" s="183">
        <v>61</v>
      </c>
      <c r="B68" s="183"/>
      <c r="C68" s="186" t="s">
        <v>69</v>
      </c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5" t="s">
        <v>68</v>
      </c>
      <c r="AD68" s="185"/>
      <c r="AE68" s="185"/>
      <c r="AF68" s="185"/>
      <c r="AG68" s="44">
        <v>0</v>
      </c>
      <c r="AH68" s="44">
        <v>0</v>
      </c>
      <c r="AI68" s="44">
        <v>0</v>
      </c>
    </row>
    <row r="69" spans="1:35" ht="26.1" customHeight="1">
      <c r="A69" s="183">
        <v>62</v>
      </c>
      <c r="B69" s="183"/>
      <c r="C69" s="186" t="s">
        <v>67</v>
      </c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5" t="s">
        <v>66</v>
      </c>
      <c r="AD69" s="185"/>
      <c r="AE69" s="185"/>
      <c r="AF69" s="185"/>
      <c r="AG69" s="44">
        <v>0</v>
      </c>
      <c r="AH69" s="44">
        <v>0</v>
      </c>
      <c r="AI69" s="44">
        <v>0</v>
      </c>
    </row>
    <row r="70" spans="1:35" ht="12.95" customHeight="1">
      <c r="A70" s="183">
        <v>63</v>
      </c>
      <c r="B70" s="183"/>
      <c r="C70" s="186" t="s">
        <v>65</v>
      </c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5" t="s">
        <v>64</v>
      </c>
      <c r="AD70" s="185"/>
      <c r="AE70" s="185"/>
      <c r="AF70" s="185"/>
      <c r="AG70" s="44">
        <v>5204500</v>
      </c>
      <c r="AH70" s="44">
        <v>5204500</v>
      </c>
      <c r="AI70" s="44">
        <v>4719922</v>
      </c>
    </row>
    <row r="71" spans="1:35" ht="26.1" customHeight="1">
      <c r="A71" s="183">
        <v>64</v>
      </c>
      <c r="B71" s="183"/>
      <c r="C71" s="186" t="s">
        <v>63</v>
      </c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5" t="s">
        <v>62</v>
      </c>
      <c r="AD71" s="185"/>
      <c r="AE71" s="185"/>
      <c r="AF71" s="185"/>
      <c r="AG71" s="44">
        <v>0</v>
      </c>
      <c r="AH71" s="44">
        <v>0</v>
      </c>
      <c r="AI71" s="44">
        <v>0</v>
      </c>
    </row>
    <row r="72" spans="1:35" ht="26.1" customHeight="1">
      <c r="A72" s="183">
        <v>65</v>
      </c>
      <c r="B72" s="183"/>
      <c r="C72" s="186" t="s">
        <v>61</v>
      </c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5" t="s">
        <v>60</v>
      </c>
      <c r="AD72" s="185"/>
      <c r="AE72" s="185"/>
      <c r="AF72" s="185"/>
      <c r="AG72" s="44">
        <v>0</v>
      </c>
      <c r="AH72" s="44">
        <v>0</v>
      </c>
      <c r="AI72" s="44">
        <v>0</v>
      </c>
    </row>
    <row r="73" spans="1:35" ht="12.95" customHeight="1">
      <c r="A73" s="183">
        <v>66</v>
      </c>
      <c r="B73" s="183"/>
      <c r="C73" s="186" t="s">
        <v>59</v>
      </c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5" t="s">
        <v>58</v>
      </c>
      <c r="AD73" s="185"/>
      <c r="AE73" s="185"/>
      <c r="AF73" s="185"/>
      <c r="AG73" s="44">
        <v>0</v>
      </c>
      <c r="AH73" s="44">
        <v>0</v>
      </c>
      <c r="AI73" s="44">
        <v>0</v>
      </c>
    </row>
    <row r="74" spans="1:35" ht="12.95" customHeight="1">
      <c r="A74" s="183">
        <v>67</v>
      </c>
      <c r="B74" s="183"/>
      <c r="C74" s="193" t="s">
        <v>57</v>
      </c>
      <c r="D74" s="193"/>
      <c r="E74" s="193"/>
      <c r="F74" s="193"/>
      <c r="G74" s="193"/>
      <c r="H74" s="193"/>
      <c r="I74" s="193"/>
      <c r="J74" s="193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85" t="s">
        <v>56</v>
      </c>
      <c r="AD74" s="185"/>
      <c r="AE74" s="185"/>
      <c r="AF74" s="185"/>
      <c r="AG74" s="44">
        <v>0</v>
      </c>
      <c r="AH74" s="44">
        <v>0</v>
      </c>
      <c r="AI74" s="44">
        <v>0</v>
      </c>
    </row>
    <row r="75" spans="1:35" ht="12.95" customHeight="1">
      <c r="A75" s="183">
        <v>68</v>
      </c>
      <c r="B75" s="183"/>
      <c r="C75" s="186" t="s">
        <v>55</v>
      </c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5" t="s">
        <v>54</v>
      </c>
      <c r="AD75" s="185"/>
      <c r="AE75" s="185"/>
      <c r="AF75" s="185"/>
      <c r="AG75" s="44">
        <v>0</v>
      </c>
      <c r="AH75" s="44">
        <v>0</v>
      </c>
      <c r="AI75" s="44">
        <v>0</v>
      </c>
    </row>
    <row r="76" spans="1:35" ht="12.95" customHeight="1">
      <c r="A76" s="183">
        <v>69</v>
      </c>
      <c r="B76" s="183"/>
      <c r="C76" s="186" t="s">
        <v>53</v>
      </c>
      <c r="D76" s="186"/>
      <c r="E76" s="186"/>
      <c r="F76" s="186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5" t="s">
        <v>52</v>
      </c>
      <c r="AD76" s="185"/>
      <c r="AE76" s="185"/>
      <c r="AF76" s="185"/>
      <c r="AG76" s="44">
        <v>160000</v>
      </c>
      <c r="AH76" s="44">
        <v>160000</v>
      </c>
      <c r="AI76" s="44">
        <v>40000</v>
      </c>
    </row>
    <row r="77" spans="1:35" ht="12.95" customHeight="1">
      <c r="A77" s="183">
        <v>70</v>
      </c>
      <c r="B77" s="183"/>
      <c r="C77" s="193" t="s">
        <v>51</v>
      </c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85" t="s">
        <v>50</v>
      </c>
      <c r="AD77" s="185"/>
      <c r="AE77" s="185"/>
      <c r="AF77" s="185"/>
      <c r="AG77" s="44">
        <v>5629212</v>
      </c>
      <c r="AH77" s="44">
        <v>8378384</v>
      </c>
      <c r="AI77" s="44">
        <v>0</v>
      </c>
    </row>
    <row r="78" spans="1:35" ht="12.95" customHeight="1">
      <c r="A78" s="187">
        <v>71</v>
      </c>
      <c r="B78" s="187"/>
      <c r="C78" s="190" t="s">
        <v>49</v>
      </c>
      <c r="D78" s="190"/>
      <c r="E78" s="190"/>
      <c r="F78" s="190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90"/>
      <c r="W78" s="190"/>
      <c r="X78" s="190"/>
      <c r="Y78" s="190"/>
      <c r="Z78" s="190"/>
      <c r="AA78" s="190"/>
      <c r="AB78" s="190"/>
      <c r="AC78" s="189" t="s">
        <v>48</v>
      </c>
      <c r="AD78" s="189"/>
      <c r="AE78" s="189"/>
      <c r="AF78" s="189"/>
      <c r="AG78" s="107">
        <f>SUM(AG67:AG77)</f>
        <v>10993712</v>
      </c>
      <c r="AH78" s="107">
        <f>SUM(AH66:AH77)</f>
        <v>15048887</v>
      </c>
      <c r="AI78" s="107">
        <f>SUM(AI66:AI77)</f>
        <v>6065925</v>
      </c>
    </row>
    <row r="79" spans="1:35" ht="12.95" customHeight="1">
      <c r="A79" s="183">
        <v>72</v>
      </c>
      <c r="B79" s="183"/>
      <c r="C79" s="192" t="s">
        <v>47</v>
      </c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  <c r="Z79" s="192"/>
      <c r="AA79" s="192"/>
      <c r="AB79" s="192"/>
      <c r="AC79" s="185" t="s">
        <v>46</v>
      </c>
      <c r="AD79" s="185"/>
      <c r="AE79" s="185"/>
      <c r="AF79" s="185"/>
      <c r="AG79" s="44">
        <v>0</v>
      </c>
      <c r="AH79" s="44">
        <v>0</v>
      </c>
      <c r="AI79" s="44">
        <v>0</v>
      </c>
    </row>
    <row r="80" spans="1:35" ht="12.95" customHeight="1">
      <c r="A80" s="183">
        <v>73</v>
      </c>
      <c r="B80" s="183"/>
      <c r="C80" s="192" t="s">
        <v>45</v>
      </c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85" t="s">
        <v>44</v>
      </c>
      <c r="AD80" s="185"/>
      <c r="AE80" s="185"/>
      <c r="AF80" s="185"/>
      <c r="AG80" s="44">
        <v>0</v>
      </c>
      <c r="AH80" s="44">
        <v>4000000</v>
      </c>
      <c r="AI80" s="44">
        <v>4000000</v>
      </c>
    </row>
    <row r="81" spans="1:35" ht="12.95" customHeight="1">
      <c r="A81" s="183">
        <v>74</v>
      </c>
      <c r="B81" s="183"/>
      <c r="C81" s="192" t="s">
        <v>43</v>
      </c>
      <c r="D81" s="192"/>
      <c r="E81" s="192"/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  <c r="AA81" s="192"/>
      <c r="AB81" s="192"/>
      <c r="AC81" s="185" t="s">
        <v>42</v>
      </c>
      <c r="AD81" s="185"/>
      <c r="AE81" s="185"/>
      <c r="AF81" s="185"/>
      <c r="AG81" s="44">
        <v>0</v>
      </c>
      <c r="AH81" s="44">
        <v>0</v>
      </c>
      <c r="AI81" s="44">
        <v>0</v>
      </c>
    </row>
    <row r="82" spans="1:35" ht="12.95" customHeight="1">
      <c r="A82" s="183">
        <v>75</v>
      </c>
      <c r="B82" s="183"/>
      <c r="C82" s="192" t="s">
        <v>41</v>
      </c>
      <c r="D82" s="192"/>
      <c r="E82" s="192"/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85" t="s">
        <v>40</v>
      </c>
      <c r="AD82" s="185"/>
      <c r="AE82" s="185"/>
      <c r="AF82" s="185"/>
      <c r="AG82" s="44">
        <v>3596100</v>
      </c>
      <c r="AH82" s="44">
        <v>9884452</v>
      </c>
      <c r="AI82" s="44">
        <v>8766341</v>
      </c>
    </row>
    <row r="83" spans="1:35" ht="12.95" customHeight="1">
      <c r="A83" s="183">
        <v>76</v>
      </c>
      <c r="B83" s="183"/>
      <c r="C83" s="191" t="s">
        <v>39</v>
      </c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  <c r="V83" s="191"/>
      <c r="W83" s="191"/>
      <c r="X83" s="191"/>
      <c r="Y83" s="191"/>
      <c r="Z83" s="191"/>
      <c r="AA83" s="191"/>
      <c r="AB83" s="191"/>
      <c r="AC83" s="185" t="s">
        <v>38</v>
      </c>
      <c r="AD83" s="185"/>
      <c r="AE83" s="185"/>
      <c r="AF83" s="185"/>
      <c r="AG83" s="44">
        <v>0</v>
      </c>
      <c r="AH83" s="44">
        <v>0</v>
      </c>
      <c r="AI83" s="44">
        <v>0</v>
      </c>
    </row>
    <row r="84" spans="1:35" ht="12.95" customHeight="1">
      <c r="A84" s="183">
        <v>77</v>
      </c>
      <c r="B84" s="183"/>
      <c r="C84" s="191" t="s">
        <v>37</v>
      </c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  <c r="V84" s="191"/>
      <c r="W84" s="191"/>
      <c r="X84" s="191"/>
      <c r="Y84" s="191"/>
      <c r="Z84" s="191"/>
      <c r="AA84" s="191"/>
      <c r="AB84" s="191"/>
      <c r="AC84" s="185" t="s">
        <v>36</v>
      </c>
      <c r="AD84" s="185"/>
      <c r="AE84" s="185"/>
      <c r="AF84" s="185"/>
      <c r="AG84" s="44">
        <v>0</v>
      </c>
      <c r="AH84" s="44">
        <v>0</v>
      </c>
      <c r="AI84" s="44">
        <v>0</v>
      </c>
    </row>
    <row r="85" spans="1:35" ht="12.95" customHeight="1">
      <c r="A85" s="183">
        <v>78</v>
      </c>
      <c r="B85" s="183"/>
      <c r="C85" s="191" t="s">
        <v>35</v>
      </c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  <c r="V85" s="191"/>
      <c r="W85" s="191"/>
      <c r="X85" s="191"/>
      <c r="Y85" s="191"/>
      <c r="Z85" s="191"/>
      <c r="AA85" s="191"/>
      <c r="AB85" s="191"/>
      <c r="AC85" s="185" t="s">
        <v>34</v>
      </c>
      <c r="AD85" s="185"/>
      <c r="AE85" s="185"/>
      <c r="AF85" s="185"/>
      <c r="AG85" s="44">
        <v>970500</v>
      </c>
      <c r="AH85" s="44">
        <v>1750803</v>
      </c>
      <c r="AI85" s="44">
        <v>1448913</v>
      </c>
    </row>
    <row r="86" spans="1:35" s="5" customFormat="1" ht="12.95" customHeight="1">
      <c r="A86" s="187">
        <v>79</v>
      </c>
      <c r="B86" s="187"/>
      <c r="C86" s="188" t="s">
        <v>33</v>
      </c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8"/>
      <c r="Q86" s="188"/>
      <c r="R86" s="188"/>
      <c r="S86" s="188"/>
      <c r="T86" s="188"/>
      <c r="U86" s="188"/>
      <c r="V86" s="188"/>
      <c r="W86" s="188"/>
      <c r="X86" s="188"/>
      <c r="Y86" s="188"/>
      <c r="Z86" s="188"/>
      <c r="AA86" s="188"/>
      <c r="AB86" s="188"/>
      <c r="AC86" s="189" t="s">
        <v>32</v>
      </c>
      <c r="AD86" s="189"/>
      <c r="AE86" s="189"/>
      <c r="AF86" s="189"/>
      <c r="AG86" s="107">
        <f>SUM(AG79:AG85)</f>
        <v>4566600</v>
      </c>
      <c r="AH86" s="107">
        <f>SUM(AH79:AH85)</f>
        <v>15635255</v>
      </c>
      <c r="AI86" s="107">
        <f>SUM(AI79:AI85)</f>
        <v>14215254</v>
      </c>
    </row>
    <row r="87" spans="1:35" ht="12.95" customHeight="1">
      <c r="A87" s="183">
        <v>80</v>
      </c>
      <c r="B87" s="183"/>
      <c r="C87" s="184" t="s">
        <v>31</v>
      </c>
      <c r="D87" s="184"/>
      <c r="E87" s="184"/>
      <c r="F87" s="184"/>
      <c r="G87" s="184"/>
      <c r="H87" s="184"/>
      <c r="I87" s="184"/>
      <c r="J87" s="184"/>
      <c r="K87" s="184"/>
      <c r="L87" s="184"/>
      <c r="M87" s="184"/>
      <c r="N87" s="184"/>
      <c r="O87" s="184"/>
      <c r="P87" s="184"/>
      <c r="Q87" s="184"/>
      <c r="R87" s="184"/>
      <c r="S87" s="184"/>
      <c r="T87" s="184"/>
      <c r="U87" s="184"/>
      <c r="V87" s="184"/>
      <c r="W87" s="184"/>
      <c r="X87" s="184"/>
      <c r="Y87" s="184"/>
      <c r="Z87" s="184"/>
      <c r="AA87" s="184"/>
      <c r="AB87" s="184"/>
      <c r="AC87" s="185" t="s">
        <v>30</v>
      </c>
      <c r="AD87" s="185"/>
      <c r="AE87" s="185"/>
      <c r="AF87" s="185"/>
      <c r="AG87" s="44">
        <v>663000</v>
      </c>
      <c r="AH87" s="44">
        <v>1895969</v>
      </c>
      <c r="AI87" s="44">
        <v>1895969</v>
      </c>
    </row>
    <row r="88" spans="1:35" ht="12.95" customHeight="1">
      <c r="A88" s="183">
        <v>81</v>
      </c>
      <c r="B88" s="183"/>
      <c r="C88" s="184" t="s">
        <v>29</v>
      </c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84"/>
      <c r="U88" s="184"/>
      <c r="V88" s="184"/>
      <c r="W88" s="184"/>
      <c r="X88" s="184"/>
      <c r="Y88" s="184"/>
      <c r="Z88" s="184"/>
      <c r="AA88" s="184"/>
      <c r="AB88" s="184"/>
      <c r="AC88" s="185" t="s">
        <v>28</v>
      </c>
      <c r="AD88" s="185"/>
      <c r="AE88" s="185"/>
      <c r="AF88" s="185"/>
      <c r="AG88" s="44">
        <v>0</v>
      </c>
      <c r="AH88" s="44">
        <v>0</v>
      </c>
      <c r="AI88" s="44">
        <v>0</v>
      </c>
    </row>
    <row r="89" spans="1:35" ht="12.95" customHeight="1">
      <c r="A89" s="183">
        <v>82</v>
      </c>
      <c r="B89" s="183"/>
      <c r="C89" s="184" t="s">
        <v>27</v>
      </c>
      <c r="D89" s="184"/>
      <c r="E89" s="184"/>
      <c r="F89" s="184"/>
      <c r="G89" s="184"/>
      <c r="H89" s="184"/>
      <c r="I89" s="184"/>
      <c r="J89" s="184"/>
      <c r="K89" s="184"/>
      <c r="L89" s="184"/>
      <c r="M89" s="184"/>
      <c r="N89" s="184"/>
      <c r="O89" s="184"/>
      <c r="P89" s="184"/>
      <c r="Q89" s="184"/>
      <c r="R89" s="184"/>
      <c r="S89" s="184"/>
      <c r="T89" s="184"/>
      <c r="U89" s="184"/>
      <c r="V89" s="184"/>
      <c r="W89" s="184"/>
      <c r="X89" s="184"/>
      <c r="Y89" s="184"/>
      <c r="Z89" s="184"/>
      <c r="AA89" s="184"/>
      <c r="AB89" s="184"/>
      <c r="AC89" s="185" t="s">
        <v>26</v>
      </c>
      <c r="AD89" s="185"/>
      <c r="AE89" s="185"/>
      <c r="AF89" s="185"/>
      <c r="AG89" s="44">
        <v>0</v>
      </c>
      <c r="AH89" s="44">
        <v>0</v>
      </c>
      <c r="AI89" s="44">
        <v>0</v>
      </c>
    </row>
    <row r="90" spans="1:35" ht="12.95" customHeight="1">
      <c r="A90" s="183">
        <v>83</v>
      </c>
      <c r="B90" s="183"/>
      <c r="C90" s="184" t="s">
        <v>25</v>
      </c>
      <c r="D90" s="184"/>
      <c r="E90" s="184"/>
      <c r="F90" s="184"/>
      <c r="G90" s="184"/>
      <c r="H90" s="184"/>
      <c r="I90" s="184"/>
      <c r="J90" s="184"/>
      <c r="K90" s="184"/>
      <c r="L90" s="184"/>
      <c r="M90" s="184"/>
      <c r="N90" s="184"/>
      <c r="O90" s="184"/>
      <c r="P90" s="184"/>
      <c r="Q90" s="184"/>
      <c r="R90" s="184"/>
      <c r="S90" s="184"/>
      <c r="T90" s="184"/>
      <c r="U90" s="184"/>
      <c r="V90" s="184"/>
      <c r="W90" s="184"/>
      <c r="X90" s="184"/>
      <c r="Y90" s="184"/>
      <c r="Z90" s="184"/>
      <c r="AA90" s="184"/>
      <c r="AB90" s="184"/>
      <c r="AC90" s="185" t="s">
        <v>24</v>
      </c>
      <c r="AD90" s="185"/>
      <c r="AE90" s="185"/>
      <c r="AF90" s="185"/>
      <c r="AG90" s="44">
        <v>179000</v>
      </c>
      <c r="AH90" s="44">
        <v>342294</v>
      </c>
      <c r="AI90" s="44">
        <v>342294</v>
      </c>
    </row>
    <row r="91" spans="1:35" s="5" customFormat="1" ht="12.95" customHeight="1">
      <c r="A91" s="187">
        <v>84</v>
      </c>
      <c r="B91" s="187"/>
      <c r="C91" s="190" t="s">
        <v>23</v>
      </c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89" t="s">
        <v>22</v>
      </c>
      <c r="AD91" s="189"/>
      <c r="AE91" s="189"/>
      <c r="AF91" s="189"/>
      <c r="AG91" s="107">
        <f>SUM(AG87:AG90)</f>
        <v>842000</v>
      </c>
      <c r="AH91" s="107">
        <f>SUM(AH87:AH90)</f>
        <v>2238263</v>
      </c>
      <c r="AI91" s="107">
        <f>SUM(AI87:AI90)</f>
        <v>2238263</v>
      </c>
    </row>
    <row r="92" spans="1:35" ht="26.1" customHeight="1">
      <c r="A92" s="183">
        <v>85</v>
      </c>
      <c r="B92" s="183"/>
      <c r="C92" s="184" t="s">
        <v>21</v>
      </c>
      <c r="D92" s="184"/>
      <c r="E92" s="184"/>
      <c r="F92" s="184"/>
      <c r="G92" s="184"/>
      <c r="H92" s="184"/>
      <c r="I92" s="184"/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5" t="s">
        <v>20</v>
      </c>
      <c r="AD92" s="185"/>
      <c r="AE92" s="185"/>
      <c r="AF92" s="185"/>
      <c r="AG92" s="44">
        <v>0</v>
      </c>
      <c r="AH92" s="44">
        <v>0</v>
      </c>
      <c r="AI92" s="44">
        <v>0</v>
      </c>
    </row>
    <row r="93" spans="1:35" ht="26.1" customHeight="1">
      <c r="A93" s="183">
        <v>86</v>
      </c>
      <c r="B93" s="183"/>
      <c r="C93" s="184" t="s">
        <v>19</v>
      </c>
      <c r="D93" s="184"/>
      <c r="E93" s="184"/>
      <c r="F93" s="184"/>
      <c r="G93" s="184"/>
      <c r="H93" s="184"/>
      <c r="I93" s="184"/>
      <c r="J93" s="184"/>
      <c r="K93" s="184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5" t="s">
        <v>18</v>
      </c>
      <c r="AD93" s="185"/>
      <c r="AE93" s="185"/>
      <c r="AF93" s="185"/>
      <c r="AG93" s="44">
        <v>0</v>
      </c>
      <c r="AH93" s="44">
        <v>0</v>
      </c>
      <c r="AI93" s="44">
        <v>0</v>
      </c>
    </row>
    <row r="94" spans="1:35" ht="26.1" customHeight="1">
      <c r="A94" s="183">
        <v>87</v>
      </c>
      <c r="B94" s="183"/>
      <c r="C94" s="184" t="s">
        <v>17</v>
      </c>
      <c r="D94" s="184"/>
      <c r="E94" s="184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5" t="s">
        <v>16</v>
      </c>
      <c r="AD94" s="185"/>
      <c r="AE94" s="185"/>
      <c r="AF94" s="185"/>
      <c r="AG94" s="44">
        <v>0</v>
      </c>
      <c r="AH94" s="44">
        <v>0</v>
      </c>
      <c r="AI94" s="44">
        <v>0</v>
      </c>
    </row>
    <row r="95" spans="1:35" ht="12.95" customHeight="1">
      <c r="A95" s="183">
        <v>88</v>
      </c>
      <c r="B95" s="183"/>
      <c r="C95" s="184" t="s">
        <v>15</v>
      </c>
      <c r="D95" s="184"/>
      <c r="E95" s="184"/>
      <c r="F95" s="184"/>
      <c r="G95" s="184"/>
      <c r="H95" s="184"/>
      <c r="I95" s="184"/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5" t="s">
        <v>14</v>
      </c>
      <c r="AD95" s="185"/>
      <c r="AE95" s="185"/>
      <c r="AF95" s="185"/>
      <c r="AG95" s="44">
        <v>0</v>
      </c>
      <c r="AH95" s="44">
        <v>0</v>
      </c>
      <c r="AI95" s="44">
        <v>0</v>
      </c>
    </row>
    <row r="96" spans="1:35" ht="26.1" customHeight="1">
      <c r="A96" s="183">
        <v>89</v>
      </c>
      <c r="B96" s="183"/>
      <c r="C96" s="184" t="s">
        <v>13</v>
      </c>
      <c r="D96" s="184"/>
      <c r="E96" s="184"/>
      <c r="F96" s="184"/>
      <c r="G96" s="184"/>
      <c r="H96" s="184"/>
      <c r="I96" s="184"/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5" t="s">
        <v>12</v>
      </c>
      <c r="AD96" s="185"/>
      <c r="AE96" s="185"/>
      <c r="AF96" s="185"/>
      <c r="AG96" s="44">
        <v>0</v>
      </c>
      <c r="AH96" s="44">
        <v>0</v>
      </c>
      <c r="AI96" s="44">
        <v>0</v>
      </c>
    </row>
    <row r="97" spans="1:35" ht="26.1" customHeight="1">
      <c r="A97" s="183">
        <v>90</v>
      </c>
      <c r="B97" s="183"/>
      <c r="C97" s="184" t="s">
        <v>11</v>
      </c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5" t="s">
        <v>10</v>
      </c>
      <c r="AD97" s="185"/>
      <c r="AE97" s="185"/>
      <c r="AF97" s="185"/>
      <c r="AG97" s="44">
        <v>0</v>
      </c>
      <c r="AH97" s="44">
        <v>0</v>
      </c>
      <c r="AI97" s="44">
        <v>0</v>
      </c>
    </row>
    <row r="98" spans="1:35" ht="12.95" customHeight="1">
      <c r="A98" s="183">
        <v>91</v>
      </c>
      <c r="B98" s="183"/>
      <c r="C98" s="184" t="s">
        <v>9</v>
      </c>
      <c r="D98" s="184"/>
      <c r="E98" s="184"/>
      <c r="F98" s="184"/>
      <c r="G98" s="184"/>
      <c r="H98" s="184"/>
      <c r="I98" s="184"/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5" t="s">
        <v>8</v>
      </c>
      <c r="AD98" s="185"/>
      <c r="AE98" s="185"/>
      <c r="AF98" s="185"/>
      <c r="AG98" s="44">
        <v>0</v>
      </c>
      <c r="AH98" s="44">
        <v>0</v>
      </c>
      <c r="AI98" s="44">
        <v>0</v>
      </c>
    </row>
    <row r="99" spans="1:35" ht="12.95" customHeight="1">
      <c r="A99" s="183">
        <v>92</v>
      </c>
      <c r="B99" s="183"/>
      <c r="C99" s="184" t="s">
        <v>7</v>
      </c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5" t="s">
        <v>6</v>
      </c>
      <c r="AD99" s="185"/>
      <c r="AE99" s="185"/>
      <c r="AF99" s="185"/>
      <c r="AG99" s="44">
        <v>0</v>
      </c>
      <c r="AH99" s="44">
        <v>0</v>
      </c>
      <c r="AI99" s="44">
        <v>0</v>
      </c>
    </row>
    <row r="100" spans="1:35" ht="12.95" customHeight="1">
      <c r="A100" s="183">
        <v>93</v>
      </c>
      <c r="B100" s="183"/>
      <c r="C100" s="184" t="s">
        <v>5</v>
      </c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5" t="s">
        <v>4</v>
      </c>
      <c r="AD100" s="185"/>
      <c r="AE100" s="185"/>
      <c r="AF100" s="185"/>
      <c r="AG100" s="44">
        <v>0</v>
      </c>
      <c r="AH100" s="44">
        <v>0</v>
      </c>
      <c r="AI100" s="44">
        <v>0</v>
      </c>
    </row>
    <row r="101" spans="1:35" ht="12.95" customHeight="1">
      <c r="A101" s="187">
        <v>94</v>
      </c>
      <c r="B101" s="187"/>
      <c r="C101" s="190" t="s">
        <v>3</v>
      </c>
      <c r="D101" s="190"/>
      <c r="E101" s="190"/>
      <c r="F101" s="190"/>
      <c r="G101" s="190"/>
      <c r="H101" s="190"/>
      <c r="I101" s="190"/>
      <c r="J101" s="190"/>
      <c r="K101" s="190"/>
      <c r="L101" s="190"/>
      <c r="M101" s="190"/>
      <c r="N101" s="190"/>
      <c r="O101" s="190"/>
      <c r="P101" s="190"/>
      <c r="Q101" s="190"/>
      <c r="R101" s="190"/>
      <c r="S101" s="190"/>
      <c r="T101" s="190"/>
      <c r="U101" s="190"/>
      <c r="V101" s="190"/>
      <c r="W101" s="190"/>
      <c r="X101" s="190"/>
      <c r="Y101" s="190"/>
      <c r="Z101" s="190"/>
      <c r="AA101" s="190"/>
      <c r="AB101" s="190"/>
      <c r="AC101" s="189" t="s">
        <v>2</v>
      </c>
      <c r="AD101" s="189"/>
      <c r="AE101" s="189"/>
      <c r="AF101" s="189"/>
      <c r="AG101" s="61">
        <f>SUM(AG92:AG100)</f>
        <v>0</v>
      </c>
      <c r="AH101" s="44">
        <v>0</v>
      </c>
      <c r="AI101" s="44">
        <v>0</v>
      </c>
    </row>
    <row r="102" spans="1:35" s="5" customFormat="1" ht="12.95" customHeight="1">
      <c r="A102" s="187">
        <v>95</v>
      </c>
      <c r="B102" s="187"/>
      <c r="C102" s="188" t="s">
        <v>1</v>
      </c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8"/>
      <c r="Z102" s="188"/>
      <c r="AA102" s="188"/>
      <c r="AB102" s="188"/>
      <c r="AC102" s="189" t="s">
        <v>0</v>
      </c>
      <c r="AD102" s="189"/>
      <c r="AE102" s="189"/>
      <c r="AF102" s="189"/>
      <c r="AG102" s="107">
        <f>SUM(AG26,AG27,AG52,AG61,AG78,AG86,AG91,AG101)</f>
        <v>62210717</v>
      </c>
      <c r="AH102" s="107">
        <f>SUM(AH26,AH27,AH52,AH61,AH78,AH86,AH91,AH101)</f>
        <v>88479823</v>
      </c>
      <c r="AI102" s="107">
        <f>SUM(AI26,AI27,AI52,AI61,AI78,AI86,AI91,AI101)</f>
        <v>71728420</v>
      </c>
    </row>
    <row r="103" spans="1:35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5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35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35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35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35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35">
      <c r="AC109" s="4"/>
      <c r="AD109" s="4"/>
      <c r="AE109" s="4"/>
      <c r="AF109" s="4"/>
    </row>
    <row r="110" spans="1:35">
      <c r="AC110" s="4"/>
      <c r="AD110" s="4"/>
      <c r="AE110" s="4"/>
      <c r="AF110" s="4"/>
    </row>
  </sheetData>
  <mergeCells count="296">
    <mergeCell ref="A1:AH1"/>
    <mergeCell ref="A10:B10"/>
    <mergeCell ref="C10:AB10"/>
    <mergeCell ref="AC10:AF10"/>
    <mergeCell ref="A7:B7"/>
    <mergeCell ref="C7:AB7"/>
    <mergeCell ref="AC7:AF7"/>
    <mergeCell ref="A8:B8"/>
    <mergeCell ref="C8:AB8"/>
    <mergeCell ref="AC8:AF8"/>
    <mergeCell ref="A2:AG2"/>
    <mergeCell ref="A3:AG3"/>
    <mergeCell ref="A4:AG4"/>
    <mergeCell ref="A6:B6"/>
    <mergeCell ref="C6:AB6"/>
    <mergeCell ref="AC6:AF6"/>
    <mergeCell ref="A9:B9"/>
    <mergeCell ref="C9:AB9"/>
    <mergeCell ref="AC9:AF9"/>
    <mergeCell ref="A5:AI5"/>
    <mergeCell ref="A13:B13"/>
    <mergeCell ref="C13:AB13"/>
    <mergeCell ref="AC13:AF13"/>
    <mergeCell ref="A14:B14"/>
    <mergeCell ref="C14:AB14"/>
    <mergeCell ref="AC14:AF14"/>
    <mergeCell ref="A11:B11"/>
    <mergeCell ref="C11:AB11"/>
    <mergeCell ref="AC11:AF11"/>
    <mergeCell ref="A12:B12"/>
    <mergeCell ref="C12:AB12"/>
    <mergeCell ref="AC12:AF12"/>
    <mergeCell ref="A17:B17"/>
    <mergeCell ref="C17:AB17"/>
    <mergeCell ref="AC17:AF17"/>
    <mergeCell ref="A18:B18"/>
    <mergeCell ref="C18:AB18"/>
    <mergeCell ref="AC18:AF18"/>
    <mergeCell ref="A15:B15"/>
    <mergeCell ref="C15:AB15"/>
    <mergeCell ref="AC15:AF15"/>
    <mergeCell ref="A16:B16"/>
    <mergeCell ref="C16:AB16"/>
    <mergeCell ref="AC16:AF16"/>
    <mergeCell ref="A21:B21"/>
    <mergeCell ref="C21:AB21"/>
    <mergeCell ref="AC21:AF21"/>
    <mergeCell ref="A22:B22"/>
    <mergeCell ref="C22:AB22"/>
    <mergeCell ref="AC22:AF22"/>
    <mergeCell ref="A19:B19"/>
    <mergeCell ref="C19:AB19"/>
    <mergeCell ref="AC19:AF19"/>
    <mergeCell ref="A20:B20"/>
    <mergeCell ref="C20:AB20"/>
    <mergeCell ref="AC20:AF20"/>
    <mergeCell ref="A25:B25"/>
    <mergeCell ref="C25:AB25"/>
    <mergeCell ref="AC25:AF25"/>
    <mergeCell ref="A26:B26"/>
    <mergeCell ref="C26:AB26"/>
    <mergeCell ref="AC26:AF26"/>
    <mergeCell ref="A23:B23"/>
    <mergeCell ref="C23:AB23"/>
    <mergeCell ref="AC23:AF23"/>
    <mergeCell ref="A24:B24"/>
    <mergeCell ref="C24:AB24"/>
    <mergeCell ref="AC24:AF24"/>
    <mergeCell ref="A29:B29"/>
    <mergeCell ref="C29:AB29"/>
    <mergeCell ref="AC29:AF29"/>
    <mergeCell ref="A30:B30"/>
    <mergeCell ref="C30:AB30"/>
    <mergeCell ref="AC30:AF30"/>
    <mergeCell ref="A27:B27"/>
    <mergeCell ref="C27:AB27"/>
    <mergeCell ref="AC27:AF27"/>
    <mergeCell ref="A28:B28"/>
    <mergeCell ref="C28:AB28"/>
    <mergeCell ref="AC28:AF28"/>
    <mergeCell ref="A33:B33"/>
    <mergeCell ref="C33:AB33"/>
    <mergeCell ref="AC33:AF33"/>
    <mergeCell ref="A34:B34"/>
    <mergeCell ref="C34:AB34"/>
    <mergeCell ref="AC34:AF34"/>
    <mergeCell ref="A31:B31"/>
    <mergeCell ref="C31:AB31"/>
    <mergeCell ref="AC31:AF31"/>
    <mergeCell ref="A32:B32"/>
    <mergeCell ref="C32:AB32"/>
    <mergeCell ref="AC32:AF32"/>
    <mergeCell ref="A37:B37"/>
    <mergeCell ref="C37:AB37"/>
    <mergeCell ref="AC37:AF37"/>
    <mergeCell ref="A38:B38"/>
    <mergeCell ref="C38:AB38"/>
    <mergeCell ref="AC38:AF38"/>
    <mergeCell ref="A35:B35"/>
    <mergeCell ref="C35:AB35"/>
    <mergeCell ref="AC35:AF35"/>
    <mergeCell ref="A36:B36"/>
    <mergeCell ref="C36:AB36"/>
    <mergeCell ref="AC36:AF36"/>
    <mergeCell ref="A41:B41"/>
    <mergeCell ref="C41:AB41"/>
    <mergeCell ref="AC41:AF41"/>
    <mergeCell ref="A42:B42"/>
    <mergeCell ref="C42:AB42"/>
    <mergeCell ref="AC42:AF42"/>
    <mergeCell ref="A39:B39"/>
    <mergeCell ref="C39:AB39"/>
    <mergeCell ref="AC39:AF39"/>
    <mergeCell ref="A40:B40"/>
    <mergeCell ref="C40:AB40"/>
    <mergeCell ref="AC40:AF40"/>
    <mergeCell ref="A45:B45"/>
    <mergeCell ref="C45:AB45"/>
    <mergeCell ref="AC45:AF45"/>
    <mergeCell ref="A46:B46"/>
    <mergeCell ref="C46:AB46"/>
    <mergeCell ref="AC46:AF46"/>
    <mergeCell ref="A43:B43"/>
    <mergeCell ref="C43:AB43"/>
    <mergeCell ref="AC43:AF43"/>
    <mergeCell ref="A44:B44"/>
    <mergeCell ref="C44:AB44"/>
    <mergeCell ref="AC44:AF44"/>
    <mergeCell ref="A49:B49"/>
    <mergeCell ref="C49:AB49"/>
    <mergeCell ref="AC49:AF49"/>
    <mergeCell ref="A50:B50"/>
    <mergeCell ref="C50:AB50"/>
    <mergeCell ref="AC50:AF50"/>
    <mergeCell ref="A47:B47"/>
    <mergeCell ref="C47:AB47"/>
    <mergeCell ref="AC47:AF47"/>
    <mergeCell ref="A48:B48"/>
    <mergeCell ref="C48:AB48"/>
    <mergeCell ref="AC48:AF48"/>
    <mergeCell ref="A53:B53"/>
    <mergeCell ref="C53:AB53"/>
    <mergeCell ref="AC53:AF53"/>
    <mergeCell ref="A54:B54"/>
    <mergeCell ref="C54:AB54"/>
    <mergeCell ref="AC54:AF54"/>
    <mergeCell ref="A51:B51"/>
    <mergeCell ref="C51:AB51"/>
    <mergeCell ref="AC51:AF51"/>
    <mergeCell ref="A52:B52"/>
    <mergeCell ref="C52:AB52"/>
    <mergeCell ref="AC52:AF52"/>
    <mergeCell ref="A57:B57"/>
    <mergeCell ref="C57:AB57"/>
    <mergeCell ref="AC57:AF57"/>
    <mergeCell ref="A58:B58"/>
    <mergeCell ref="C58:AB58"/>
    <mergeCell ref="AC58:AF58"/>
    <mergeCell ref="A55:B55"/>
    <mergeCell ref="C55:AB55"/>
    <mergeCell ref="AC55:AF55"/>
    <mergeCell ref="A56:B56"/>
    <mergeCell ref="C56:AB56"/>
    <mergeCell ref="AC56:AF56"/>
    <mergeCell ref="A61:B61"/>
    <mergeCell ref="C61:AB61"/>
    <mergeCell ref="AC61:AF61"/>
    <mergeCell ref="A62:B62"/>
    <mergeCell ref="C62:AB62"/>
    <mergeCell ref="AC62:AF62"/>
    <mergeCell ref="A59:B59"/>
    <mergeCell ref="C59:AB59"/>
    <mergeCell ref="AC59:AF59"/>
    <mergeCell ref="A60:B60"/>
    <mergeCell ref="C60:AB60"/>
    <mergeCell ref="AC60:AF60"/>
    <mergeCell ref="A68:B68"/>
    <mergeCell ref="C68:AB68"/>
    <mergeCell ref="AC68:AF68"/>
    <mergeCell ref="A69:B69"/>
    <mergeCell ref="C69:AB69"/>
    <mergeCell ref="AC69:AF69"/>
    <mergeCell ref="A66:B66"/>
    <mergeCell ref="C66:AB66"/>
    <mergeCell ref="AC66:AF66"/>
    <mergeCell ref="A67:B67"/>
    <mergeCell ref="C67:AB67"/>
    <mergeCell ref="AC67:AF67"/>
    <mergeCell ref="A72:B72"/>
    <mergeCell ref="C72:AB72"/>
    <mergeCell ref="AC72:AF72"/>
    <mergeCell ref="A73:B73"/>
    <mergeCell ref="C73:AB73"/>
    <mergeCell ref="AC73:AF73"/>
    <mergeCell ref="A70:B70"/>
    <mergeCell ref="C70:AB70"/>
    <mergeCell ref="AC70:AF70"/>
    <mergeCell ref="A71:B71"/>
    <mergeCell ref="C71:AB71"/>
    <mergeCell ref="AC71:AF71"/>
    <mergeCell ref="A77:B77"/>
    <mergeCell ref="C77:AB77"/>
    <mergeCell ref="AC77:AF77"/>
    <mergeCell ref="A78:B78"/>
    <mergeCell ref="C78:AB78"/>
    <mergeCell ref="AC78:AF78"/>
    <mergeCell ref="A74:B74"/>
    <mergeCell ref="C74:AB74"/>
    <mergeCell ref="AC74:AF74"/>
    <mergeCell ref="A76:B76"/>
    <mergeCell ref="C76:AB76"/>
    <mergeCell ref="AC76:AF76"/>
    <mergeCell ref="AC75:AF75"/>
    <mergeCell ref="A75:B75"/>
    <mergeCell ref="C75:AB75"/>
    <mergeCell ref="A81:B81"/>
    <mergeCell ref="C81:AB81"/>
    <mergeCell ref="AC81:AF81"/>
    <mergeCell ref="A82:B82"/>
    <mergeCell ref="C82:AB82"/>
    <mergeCell ref="AC82:AF82"/>
    <mergeCell ref="A79:B79"/>
    <mergeCell ref="C79:AB79"/>
    <mergeCell ref="AC79:AF79"/>
    <mergeCell ref="A80:B80"/>
    <mergeCell ref="C80:AB80"/>
    <mergeCell ref="AC80:AF80"/>
    <mergeCell ref="A85:B85"/>
    <mergeCell ref="C85:AB85"/>
    <mergeCell ref="AC85:AF85"/>
    <mergeCell ref="A86:B86"/>
    <mergeCell ref="C86:AB86"/>
    <mergeCell ref="AC86:AF86"/>
    <mergeCell ref="A83:B83"/>
    <mergeCell ref="C83:AB83"/>
    <mergeCell ref="AC83:AF83"/>
    <mergeCell ref="A84:B84"/>
    <mergeCell ref="C84:AB84"/>
    <mergeCell ref="AC84:AF84"/>
    <mergeCell ref="A89:B89"/>
    <mergeCell ref="C89:AB89"/>
    <mergeCell ref="AC89:AF89"/>
    <mergeCell ref="A90:B90"/>
    <mergeCell ref="C90:AB90"/>
    <mergeCell ref="AC90:AF90"/>
    <mergeCell ref="A87:B87"/>
    <mergeCell ref="C87:AB87"/>
    <mergeCell ref="AC87:AF87"/>
    <mergeCell ref="A88:B88"/>
    <mergeCell ref="C88:AB88"/>
    <mergeCell ref="AC88:AF88"/>
    <mergeCell ref="AC93:AF93"/>
    <mergeCell ref="A94:B94"/>
    <mergeCell ref="C94:AB94"/>
    <mergeCell ref="AC94:AF94"/>
    <mergeCell ref="A91:B91"/>
    <mergeCell ref="C91:AB91"/>
    <mergeCell ref="AC91:AF91"/>
    <mergeCell ref="A92:B92"/>
    <mergeCell ref="C92:AB92"/>
    <mergeCell ref="AC92:AF92"/>
    <mergeCell ref="A93:B93"/>
    <mergeCell ref="C93:AB93"/>
    <mergeCell ref="A63:B63"/>
    <mergeCell ref="C63:AB63"/>
    <mergeCell ref="AC63:AF63"/>
    <mergeCell ref="A64:B64"/>
    <mergeCell ref="C64:AB64"/>
    <mergeCell ref="AC64:AF64"/>
    <mergeCell ref="A102:B102"/>
    <mergeCell ref="C102:AB102"/>
    <mergeCell ref="AC102:AF102"/>
    <mergeCell ref="A100:B100"/>
    <mergeCell ref="C100:AB100"/>
    <mergeCell ref="AC100:AF100"/>
    <mergeCell ref="A101:B101"/>
    <mergeCell ref="C101:AB101"/>
    <mergeCell ref="AC101:AF101"/>
    <mergeCell ref="A97:B97"/>
    <mergeCell ref="C97:AB97"/>
    <mergeCell ref="AC97:AF97"/>
    <mergeCell ref="A99:B99"/>
    <mergeCell ref="C99:AB99"/>
    <mergeCell ref="AC99:AF99"/>
    <mergeCell ref="A65:B65"/>
    <mergeCell ref="C65:AB65"/>
    <mergeCell ref="AC65:AF65"/>
    <mergeCell ref="A98:B98"/>
    <mergeCell ref="C98:AB98"/>
    <mergeCell ref="AC98:AF98"/>
    <mergeCell ref="A95:B95"/>
    <mergeCell ref="C95:AB95"/>
    <mergeCell ref="AC95:AF95"/>
    <mergeCell ref="A96:B96"/>
    <mergeCell ref="C96:AB96"/>
    <mergeCell ref="AC96:AF96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1" fitToHeight="0" orientation="portrait" cellComments="asDisplayed" r:id="rId1"/>
  <headerFooter alignWithMargins="0"/>
  <rowBreaks count="1" manualBreakCount="1">
    <brk id="61" max="34" man="1"/>
  </rowBreaks>
  <ignoredErrors>
    <ignoredError sqref="A8:B102" numberStoredAsText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C15"/>
  <sheetViews>
    <sheetView zoomScaleNormal="100" workbookViewId="0">
      <selection sqref="A1:C1"/>
    </sheetView>
  </sheetViews>
  <sheetFormatPr defaultRowHeight="12.75"/>
  <cols>
    <col min="1" max="1" width="7" style="157" customWidth="1"/>
    <col min="2" max="2" width="82" style="157" customWidth="1"/>
    <col min="3" max="3" width="19.140625" style="157" customWidth="1"/>
    <col min="4" max="16384" width="9.140625" style="157"/>
  </cols>
  <sheetData>
    <row r="1" spans="1:3" ht="30" customHeight="1">
      <c r="A1" s="333" t="s">
        <v>717</v>
      </c>
      <c r="B1" s="334"/>
      <c r="C1" s="334"/>
    </row>
    <row r="2" spans="1:3" ht="30" customHeight="1">
      <c r="A2" s="176"/>
      <c r="B2" s="176"/>
      <c r="C2" s="176"/>
    </row>
    <row r="3" spans="1:3" ht="30" customHeight="1">
      <c r="A3" s="335" t="s">
        <v>705</v>
      </c>
      <c r="B3" s="335"/>
      <c r="C3" s="335"/>
    </row>
    <row r="4" spans="1:3" ht="30" customHeight="1">
      <c r="A4" s="177"/>
      <c r="B4" s="177"/>
      <c r="C4" s="177"/>
    </row>
    <row r="5" spans="1:3" ht="30" customHeight="1">
      <c r="A5" s="178"/>
      <c r="B5" s="179" t="s">
        <v>704</v>
      </c>
      <c r="C5" s="179" t="s">
        <v>624</v>
      </c>
    </row>
    <row r="6" spans="1:3" ht="30" customHeight="1">
      <c r="A6" s="120" t="s">
        <v>244</v>
      </c>
      <c r="B6" s="160" t="s">
        <v>694</v>
      </c>
      <c r="C6" s="161">
        <v>72080307</v>
      </c>
    </row>
    <row r="7" spans="1:3" s="180" customFormat="1" ht="30" customHeight="1">
      <c r="A7" s="120" t="s">
        <v>241</v>
      </c>
      <c r="B7" s="160" t="s">
        <v>695</v>
      </c>
      <c r="C7" s="161">
        <v>71728420</v>
      </c>
    </row>
    <row r="8" spans="1:3" ht="30" customHeight="1">
      <c r="A8" s="118" t="s">
        <v>238</v>
      </c>
      <c r="B8" s="162" t="s">
        <v>696</v>
      </c>
      <c r="C8" s="163">
        <v>351887</v>
      </c>
    </row>
    <row r="9" spans="1:3" ht="30" customHeight="1">
      <c r="A9" s="120" t="s">
        <v>235</v>
      </c>
      <c r="B9" s="160" t="s">
        <v>697</v>
      </c>
      <c r="C9" s="161">
        <v>10708259</v>
      </c>
    </row>
    <row r="10" spans="1:3" ht="30" customHeight="1">
      <c r="A10" s="120" t="s">
        <v>232</v>
      </c>
      <c r="B10" s="160" t="s">
        <v>698</v>
      </c>
      <c r="C10" s="161">
        <v>652560</v>
      </c>
    </row>
    <row r="11" spans="1:3" ht="30" customHeight="1">
      <c r="A11" s="118" t="s">
        <v>229</v>
      </c>
      <c r="B11" s="162" t="s">
        <v>699</v>
      </c>
      <c r="C11" s="163">
        <v>10055699</v>
      </c>
    </row>
    <row r="12" spans="1:3" ht="30" customHeight="1">
      <c r="A12" s="118" t="s">
        <v>226</v>
      </c>
      <c r="B12" s="162" t="s">
        <v>700</v>
      </c>
      <c r="C12" s="163">
        <v>10407586</v>
      </c>
    </row>
    <row r="13" spans="1:3" ht="30" customHeight="1">
      <c r="A13" s="118" t="s">
        <v>202</v>
      </c>
      <c r="B13" s="162" t="s">
        <v>701</v>
      </c>
      <c r="C13" s="163">
        <v>10407586</v>
      </c>
    </row>
    <row r="14" spans="1:3" ht="30" customHeight="1">
      <c r="A14" s="118" t="s">
        <v>199</v>
      </c>
      <c r="B14" s="162" t="s">
        <v>702</v>
      </c>
      <c r="C14" s="163">
        <v>1985945</v>
      </c>
    </row>
    <row r="15" spans="1:3" ht="30" customHeight="1">
      <c r="A15" s="118" t="s">
        <v>196</v>
      </c>
      <c r="B15" s="162" t="s">
        <v>703</v>
      </c>
      <c r="C15" s="163">
        <v>8421641</v>
      </c>
    </row>
  </sheetData>
  <mergeCells count="2">
    <mergeCell ref="A1:C1"/>
    <mergeCell ref="A3:C3"/>
  </mergeCells>
  <pageMargins left="0.7" right="0.7" top="0.75" bottom="0.75" header="0.3" footer="0.3"/>
  <pageSetup paperSize="9" scale="8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AK30"/>
  <sheetViews>
    <sheetView defaultGridColor="0" view="pageBreakPreview" topLeftCell="B1" colorId="8" zoomScale="110" zoomScaleNormal="100" zoomScaleSheetLayoutView="110" workbookViewId="0">
      <selection activeCell="B1" sqref="B1:AB1"/>
    </sheetView>
  </sheetViews>
  <sheetFormatPr defaultRowHeight="12.75"/>
  <cols>
    <col min="1" max="1" width="5.140625" style="17" customWidth="1"/>
    <col min="2" max="2" width="4.7109375" style="17" customWidth="1"/>
    <col min="3" max="3" width="4.85546875" style="17" customWidth="1"/>
    <col min="4" max="8" width="4.7109375" style="17" customWidth="1"/>
    <col min="9" max="9" width="5.28515625" style="17" customWidth="1"/>
    <col min="10" max="10" width="8.28515625" style="17" customWidth="1"/>
    <col min="11" max="11" width="2.42578125" style="17" hidden="1" customWidth="1"/>
    <col min="12" max="12" width="4.7109375" style="17" hidden="1" customWidth="1"/>
    <col min="13" max="13" width="4.5703125" style="17" hidden="1" customWidth="1"/>
    <col min="14" max="14" width="4.7109375" style="17" customWidth="1"/>
    <col min="15" max="15" width="3.42578125" style="17" customWidth="1"/>
    <col min="16" max="16" width="10.28515625" style="17" bestFit="1" customWidth="1"/>
    <col min="17" max="22" width="9.28515625" style="17" bestFit="1" customWidth="1"/>
    <col min="23" max="23" width="10.28515625" style="17" bestFit="1" customWidth="1"/>
    <col min="24" max="27" width="9.28515625" style="17" bestFit="1" customWidth="1"/>
    <col min="28" max="28" width="11" style="17" customWidth="1"/>
    <col min="29" max="29" width="9.140625" style="76" customWidth="1"/>
    <col min="30" max="30" width="9.140625" style="77" customWidth="1"/>
    <col min="31" max="31" width="0.140625" style="77" customWidth="1"/>
    <col min="32" max="35" width="9.140625" style="77" customWidth="1"/>
    <col min="36" max="252" width="9.140625" style="17"/>
    <col min="253" max="253" width="4.7109375" style="17" customWidth="1"/>
    <col min="254" max="254" width="4.85546875" style="17" customWidth="1"/>
    <col min="255" max="259" width="4.7109375" style="17" customWidth="1"/>
    <col min="260" max="260" width="5.28515625" style="17" customWidth="1"/>
    <col min="261" max="263" width="4.7109375" style="17" customWidth="1"/>
    <col min="264" max="264" width="4.5703125" style="17" customWidth="1"/>
    <col min="265" max="271" width="4.7109375" style="17" customWidth="1"/>
    <col min="272" max="272" width="4.5703125" style="17" customWidth="1"/>
    <col min="273" max="276" width="4.7109375" style="17" customWidth="1"/>
    <col min="277" max="277" width="4.85546875" style="17" customWidth="1"/>
    <col min="278" max="278" width="6.140625" style="17" customWidth="1"/>
    <col min="279" max="508" width="9.140625" style="17"/>
    <col min="509" max="509" width="4.7109375" style="17" customWidth="1"/>
    <col min="510" max="510" width="4.85546875" style="17" customWidth="1"/>
    <col min="511" max="515" width="4.7109375" style="17" customWidth="1"/>
    <col min="516" max="516" width="5.28515625" style="17" customWidth="1"/>
    <col min="517" max="519" width="4.7109375" style="17" customWidth="1"/>
    <col min="520" max="520" width="4.5703125" style="17" customWidth="1"/>
    <col min="521" max="527" width="4.7109375" style="17" customWidth="1"/>
    <col min="528" max="528" width="4.5703125" style="17" customWidth="1"/>
    <col min="529" max="532" width="4.7109375" style="17" customWidth="1"/>
    <col min="533" max="533" width="4.85546875" style="17" customWidth="1"/>
    <col min="534" max="534" width="6.140625" style="17" customWidth="1"/>
    <col min="535" max="764" width="9.140625" style="17"/>
    <col min="765" max="765" width="4.7109375" style="17" customWidth="1"/>
    <col min="766" max="766" width="4.85546875" style="17" customWidth="1"/>
    <col min="767" max="771" width="4.7109375" style="17" customWidth="1"/>
    <col min="772" max="772" width="5.28515625" style="17" customWidth="1"/>
    <col min="773" max="775" width="4.7109375" style="17" customWidth="1"/>
    <col min="776" max="776" width="4.5703125" style="17" customWidth="1"/>
    <col min="777" max="783" width="4.7109375" style="17" customWidth="1"/>
    <col min="784" max="784" width="4.5703125" style="17" customWidth="1"/>
    <col min="785" max="788" width="4.7109375" style="17" customWidth="1"/>
    <col min="789" max="789" width="4.85546875" style="17" customWidth="1"/>
    <col min="790" max="790" width="6.140625" style="17" customWidth="1"/>
    <col min="791" max="1020" width="9.140625" style="17"/>
    <col min="1021" max="1021" width="4.7109375" style="17" customWidth="1"/>
    <col min="1022" max="1022" width="4.85546875" style="17" customWidth="1"/>
    <col min="1023" max="1027" width="4.7109375" style="17" customWidth="1"/>
    <col min="1028" max="1028" width="5.28515625" style="17" customWidth="1"/>
    <col min="1029" max="1031" width="4.7109375" style="17" customWidth="1"/>
    <col min="1032" max="1032" width="4.5703125" style="17" customWidth="1"/>
    <col min="1033" max="1039" width="4.7109375" style="17" customWidth="1"/>
    <col min="1040" max="1040" width="4.5703125" style="17" customWidth="1"/>
    <col min="1041" max="1044" width="4.7109375" style="17" customWidth="1"/>
    <col min="1045" max="1045" width="4.85546875" style="17" customWidth="1"/>
    <col min="1046" max="1046" width="6.140625" style="17" customWidth="1"/>
    <col min="1047" max="1276" width="9.140625" style="17"/>
    <col min="1277" max="1277" width="4.7109375" style="17" customWidth="1"/>
    <col min="1278" max="1278" width="4.85546875" style="17" customWidth="1"/>
    <col min="1279" max="1283" width="4.7109375" style="17" customWidth="1"/>
    <col min="1284" max="1284" width="5.28515625" style="17" customWidth="1"/>
    <col min="1285" max="1287" width="4.7109375" style="17" customWidth="1"/>
    <col min="1288" max="1288" width="4.5703125" style="17" customWidth="1"/>
    <col min="1289" max="1295" width="4.7109375" style="17" customWidth="1"/>
    <col min="1296" max="1296" width="4.5703125" style="17" customWidth="1"/>
    <col min="1297" max="1300" width="4.7109375" style="17" customWidth="1"/>
    <col min="1301" max="1301" width="4.85546875" style="17" customWidth="1"/>
    <col min="1302" max="1302" width="6.140625" style="17" customWidth="1"/>
    <col min="1303" max="1532" width="9.140625" style="17"/>
    <col min="1533" max="1533" width="4.7109375" style="17" customWidth="1"/>
    <col min="1534" max="1534" width="4.85546875" style="17" customWidth="1"/>
    <col min="1535" max="1539" width="4.7109375" style="17" customWidth="1"/>
    <col min="1540" max="1540" width="5.28515625" style="17" customWidth="1"/>
    <col min="1541" max="1543" width="4.7109375" style="17" customWidth="1"/>
    <col min="1544" max="1544" width="4.5703125" style="17" customWidth="1"/>
    <col min="1545" max="1551" width="4.7109375" style="17" customWidth="1"/>
    <col min="1552" max="1552" width="4.5703125" style="17" customWidth="1"/>
    <col min="1553" max="1556" width="4.7109375" style="17" customWidth="1"/>
    <col min="1557" max="1557" width="4.85546875" style="17" customWidth="1"/>
    <col min="1558" max="1558" width="6.140625" style="17" customWidth="1"/>
    <col min="1559" max="1788" width="9.140625" style="17"/>
    <col min="1789" max="1789" width="4.7109375" style="17" customWidth="1"/>
    <col min="1790" max="1790" width="4.85546875" style="17" customWidth="1"/>
    <col min="1791" max="1795" width="4.7109375" style="17" customWidth="1"/>
    <col min="1796" max="1796" width="5.28515625" style="17" customWidth="1"/>
    <col min="1797" max="1799" width="4.7109375" style="17" customWidth="1"/>
    <col min="1800" max="1800" width="4.5703125" style="17" customWidth="1"/>
    <col min="1801" max="1807" width="4.7109375" style="17" customWidth="1"/>
    <col min="1808" max="1808" width="4.5703125" style="17" customWidth="1"/>
    <col min="1809" max="1812" width="4.7109375" style="17" customWidth="1"/>
    <col min="1813" max="1813" width="4.85546875" style="17" customWidth="1"/>
    <col min="1814" max="1814" width="6.140625" style="17" customWidth="1"/>
    <col min="1815" max="2044" width="9.140625" style="17"/>
    <col min="2045" max="2045" width="4.7109375" style="17" customWidth="1"/>
    <col min="2046" max="2046" width="4.85546875" style="17" customWidth="1"/>
    <col min="2047" max="2051" width="4.7109375" style="17" customWidth="1"/>
    <col min="2052" max="2052" width="5.28515625" style="17" customWidth="1"/>
    <col min="2053" max="2055" width="4.7109375" style="17" customWidth="1"/>
    <col min="2056" max="2056" width="4.5703125" style="17" customWidth="1"/>
    <col min="2057" max="2063" width="4.7109375" style="17" customWidth="1"/>
    <col min="2064" max="2064" width="4.5703125" style="17" customWidth="1"/>
    <col min="2065" max="2068" width="4.7109375" style="17" customWidth="1"/>
    <col min="2069" max="2069" width="4.85546875" style="17" customWidth="1"/>
    <col min="2070" max="2070" width="6.140625" style="17" customWidth="1"/>
    <col min="2071" max="2300" width="9.140625" style="17"/>
    <col min="2301" max="2301" width="4.7109375" style="17" customWidth="1"/>
    <col min="2302" max="2302" width="4.85546875" style="17" customWidth="1"/>
    <col min="2303" max="2307" width="4.7109375" style="17" customWidth="1"/>
    <col min="2308" max="2308" width="5.28515625" style="17" customWidth="1"/>
    <col min="2309" max="2311" width="4.7109375" style="17" customWidth="1"/>
    <col min="2312" max="2312" width="4.5703125" style="17" customWidth="1"/>
    <col min="2313" max="2319" width="4.7109375" style="17" customWidth="1"/>
    <col min="2320" max="2320" width="4.5703125" style="17" customWidth="1"/>
    <col min="2321" max="2324" width="4.7109375" style="17" customWidth="1"/>
    <col min="2325" max="2325" width="4.85546875" style="17" customWidth="1"/>
    <col min="2326" max="2326" width="6.140625" style="17" customWidth="1"/>
    <col min="2327" max="2556" width="9.140625" style="17"/>
    <col min="2557" max="2557" width="4.7109375" style="17" customWidth="1"/>
    <col min="2558" max="2558" width="4.85546875" style="17" customWidth="1"/>
    <col min="2559" max="2563" width="4.7109375" style="17" customWidth="1"/>
    <col min="2564" max="2564" width="5.28515625" style="17" customWidth="1"/>
    <col min="2565" max="2567" width="4.7109375" style="17" customWidth="1"/>
    <col min="2568" max="2568" width="4.5703125" style="17" customWidth="1"/>
    <col min="2569" max="2575" width="4.7109375" style="17" customWidth="1"/>
    <col min="2576" max="2576" width="4.5703125" style="17" customWidth="1"/>
    <col min="2577" max="2580" width="4.7109375" style="17" customWidth="1"/>
    <col min="2581" max="2581" width="4.85546875" style="17" customWidth="1"/>
    <col min="2582" max="2582" width="6.140625" style="17" customWidth="1"/>
    <col min="2583" max="2812" width="9.140625" style="17"/>
    <col min="2813" max="2813" width="4.7109375" style="17" customWidth="1"/>
    <col min="2814" max="2814" width="4.85546875" style="17" customWidth="1"/>
    <col min="2815" max="2819" width="4.7109375" style="17" customWidth="1"/>
    <col min="2820" max="2820" width="5.28515625" style="17" customWidth="1"/>
    <col min="2821" max="2823" width="4.7109375" style="17" customWidth="1"/>
    <col min="2824" max="2824" width="4.5703125" style="17" customWidth="1"/>
    <col min="2825" max="2831" width="4.7109375" style="17" customWidth="1"/>
    <col min="2832" max="2832" width="4.5703125" style="17" customWidth="1"/>
    <col min="2833" max="2836" width="4.7109375" style="17" customWidth="1"/>
    <col min="2837" max="2837" width="4.85546875" style="17" customWidth="1"/>
    <col min="2838" max="2838" width="6.140625" style="17" customWidth="1"/>
    <col min="2839" max="3068" width="9.140625" style="17"/>
    <col min="3069" max="3069" width="4.7109375" style="17" customWidth="1"/>
    <col min="3070" max="3070" width="4.85546875" style="17" customWidth="1"/>
    <col min="3071" max="3075" width="4.7109375" style="17" customWidth="1"/>
    <col min="3076" max="3076" width="5.28515625" style="17" customWidth="1"/>
    <col min="3077" max="3079" width="4.7109375" style="17" customWidth="1"/>
    <col min="3080" max="3080" width="4.5703125" style="17" customWidth="1"/>
    <col min="3081" max="3087" width="4.7109375" style="17" customWidth="1"/>
    <col min="3088" max="3088" width="4.5703125" style="17" customWidth="1"/>
    <col min="3089" max="3092" width="4.7109375" style="17" customWidth="1"/>
    <col min="3093" max="3093" width="4.85546875" style="17" customWidth="1"/>
    <col min="3094" max="3094" width="6.140625" style="17" customWidth="1"/>
    <col min="3095" max="3324" width="9.140625" style="17"/>
    <col min="3325" max="3325" width="4.7109375" style="17" customWidth="1"/>
    <col min="3326" max="3326" width="4.85546875" style="17" customWidth="1"/>
    <col min="3327" max="3331" width="4.7109375" style="17" customWidth="1"/>
    <col min="3332" max="3332" width="5.28515625" style="17" customWidth="1"/>
    <col min="3333" max="3335" width="4.7109375" style="17" customWidth="1"/>
    <col min="3336" max="3336" width="4.5703125" style="17" customWidth="1"/>
    <col min="3337" max="3343" width="4.7109375" style="17" customWidth="1"/>
    <col min="3344" max="3344" width="4.5703125" style="17" customWidth="1"/>
    <col min="3345" max="3348" width="4.7109375" style="17" customWidth="1"/>
    <col min="3349" max="3349" width="4.85546875" style="17" customWidth="1"/>
    <col min="3350" max="3350" width="6.140625" style="17" customWidth="1"/>
    <col min="3351" max="3580" width="9.140625" style="17"/>
    <col min="3581" max="3581" width="4.7109375" style="17" customWidth="1"/>
    <col min="3582" max="3582" width="4.85546875" style="17" customWidth="1"/>
    <col min="3583" max="3587" width="4.7109375" style="17" customWidth="1"/>
    <col min="3588" max="3588" width="5.28515625" style="17" customWidth="1"/>
    <col min="3589" max="3591" width="4.7109375" style="17" customWidth="1"/>
    <col min="3592" max="3592" width="4.5703125" style="17" customWidth="1"/>
    <col min="3593" max="3599" width="4.7109375" style="17" customWidth="1"/>
    <col min="3600" max="3600" width="4.5703125" style="17" customWidth="1"/>
    <col min="3601" max="3604" width="4.7109375" style="17" customWidth="1"/>
    <col min="3605" max="3605" width="4.85546875" style="17" customWidth="1"/>
    <col min="3606" max="3606" width="6.140625" style="17" customWidth="1"/>
    <col min="3607" max="3836" width="9.140625" style="17"/>
    <col min="3837" max="3837" width="4.7109375" style="17" customWidth="1"/>
    <col min="3838" max="3838" width="4.85546875" style="17" customWidth="1"/>
    <col min="3839" max="3843" width="4.7109375" style="17" customWidth="1"/>
    <col min="3844" max="3844" width="5.28515625" style="17" customWidth="1"/>
    <col min="3845" max="3847" width="4.7109375" style="17" customWidth="1"/>
    <col min="3848" max="3848" width="4.5703125" style="17" customWidth="1"/>
    <col min="3849" max="3855" width="4.7109375" style="17" customWidth="1"/>
    <col min="3856" max="3856" width="4.5703125" style="17" customWidth="1"/>
    <col min="3857" max="3860" width="4.7109375" style="17" customWidth="1"/>
    <col min="3861" max="3861" width="4.85546875" style="17" customWidth="1"/>
    <col min="3862" max="3862" width="6.140625" style="17" customWidth="1"/>
    <col min="3863" max="4092" width="9.140625" style="17"/>
    <col min="4093" max="4093" width="4.7109375" style="17" customWidth="1"/>
    <col min="4094" max="4094" width="4.85546875" style="17" customWidth="1"/>
    <col min="4095" max="4099" width="4.7109375" style="17" customWidth="1"/>
    <col min="4100" max="4100" width="5.28515625" style="17" customWidth="1"/>
    <col min="4101" max="4103" width="4.7109375" style="17" customWidth="1"/>
    <col min="4104" max="4104" width="4.5703125" style="17" customWidth="1"/>
    <col min="4105" max="4111" width="4.7109375" style="17" customWidth="1"/>
    <col min="4112" max="4112" width="4.5703125" style="17" customWidth="1"/>
    <col min="4113" max="4116" width="4.7109375" style="17" customWidth="1"/>
    <col min="4117" max="4117" width="4.85546875" style="17" customWidth="1"/>
    <col min="4118" max="4118" width="6.140625" style="17" customWidth="1"/>
    <col min="4119" max="4348" width="9.140625" style="17"/>
    <col min="4349" max="4349" width="4.7109375" style="17" customWidth="1"/>
    <col min="4350" max="4350" width="4.85546875" style="17" customWidth="1"/>
    <col min="4351" max="4355" width="4.7109375" style="17" customWidth="1"/>
    <col min="4356" max="4356" width="5.28515625" style="17" customWidth="1"/>
    <col min="4357" max="4359" width="4.7109375" style="17" customWidth="1"/>
    <col min="4360" max="4360" width="4.5703125" style="17" customWidth="1"/>
    <col min="4361" max="4367" width="4.7109375" style="17" customWidth="1"/>
    <col min="4368" max="4368" width="4.5703125" style="17" customWidth="1"/>
    <col min="4369" max="4372" width="4.7109375" style="17" customWidth="1"/>
    <col min="4373" max="4373" width="4.85546875" style="17" customWidth="1"/>
    <col min="4374" max="4374" width="6.140625" style="17" customWidth="1"/>
    <col min="4375" max="4604" width="9.140625" style="17"/>
    <col min="4605" max="4605" width="4.7109375" style="17" customWidth="1"/>
    <col min="4606" max="4606" width="4.85546875" style="17" customWidth="1"/>
    <col min="4607" max="4611" width="4.7109375" style="17" customWidth="1"/>
    <col min="4612" max="4612" width="5.28515625" style="17" customWidth="1"/>
    <col min="4613" max="4615" width="4.7109375" style="17" customWidth="1"/>
    <col min="4616" max="4616" width="4.5703125" style="17" customWidth="1"/>
    <col min="4617" max="4623" width="4.7109375" style="17" customWidth="1"/>
    <col min="4624" max="4624" width="4.5703125" style="17" customWidth="1"/>
    <col min="4625" max="4628" width="4.7109375" style="17" customWidth="1"/>
    <col min="4629" max="4629" width="4.85546875" style="17" customWidth="1"/>
    <col min="4630" max="4630" width="6.140625" style="17" customWidth="1"/>
    <col min="4631" max="4860" width="9.140625" style="17"/>
    <col min="4861" max="4861" width="4.7109375" style="17" customWidth="1"/>
    <col min="4862" max="4862" width="4.85546875" style="17" customWidth="1"/>
    <col min="4863" max="4867" width="4.7109375" style="17" customWidth="1"/>
    <col min="4868" max="4868" width="5.28515625" style="17" customWidth="1"/>
    <col min="4869" max="4871" width="4.7109375" style="17" customWidth="1"/>
    <col min="4872" max="4872" width="4.5703125" style="17" customWidth="1"/>
    <col min="4873" max="4879" width="4.7109375" style="17" customWidth="1"/>
    <col min="4880" max="4880" width="4.5703125" style="17" customWidth="1"/>
    <col min="4881" max="4884" width="4.7109375" style="17" customWidth="1"/>
    <col min="4885" max="4885" width="4.85546875" style="17" customWidth="1"/>
    <col min="4886" max="4886" width="6.140625" style="17" customWidth="1"/>
    <col min="4887" max="5116" width="9.140625" style="17"/>
    <col min="5117" max="5117" width="4.7109375" style="17" customWidth="1"/>
    <col min="5118" max="5118" width="4.85546875" style="17" customWidth="1"/>
    <col min="5119" max="5123" width="4.7109375" style="17" customWidth="1"/>
    <col min="5124" max="5124" width="5.28515625" style="17" customWidth="1"/>
    <col min="5125" max="5127" width="4.7109375" style="17" customWidth="1"/>
    <col min="5128" max="5128" width="4.5703125" style="17" customWidth="1"/>
    <col min="5129" max="5135" width="4.7109375" style="17" customWidth="1"/>
    <col min="5136" max="5136" width="4.5703125" style="17" customWidth="1"/>
    <col min="5137" max="5140" width="4.7109375" style="17" customWidth="1"/>
    <col min="5141" max="5141" width="4.85546875" style="17" customWidth="1"/>
    <col min="5142" max="5142" width="6.140625" style="17" customWidth="1"/>
    <col min="5143" max="5372" width="9.140625" style="17"/>
    <col min="5373" max="5373" width="4.7109375" style="17" customWidth="1"/>
    <col min="5374" max="5374" width="4.85546875" style="17" customWidth="1"/>
    <col min="5375" max="5379" width="4.7109375" style="17" customWidth="1"/>
    <col min="5380" max="5380" width="5.28515625" style="17" customWidth="1"/>
    <col min="5381" max="5383" width="4.7109375" style="17" customWidth="1"/>
    <col min="5384" max="5384" width="4.5703125" style="17" customWidth="1"/>
    <col min="5385" max="5391" width="4.7109375" style="17" customWidth="1"/>
    <col min="5392" max="5392" width="4.5703125" style="17" customWidth="1"/>
    <col min="5393" max="5396" width="4.7109375" style="17" customWidth="1"/>
    <col min="5397" max="5397" width="4.85546875" style="17" customWidth="1"/>
    <col min="5398" max="5398" width="6.140625" style="17" customWidth="1"/>
    <col min="5399" max="5628" width="9.140625" style="17"/>
    <col min="5629" max="5629" width="4.7109375" style="17" customWidth="1"/>
    <col min="5630" max="5630" width="4.85546875" style="17" customWidth="1"/>
    <col min="5631" max="5635" width="4.7109375" style="17" customWidth="1"/>
    <col min="5636" max="5636" width="5.28515625" style="17" customWidth="1"/>
    <col min="5637" max="5639" width="4.7109375" style="17" customWidth="1"/>
    <col min="5640" max="5640" width="4.5703125" style="17" customWidth="1"/>
    <col min="5641" max="5647" width="4.7109375" style="17" customWidth="1"/>
    <col min="5648" max="5648" width="4.5703125" style="17" customWidth="1"/>
    <col min="5649" max="5652" width="4.7109375" style="17" customWidth="1"/>
    <col min="5653" max="5653" width="4.85546875" style="17" customWidth="1"/>
    <col min="5654" max="5654" width="6.140625" style="17" customWidth="1"/>
    <col min="5655" max="5884" width="9.140625" style="17"/>
    <col min="5885" max="5885" width="4.7109375" style="17" customWidth="1"/>
    <col min="5886" max="5886" width="4.85546875" style="17" customWidth="1"/>
    <col min="5887" max="5891" width="4.7109375" style="17" customWidth="1"/>
    <col min="5892" max="5892" width="5.28515625" style="17" customWidth="1"/>
    <col min="5893" max="5895" width="4.7109375" style="17" customWidth="1"/>
    <col min="5896" max="5896" width="4.5703125" style="17" customWidth="1"/>
    <col min="5897" max="5903" width="4.7109375" style="17" customWidth="1"/>
    <col min="5904" max="5904" width="4.5703125" style="17" customWidth="1"/>
    <col min="5905" max="5908" width="4.7109375" style="17" customWidth="1"/>
    <col min="5909" max="5909" width="4.85546875" style="17" customWidth="1"/>
    <col min="5910" max="5910" width="6.140625" style="17" customWidth="1"/>
    <col min="5911" max="6140" width="9.140625" style="17"/>
    <col min="6141" max="6141" width="4.7109375" style="17" customWidth="1"/>
    <col min="6142" max="6142" width="4.85546875" style="17" customWidth="1"/>
    <col min="6143" max="6147" width="4.7109375" style="17" customWidth="1"/>
    <col min="6148" max="6148" width="5.28515625" style="17" customWidth="1"/>
    <col min="6149" max="6151" width="4.7109375" style="17" customWidth="1"/>
    <col min="6152" max="6152" width="4.5703125" style="17" customWidth="1"/>
    <col min="6153" max="6159" width="4.7109375" style="17" customWidth="1"/>
    <col min="6160" max="6160" width="4.5703125" style="17" customWidth="1"/>
    <col min="6161" max="6164" width="4.7109375" style="17" customWidth="1"/>
    <col min="6165" max="6165" width="4.85546875" style="17" customWidth="1"/>
    <col min="6166" max="6166" width="6.140625" style="17" customWidth="1"/>
    <col min="6167" max="6396" width="9.140625" style="17"/>
    <col min="6397" max="6397" width="4.7109375" style="17" customWidth="1"/>
    <col min="6398" max="6398" width="4.85546875" style="17" customWidth="1"/>
    <col min="6399" max="6403" width="4.7109375" style="17" customWidth="1"/>
    <col min="6404" max="6404" width="5.28515625" style="17" customWidth="1"/>
    <col min="6405" max="6407" width="4.7109375" style="17" customWidth="1"/>
    <col min="6408" max="6408" width="4.5703125" style="17" customWidth="1"/>
    <col min="6409" max="6415" width="4.7109375" style="17" customWidth="1"/>
    <col min="6416" max="6416" width="4.5703125" style="17" customWidth="1"/>
    <col min="6417" max="6420" width="4.7109375" style="17" customWidth="1"/>
    <col min="6421" max="6421" width="4.85546875" style="17" customWidth="1"/>
    <col min="6422" max="6422" width="6.140625" style="17" customWidth="1"/>
    <col min="6423" max="6652" width="9.140625" style="17"/>
    <col min="6653" max="6653" width="4.7109375" style="17" customWidth="1"/>
    <col min="6654" max="6654" width="4.85546875" style="17" customWidth="1"/>
    <col min="6655" max="6659" width="4.7109375" style="17" customWidth="1"/>
    <col min="6660" max="6660" width="5.28515625" style="17" customWidth="1"/>
    <col min="6661" max="6663" width="4.7109375" style="17" customWidth="1"/>
    <col min="6664" max="6664" width="4.5703125" style="17" customWidth="1"/>
    <col min="6665" max="6671" width="4.7109375" style="17" customWidth="1"/>
    <col min="6672" max="6672" width="4.5703125" style="17" customWidth="1"/>
    <col min="6673" max="6676" width="4.7109375" style="17" customWidth="1"/>
    <col min="6677" max="6677" width="4.85546875" style="17" customWidth="1"/>
    <col min="6678" max="6678" width="6.140625" style="17" customWidth="1"/>
    <col min="6679" max="6908" width="9.140625" style="17"/>
    <col min="6909" max="6909" width="4.7109375" style="17" customWidth="1"/>
    <col min="6910" max="6910" width="4.85546875" style="17" customWidth="1"/>
    <col min="6911" max="6915" width="4.7109375" style="17" customWidth="1"/>
    <col min="6916" max="6916" width="5.28515625" style="17" customWidth="1"/>
    <col min="6917" max="6919" width="4.7109375" style="17" customWidth="1"/>
    <col min="6920" max="6920" width="4.5703125" style="17" customWidth="1"/>
    <col min="6921" max="6927" width="4.7109375" style="17" customWidth="1"/>
    <col min="6928" max="6928" width="4.5703125" style="17" customWidth="1"/>
    <col min="6929" max="6932" width="4.7109375" style="17" customWidth="1"/>
    <col min="6933" max="6933" width="4.85546875" style="17" customWidth="1"/>
    <col min="6934" max="6934" width="6.140625" style="17" customWidth="1"/>
    <col min="6935" max="7164" width="9.140625" style="17"/>
    <col min="7165" max="7165" width="4.7109375" style="17" customWidth="1"/>
    <col min="7166" max="7166" width="4.85546875" style="17" customWidth="1"/>
    <col min="7167" max="7171" width="4.7109375" style="17" customWidth="1"/>
    <col min="7172" max="7172" width="5.28515625" style="17" customWidth="1"/>
    <col min="7173" max="7175" width="4.7109375" style="17" customWidth="1"/>
    <col min="7176" max="7176" width="4.5703125" style="17" customWidth="1"/>
    <col min="7177" max="7183" width="4.7109375" style="17" customWidth="1"/>
    <col min="7184" max="7184" width="4.5703125" style="17" customWidth="1"/>
    <col min="7185" max="7188" width="4.7109375" style="17" customWidth="1"/>
    <col min="7189" max="7189" width="4.85546875" style="17" customWidth="1"/>
    <col min="7190" max="7190" width="6.140625" style="17" customWidth="1"/>
    <col min="7191" max="7420" width="9.140625" style="17"/>
    <col min="7421" max="7421" width="4.7109375" style="17" customWidth="1"/>
    <col min="7422" max="7422" width="4.85546875" style="17" customWidth="1"/>
    <col min="7423" max="7427" width="4.7109375" style="17" customWidth="1"/>
    <col min="7428" max="7428" width="5.28515625" style="17" customWidth="1"/>
    <col min="7429" max="7431" width="4.7109375" style="17" customWidth="1"/>
    <col min="7432" max="7432" width="4.5703125" style="17" customWidth="1"/>
    <col min="7433" max="7439" width="4.7109375" style="17" customWidth="1"/>
    <col min="7440" max="7440" width="4.5703125" style="17" customWidth="1"/>
    <col min="7441" max="7444" width="4.7109375" style="17" customWidth="1"/>
    <col min="7445" max="7445" width="4.85546875" style="17" customWidth="1"/>
    <col min="7446" max="7446" width="6.140625" style="17" customWidth="1"/>
    <col min="7447" max="7676" width="9.140625" style="17"/>
    <col min="7677" max="7677" width="4.7109375" style="17" customWidth="1"/>
    <col min="7678" max="7678" width="4.85546875" style="17" customWidth="1"/>
    <col min="7679" max="7683" width="4.7109375" style="17" customWidth="1"/>
    <col min="7684" max="7684" width="5.28515625" style="17" customWidth="1"/>
    <col min="7685" max="7687" width="4.7109375" style="17" customWidth="1"/>
    <col min="7688" max="7688" width="4.5703125" style="17" customWidth="1"/>
    <col min="7689" max="7695" width="4.7109375" style="17" customWidth="1"/>
    <col min="7696" max="7696" width="4.5703125" style="17" customWidth="1"/>
    <col min="7697" max="7700" width="4.7109375" style="17" customWidth="1"/>
    <col min="7701" max="7701" width="4.85546875" style="17" customWidth="1"/>
    <col min="7702" max="7702" width="6.140625" style="17" customWidth="1"/>
    <col min="7703" max="7932" width="9.140625" style="17"/>
    <col min="7933" max="7933" width="4.7109375" style="17" customWidth="1"/>
    <col min="7934" max="7934" width="4.85546875" style="17" customWidth="1"/>
    <col min="7935" max="7939" width="4.7109375" style="17" customWidth="1"/>
    <col min="7940" max="7940" width="5.28515625" style="17" customWidth="1"/>
    <col min="7941" max="7943" width="4.7109375" style="17" customWidth="1"/>
    <col min="7944" max="7944" width="4.5703125" style="17" customWidth="1"/>
    <col min="7945" max="7951" width="4.7109375" style="17" customWidth="1"/>
    <col min="7952" max="7952" width="4.5703125" style="17" customWidth="1"/>
    <col min="7953" max="7956" width="4.7109375" style="17" customWidth="1"/>
    <col min="7957" max="7957" width="4.85546875" style="17" customWidth="1"/>
    <col min="7958" max="7958" width="6.140625" style="17" customWidth="1"/>
    <col min="7959" max="8188" width="9.140625" style="17"/>
    <col min="8189" max="8189" width="4.7109375" style="17" customWidth="1"/>
    <col min="8190" max="8190" width="4.85546875" style="17" customWidth="1"/>
    <col min="8191" max="8195" width="4.7109375" style="17" customWidth="1"/>
    <col min="8196" max="8196" width="5.28515625" style="17" customWidth="1"/>
    <col min="8197" max="8199" width="4.7109375" style="17" customWidth="1"/>
    <col min="8200" max="8200" width="4.5703125" style="17" customWidth="1"/>
    <col min="8201" max="8207" width="4.7109375" style="17" customWidth="1"/>
    <col min="8208" max="8208" width="4.5703125" style="17" customWidth="1"/>
    <col min="8209" max="8212" width="4.7109375" style="17" customWidth="1"/>
    <col min="8213" max="8213" width="4.85546875" style="17" customWidth="1"/>
    <col min="8214" max="8214" width="6.140625" style="17" customWidth="1"/>
    <col min="8215" max="8444" width="9.140625" style="17"/>
    <col min="8445" max="8445" width="4.7109375" style="17" customWidth="1"/>
    <col min="8446" max="8446" width="4.85546875" style="17" customWidth="1"/>
    <col min="8447" max="8451" width="4.7109375" style="17" customWidth="1"/>
    <col min="8452" max="8452" width="5.28515625" style="17" customWidth="1"/>
    <col min="8453" max="8455" width="4.7109375" style="17" customWidth="1"/>
    <col min="8456" max="8456" width="4.5703125" style="17" customWidth="1"/>
    <col min="8457" max="8463" width="4.7109375" style="17" customWidth="1"/>
    <col min="8464" max="8464" width="4.5703125" style="17" customWidth="1"/>
    <col min="8465" max="8468" width="4.7109375" style="17" customWidth="1"/>
    <col min="8469" max="8469" width="4.85546875" style="17" customWidth="1"/>
    <col min="8470" max="8470" width="6.140625" style="17" customWidth="1"/>
    <col min="8471" max="8700" width="9.140625" style="17"/>
    <col min="8701" max="8701" width="4.7109375" style="17" customWidth="1"/>
    <col min="8702" max="8702" width="4.85546875" style="17" customWidth="1"/>
    <col min="8703" max="8707" width="4.7109375" style="17" customWidth="1"/>
    <col min="8708" max="8708" width="5.28515625" style="17" customWidth="1"/>
    <col min="8709" max="8711" width="4.7109375" style="17" customWidth="1"/>
    <col min="8712" max="8712" width="4.5703125" style="17" customWidth="1"/>
    <col min="8713" max="8719" width="4.7109375" style="17" customWidth="1"/>
    <col min="8720" max="8720" width="4.5703125" style="17" customWidth="1"/>
    <col min="8721" max="8724" width="4.7109375" style="17" customWidth="1"/>
    <col min="8725" max="8725" width="4.85546875" style="17" customWidth="1"/>
    <col min="8726" max="8726" width="6.140625" style="17" customWidth="1"/>
    <col min="8727" max="8956" width="9.140625" style="17"/>
    <col min="8957" max="8957" width="4.7109375" style="17" customWidth="1"/>
    <col min="8958" max="8958" width="4.85546875" style="17" customWidth="1"/>
    <col min="8959" max="8963" width="4.7109375" style="17" customWidth="1"/>
    <col min="8964" max="8964" width="5.28515625" style="17" customWidth="1"/>
    <col min="8965" max="8967" width="4.7109375" style="17" customWidth="1"/>
    <col min="8968" max="8968" width="4.5703125" style="17" customWidth="1"/>
    <col min="8969" max="8975" width="4.7109375" style="17" customWidth="1"/>
    <col min="8976" max="8976" width="4.5703125" style="17" customWidth="1"/>
    <col min="8977" max="8980" width="4.7109375" style="17" customWidth="1"/>
    <col min="8981" max="8981" width="4.85546875" style="17" customWidth="1"/>
    <col min="8982" max="8982" width="6.140625" style="17" customWidth="1"/>
    <col min="8983" max="9212" width="9.140625" style="17"/>
    <col min="9213" max="9213" width="4.7109375" style="17" customWidth="1"/>
    <col min="9214" max="9214" width="4.85546875" style="17" customWidth="1"/>
    <col min="9215" max="9219" width="4.7109375" style="17" customWidth="1"/>
    <col min="9220" max="9220" width="5.28515625" style="17" customWidth="1"/>
    <col min="9221" max="9223" width="4.7109375" style="17" customWidth="1"/>
    <col min="9224" max="9224" width="4.5703125" style="17" customWidth="1"/>
    <col min="9225" max="9231" width="4.7109375" style="17" customWidth="1"/>
    <col min="9232" max="9232" width="4.5703125" style="17" customWidth="1"/>
    <col min="9233" max="9236" width="4.7109375" style="17" customWidth="1"/>
    <col min="9237" max="9237" width="4.85546875" style="17" customWidth="1"/>
    <col min="9238" max="9238" width="6.140625" style="17" customWidth="1"/>
    <col min="9239" max="9468" width="9.140625" style="17"/>
    <col min="9469" max="9469" width="4.7109375" style="17" customWidth="1"/>
    <col min="9470" max="9470" width="4.85546875" style="17" customWidth="1"/>
    <col min="9471" max="9475" width="4.7109375" style="17" customWidth="1"/>
    <col min="9476" max="9476" width="5.28515625" style="17" customWidth="1"/>
    <col min="9477" max="9479" width="4.7109375" style="17" customWidth="1"/>
    <col min="9480" max="9480" width="4.5703125" style="17" customWidth="1"/>
    <col min="9481" max="9487" width="4.7109375" style="17" customWidth="1"/>
    <col min="9488" max="9488" width="4.5703125" style="17" customWidth="1"/>
    <col min="9489" max="9492" width="4.7109375" style="17" customWidth="1"/>
    <col min="9493" max="9493" width="4.85546875" style="17" customWidth="1"/>
    <col min="9494" max="9494" width="6.140625" style="17" customWidth="1"/>
    <col min="9495" max="9724" width="9.140625" style="17"/>
    <col min="9725" max="9725" width="4.7109375" style="17" customWidth="1"/>
    <col min="9726" max="9726" width="4.85546875" style="17" customWidth="1"/>
    <col min="9727" max="9731" width="4.7109375" style="17" customWidth="1"/>
    <col min="9732" max="9732" width="5.28515625" style="17" customWidth="1"/>
    <col min="9733" max="9735" width="4.7109375" style="17" customWidth="1"/>
    <col min="9736" max="9736" width="4.5703125" style="17" customWidth="1"/>
    <col min="9737" max="9743" width="4.7109375" style="17" customWidth="1"/>
    <col min="9744" max="9744" width="4.5703125" style="17" customWidth="1"/>
    <col min="9745" max="9748" width="4.7109375" style="17" customWidth="1"/>
    <col min="9749" max="9749" width="4.85546875" style="17" customWidth="1"/>
    <col min="9750" max="9750" width="6.140625" style="17" customWidth="1"/>
    <col min="9751" max="9980" width="9.140625" style="17"/>
    <col min="9981" max="9981" width="4.7109375" style="17" customWidth="1"/>
    <col min="9982" max="9982" width="4.85546875" style="17" customWidth="1"/>
    <col min="9983" max="9987" width="4.7109375" style="17" customWidth="1"/>
    <col min="9988" max="9988" width="5.28515625" style="17" customWidth="1"/>
    <col min="9989" max="9991" width="4.7109375" style="17" customWidth="1"/>
    <col min="9992" max="9992" width="4.5703125" style="17" customWidth="1"/>
    <col min="9993" max="9999" width="4.7109375" style="17" customWidth="1"/>
    <col min="10000" max="10000" width="4.5703125" style="17" customWidth="1"/>
    <col min="10001" max="10004" width="4.7109375" style="17" customWidth="1"/>
    <col min="10005" max="10005" width="4.85546875" style="17" customWidth="1"/>
    <col min="10006" max="10006" width="6.140625" style="17" customWidth="1"/>
    <col min="10007" max="10236" width="9.140625" style="17"/>
    <col min="10237" max="10237" width="4.7109375" style="17" customWidth="1"/>
    <col min="10238" max="10238" width="4.85546875" style="17" customWidth="1"/>
    <col min="10239" max="10243" width="4.7109375" style="17" customWidth="1"/>
    <col min="10244" max="10244" width="5.28515625" style="17" customWidth="1"/>
    <col min="10245" max="10247" width="4.7109375" style="17" customWidth="1"/>
    <col min="10248" max="10248" width="4.5703125" style="17" customWidth="1"/>
    <col min="10249" max="10255" width="4.7109375" style="17" customWidth="1"/>
    <col min="10256" max="10256" width="4.5703125" style="17" customWidth="1"/>
    <col min="10257" max="10260" width="4.7109375" style="17" customWidth="1"/>
    <col min="10261" max="10261" width="4.85546875" style="17" customWidth="1"/>
    <col min="10262" max="10262" width="6.140625" style="17" customWidth="1"/>
    <col min="10263" max="10492" width="9.140625" style="17"/>
    <col min="10493" max="10493" width="4.7109375" style="17" customWidth="1"/>
    <col min="10494" max="10494" width="4.85546875" style="17" customWidth="1"/>
    <col min="10495" max="10499" width="4.7109375" style="17" customWidth="1"/>
    <col min="10500" max="10500" width="5.28515625" style="17" customWidth="1"/>
    <col min="10501" max="10503" width="4.7109375" style="17" customWidth="1"/>
    <col min="10504" max="10504" width="4.5703125" style="17" customWidth="1"/>
    <col min="10505" max="10511" width="4.7109375" style="17" customWidth="1"/>
    <col min="10512" max="10512" width="4.5703125" style="17" customWidth="1"/>
    <col min="10513" max="10516" width="4.7109375" style="17" customWidth="1"/>
    <col min="10517" max="10517" width="4.85546875" style="17" customWidth="1"/>
    <col min="10518" max="10518" width="6.140625" style="17" customWidth="1"/>
    <col min="10519" max="10748" width="9.140625" style="17"/>
    <col min="10749" max="10749" width="4.7109375" style="17" customWidth="1"/>
    <col min="10750" max="10750" width="4.85546875" style="17" customWidth="1"/>
    <col min="10751" max="10755" width="4.7109375" style="17" customWidth="1"/>
    <col min="10756" max="10756" width="5.28515625" style="17" customWidth="1"/>
    <col min="10757" max="10759" width="4.7109375" style="17" customWidth="1"/>
    <col min="10760" max="10760" width="4.5703125" style="17" customWidth="1"/>
    <col min="10761" max="10767" width="4.7109375" style="17" customWidth="1"/>
    <col min="10768" max="10768" width="4.5703125" style="17" customWidth="1"/>
    <col min="10769" max="10772" width="4.7109375" style="17" customWidth="1"/>
    <col min="10773" max="10773" width="4.85546875" style="17" customWidth="1"/>
    <col min="10774" max="10774" width="6.140625" style="17" customWidth="1"/>
    <col min="10775" max="11004" width="9.140625" style="17"/>
    <col min="11005" max="11005" width="4.7109375" style="17" customWidth="1"/>
    <col min="11006" max="11006" width="4.85546875" style="17" customWidth="1"/>
    <col min="11007" max="11011" width="4.7109375" style="17" customWidth="1"/>
    <col min="11012" max="11012" width="5.28515625" style="17" customWidth="1"/>
    <col min="11013" max="11015" width="4.7109375" style="17" customWidth="1"/>
    <col min="11016" max="11016" width="4.5703125" style="17" customWidth="1"/>
    <col min="11017" max="11023" width="4.7109375" style="17" customWidth="1"/>
    <col min="11024" max="11024" width="4.5703125" style="17" customWidth="1"/>
    <col min="11025" max="11028" width="4.7109375" style="17" customWidth="1"/>
    <col min="11029" max="11029" width="4.85546875" style="17" customWidth="1"/>
    <col min="11030" max="11030" width="6.140625" style="17" customWidth="1"/>
    <col min="11031" max="11260" width="9.140625" style="17"/>
    <col min="11261" max="11261" width="4.7109375" style="17" customWidth="1"/>
    <col min="11262" max="11262" width="4.85546875" style="17" customWidth="1"/>
    <col min="11263" max="11267" width="4.7109375" style="17" customWidth="1"/>
    <col min="11268" max="11268" width="5.28515625" style="17" customWidth="1"/>
    <col min="11269" max="11271" width="4.7109375" style="17" customWidth="1"/>
    <col min="11272" max="11272" width="4.5703125" style="17" customWidth="1"/>
    <col min="11273" max="11279" width="4.7109375" style="17" customWidth="1"/>
    <col min="11280" max="11280" width="4.5703125" style="17" customWidth="1"/>
    <col min="11281" max="11284" width="4.7109375" style="17" customWidth="1"/>
    <col min="11285" max="11285" width="4.85546875" style="17" customWidth="1"/>
    <col min="11286" max="11286" width="6.140625" style="17" customWidth="1"/>
    <col min="11287" max="11516" width="9.140625" style="17"/>
    <col min="11517" max="11517" width="4.7109375" style="17" customWidth="1"/>
    <col min="11518" max="11518" width="4.85546875" style="17" customWidth="1"/>
    <col min="11519" max="11523" width="4.7109375" style="17" customWidth="1"/>
    <col min="11524" max="11524" width="5.28515625" style="17" customWidth="1"/>
    <col min="11525" max="11527" width="4.7109375" style="17" customWidth="1"/>
    <col min="11528" max="11528" width="4.5703125" style="17" customWidth="1"/>
    <col min="11529" max="11535" width="4.7109375" style="17" customWidth="1"/>
    <col min="11536" max="11536" width="4.5703125" style="17" customWidth="1"/>
    <col min="11537" max="11540" width="4.7109375" style="17" customWidth="1"/>
    <col min="11541" max="11541" width="4.85546875" style="17" customWidth="1"/>
    <col min="11542" max="11542" width="6.140625" style="17" customWidth="1"/>
    <col min="11543" max="11772" width="9.140625" style="17"/>
    <col min="11773" max="11773" width="4.7109375" style="17" customWidth="1"/>
    <col min="11774" max="11774" width="4.85546875" style="17" customWidth="1"/>
    <col min="11775" max="11779" width="4.7109375" style="17" customWidth="1"/>
    <col min="11780" max="11780" width="5.28515625" style="17" customWidth="1"/>
    <col min="11781" max="11783" width="4.7109375" style="17" customWidth="1"/>
    <col min="11784" max="11784" width="4.5703125" style="17" customWidth="1"/>
    <col min="11785" max="11791" width="4.7109375" style="17" customWidth="1"/>
    <col min="11792" max="11792" width="4.5703125" style="17" customWidth="1"/>
    <col min="11793" max="11796" width="4.7109375" style="17" customWidth="1"/>
    <col min="11797" max="11797" width="4.85546875" style="17" customWidth="1"/>
    <col min="11798" max="11798" width="6.140625" style="17" customWidth="1"/>
    <col min="11799" max="12028" width="9.140625" style="17"/>
    <col min="12029" max="12029" width="4.7109375" style="17" customWidth="1"/>
    <col min="12030" max="12030" width="4.85546875" style="17" customWidth="1"/>
    <col min="12031" max="12035" width="4.7109375" style="17" customWidth="1"/>
    <col min="12036" max="12036" width="5.28515625" style="17" customWidth="1"/>
    <col min="12037" max="12039" width="4.7109375" style="17" customWidth="1"/>
    <col min="12040" max="12040" width="4.5703125" style="17" customWidth="1"/>
    <col min="12041" max="12047" width="4.7109375" style="17" customWidth="1"/>
    <col min="12048" max="12048" width="4.5703125" style="17" customWidth="1"/>
    <col min="12049" max="12052" width="4.7109375" style="17" customWidth="1"/>
    <col min="12053" max="12053" width="4.85546875" style="17" customWidth="1"/>
    <col min="12054" max="12054" width="6.140625" style="17" customWidth="1"/>
    <col min="12055" max="12284" width="9.140625" style="17"/>
    <col min="12285" max="12285" width="4.7109375" style="17" customWidth="1"/>
    <col min="12286" max="12286" width="4.85546875" style="17" customWidth="1"/>
    <col min="12287" max="12291" width="4.7109375" style="17" customWidth="1"/>
    <col min="12292" max="12292" width="5.28515625" style="17" customWidth="1"/>
    <col min="12293" max="12295" width="4.7109375" style="17" customWidth="1"/>
    <col min="12296" max="12296" width="4.5703125" style="17" customWidth="1"/>
    <col min="12297" max="12303" width="4.7109375" style="17" customWidth="1"/>
    <col min="12304" max="12304" width="4.5703125" style="17" customWidth="1"/>
    <col min="12305" max="12308" width="4.7109375" style="17" customWidth="1"/>
    <col min="12309" max="12309" width="4.85546875" style="17" customWidth="1"/>
    <col min="12310" max="12310" width="6.140625" style="17" customWidth="1"/>
    <col min="12311" max="12540" width="9.140625" style="17"/>
    <col min="12541" max="12541" width="4.7109375" style="17" customWidth="1"/>
    <col min="12542" max="12542" width="4.85546875" style="17" customWidth="1"/>
    <col min="12543" max="12547" width="4.7109375" style="17" customWidth="1"/>
    <col min="12548" max="12548" width="5.28515625" style="17" customWidth="1"/>
    <col min="12549" max="12551" width="4.7109375" style="17" customWidth="1"/>
    <col min="12552" max="12552" width="4.5703125" style="17" customWidth="1"/>
    <col min="12553" max="12559" width="4.7109375" style="17" customWidth="1"/>
    <col min="12560" max="12560" width="4.5703125" style="17" customWidth="1"/>
    <col min="12561" max="12564" width="4.7109375" style="17" customWidth="1"/>
    <col min="12565" max="12565" width="4.85546875" style="17" customWidth="1"/>
    <col min="12566" max="12566" width="6.140625" style="17" customWidth="1"/>
    <col min="12567" max="12796" width="9.140625" style="17"/>
    <col min="12797" max="12797" width="4.7109375" style="17" customWidth="1"/>
    <col min="12798" max="12798" width="4.85546875" style="17" customWidth="1"/>
    <col min="12799" max="12803" width="4.7109375" style="17" customWidth="1"/>
    <col min="12804" max="12804" width="5.28515625" style="17" customWidth="1"/>
    <col min="12805" max="12807" width="4.7109375" style="17" customWidth="1"/>
    <col min="12808" max="12808" width="4.5703125" style="17" customWidth="1"/>
    <col min="12809" max="12815" width="4.7109375" style="17" customWidth="1"/>
    <col min="12816" max="12816" width="4.5703125" style="17" customWidth="1"/>
    <col min="12817" max="12820" width="4.7109375" style="17" customWidth="1"/>
    <col min="12821" max="12821" width="4.85546875" style="17" customWidth="1"/>
    <col min="12822" max="12822" width="6.140625" style="17" customWidth="1"/>
    <col min="12823" max="13052" width="9.140625" style="17"/>
    <col min="13053" max="13053" width="4.7109375" style="17" customWidth="1"/>
    <col min="13054" max="13054" width="4.85546875" style="17" customWidth="1"/>
    <col min="13055" max="13059" width="4.7109375" style="17" customWidth="1"/>
    <col min="13060" max="13060" width="5.28515625" style="17" customWidth="1"/>
    <col min="13061" max="13063" width="4.7109375" style="17" customWidth="1"/>
    <col min="13064" max="13064" width="4.5703125" style="17" customWidth="1"/>
    <col min="13065" max="13071" width="4.7109375" style="17" customWidth="1"/>
    <col min="13072" max="13072" width="4.5703125" style="17" customWidth="1"/>
    <col min="13073" max="13076" width="4.7109375" style="17" customWidth="1"/>
    <col min="13077" max="13077" width="4.85546875" style="17" customWidth="1"/>
    <col min="13078" max="13078" width="6.140625" style="17" customWidth="1"/>
    <col min="13079" max="13308" width="9.140625" style="17"/>
    <col min="13309" max="13309" width="4.7109375" style="17" customWidth="1"/>
    <col min="13310" max="13310" width="4.85546875" style="17" customWidth="1"/>
    <col min="13311" max="13315" width="4.7109375" style="17" customWidth="1"/>
    <col min="13316" max="13316" width="5.28515625" style="17" customWidth="1"/>
    <col min="13317" max="13319" width="4.7109375" style="17" customWidth="1"/>
    <col min="13320" max="13320" width="4.5703125" style="17" customWidth="1"/>
    <col min="13321" max="13327" width="4.7109375" style="17" customWidth="1"/>
    <col min="13328" max="13328" width="4.5703125" style="17" customWidth="1"/>
    <col min="13329" max="13332" width="4.7109375" style="17" customWidth="1"/>
    <col min="13333" max="13333" width="4.85546875" style="17" customWidth="1"/>
    <col min="13334" max="13334" width="6.140625" style="17" customWidth="1"/>
    <col min="13335" max="13564" width="9.140625" style="17"/>
    <col min="13565" max="13565" width="4.7109375" style="17" customWidth="1"/>
    <col min="13566" max="13566" width="4.85546875" style="17" customWidth="1"/>
    <col min="13567" max="13571" width="4.7109375" style="17" customWidth="1"/>
    <col min="13572" max="13572" width="5.28515625" style="17" customWidth="1"/>
    <col min="13573" max="13575" width="4.7109375" style="17" customWidth="1"/>
    <col min="13576" max="13576" width="4.5703125" style="17" customWidth="1"/>
    <col min="13577" max="13583" width="4.7109375" style="17" customWidth="1"/>
    <col min="13584" max="13584" width="4.5703125" style="17" customWidth="1"/>
    <col min="13585" max="13588" width="4.7109375" style="17" customWidth="1"/>
    <col min="13589" max="13589" width="4.85546875" style="17" customWidth="1"/>
    <col min="13590" max="13590" width="6.140625" style="17" customWidth="1"/>
    <col min="13591" max="13820" width="9.140625" style="17"/>
    <col min="13821" max="13821" width="4.7109375" style="17" customWidth="1"/>
    <col min="13822" max="13822" width="4.85546875" style="17" customWidth="1"/>
    <col min="13823" max="13827" width="4.7109375" style="17" customWidth="1"/>
    <col min="13828" max="13828" width="5.28515625" style="17" customWidth="1"/>
    <col min="13829" max="13831" width="4.7109375" style="17" customWidth="1"/>
    <col min="13832" max="13832" width="4.5703125" style="17" customWidth="1"/>
    <col min="13833" max="13839" width="4.7109375" style="17" customWidth="1"/>
    <col min="13840" max="13840" width="4.5703125" style="17" customWidth="1"/>
    <col min="13841" max="13844" width="4.7109375" style="17" customWidth="1"/>
    <col min="13845" max="13845" width="4.85546875" style="17" customWidth="1"/>
    <col min="13846" max="13846" width="6.140625" style="17" customWidth="1"/>
    <col min="13847" max="14076" width="9.140625" style="17"/>
    <col min="14077" max="14077" width="4.7109375" style="17" customWidth="1"/>
    <col min="14078" max="14078" width="4.85546875" style="17" customWidth="1"/>
    <col min="14079" max="14083" width="4.7109375" style="17" customWidth="1"/>
    <col min="14084" max="14084" width="5.28515625" style="17" customWidth="1"/>
    <col min="14085" max="14087" width="4.7109375" style="17" customWidth="1"/>
    <col min="14088" max="14088" width="4.5703125" style="17" customWidth="1"/>
    <col min="14089" max="14095" width="4.7109375" style="17" customWidth="1"/>
    <col min="14096" max="14096" width="4.5703125" style="17" customWidth="1"/>
    <col min="14097" max="14100" width="4.7109375" style="17" customWidth="1"/>
    <col min="14101" max="14101" width="4.85546875" style="17" customWidth="1"/>
    <col min="14102" max="14102" width="6.140625" style="17" customWidth="1"/>
    <col min="14103" max="14332" width="9.140625" style="17"/>
    <col min="14333" max="14333" width="4.7109375" style="17" customWidth="1"/>
    <col min="14334" max="14334" width="4.85546875" style="17" customWidth="1"/>
    <col min="14335" max="14339" width="4.7109375" style="17" customWidth="1"/>
    <col min="14340" max="14340" width="5.28515625" style="17" customWidth="1"/>
    <col min="14341" max="14343" width="4.7109375" style="17" customWidth="1"/>
    <col min="14344" max="14344" width="4.5703125" style="17" customWidth="1"/>
    <col min="14345" max="14351" width="4.7109375" style="17" customWidth="1"/>
    <col min="14352" max="14352" width="4.5703125" style="17" customWidth="1"/>
    <col min="14353" max="14356" width="4.7109375" style="17" customWidth="1"/>
    <col min="14357" max="14357" width="4.85546875" style="17" customWidth="1"/>
    <col min="14358" max="14358" width="6.140625" style="17" customWidth="1"/>
    <col min="14359" max="14588" width="9.140625" style="17"/>
    <col min="14589" max="14589" width="4.7109375" style="17" customWidth="1"/>
    <col min="14590" max="14590" width="4.85546875" style="17" customWidth="1"/>
    <col min="14591" max="14595" width="4.7109375" style="17" customWidth="1"/>
    <col min="14596" max="14596" width="5.28515625" style="17" customWidth="1"/>
    <col min="14597" max="14599" width="4.7109375" style="17" customWidth="1"/>
    <col min="14600" max="14600" width="4.5703125" style="17" customWidth="1"/>
    <col min="14601" max="14607" width="4.7109375" style="17" customWidth="1"/>
    <col min="14608" max="14608" width="4.5703125" style="17" customWidth="1"/>
    <col min="14609" max="14612" width="4.7109375" style="17" customWidth="1"/>
    <col min="14613" max="14613" width="4.85546875" style="17" customWidth="1"/>
    <col min="14614" max="14614" width="6.140625" style="17" customWidth="1"/>
    <col min="14615" max="14844" width="9.140625" style="17"/>
    <col min="14845" max="14845" width="4.7109375" style="17" customWidth="1"/>
    <col min="14846" max="14846" width="4.85546875" style="17" customWidth="1"/>
    <col min="14847" max="14851" width="4.7109375" style="17" customWidth="1"/>
    <col min="14852" max="14852" width="5.28515625" style="17" customWidth="1"/>
    <col min="14853" max="14855" width="4.7109375" style="17" customWidth="1"/>
    <col min="14856" max="14856" width="4.5703125" style="17" customWidth="1"/>
    <col min="14857" max="14863" width="4.7109375" style="17" customWidth="1"/>
    <col min="14864" max="14864" width="4.5703125" style="17" customWidth="1"/>
    <col min="14865" max="14868" width="4.7109375" style="17" customWidth="1"/>
    <col min="14869" max="14869" width="4.85546875" style="17" customWidth="1"/>
    <col min="14870" max="14870" width="6.140625" style="17" customWidth="1"/>
    <col min="14871" max="15100" width="9.140625" style="17"/>
    <col min="15101" max="15101" width="4.7109375" style="17" customWidth="1"/>
    <col min="15102" max="15102" width="4.85546875" style="17" customWidth="1"/>
    <col min="15103" max="15107" width="4.7109375" style="17" customWidth="1"/>
    <col min="15108" max="15108" width="5.28515625" style="17" customWidth="1"/>
    <col min="15109" max="15111" width="4.7109375" style="17" customWidth="1"/>
    <col min="15112" max="15112" width="4.5703125" style="17" customWidth="1"/>
    <col min="15113" max="15119" width="4.7109375" style="17" customWidth="1"/>
    <col min="15120" max="15120" width="4.5703125" style="17" customWidth="1"/>
    <col min="15121" max="15124" width="4.7109375" style="17" customWidth="1"/>
    <col min="15125" max="15125" width="4.85546875" style="17" customWidth="1"/>
    <col min="15126" max="15126" width="6.140625" style="17" customWidth="1"/>
    <col min="15127" max="15356" width="9.140625" style="17"/>
    <col min="15357" max="15357" width="4.7109375" style="17" customWidth="1"/>
    <col min="15358" max="15358" width="4.85546875" style="17" customWidth="1"/>
    <col min="15359" max="15363" width="4.7109375" style="17" customWidth="1"/>
    <col min="15364" max="15364" width="5.28515625" style="17" customWidth="1"/>
    <col min="15365" max="15367" width="4.7109375" style="17" customWidth="1"/>
    <col min="15368" max="15368" width="4.5703125" style="17" customWidth="1"/>
    <col min="15369" max="15375" width="4.7109375" style="17" customWidth="1"/>
    <col min="15376" max="15376" width="4.5703125" style="17" customWidth="1"/>
    <col min="15377" max="15380" width="4.7109375" style="17" customWidth="1"/>
    <col min="15381" max="15381" width="4.85546875" style="17" customWidth="1"/>
    <col min="15382" max="15382" width="6.140625" style="17" customWidth="1"/>
    <col min="15383" max="15612" width="9.140625" style="17"/>
    <col min="15613" max="15613" width="4.7109375" style="17" customWidth="1"/>
    <col min="15614" max="15614" width="4.85546875" style="17" customWidth="1"/>
    <col min="15615" max="15619" width="4.7109375" style="17" customWidth="1"/>
    <col min="15620" max="15620" width="5.28515625" style="17" customWidth="1"/>
    <col min="15621" max="15623" width="4.7109375" style="17" customWidth="1"/>
    <col min="15624" max="15624" width="4.5703125" style="17" customWidth="1"/>
    <col min="15625" max="15631" width="4.7109375" style="17" customWidth="1"/>
    <col min="15632" max="15632" width="4.5703125" style="17" customWidth="1"/>
    <col min="15633" max="15636" width="4.7109375" style="17" customWidth="1"/>
    <col min="15637" max="15637" width="4.85546875" style="17" customWidth="1"/>
    <col min="15638" max="15638" width="6.140625" style="17" customWidth="1"/>
    <col min="15639" max="15868" width="9.140625" style="17"/>
    <col min="15869" max="15869" width="4.7109375" style="17" customWidth="1"/>
    <col min="15870" max="15870" width="4.85546875" style="17" customWidth="1"/>
    <col min="15871" max="15875" width="4.7109375" style="17" customWidth="1"/>
    <col min="15876" max="15876" width="5.28515625" style="17" customWidth="1"/>
    <col min="15877" max="15879" width="4.7109375" style="17" customWidth="1"/>
    <col min="15880" max="15880" width="4.5703125" style="17" customWidth="1"/>
    <col min="15881" max="15887" width="4.7109375" style="17" customWidth="1"/>
    <col min="15888" max="15888" width="4.5703125" style="17" customWidth="1"/>
    <col min="15889" max="15892" width="4.7109375" style="17" customWidth="1"/>
    <col min="15893" max="15893" width="4.85546875" style="17" customWidth="1"/>
    <col min="15894" max="15894" width="6.140625" style="17" customWidth="1"/>
    <col min="15895" max="16124" width="9.140625" style="17"/>
    <col min="16125" max="16125" width="4.7109375" style="17" customWidth="1"/>
    <col min="16126" max="16126" width="4.85546875" style="17" customWidth="1"/>
    <col min="16127" max="16131" width="4.7109375" style="17" customWidth="1"/>
    <col min="16132" max="16132" width="5.28515625" style="17" customWidth="1"/>
    <col min="16133" max="16135" width="4.7109375" style="17" customWidth="1"/>
    <col min="16136" max="16136" width="4.5703125" style="17" customWidth="1"/>
    <col min="16137" max="16143" width="4.7109375" style="17" customWidth="1"/>
    <col min="16144" max="16144" width="4.5703125" style="17" customWidth="1"/>
    <col min="16145" max="16148" width="4.7109375" style="17" customWidth="1"/>
    <col min="16149" max="16149" width="4.85546875" style="17" customWidth="1"/>
    <col min="16150" max="16150" width="6.140625" style="17" customWidth="1"/>
    <col min="16151" max="16384" width="9.140625" style="17"/>
  </cols>
  <sheetData>
    <row r="1" spans="1:37" customFormat="1" ht="24.75" customHeight="1">
      <c r="B1" s="277" t="s">
        <v>718</v>
      </c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74"/>
      <c r="AD1" s="75"/>
      <c r="AE1" s="75"/>
      <c r="AF1" s="75"/>
      <c r="AG1" s="75"/>
      <c r="AH1" s="75"/>
      <c r="AI1" s="75"/>
    </row>
    <row r="2" spans="1:37" customFormat="1" ht="25.5" customHeight="1">
      <c r="B2" s="284" t="s">
        <v>706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74"/>
      <c r="AD2" s="75"/>
      <c r="AE2" s="75"/>
      <c r="AF2" s="75"/>
      <c r="AG2" s="75"/>
      <c r="AH2" s="75"/>
      <c r="AI2" s="75"/>
    </row>
    <row r="3" spans="1:37" customFormat="1" ht="12.75" customHeight="1">
      <c r="A3" s="371" t="s">
        <v>624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U3" s="371"/>
      <c r="V3" s="371"/>
      <c r="W3" s="371"/>
      <c r="X3" s="371"/>
      <c r="Y3" s="371"/>
      <c r="Z3" s="371"/>
      <c r="AA3" s="371"/>
      <c r="AB3" s="58"/>
      <c r="AC3" s="75"/>
      <c r="AD3" s="75"/>
      <c r="AE3" s="75"/>
      <c r="AF3" s="75"/>
      <c r="AG3" s="75"/>
      <c r="AH3" s="75"/>
      <c r="AI3" s="75"/>
    </row>
    <row r="4" spans="1:37" customFormat="1" ht="19.5" customHeight="1">
      <c r="A4" s="22"/>
      <c r="B4" s="285" t="s">
        <v>579</v>
      </c>
      <c r="C4" s="285"/>
      <c r="D4" s="285"/>
      <c r="E4" s="285"/>
      <c r="F4" s="285"/>
      <c r="G4" s="285"/>
      <c r="H4" s="285"/>
      <c r="I4" s="285"/>
      <c r="J4" s="285"/>
      <c r="K4" s="16"/>
      <c r="L4" s="16"/>
      <c r="M4" s="16"/>
      <c r="N4" s="285" t="s">
        <v>580</v>
      </c>
      <c r="O4" s="285"/>
      <c r="P4" s="16" t="s">
        <v>581</v>
      </c>
      <c r="Q4" s="16" t="s">
        <v>582</v>
      </c>
      <c r="R4" s="16" t="s">
        <v>617</v>
      </c>
      <c r="S4" s="16" t="s">
        <v>618</v>
      </c>
      <c r="T4" s="16" t="s">
        <v>619</v>
      </c>
      <c r="U4" s="16" t="s">
        <v>640</v>
      </c>
      <c r="V4" s="16" t="s">
        <v>568</v>
      </c>
      <c r="W4" s="16" t="s">
        <v>641</v>
      </c>
      <c r="X4" s="16" t="s">
        <v>642</v>
      </c>
      <c r="Y4" s="34" t="s">
        <v>643</v>
      </c>
      <c r="Z4" s="34" t="s">
        <v>644</v>
      </c>
      <c r="AA4" s="34" t="s">
        <v>645</v>
      </c>
      <c r="AB4" s="364" t="s">
        <v>663</v>
      </c>
      <c r="AC4" s="75"/>
      <c r="AD4" s="75"/>
      <c r="AE4" s="75"/>
      <c r="AF4" s="75"/>
      <c r="AG4" s="75"/>
      <c r="AH4" s="75"/>
      <c r="AI4" s="75"/>
    </row>
    <row r="5" spans="1:37" ht="21" customHeight="1">
      <c r="A5" s="337" t="s">
        <v>248</v>
      </c>
      <c r="B5" s="338" t="s">
        <v>584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339" t="s">
        <v>585</v>
      </c>
      <c r="O5" s="340"/>
      <c r="P5" s="339" t="s">
        <v>646</v>
      </c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65"/>
      <c r="AC5" s="77"/>
    </row>
    <row r="6" spans="1:37" ht="21" customHeight="1">
      <c r="A6" s="337"/>
      <c r="B6" s="338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341"/>
      <c r="O6" s="342"/>
      <c r="P6" s="48" t="s">
        <v>248</v>
      </c>
      <c r="Q6" s="35" t="s">
        <v>247</v>
      </c>
      <c r="R6" s="35" t="s">
        <v>246</v>
      </c>
      <c r="S6" s="35" t="s">
        <v>245</v>
      </c>
      <c r="T6" s="35" t="s">
        <v>557</v>
      </c>
      <c r="U6" s="35" t="s">
        <v>556</v>
      </c>
      <c r="V6" s="35" t="s">
        <v>555</v>
      </c>
      <c r="W6" s="35" t="s">
        <v>554</v>
      </c>
      <c r="X6" s="35" t="s">
        <v>553</v>
      </c>
      <c r="Y6" s="35" t="s">
        <v>552</v>
      </c>
      <c r="Z6" s="35" t="s">
        <v>551</v>
      </c>
      <c r="AA6" s="35" t="s">
        <v>550</v>
      </c>
      <c r="AB6" s="366"/>
      <c r="AC6" s="77"/>
    </row>
    <row r="7" spans="1:37" ht="15" customHeight="1">
      <c r="A7" s="18" t="s">
        <v>248</v>
      </c>
      <c r="B7" s="348" t="s">
        <v>586</v>
      </c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8"/>
      <c r="N7" s="289" t="s">
        <v>244</v>
      </c>
      <c r="O7" s="289"/>
      <c r="P7" s="56">
        <f>AB7/12</f>
        <v>2014855.9166666667</v>
      </c>
      <c r="Q7" s="124">
        <v>2014855.9166666667</v>
      </c>
      <c r="R7" s="124">
        <v>2014855.9166666667</v>
      </c>
      <c r="S7" s="124">
        <v>2014855.9166666667</v>
      </c>
      <c r="T7" s="124">
        <v>2014855.9166666667</v>
      </c>
      <c r="U7" s="124">
        <v>2014855.9166666667</v>
      </c>
      <c r="V7" s="124">
        <v>2014855.9166666667</v>
      </c>
      <c r="W7" s="124">
        <v>2014855.9166666667</v>
      </c>
      <c r="X7" s="124">
        <v>2014855.9166666667</v>
      </c>
      <c r="Y7" s="124">
        <v>2014855.9166666667</v>
      </c>
      <c r="Z7" s="124">
        <v>2014855.9166666667</v>
      </c>
      <c r="AA7" s="124">
        <v>2014855</v>
      </c>
      <c r="AB7" s="124">
        <v>24178271</v>
      </c>
      <c r="AC7" s="346"/>
      <c r="AD7" s="347"/>
      <c r="AE7" s="350"/>
      <c r="AF7" s="350"/>
      <c r="AG7" s="350"/>
      <c r="AH7" s="350"/>
      <c r="AI7" s="350"/>
      <c r="AJ7" s="47"/>
    </row>
    <row r="8" spans="1:37" ht="28.5" customHeight="1">
      <c r="A8" s="18" t="s">
        <v>247</v>
      </c>
      <c r="B8" s="344" t="s">
        <v>587</v>
      </c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5"/>
      <c r="N8" s="289" t="s">
        <v>241</v>
      </c>
      <c r="O8" s="289"/>
      <c r="P8" s="124">
        <f t="shared" ref="P8:P22" si="0">AB8/12</f>
        <v>345051.91666666669</v>
      </c>
      <c r="Q8" s="90">
        <v>345051.91666666669</v>
      </c>
      <c r="R8" s="90">
        <v>345051.91666666669</v>
      </c>
      <c r="S8" s="90">
        <v>345051.91666666669</v>
      </c>
      <c r="T8" s="90">
        <v>345051.91666666669</v>
      </c>
      <c r="U8" s="90">
        <v>345051.91666666669</v>
      </c>
      <c r="V8" s="90">
        <v>345051.91666666669</v>
      </c>
      <c r="W8" s="90">
        <v>345051.91666666669</v>
      </c>
      <c r="X8" s="90">
        <v>345051.91666666669</v>
      </c>
      <c r="Y8" s="90">
        <v>345051.91666666669</v>
      </c>
      <c r="Z8" s="90">
        <v>345051.91666666669</v>
      </c>
      <c r="AA8" s="90">
        <v>345051</v>
      </c>
      <c r="AB8" s="124">
        <v>4140623</v>
      </c>
      <c r="AC8" s="346"/>
      <c r="AD8" s="347"/>
      <c r="AE8" s="347"/>
      <c r="AF8" s="347"/>
      <c r="AG8" s="347"/>
      <c r="AH8" s="347"/>
      <c r="AI8" s="347"/>
      <c r="AJ8" s="47"/>
    </row>
    <row r="9" spans="1:37" ht="15" customHeight="1">
      <c r="A9" s="18" t="s">
        <v>246</v>
      </c>
      <c r="B9" s="348" t="s">
        <v>588</v>
      </c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9" t="s">
        <v>238</v>
      </c>
      <c r="O9" s="289"/>
      <c r="P9" s="124">
        <f t="shared" si="0"/>
        <v>1589121.9166666667</v>
      </c>
      <c r="Q9" s="90">
        <v>1589121.9166666667</v>
      </c>
      <c r="R9" s="90">
        <v>1589121.9166666667</v>
      </c>
      <c r="S9" s="90">
        <v>1589121.9166666667</v>
      </c>
      <c r="T9" s="90">
        <v>1589121.9166666667</v>
      </c>
      <c r="U9" s="90">
        <v>1589121.9166666667</v>
      </c>
      <c r="V9" s="90">
        <v>1589121.9166666667</v>
      </c>
      <c r="W9" s="90">
        <v>1589121.9166666667</v>
      </c>
      <c r="X9" s="90">
        <v>1589121.9166666667</v>
      </c>
      <c r="Y9" s="90">
        <v>1589121.9166666667</v>
      </c>
      <c r="Z9" s="90">
        <v>1589121.9166666667</v>
      </c>
      <c r="AA9" s="90">
        <v>1589121</v>
      </c>
      <c r="AB9" s="124">
        <v>19069463</v>
      </c>
      <c r="AC9" s="346"/>
      <c r="AD9" s="347"/>
      <c r="AE9" s="347"/>
      <c r="AF9" s="347"/>
      <c r="AG9" s="347"/>
      <c r="AH9" s="347"/>
      <c r="AI9" s="347"/>
      <c r="AJ9" s="47"/>
    </row>
    <row r="10" spans="1:37" ht="15" customHeight="1">
      <c r="A10" s="18" t="s">
        <v>245</v>
      </c>
      <c r="B10" s="348" t="s">
        <v>589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9" t="s">
        <v>235</v>
      </c>
      <c r="O10" s="289"/>
      <c r="P10" s="124">
        <f t="shared" si="0"/>
        <v>151718.41666666666</v>
      </c>
      <c r="Q10" s="90">
        <v>151718.41666666666</v>
      </c>
      <c r="R10" s="90">
        <v>151718.41666666666</v>
      </c>
      <c r="S10" s="90">
        <v>151718.41666666666</v>
      </c>
      <c r="T10" s="90">
        <v>151718.41666666666</v>
      </c>
      <c r="U10" s="90">
        <v>151718.41666666666</v>
      </c>
      <c r="V10" s="90">
        <v>151718.41666666666</v>
      </c>
      <c r="W10" s="90">
        <v>151719</v>
      </c>
      <c r="X10" s="90">
        <v>151719</v>
      </c>
      <c r="Y10" s="90">
        <v>151719</v>
      </c>
      <c r="Z10" s="90">
        <v>151719</v>
      </c>
      <c r="AA10" s="90">
        <v>151719</v>
      </c>
      <c r="AB10" s="124">
        <v>1820621</v>
      </c>
      <c r="AC10" s="346"/>
      <c r="AD10" s="347"/>
      <c r="AE10" s="347"/>
      <c r="AF10" s="347"/>
      <c r="AG10" s="347"/>
      <c r="AH10" s="347"/>
      <c r="AI10" s="347"/>
      <c r="AJ10" s="47"/>
    </row>
    <row r="11" spans="1:37" ht="15" customHeight="1">
      <c r="A11" s="18" t="s">
        <v>557</v>
      </c>
      <c r="B11" s="348" t="s">
        <v>590</v>
      </c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9" t="s">
        <v>232</v>
      </c>
      <c r="O11" s="289"/>
      <c r="P11" s="124">
        <f t="shared" si="0"/>
        <v>505493.75</v>
      </c>
      <c r="Q11" s="104">
        <v>505493.75</v>
      </c>
      <c r="R11" s="104">
        <v>505493.75</v>
      </c>
      <c r="S11" s="104">
        <v>505493.75</v>
      </c>
      <c r="T11" s="104">
        <v>505493.75</v>
      </c>
      <c r="U11" s="104">
        <v>505493.75</v>
      </c>
      <c r="V11" s="104">
        <v>505493.75</v>
      </c>
      <c r="W11" s="104">
        <v>505493.75</v>
      </c>
      <c r="X11" s="104">
        <v>505493.75</v>
      </c>
      <c r="Y11" s="104">
        <v>505493</v>
      </c>
      <c r="Z11" s="104">
        <v>505493</v>
      </c>
      <c r="AA11" s="104">
        <v>505493</v>
      </c>
      <c r="AB11" s="124">
        <v>6065925</v>
      </c>
      <c r="AC11" s="346"/>
      <c r="AD11" s="347"/>
      <c r="AE11" s="347"/>
      <c r="AF11" s="347"/>
      <c r="AG11" s="347"/>
      <c r="AH11" s="347"/>
      <c r="AI11" s="347"/>
      <c r="AJ11" s="47"/>
      <c r="AK11" s="47"/>
    </row>
    <row r="12" spans="1:37" ht="15" customHeight="1">
      <c r="A12" s="18" t="s">
        <v>556</v>
      </c>
      <c r="B12" s="348" t="s">
        <v>591</v>
      </c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9" t="s">
        <v>229</v>
      </c>
      <c r="O12" s="289"/>
      <c r="P12" s="124">
        <f t="shared" si="0"/>
        <v>1184604.5</v>
      </c>
      <c r="Q12" s="90">
        <v>1184604.5</v>
      </c>
      <c r="R12" s="90">
        <v>1184604.5</v>
      </c>
      <c r="S12" s="90">
        <v>1184604.5</v>
      </c>
      <c r="T12" s="90">
        <v>1184604.5</v>
      </c>
      <c r="U12" s="90">
        <v>1184604.5</v>
      </c>
      <c r="V12" s="90">
        <v>1184604</v>
      </c>
      <c r="W12" s="90">
        <v>1184604</v>
      </c>
      <c r="X12" s="90">
        <v>1184604</v>
      </c>
      <c r="Y12" s="90">
        <v>1184604</v>
      </c>
      <c r="Z12" s="90">
        <v>1184604</v>
      </c>
      <c r="AA12" s="90">
        <v>1184604</v>
      </c>
      <c r="AB12" s="124">
        <v>14215254</v>
      </c>
      <c r="AC12" s="346"/>
      <c r="AD12" s="347"/>
      <c r="AE12" s="347"/>
      <c r="AF12" s="347"/>
      <c r="AG12" s="347"/>
      <c r="AH12" s="347"/>
      <c r="AI12" s="347"/>
      <c r="AJ12" s="47"/>
    </row>
    <row r="13" spans="1:37" ht="15" customHeight="1">
      <c r="A13" s="18" t="s">
        <v>555</v>
      </c>
      <c r="B13" s="348" t="s">
        <v>592</v>
      </c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9" t="s">
        <v>226</v>
      </c>
      <c r="O13" s="289"/>
      <c r="P13" s="124">
        <f t="shared" si="0"/>
        <v>186521.91666666666</v>
      </c>
      <c r="Q13" s="90">
        <v>186521.91666666666</v>
      </c>
      <c r="R13" s="90">
        <v>186521.91666666666</v>
      </c>
      <c r="S13" s="90">
        <v>186521.91666666666</v>
      </c>
      <c r="T13" s="90">
        <v>186521.91666666666</v>
      </c>
      <c r="U13" s="90">
        <v>186521.91666666666</v>
      </c>
      <c r="V13" s="90">
        <v>186521.91666666666</v>
      </c>
      <c r="W13" s="90">
        <v>186521.91666666666</v>
      </c>
      <c r="X13" s="90">
        <v>186521.91666666666</v>
      </c>
      <c r="Y13" s="90">
        <v>186521.91666666666</v>
      </c>
      <c r="Z13" s="90">
        <v>186521.91666666666</v>
      </c>
      <c r="AA13" s="90">
        <v>186521</v>
      </c>
      <c r="AB13" s="124">
        <v>2238263</v>
      </c>
      <c r="AC13" s="346"/>
      <c r="AD13" s="347"/>
      <c r="AE13" s="347"/>
      <c r="AF13" s="347"/>
      <c r="AG13" s="347"/>
      <c r="AH13" s="347"/>
      <c r="AI13" s="347"/>
      <c r="AJ13" s="47"/>
    </row>
    <row r="14" spans="1:37" ht="15" customHeight="1" thickBot="1">
      <c r="A14" s="18" t="s">
        <v>554</v>
      </c>
      <c r="B14" s="354" t="s">
        <v>593</v>
      </c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2" t="s">
        <v>223</v>
      </c>
      <c r="O14" s="292"/>
      <c r="P14" s="125">
        <f t="shared" si="0"/>
        <v>0</v>
      </c>
      <c r="Q14" s="57">
        <v>0</v>
      </c>
      <c r="R14" s="57">
        <v>0</v>
      </c>
      <c r="S14" s="57">
        <v>0</v>
      </c>
      <c r="T14" s="57">
        <v>0</v>
      </c>
      <c r="U14" s="57">
        <v>0</v>
      </c>
      <c r="V14" s="57">
        <v>0</v>
      </c>
      <c r="W14" s="57">
        <v>0</v>
      </c>
      <c r="X14" s="57">
        <v>0</v>
      </c>
      <c r="Y14" s="57">
        <v>0</v>
      </c>
      <c r="Z14" s="57">
        <v>0</v>
      </c>
      <c r="AA14" s="57">
        <v>0</v>
      </c>
      <c r="AB14" s="125">
        <v>0</v>
      </c>
      <c r="AC14" s="347"/>
      <c r="AD14" s="347"/>
      <c r="AE14" s="347"/>
      <c r="AF14" s="347"/>
      <c r="AG14" s="347"/>
      <c r="AH14" s="347"/>
      <c r="AI14" s="347"/>
      <c r="AJ14" s="47"/>
    </row>
    <row r="15" spans="1:37" ht="26.25" customHeight="1" thickBot="1">
      <c r="A15" s="18" t="s">
        <v>553</v>
      </c>
      <c r="B15" s="355" t="s">
        <v>594</v>
      </c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356"/>
      <c r="N15" s="361" t="s">
        <v>220</v>
      </c>
      <c r="O15" s="296"/>
      <c r="P15" s="182">
        <f t="shared" si="0"/>
        <v>5977368.333333333</v>
      </c>
      <c r="Q15" s="181">
        <f t="shared" ref="Q15:AA15" si="1">SUM(Q7:Q14)</f>
        <v>5977368.333333333</v>
      </c>
      <c r="R15" s="66">
        <f t="shared" si="1"/>
        <v>5977368.333333333</v>
      </c>
      <c r="S15" s="66">
        <f t="shared" si="1"/>
        <v>5977368.333333333</v>
      </c>
      <c r="T15" s="66">
        <f t="shared" si="1"/>
        <v>5977368.333333333</v>
      </c>
      <c r="U15" s="66">
        <f t="shared" si="1"/>
        <v>5977368.333333333</v>
      </c>
      <c r="V15" s="66">
        <f t="shared" si="1"/>
        <v>5977367.833333333</v>
      </c>
      <c r="W15" s="66">
        <f t="shared" si="1"/>
        <v>5977368.416666667</v>
      </c>
      <c r="X15" s="66">
        <f t="shared" si="1"/>
        <v>5977368.416666667</v>
      </c>
      <c r="Y15" s="66">
        <f t="shared" si="1"/>
        <v>5977367.666666667</v>
      </c>
      <c r="Z15" s="66">
        <f t="shared" si="1"/>
        <v>5977367.666666667</v>
      </c>
      <c r="AA15" s="66">
        <f t="shared" si="1"/>
        <v>5977364</v>
      </c>
      <c r="AB15" s="123">
        <f>SUM(AB7:AB14)</f>
        <v>71728420</v>
      </c>
      <c r="AC15" s="347"/>
      <c r="AD15" s="347"/>
      <c r="AE15" s="362"/>
      <c r="AF15" s="362"/>
      <c r="AG15" s="362"/>
      <c r="AJ15" s="47"/>
    </row>
    <row r="16" spans="1:37" ht="15" customHeight="1">
      <c r="A16" s="18" t="s">
        <v>552</v>
      </c>
      <c r="B16" s="363" t="s">
        <v>595</v>
      </c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9" t="s">
        <v>217</v>
      </c>
      <c r="O16" s="299"/>
      <c r="P16" s="127">
        <f t="shared" si="0"/>
        <v>3037959.25</v>
      </c>
      <c r="Q16" s="97">
        <v>3037959.25</v>
      </c>
      <c r="R16" s="97">
        <v>3037959.25</v>
      </c>
      <c r="S16" s="97">
        <v>3037959.25</v>
      </c>
      <c r="T16" s="97">
        <v>3037959.25</v>
      </c>
      <c r="U16" s="97">
        <v>3037959.25</v>
      </c>
      <c r="V16" s="97">
        <v>3037959.25</v>
      </c>
      <c r="W16" s="97">
        <v>3037959.25</v>
      </c>
      <c r="X16" s="97">
        <v>3037959.25</v>
      </c>
      <c r="Y16" s="97">
        <v>3037960</v>
      </c>
      <c r="Z16" s="97">
        <v>3037960</v>
      </c>
      <c r="AA16" s="97">
        <v>3037960</v>
      </c>
      <c r="AB16" s="127">
        <v>36455511</v>
      </c>
      <c r="AC16" s="360"/>
      <c r="AD16" s="357"/>
      <c r="AE16" s="357"/>
      <c r="AF16" s="357"/>
      <c r="AG16" s="357"/>
      <c r="AH16" s="357"/>
      <c r="AI16" s="357"/>
      <c r="AJ16" s="47"/>
    </row>
    <row r="17" spans="1:37" ht="15" customHeight="1">
      <c r="A17" s="18" t="s">
        <v>551</v>
      </c>
      <c r="B17" s="358" t="s">
        <v>596</v>
      </c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9"/>
      <c r="N17" s="289" t="s">
        <v>214</v>
      </c>
      <c r="O17" s="289"/>
      <c r="P17" s="124">
        <f t="shared" si="0"/>
        <v>1651431</v>
      </c>
      <c r="Q17" s="68">
        <v>1651431</v>
      </c>
      <c r="R17" s="68">
        <v>1651431</v>
      </c>
      <c r="S17" s="68">
        <v>1651431</v>
      </c>
      <c r="T17" s="68">
        <v>1651431</v>
      </c>
      <c r="U17" s="68">
        <v>1651431</v>
      </c>
      <c r="V17" s="68">
        <v>1651431</v>
      </c>
      <c r="W17" s="68">
        <v>1651431</v>
      </c>
      <c r="X17" s="68">
        <v>1651431</v>
      </c>
      <c r="Y17" s="68">
        <v>1651431</v>
      </c>
      <c r="Z17" s="68">
        <v>1651431</v>
      </c>
      <c r="AA17" s="115">
        <v>1651431</v>
      </c>
      <c r="AB17" s="124">
        <v>19817172</v>
      </c>
      <c r="AC17" s="360"/>
      <c r="AD17" s="357"/>
      <c r="AE17" s="357"/>
      <c r="AF17" s="357"/>
      <c r="AG17" s="357"/>
      <c r="AH17" s="357"/>
      <c r="AI17" s="357"/>
      <c r="AJ17" s="47"/>
    </row>
    <row r="18" spans="1:37" ht="15" customHeight="1">
      <c r="A18" s="18" t="s">
        <v>550</v>
      </c>
      <c r="B18" s="359" t="s">
        <v>598</v>
      </c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289" t="s">
        <v>211</v>
      </c>
      <c r="O18" s="289"/>
      <c r="P18" s="124">
        <f t="shared" si="0"/>
        <v>475506.83333333331</v>
      </c>
      <c r="Q18" s="90">
        <v>475506.83333333331</v>
      </c>
      <c r="R18" s="90">
        <v>475506.83333333331</v>
      </c>
      <c r="S18" s="90">
        <v>475506.83333333331</v>
      </c>
      <c r="T18" s="90">
        <v>475506.83333333331</v>
      </c>
      <c r="U18" s="90">
        <v>475506.83333333331</v>
      </c>
      <c r="V18" s="90">
        <v>475506.83333333331</v>
      </c>
      <c r="W18" s="90">
        <v>475506.83333333331</v>
      </c>
      <c r="X18" s="90">
        <v>475506.83333333331</v>
      </c>
      <c r="Y18" s="90">
        <v>475506.83333333331</v>
      </c>
      <c r="Z18" s="90">
        <v>475506</v>
      </c>
      <c r="AA18" s="90">
        <v>475506</v>
      </c>
      <c r="AB18" s="124">
        <v>5706082</v>
      </c>
      <c r="AC18" s="360"/>
      <c r="AD18" s="357"/>
      <c r="AE18" s="357"/>
      <c r="AF18" s="357"/>
      <c r="AG18" s="357"/>
      <c r="AH18" s="357"/>
      <c r="AI18" s="357"/>
      <c r="AJ18" s="47"/>
      <c r="AK18" s="47"/>
    </row>
    <row r="19" spans="1:37" ht="15" customHeight="1">
      <c r="A19" s="18" t="s">
        <v>597</v>
      </c>
      <c r="B19" s="359" t="s">
        <v>600</v>
      </c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289" t="s">
        <v>208</v>
      </c>
      <c r="O19" s="289"/>
      <c r="P19" s="124">
        <f t="shared" si="0"/>
        <v>433461.83333333331</v>
      </c>
      <c r="Q19" s="90">
        <v>433461.83333333331</v>
      </c>
      <c r="R19" s="90">
        <v>433461.83333333331</v>
      </c>
      <c r="S19" s="90">
        <v>433461.83333333331</v>
      </c>
      <c r="T19" s="90">
        <v>433461.83333333331</v>
      </c>
      <c r="U19" s="90">
        <v>433461.83333333331</v>
      </c>
      <c r="V19" s="90">
        <v>433461.83333333331</v>
      </c>
      <c r="W19" s="90">
        <v>433461.83333333331</v>
      </c>
      <c r="X19" s="90">
        <v>433461.83333333331</v>
      </c>
      <c r="Y19" s="90">
        <v>433461.83333333331</v>
      </c>
      <c r="Z19" s="90">
        <v>433461</v>
      </c>
      <c r="AA19" s="90">
        <v>433461</v>
      </c>
      <c r="AB19" s="124">
        <v>5201542</v>
      </c>
      <c r="AC19" s="360"/>
      <c r="AD19" s="357"/>
      <c r="AE19" s="357"/>
      <c r="AF19" s="357"/>
      <c r="AG19" s="357"/>
      <c r="AH19" s="357"/>
      <c r="AI19" s="357"/>
      <c r="AJ19" s="47"/>
    </row>
    <row r="20" spans="1:37" ht="15" customHeight="1">
      <c r="A20" s="18" t="s">
        <v>599</v>
      </c>
      <c r="B20" s="358" t="s">
        <v>602</v>
      </c>
      <c r="C20" s="358"/>
      <c r="D20" s="358"/>
      <c r="E20" s="358"/>
      <c r="F20" s="358"/>
      <c r="G20" s="358"/>
      <c r="H20" s="358"/>
      <c r="I20" s="358"/>
      <c r="J20" s="358"/>
      <c r="K20" s="358"/>
      <c r="L20" s="358"/>
      <c r="M20" s="359"/>
      <c r="N20" s="289" t="s">
        <v>205</v>
      </c>
      <c r="O20" s="289"/>
      <c r="P20" s="124">
        <f t="shared" si="0"/>
        <v>0</v>
      </c>
      <c r="Q20" s="68">
        <v>0</v>
      </c>
      <c r="R20" s="68">
        <v>0</v>
      </c>
      <c r="S20" s="68">
        <v>0</v>
      </c>
      <c r="T20" s="68">
        <v>0</v>
      </c>
      <c r="U20" s="68">
        <v>0</v>
      </c>
      <c r="V20" s="68">
        <v>0</v>
      </c>
      <c r="W20" s="68">
        <v>0</v>
      </c>
      <c r="X20" s="68">
        <v>0</v>
      </c>
      <c r="Y20" s="68">
        <v>0</v>
      </c>
      <c r="Z20" s="68">
        <v>0</v>
      </c>
      <c r="AA20" s="68">
        <v>0</v>
      </c>
      <c r="AB20" s="124">
        <v>0</v>
      </c>
      <c r="AC20" s="360"/>
      <c r="AD20" s="357"/>
      <c r="AE20" s="357"/>
      <c r="AF20" s="357"/>
      <c r="AG20" s="357"/>
      <c r="AH20" s="357"/>
      <c r="AI20" s="357"/>
      <c r="AJ20" s="47"/>
    </row>
    <row r="21" spans="1:37" ht="15" customHeight="1">
      <c r="A21" s="18" t="s">
        <v>601</v>
      </c>
      <c r="B21" s="359" t="s">
        <v>604</v>
      </c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289" t="s">
        <v>202</v>
      </c>
      <c r="O21" s="289"/>
      <c r="P21" s="124">
        <f t="shared" si="0"/>
        <v>0</v>
      </c>
      <c r="Q21" s="56">
        <v>0</v>
      </c>
      <c r="R21" s="56">
        <v>0</v>
      </c>
      <c r="S21" s="56">
        <v>0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0</v>
      </c>
      <c r="AA21" s="56">
        <v>0</v>
      </c>
      <c r="AB21" s="124">
        <v>0</v>
      </c>
      <c r="AC21" s="360"/>
      <c r="AD21" s="357"/>
      <c r="AE21" s="357"/>
      <c r="AF21" s="357"/>
      <c r="AG21" s="357"/>
      <c r="AH21" s="357"/>
      <c r="AI21" s="357"/>
      <c r="AJ21" s="47"/>
    </row>
    <row r="22" spans="1:37" ht="15" customHeight="1" thickBot="1">
      <c r="A22" s="18" t="s">
        <v>603</v>
      </c>
      <c r="B22" s="380" t="s">
        <v>606</v>
      </c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292" t="s">
        <v>199</v>
      </c>
      <c r="O22" s="292"/>
      <c r="P22" s="57">
        <f t="shared" si="0"/>
        <v>408333.33333333331</v>
      </c>
      <c r="Q22" s="57">
        <v>0</v>
      </c>
      <c r="R22" s="57">
        <v>0</v>
      </c>
      <c r="S22" s="57">
        <v>0</v>
      </c>
      <c r="T22" s="57">
        <v>0</v>
      </c>
      <c r="U22" s="57">
        <v>0</v>
      </c>
      <c r="V22" s="57">
        <v>0</v>
      </c>
      <c r="W22" s="57">
        <v>4900000</v>
      </c>
      <c r="X22" s="57">
        <v>0</v>
      </c>
      <c r="Y22" s="57">
        <v>0</v>
      </c>
      <c r="Z22" s="57">
        <v>0</v>
      </c>
      <c r="AA22" s="57">
        <v>0</v>
      </c>
      <c r="AB22" s="125">
        <v>4900000</v>
      </c>
      <c r="AC22" s="360"/>
      <c r="AD22" s="357"/>
      <c r="AE22" s="357"/>
      <c r="AF22" s="357"/>
      <c r="AG22" s="357"/>
      <c r="AH22" s="357"/>
      <c r="AI22" s="357"/>
      <c r="AJ22" s="47"/>
    </row>
    <row r="23" spans="1:37" ht="15" customHeight="1" thickBot="1">
      <c r="A23" s="18" t="s">
        <v>605</v>
      </c>
      <c r="B23" s="373" t="s">
        <v>608</v>
      </c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74"/>
      <c r="N23" s="375">
        <v>17</v>
      </c>
      <c r="O23" s="295"/>
      <c r="P23" s="66">
        <f>SUM(P16:P22)</f>
        <v>6006692.2499999991</v>
      </c>
      <c r="Q23" s="66">
        <f t="shared" ref="Q23:AA23" si="2">SUM(Q16:Q22)</f>
        <v>5598358.916666666</v>
      </c>
      <c r="R23" s="66">
        <f t="shared" si="2"/>
        <v>5598358.916666666</v>
      </c>
      <c r="S23" s="66">
        <f t="shared" si="2"/>
        <v>5598358.916666666</v>
      </c>
      <c r="T23" s="66">
        <f t="shared" si="2"/>
        <v>5598358.916666666</v>
      </c>
      <c r="U23" s="66">
        <f t="shared" si="2"/>
        <v>5598358.916666666</v>
      </c>
      <c r="V23" s="66">
        <f t="shared" si="2"/>
        <v>5598358.916666666</v>
      </c>
      <c r="W23" s="66">
        <f t="shared" si="2"/>
        <v>10498358.916666666</v>
      </c>
      <c r="X23" s="66">
        <f t="shared" si="2"/>
        <v>5598358.916666666</v>
      </c>
      <c r="Y23" s="66">
        <f t="shared" si="2"/>
        <v>5598359.666666666</v>
      </c>
      <c r="Z23" s="66">
        <f t="shared" si="2"/>
        <v>5598358</v>
      </c>
      <c r="AA23" s="66">
        <f t="shared" si="2"/>
        <v>5598358</v>
      </c>
      <c r="AB23" s="123">
        <f>SUM(AB16:AB22)</f>
        <v>72080307</v>
      </c>
      <c r="AC23" s="357"/>
      <c r="AD23" s="357"/>
      <c r="AE23" s="376"/>
      <c r="AF23" s="376"/>
      <c r="AG23" s="376"/>
      <c r="AJ23" s="47"/>
    </row>
    <row r="24" spans="1:37" ht="15" customHeight="1">
      <c r="A24" s="18" t="s">
        <v>607</v>
      </c>
      <c r="B24" s="377" t="s">
        <v>616</v>
      </c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9" t="s">
        <v>193</v>
      </c>
      <c r="O24" s="379"/>
      <c r="P24" s="67">
        <v>10708259</v>
      </c>
      <c r="Q24" s="69">
        <v>0</v>
      </c>
      <c r="R24" s="69">
        <v>0</v>
      </c>
      <c r="S24" s="69">
        <v>0</v>
      </c>
      <c r="T24" s="69">
        <v>0</v>
      </c>
      <c r="U24" s="69">
        <v>0</v>
      </c>
      <c r="V24" s="69">
        <v>0</v>
      </c>
      <c r="W24" s="69">
        <v>0</v>
      </c>
      <c r="X24" s="69">
        <v>0</v>
      </c>
      <c r="Y24" s="69">
        <v>0</v>
      </c>
      <c r="Z24" s="69">
        <v>0</v>
      </c>
      <c r="AA24" s="69">
        <v>0</v>
      </c>
      <c r="AB24" s="126">
        <v>10708259</v>
      </c>
      <c r="AC24" s="369"/>
      <c r="AD24" s="369"/>
      <c r="AE24" s="370"/>
      <c r="AF24" s="370"/>
      <c r="AG24" s="370"/>
      <c r="AJ24" s="47"/>
    </row>
    <row r="25" spans="1:37" ht="15" customHeight="1">
      <c r="A25" s="18" t="s">
        <v>609</v>
      </c>
      <c r="B25" s="359" t="s">
        <v>612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289" t="s">
        <v>190</v>
      </c>
      <c r="O25" s="289"/>
      <c r="P25" s="56">
        <v>0</v>
      </c>
      <c r="Q25" s="69">
        <v>0</v>
      </c>
      <c r="R25" s="69">
        <v>0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>
        <v>0</v>
      </c>
      <c r="AA25" s="69">
        <v>0</v>
      </c>
      <c r="AB25" s="124">
        <v>0</v>
      </c>
      <c r="AC25" s="369"/>
      <c r="AD25" s="369"/>
      <c r="AE25" s="369"/>
      <c r="AF25" s="369"/>
      <c r="AG25" s="369"/>
      <c r="AJ25" s="47"/>
    </row>
    <row r="26" spans="1:37" ht="12.75" customHeight="1" thickBot="1">
      <c r="A26" s="18" t="s">
        <v>611</v>
      </c>
      <c r="B26" s="372" t="s">
        <v>614</v>
      </c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3" t="s">
        <v>187</v>
      </c>
      <c r="O26" s="313"/>
      <c r="P26" s="57">
        <v>10708259</v>
      </c>
      <c r="Q26" s="70">
        <v>0</v>
      </c>
      <c r="R26" s="70">
        <v>0</v>
      </c>
      <c r="S26" s="70">
        <v>0</v>
      </c>
      <c r="T26" s="70">
        <v>0</v>
      </c>
      <c r="U26" s="70">
        <v>0</v>
      </c>
      <c r="V26" s="70">
        <v>0</v>
      </c>
      <c r="W26" s="70">
        <v>0</v>
      </c>
      <c r="X26" s="70">
        <v>0</v>
      </c>
      <c r="Y26" s="70">
        <v>0</v>
      </c>
      <c r="Z26" s="70">
        <v>0</v>
      </c>
      <c r="AA26" s="70">
        <v>0</v>
      </c>
      <c r="AB26" s="125">
        <v>10708259</v>
      </c>
      <c r="AC26" s="369"/>
      <c r="AD26" s="369"/>
      <c r="AE26" s="369"/>
      <c r="AF26" s="369"/>
      <c r="AG26" s="369"/>
      <c r="AJ26" s="47"/>
    </row>
    <row r="27" spans="1:37" ht="15" customHeight="1" thickBot="1">
      <c r="A27" s="18" t="s">
        <v>613</v>
      </c>
      <c r="B27" s="49" t="s">
        <v>616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1"/>
      <c r="N27" s="367" t="s">
        <v>184</v>
      </c>
      <c r="O27" s="368"/>
      <c r="P27" s="71">
        <f>SUM(P25:P26)</f>
        <v>10708259</v>
      </c>
      <c r="Q27" s="71">
        <f t="shared" ref="Q27:AA27" si="3">SUM(Q25:Q26)</f>
        <v>0</v>
      </c>
      <c r="R27" s="71">
        <f t="shared" si="3"/>
        <v>0</v>
      </c>
      <c r="S27" s="71">
        <f t="shared" si="3"/>
        <v>0</v>
      </c>
      <c r="T27" s="71">
        <f t="shared" si="3"/>
        <v>0</v>
      </c>
      <c r="U27" s="71">
        <f t="shared" si="3"/>
        <v>0</v>
      </c>
      <c r="V27" s="71">
        <f t="shared" si="3"/>
        <v>0</v>
      </c>
      <c r="W27" s="71">
        <f t="shared" si="3"/>
        <v>0</v>
      </c>
      <c r="X27" s="71">
        <f t="shared" si="3"/>
        <v>0</v>
      </c>
      <c r="Y27" s="71">
        <f t="shared" si="3"/>
        <v>0</v>
      </c>
      <c r="Z27" s="71">
        <f t="shared" si="3"/>
        <v>0</v>
      </c>
      <c r="AA27" s="72">
        <f t="shared" si="3"/>
        <v>0</v>
      </c>
      <c r="AB27" s="123">
        <v>10708259</v>
      </c>
      <c r="AC27" s="369"/>
      <c r="AD27" s="369"/>
      <c r="AE27" s="370"/>
      <c r="AF27" s="370"/>
      <c r="AG27" s="370"/>
      <c r="AJ27" s="47"/>
    </row>
    <row r="28" spans="1:37" ht="13.5" customHeight="1" thickBot="1">
      <c r="A28" s="46" t="s">
        <v>615</v>
      </c>
      <c r="B28" s="351" t="s">
        <v>661</v>
      </c>
      <c r="C28" s="352"/>
      <c r="D28" s="352"/>
      <c r="E28" s="352"/>
      <c r="F28" s="352"/>
      <c r="G28" s="352"/>
      <c r="H28" s="352"/>
      <c r="I28" s="352"/>
      <c r="J28" s="352"/>
      <c r="K28" s="52"/>
      <c r="L28" s="52"/>
      <c r="M28" s="52"/>
      <c r="N28" s="353">
        <v>22</v>
      </c>
      <c r="O28" s="353"/>
      <c r="P28" s="73">
        <v>652560</v>
      </c>
      <c r="Q28" s="73">
        <v>0</v>
      </c>
      <c r="R28" s="73">
        <v>0</v>
      </c>
      <c r="S28" s="73">
        <v>0</v>
      </c>
      <c r="T28" s="73">
        <v>0</v>
      </c>
      <c r="U28" s="73">
        <v>0</v>
      </c>
      <c r="V28" s="73">
        <v>0</v>
      </c>
      <c r="W28" s="73">
        <v>0</v>
      </c>
      <c r="X28" s="73">
        <v>0</v>
      </c>
      <c r="Y28" s="73">
        <v>0</v>
      </c>
      <c r="Z28" s="73">
        <v>0</v>
      </c>
      <c r="AA28" s="73">
        <v>0</v>
      </c>
      <c r="AB28" s="87">
        <v>652560</v>
      </c>
      <c r="AC28" s="77"/>
    </row>
    <row r="29" spans="1:37" ht="13.5" customHeight="1"/>
    <row r="30" spans="1:37" ht="13.5" customHeight="1"/>
  </sheetData>
  <mergeCells count="110">
    <mergeCell ref="N27:O27"/>
    <mergeCell ref="AC27:AD27"/>
    <mergeCell ref="AE27:AG27"/>
    <mergeCell ref="A3:AA3"/>
    <mergeCell ref="B25:M25"/>
    <mergeCell ref="N25:O25"/>
    <mergeCell ref="AC25:AD25"/>
    <mergeCell ref="AE25:AG25"/>
    <mergeCell ref="B26:M26"/>
    <mergeCell ref="N26:O26"/>
    <mergeCell ref="AC26:AD26"/>
    <mergeCell ref="AE26:AG26"/>
    <mergeCell ref="B23:M23"/>
    <mergeCell ref="N23:O23"/>
    <mergeCell ref="AC23:AD23"/>
    <mergeCell ref="AE23:AG23"/>
    <mergeCell ref="B24:M24"/>
    <mergeCell ref="N24:O24"/>
    <mergeCell ref="AC24:AD24"/>
    <mergeCell ref="AE24:AG24"/>
    <mergeCell ref="B22:M22"/>
    <mergeCell ref="N22:O22"/>
    <mergeCell ref="AC22:AD22"/>
    <mergeCell ref="AE22:AG22"/>
    <mergeCell ref="AH22:AI22"/>
    <mergeCell ref="B21:M21"/>
    <mergeCell ref="N21:O21"/>
    <mergeCell ref="AC21:AD21"/>
    <mergeCell ref="AE21:AG21"/>
    <mergeCell ref="AH21:AI21"/>
    <mergeCell ref="B20:M20"/>
    <mergeCell ref="N20:O20"/>
    <mergeCell ref="AC20:AD20"/>
    <mergeCell ref="AE20:AG20"/>
    <mergeCell ref="AH20:AI20"/>
    <mergeCell ref="B19:M19"/>
    <mergeCell ref="N19:O19"/>
    <mergeCell ref="AC19:AD19"/>
    <mergeCell ref="AE19:AG19"/>
    <mergeCell ref="AH19:AI19"/>
    <mergeCell ref="B18:M18"/>
    <mergeCell ref="N18:O18"/>
    <mergeCell ref="AC18:AD18"/>
    <mergeCell ref="AE18:AG18"/>
    <mergeCell ref="AH18:AI18"/>
    <mergeCell ref="AH16:AI16"/>
    <mergeCell ref="B17:M17"/>
    <mergeCell ref="N17:O17"/>
    <mergeCell ref="AC17:AD17"/>
    <mergeCell ref="AE17:AG17"/>
    <mergeCell ref="AH17:AI17"/>
    <mergeCell ref="N15:O15"/>
    <mergeCell ref="AC15:AD15"/>
    <mergeCell ref="AE15:AG15"/>
    <mergeCell ref="B16:M16"/>
    <mergeCell ref="N16:O16"/>
    <mergeCell ref="AC16:AD16"/>
    <mergeCell ref="AE16:AG16"/>
    <mergeCell ref="AH10:AI10"/>
    <mergeCell ref="B9:M9"/>
    <mergeCell ref="N9:O9"/>
    <mergeCell ref="AC9:AD9"/>
    <mergeCell ref="AE9:AG9"/>
    <mergeCell ref="AH9:AI9"/>
    <mergeCell ref="AC14:AD14"/>
    <mergeCell ref="AE14:AG14"/>
    <mergeCell ref="AH14:AI14"/>
    <mergeCell ref="B13:M13"/>
    <mergeCell ref="N13:O13"/>
    <mergeCell ref="AC13:AD13"/>
    <mergeCell ref="AE13:AG13"/>
    <mergeCell ref="AH13:AI13"/>
    <mergeCell ref="AC12:AD12"/>
    <mergeCell ref="AE12:AG12"/>
    <mergeCell ref="AH12:AI12"/>
    <mergeCell ref="AC8:AD8"/>
    <mergeCell ref="AE8:AG8"/>
    <mergeCell ref="AH8:AI8"/>
    <mergeCell ref="B7:M7"/>
    <mergeCell ref="N7:O7"/>
    <mergeCell ref="AC7:AD7"/>
    <mergeCell ref="AE7:AG7"/>
    <mergeCell ref="AH7:AI7"/>
    <mergeCell ref="B28:J28"/>
    <mergeCell ref="N28:O28"/>
    <mergeCell ref="B10:M10"/>
    <mergeCell ref="N10:O10"/>
    <mergeCell ref="B12:M12"/>
    <mergeCell ref="N12:O12"/>
    <mergeCell ref="B14:M14"/>
    <mergeCell ref="N14:O14"/>
    <mergeCell ref="B15:M15"/>
    <mergeCell ref="B11:M11"/>
    <mergeCell ref="N11:O11"/>
    <mergeCell ref="AC11:AD11"/>
    <mergeCell ref="AE11:AG11"/>
    <mergeCell ref="AH11:AI11"/>
    <mergeCell ref="AC10:AD10"/>
    <mergeCell ref="AE10:AG10"/>
    <mergeCell ref="B1:AB1"/>
    <mergeCell ref="B2:AB2"/>
    <mergeCell ref="B4:J4"/>
    <mergeCell ref="N4:O4"/>
    <mergeCell ref="A5:A6"/>
    <mergeCell ref="B5:M6"/>
    <mergeCell ref="N5:O6"/>
    <mergeCell ref="P5:AA5"/>
    <mergeCell ref="B8:M8"/>
    <mergeCell ref="N8:O8"/>
    <mergeCell ref="AB4:AB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landscape" cellComments="asDisplayed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W30"/>
  <sheetViews>
    <sheetView view="pageBreakPreview" zoomScale="120" zoomScaleNormal="100" zoomScaleSheetLayoutView="120" workbookViewId="0">
      <selection sqref="A1:S1"/>
    </sheetView>
  </sheetViews>
  <sheetFormatPr defaultRowHeight="12.75"/>
  <cols>
    <col min="1" max="1" width="5.140625" style="17" customWidth="1"/>
    <col min="2" max="2" width="4.7109375" style="17" customWidth="1"/>
    <col min="3" max="3" width="4.85546875" style="17" customWidth="1"/>
    <col min="4" max="8" width="4.7109375" style="17" customWidth="1"/>
    <col min="9" max="9" width="5.28515625" style="17" customWidth="1"/>
    <col min="10" max="10" width="4.7109375" style="17" customWidth="1"/>
    <col min="11" max="11" width="5.7109375" style="17" customWidth="1"/>
    <col min="12" max="12" width="4.7109375" style="17" hidden="1" customWidth="1"/>
    <col min="13" max="13" width="4.5703125" style="17" hidden="1" customWidth="1"/>
    <col min="14" max="14" width="4.7109375" style="17" customWidth="1"/>
    <col min="15" max="15" width="3.42578125" style="17" customWidth="1"/>
    <col min="16" max="19" width="10.85546875" style="17" bestFit="1" customWidth="1"/>
    <col min="20" max="21" width="9.140625" style="17" hidden="1" customWidth="1"/>
    <col min="22" max="245" width="9.140625" style="17"/>
    <col min="246" max="246" width="4.7109375" style="17" customWidth="1"/>
    <col min="247" max="247" width="4.85546875" style="17" customWidth="1"/>
    <col min="248" max="252" width="4.7109375" style="17" customWidth="1"/>
    <col min="253" max="253" width="5.28515625" style="17" customWidth="1"/>
    <col min="254" max="256" width="4.7109375" style="17" customWidth="1"/>
    <col min="257" max="257" width="4.5703125" style="17" customWidth="1"/>
    <col min="258" max="264" width="4.7109375" style="17" customWidth="1"/>
    <col min="265" max="265" width="4.5703125" style="17" customWidth="1"/>
    <col min="266" max="269" width="4.7109375" style="17" customWidth="1"/>
    <col min="270" max="270" width="4.85546875" style="17" customWidth="1"/>
    <col min="271" max="271" width="6.140625" style="17" customWidth="1"/>
    <col min="272" max="501" width="9.140625" style="17"/>
    <col min="502" max="502" width="4.7109375" style="17" customWidth="1"/>
    <col min="503" max="503" width="4.85546875" style="17" customWidth="1"/>
    <col min="504" max="508" width="4.7109375" style="17" customWidth="1"/>
    <col min="509" max="509" width="5.28515625" style="17" customWidth="1"/>
    <col min="510" max="512" width="4.7109375" style="17" customWidth="1"/>
    <col min="513" max="513" width="4.5703125" style="17" customWidth="1"/>
    <col min="514" max="520" width="4.7109375" style="17" customWidth="1"/>
    <col min="521" max="521" width="4.5703125" style="17" customWidth="1"/>
    <col min="522" max="525" width="4.7109375" style="17" customWidth="1"/>
    <col min="526" max="526" width="4.85546875" style="17" customWidth="1"/>
    <col min="527" max="527" width="6.140625" style="17" customWidth="1"/>
    <col min="528" max="757" width="9.140625" style="17"/>
    <col min="758" max="758" width="4.7109375" style="17" customWidth="1"/>
    <col min="759" max="759" width="4.85546875" style="17" customWidth="1"/>
    <col min="760" max="764" width="4.7109375" style="17" customWidth="1"/>
    <col min="765" max="765" width="5.28515625" style="17" customWidth="1"/>
    <col min="766" max="768" width="4.7109375" style="17" customWidth="1"/>
    <col min="769" max="769" width="4.5703125" style="17" customWidth="1"/>
    <col min="770" max="776" width="4.7109375" style="17" customWidth="1"/>
    <col min="777" max="777" width="4.5703125" style="17" customWidth="1"/>
    <col min="778" max="781" width="4.7109375" style="17" customWidth="1"/>
    <col min="782" max="782" width="4.85546875" style="17" customWidth="1"/>
    <col min="783" max="783" width="6.140625" style="17" customWidth="1"/>
    <col min="784" max="1013" width="9.140625" style="17"/>
    <col min="1014" max="1014" width="4.7109375" style="17" customWidth="1"/>
    <col min="1015" max="1015" width="4.85546875" style="17" customWidth="1"/>
    <col min="1016" max="1020" width="4.7109375" style="17" customWidth="1"/>
    <col min="1021" max="1021" width="5.28515625" style="17" customWidth="1"/>
    <col min="1022" max="1024" width="4.7109375" style="17" customWidth="1"/>
    <col min="1025" max="1025" width="4.5703125" style="17" customWidth="1"/>
    <col min="1026" max="1032" width="4.7109375" style="17" customWidth="1"/>
    <col min="1033" max="1033" width="4.5703125" style="17" customWidth="1"/>
    <col min="1034" max="1037" width="4.7109375" style="17" customWidth="1"/>
    <col min="1038" max="1038" width="4.85546875" style="17" customWidth="1"/>
    <col min="1039" max="1039" width="6.140625" style="17" customWidth="1"/>
    <col min="1040" max="1269" width="9.140625" style="17"/>
    <col min="1270" max="1270" width="4.7109375" style="17" customWidth="1"/>
    <col min="1271" max="1271" width="4.85546875" style="17" customWidth="1"/>
    <col min="1272" max="1276" width="4.7109375" style="17" customWidth="1"/>
    <col min="1277" max="1277" width="5.28515625" style="17" customWidth="1"/>
    <col min="1278" max="1280" width="4.7109375" style="17" customWidth="1"/>
    <col min="1281" max="1281" width="4.5703125" style="17" customWidth="1"/>
    <col min="1282" max="1288" width="4.7109375" style="17" customWidth="1"/>
    <col min="1289" max="1289" width="4.5703125" style="17" customWidth="1"/>
    <col min="1290" max="1293" width="4.7109375" style="17" customWidth="1"/>
    <col min="1294" max="1294" width="4.85546875" style="17" customWidth="1"/>
    <col min="1295" max="1295" width="6.140625" style="17" customWidth="1"/>
    <col min="1296" max="1525" width="9.140625" style="17"/>
    <col min="1526" max="1526" width="4.7109375" style="17" customWidth="1"/>
    <col min="1527" max="1527" width="4.85546875" style="17" customWidth="1"/>
    <col min="1528" max="1532" width="4.7109375" style="17" customWidth="1"/>
    <col min="1533" max="1533" width="5.28515625" style="17" customWidth="1"/>
    <col min="1534" max="1536" width="4.7109375" style="17" customWidth="1"/>
    <col min="1537" max="1537" width="4.5703125" style="17" customWidth="1"/>
    <col min="1538" max="1544" width="4.7109375" style="17" customWidth="1"/>
    <col min="1545" max="1545" width="4.5703125" style="17" customWidth="1"/>
    <col min="1546" max="1549" width="4.7109375" style="17" customWidth="1"/>
    <col min="1550" max="1550" width="4.85546875" style="17" customWidth="1"/>
    <col min="1551" max="1551" width="6.140625" style="17" customWidth="1"/>
    <col min="1552" max="1781" width="9.140625" style="17"/>
    <col min="1782" max="1782" width="4.7109375" style="17" customWidth="1"/>
    <col min="1783" max="1783" width="4.85546875" style="17" customWidth="1"/>
    <col min="1784" max="1788" width="4.7109375" style="17" customWidth="1"/>
    <col min="1789" max="1789" width="5.28515625" style="17" customWidth="1"/>
    <col min="1790" max="1792" width="4.7109375" style="17" customWidth="1"/>
    <col min="1793" max="1793" width="4.5703125" style="17" customWidth="1"/>
    <col min="1794" max="1800" width="4.7109375" style="17" customWidth="1"/>
    <col min="1801" max="1801" width="4.5703125" style="17" customWidth="1"/>
    <col min="1802" max="1805" width="4.7109375" style="17" customWidth="1"/>
    <col min="1806" max="1806" width="4.85546875" style="17" customWidth="1"/>
    <col min="1807" max="1807" width="6.140625" style="17" customWidth="1"/>
    <col min="1808" max="2037" width="9.140625" style="17"/>
    <col min="2038" max="2038" width="4.7109375" style="17" customWidth="1"/>
    <col min="2039" max="2039" width="4.85546875" style="17" customWidth="1"/>
    <col min="2040" max="2044" width="4.7109375" style="17" customWidth="1"/>
    <col min="2045" max="2045" width="5.28515625" style="17" customWidth="1"/>
    <col min="2046" max="2048" width="4.7109375" style="17" customWidth="1"/>
    <col min="2049" max="2049" width="4.5703125" style="17" customWidth="1"/>
    <col min="2050" max="2056" width="4.7109375" style="17" customWidth="1"/>
    <col min="2057" max="2057" width="4.5703125" style="17" customWidth="1"/>
    <col min="2058" max="2061" width="4.7109375" style="17" customWidth="1"/>
    <col min="2062" max="2062" width="4.85546875" style="17" customWidth="1"/>
    <col min="2063" max="2063" width="6.140625" style="17" customWidth="1"/>
    <col min="2064" max="2293" width="9.140625" style="17"/>
    <col min="2294" max="2294" width="4.7109375" style="17" customWidth="1"/>
    <col min="2295" max="2295" width="4.85546875" style="17" customWidth="1"/>
    <col min="2296" max="2300" width="4.7109375" style="17" customWidth="1"/>
    <col min="2301" max="2301" width="5.28515625" style="17" customWidth="1"/>
    <col min="2302" max="2304" width="4.7109375" style="17" customWidth="1"/>
    <col min="2305" max="2305" width="4.5703125" style="17" customWidth="1"/>
    <col min="2306" max="2312" width="4.7109375" style="17" customWidth="1"/>
    <col min="2313" max="2313" width="4.5703125" style="17" customWidth="1"/>
    <col min="2314" max="2317" width="4.7109375" style="17" customWidth="1"/>
    <col min="2318" max="2318" width="4.85546875" style="17" customWidth="1"/>
    <col min="2319" max="2319" width="6.140625" style="17" customWidth="1"/>
    <col min="2320" max="2549" width="9.140625" style="17"/>
    <col min="2550" max="2550" width="4.7109375" style="17" customWidth="1"/>
    <col min="2551" max="2551" width="4.85546875" style="17" customWidth="1"/>
    <col min="2552" max="2556" width="4.7109375" style="17" customWidth="1"/>
    <col min="2557" max="2557" width="5.28515625" style="17" customWidth="1"/>
    <col min="2558" max="2560" width="4.7109375" style="17" customWidth="1"/>
    <col min="2561" max="2561" width="4.5703125" style="17" customWidth="1"/>
    <col min="2562" max="2568" width="4.7109375" style="17" customWidth="1"/>
    <col min="2569" max="2569" width="4.5703125" style="17" customWidth="1"/>
    <col min="2570" max="2573" width="4.7109375" style="17" customWidth="1"/>
    <col min="2574" max="2574" width="4.85546875" style="17" customWidth="1"/>
    <col min="2575" max="2575" width="6.140625" style="17" customWidth="1"/>
    <col min="2576" max="2805" width="9.140625" style="17"/>
    <col min="2806" max="2806" width="4.7109375" style="17" customWidth="1"/>
    <col min="2807" max="2807" width="4.85546875" style="17" customWidth="1"/>
    <col min="2808" max="2812" width="4.7109375" style="17" customWidth="1"/>
    <col min="2813" max="2813" width="5.28515625" style="17" customWidth="1"/>
    <col min="2814" max="2816" width="4.7109375" style="17" customWidth="1"/>
    <col min="2817" max="2817" width="4.5703125" style="17" customWidth="1"/>
    <col min="2818" max="2824" width="4.7109375" style="17" customWidth="1"/>
    <col min="2825" max="2825" width="4.5703125" style="17" customWidth="1"/>
    <col min="2826" max="2829" width="4.7109375" style="17" customWidth="1"/>
    <col min="2830" max="2830" width="4.85546875" style="17" customWidth="1"/>
    <col min="2831" max="2831" width="6.140625" style="17" customWidth="1"/>
    <col min="2832" max="3061" width="9.140625" style="17"/>
    <col min="3062" max="3062" width="4.7109375" style="17" customWidth="1"/>
    <col min="3063" max="3063" width="4.85546875" style="17" customWidth="1"/>
    <col min="3064" max="3068" width="4.7109375" style="17" customWidth="1"/>
    <col min="3069" max="3069" width="5.28515625" style="17" customWidth="1"/>
    <col min="3070" max="3072" width="4.7109375" style="17" customWidth="1"/>
    <col min="3073" max="3073" width="4.5703125" style="17" customWidth="1"/>
    <col min="3074" max="3080" width="4.7109375" style="17" customWidth="1"/>
    <col min="3081" max="3081" width="4.5703125" style="17" customWidth="1"/>
    <col min="3082" max="3085" width="4.7109375" style="17" customWidth="1"/>
    <col min="3086" max="3086" width="4.85546875" style="17" customWidth="1"/>
    <col min="3087" max="3087" width="6.140625" style="17" customWidth="1"/>
    <col min="3088" max="3317" width="9.140625" style="17"/>
    <col min="3318" max="3318" width="4.7109375" style="17" customWidth="1"/>
    <col min="3319" max="3319" width="4.85546875" style="17" customWidth="1"/>
    <col min="3320" max="3324" width="4.7109375" style="17" customWidth="1"/>
    <col min="3325" max="3325" width="5.28515625" style="17" customWidth="1"/>
    <col min="3326" max="3328" width="4.7109375" style="17" customWidth="1"/>
    <col min="3329" max="3329" width="4.5703125" style="17" customWidth="1"/>
    <col min="3330" max="3336" width="4.7109375" style="17" customWidth="1"/>
    <col min="3337" max="3337" width="4.5703125" style="17" customWidth="1"/>
    <col min="3338" max="3341" width="4.7109375" style="17" customWidth="1"/>
    <col min="3342" max="3342" width="4.85546875" style="17" customWidth="1"/>
    <col min="3343" max="3343" width="6.140625" style="17" customWidth="1"/>
    <col min="3344" max="3573" width="9.140625" style="17"/>
    <col min="3574" max="3574" width="4.7109375" style="17" customWidth="1"/>
    <col min="3575" max="3575" width="4.85546875" style="17" customWidth="1"/>
    <col min="3576" max="3580" width="4.7109375" style="17" customWidth="1"/>
    <col min="3581" max="3581" width="5.28515625" style="17" customWidth="1"/>
    <col min="3582" max="3584" width="4.7109375" style="17" customWidth="1"/>
    <col min="3585" max="3585" width="4.5703125" style="17" customWidth="1"/>
    <col min="3586" max="3592" width="4.7109375" style="17" customWidth="1"/>
    <col min="3593" max="3593" width="4.5703125" style="17" customWidth="1"/>
    <col min="3594" max="3597" width="4.7109375" style="17" customWidth="1"/>
    <col min="3598" max="3598" width="4.85546875" style="17" customWidth="1"/>
    <col min="3599" max="3599" width="6.140625" style="17" customWidth="1"/>
    <col min="3600" max="3829" width="9.140625" style="17"/>
    <col min="3830" max="3830" width="4.7109375" style="17" customWidth="1"/>
    <col min="3831" max="3831" width="4.85546875" style="17" customWidth="1"/>
    <col min="3832" max="3836" width="4.7109375" style="17" customWidth="1"/>
    <col min="3837" max="3837" width="5.28515625" style="17" customWidth="1"/>
    <col min="3838" max="3840" width="4.7109375" style="17" customWidth="1"/>
    <col min="3841" max="3841" width="4.5703125" style="17" customWidth="1"/>
    <col min="3842" max="3848" width="4.7109375" style="17" customWidth="1"/>
    <col min="3849" max="3849" width="4.5703125" style="17" customWidth="1"/>
    <col min="3850" max="3853" width="4.7109375" style="17" customWidth="1"/>
    <col min="3854" max="3854" width="4.85546875" style="17" customWidth="1"/>
    <col min="3855" max="3855" width="6.140625" style="17" customWidth="1"/>
    <col min="3856" max="4085" width="9.140625" style="17"/>
    <col min="4086" max="4086" width="4.7109375" style="17" customWidth="1"/>
    <col min="4087" max="4087" width="4.85546875" style="17" customWidth="1"/>
    <col min="4088" max="4092" width="4.7109375" style="17" customWidth="1"/>
    <col min="4093" max="4093" width="5.28515625" style="17" customWidth="1"/>
    <col min="4094" max="4096" width="4.7109375" style="17" customWidth="1"/>
    <col min="4097" max="4097" width="4.5703125" style="17" customWidth="1"/>
    <col min="4098" max="4104" width="4.7109375" style="17" customWidth="1"/>
    <col min="4105" max="4105" width="4.5703125" style="17" customWidth="1"/>
    <col min="4106" max="4109" width="4.7109375" style="17" customWidth="1"/>
    <col min="4110" max="4110" width="4.85546875" style="17" customWidth="1"/>
    <col min="4111" max="4111" width="6.140625" style="17" customWidth="1"/>
    <col min="4112" max="4341" width="9.140625" style="17"/>
    <col min="4342" max="4342" width="4.7109375" style="17" customWidth="1"/>
    <col min="4343" max="4343" width="4.85546875" style="17" customWidth="1"/>
    <col min="4344" max="4348" width="4.7109375" style="17" customWidth="1"/>
    <col min="4349" max="4349" width="5.28515625" style="17" customWidth="1"/>
    <col min="4350" max="4352" width="4.7109375" style="17" customWidth="1"/>
    <col min="4353" max="4353" width="4.5703125" style="17" customWidth="1"/>
    <col min="4354" max="4360" width="4.7109375" style="17" customWidth="1"/>
    <col min="4361" max="4361" width="4.5703125" style="17" customWidth="1"/>
    <col min="4362" max="4365" width="4.7109375" style="17" customWidth="1"/>
    <col min="4366" max="4366" width="4.85546875" style="17" customWidth="1"/>
    <col min="4367" max="4367" width="6.140625" style="17" customWidth="1"/>
    <col min="4368" max="4597" width="9.140625" style="17"/>
    <col min="4598" max="4598" width="4.7109375" style="17" customWidth="1"/>
    <col min="4599" max="4599" width="4.85546875" style="17" customWidth="1"/>
    <col min="4600" max="4604" width="4.7109375" style="17" customWidth="1"/>
    <col min="4605" max="4605" width="5.28515625" style="17" customWidth="1"/>
    <col min="4606" max="4608" width="4.7109375" style="17" customWidth="1"/>
    <col min="4609" max="4609" width="4.5703125" style="17" customWidth="1"/>
    <col min="4610" max="4616" width="4.7109375" style="17" customWidth="1"/>
    <col min="4617" max="4617" width="4.5703125" style="17" customWidth="1"/>
    <col min="4618" max="4621" width="4.7109375" style="17" customWidth="1"/>
    <col min="4622" max="4622" width="4.85546875" style="17" customWidth="1"/>
    <col min="4623" max="4623" width="6.140625" style="17" customWidth="1"/>
    <col min="4624" max="4853" width="9.140625" style="17"/>
    <col min="4854" max="4854" width="4.7109375" style="17" customWidth="1"/>
    <col min="4855" max="4855" width="4.85546875" style="17" customWidth="1"/>
    <col min="4856" max="4860" width="4.7109375" style="17" customWidth="1"/>
    <col min="4861" max="4861" width="5.28515625" style="17" customWidth="1"/>
    <col min="4862" max="4864" width="4.7109375" style="17" customWidth="1"/>
    <col min="4865" max="4865" width="4.5703125" style="17" customWidth="1"/>
    <col min="4866" max="4872" width="4.7109375" style="17" customWidth="1"/>
    <col min="4873" max="4873" width="4.5703125" style="17" customWidth="1"/>
    <col min="4874" max="4877" width="4.7109375" style="17" customWidth="1"/>
    <col min="4878" max="4878" width="4.85546875" style="17" customWidth="1"/>
    <col min="4879" max="4879" width="6.140625" style="17" customWidth="1"/>
    <col min="4880" max="5109" width="9.140625" style="17"/>
    <col min="5110" max="5110" width="4.7109375" style="17" customWidth="1"/>
    <col min="5111" max="5111" width="4.85546875" style="17" customWidth="1"/>
    <col min="5112" max="5116" width="4.7109375" style="17" customWidth="1"/>
    <col min="5117" max="5117" width="5.28515625" style="17" customWidth="1"/>
    <col min="5118" max="5120" width="4.7109375" style="17" customWidth="1"/>
    <col min="5121" max="5121" width="4.5703125" style="17" customWidth="1"/>
    <col min="5122" max="5128" width="4.7109375" style="17" customWidth="1"/>
    <col min="5129" max="5129" width="4.5703125" style="17" customWidth="1"/>
    <col min="5130" max="5133" width="4.7109375" style="17" customWidth="1"/>
    <col min="5134" max="5134" width="4.85546875" style="17" customWidth="1"/>
    <col min="5135" max="5135" width="6.140625" style="17" customWidth="1"/>
    <col min="5136" max="5365" width="9.140625" style="17"/>
    <col min="5366" max="5366" width="4.7109375" style="17" customWidth="1"/>
    <col min="5367" max="5367" width="4.85546875" style="17" customWidth="1"/>
    <col min="5368" max="5372" width="4.7109375" style="17" customWidth="1"/>
    <col min="5373" max="5373" width="5.28515625" style="17" customWidth="1"/>
    <col min="5374" max="5376" width="4.7109375" style="17" customWidth="1"/>
    <col min="5377" max="5377" width="4.5703125" style="17" customWidth="1"/>
    <col min="5378" max="5384" width="4.7109375" style="17" customWidth="1"/>
    <col min="5385" max="5385" width="4.5703125" style="17" customWidth="1"/>
    <col min="5386" max="5389" width="4.7109375" style="17" customWidth="1"/>
    <col min="5390" max="5390" width="4.85546875" style="17" customWidth="1"/>
    <col min="5391" max="5391" width="6.140625" style="17" customWidth="1"/>
    <col min="5392" max="5621" width="9.140625" style="17"/>
    <col min="5622" max="5622" width="4.7109375" style="17" customWidth="1"/>
    <col min="5623" max="5623" width="4.85546875" style="17" customWidth="1"/>
    <col min="5624" max="5628" width="4.7109375" style="17" customWidth="1"/>
    <col min="5629" max="5629" width="5.28515625" style="17" customWidth="1"/>
    <col min="5630" max="5632" width="4.7109375" style="17" customWidth="1"/>
    <col min="5633" max="5633" width="4.5703125" style="17" customWidth="1"/>
    <col min="5634" max="5640" width="4.7109375" style="17" customWidth="1"/>
    <col min="5641" max="5641" width="4.5703125" style="17" customWidth="1"/>
    <col min="5642" max="5645" width="4.7109375" style="17" customWidth="1"/>
    <col min="5646" max="5646" width="4.85546875" style="17" customWidth="1"/>
    <col min="5647" max="5647" width="6.140625" style="17" customWidth="1"/>
    <col min="5648" max="5877" width="9.140625" style="17"/>
    <col min="5878" max="5878" width="4.7109375" style="17" customWidth="1"/>
    <col min="5879" max="5879" width="4.85546875" style="17" customWidth="1"/>
    <col min="5880" max="5884" width="4.7109375" style="17" customWidth="1"/>
    <col min="5885" max="5885" width="5.28515625" style="17" customWidth="1"/>
    <col min="5886" max="5888" width="4.7109375" style="17" customWidth="1"/>
    <col min="5889" max="5889" width="4.5703125" style="17" customWidth="1"/>
    <col min="5890" max="5896" width="4.7109375" style="17" customWidth="1"/>
    <col min="5897" max="5897" width="4.5703125" style="17" customWidth="1"/>
    <col min="5898" max="5901" width="4.7109375" style="17" customWidth="1"/>
    <col min="5902" max="5902" width="4.85546875" style="17" customWidth="1"/>
    <col min="5903" max="5903" width="6.140625" style="17" customWidth="1"/>
    <col min="5904" max="6133" width="9.140625" style="17"/>
    <col min="6134" max="6134" width="4.7109375" style="17" customWidth="1"/>
    <col min="6135" max="6135" width="4.85546875" style="17" customWidth="1"/>
    <col min="6136" max="6140" width="4.7109375" style="17" customWidth="1"/>
    <col min="6141" max="6141" width="5.28515625" style="17" customWidth="1"/>
    <col min="6142" max="6144" width="4.7109375" style="17" customWidth="1"/>
    <col min="6145" max="6145" width="4.5703125" style="17" customWidth="1"/>
    <col min="6146" max="6152" width="4.7109375" style="17" customWidth="1"/>
    <col min="6153" max="6153" width="4.5703125" style="17" customWidth="1"/>
    <col min="6154" max="6157" width="4.7109375" style="17" customWidth="1"/>
    <col min="6158" max="6158" width="4.85546875" style="17" customWidth="1"/>
    <col min="6159" max="6159" width="6.140625" style="17" customWidth="1"/>
    <col min="6160" max="6389" width="9.140625" style="17"/>
    <col min="6390" max="6390" width="4.7109375" style="17" customWidth="1"/>
    <col min="6391" max="6391" width="4.85546875" style="17" customWidth="1"/>
    <col min="6392" max="6396" width="4.7109375" style="17" customWidth="1"/>
    <col min="6397" max="6397" width="5.28515625" style="17" customWidth="1"/>
    <col min="6398" max="6400" width="4.7109375" style="17" customWidth="1"/>
    <col min="6401" max="6401" width="4.5703125" style="17" customWidth="1"/>
    <col min="6402" max="6408" width="4.7109375" style="17" customWidth="1"/>
    <col min="6409" max="6409" width="4.5703125" style="17" customWidth="1"/>
    <col min="6410" max="6413" width="4.7109375" style="17" customWidth="1"/>
    <col min="6414" max="6414" width="4.85546875" style="17" customWidth="1"/>
    <col min="6415" max="6415" width="6.140625" style="17" customWidth="1"/>
    <col min="6416" max="6645" width="9.140625" style="17"/>
    <col min="6646" max="6646" width="4.7109375" style="17" customWidth="1"/>
    <col min="6647" max="6647" width="4.85546875" style="17" customWidth="1"/>
    <col min="6648" max="6652" width="4.7109375" style="17" customWidth="1"/>
    <col min="6653" max="6653" width="5.28515625" style="17" customWidth="1"/>
    <col min="6654" max="6656" width="4.7109375" style="17" customWidth="1"/>
    <col min="6657" max="6657" width="4.5703125" style="17" customWidth="1"/>
    <col min="6658" max="6664" width="4.7109375" style="17" customWidth="1"/>
    <col min="6665" max="6665" width="4.5703125" style="17" customWidth="1"/>
    <col min="6666" max="6669" width="4.7109375" style="17" customWidth="1"/>
    <col min="6670" max="6670" width="4.85546875" style="17" customWidth="1"/>
    <col min="6671" max="6671" width="6.140625" style="17" customWidth="1"/>
    <col min="6672" max="6901" width="9.140625" style="17"/>
    <col min="6902" max="6902" width="4.7109375" style="17" customWidth="1"/>
    <col min="6903" max="6903" width="4.85546875" style="17" customWidth="1"/>
    <col min="6904" max="6908" width="4.7109375" style="17" customWidth="1"/>
    <col min="6909" max="6909" width="5.28515625" style="17" customWidth="1"/>
    <col min="6910" max="6912" width="4.7109375" style="17" customWidth="1"/>
    <col min="6913" max="6913" width="4.5703125" style="17" customWidth="1"/>
    <col min="6914" max="6920" width="4.7109375" style="17" customWidth="1"/>
    <col min="6921" max="6921" width="4.5703125" style="17" customWidth="1"/>
    <col min="6922" max="6925" width="4.7109375" style="17" customWidth="1"/>
    <col min="6926" max="6926" width="4.85546875" style="17" customWidth="1"/>
    <col min="6927" max="6927" width="6.140625" style="17" customWidth="1"/>
    <col min="6928" max="7157" width="9.140625" style="17"/>
    <col min="7158" max="7158" width="4.7109375" style="17" customWidth="1"/>
    <col min="7159" max="7159" width="4.85546875" style="17" customWidth="1"/>
    <col min="7160" max="7164" width="4.7109375" style="17" customWidth="1"/>
    <col min="7165" max="7165" width="5.28515625" style="17" customWidth="1"/>
    <col min="7166" max="7168" width="4.7109375" style="17" customWidth="1"/>
    <col min="7169" max="7169" width="4.5703125" style="17" customWidth="1"/>
    <col min="7170" max="7176" width="4.7109375" style="17" customWidth="1"/>
    <col min="7177" max="7177" width="4.5703125" style="17" customWidth="1"/>
    <col min="7178" max="7181" width="4.7109375" style="17" customWidth="1"/>
    <col min="7182" max="7182" width="4.85546875" style="17" customWidth="1"/>
    <col min="7183" max="7183" width="6.140625" style="17" customWidth="1"/>
    <col min="7184" max="7413" width="9.140625" style="17"/>
    <col min="7414" max="7414" width="4.7109375" style="17" customWidth="1"/>
    <col min="7415" max="7415" width="4.85546875" style="17" customWidth="1"/>
    <col min="7416" max="7420" width="4.7109375" style="17" customWidth="1"/>
    <col min="7421" max="7421" width="5.28515625" style="17" customWidth="1"/>
    <col min="7422" max="7424" width="4.7109375" style="17" customWidth="1"/>
    <col min="7425" max="7425" width="4.5703125" style="17" customWidth="1"/>
    <col min="7426" max="7432" width="4.7109375" style="17" customWidth="1"/>
    <col min="7433" max="7433" width="4.5703125" style="17" customWidth="1"/>
    <col min="7434" max="7437" width="4.7109375" style="17" customWidth="1"/>
    <col min="7438" max="7438" width="4.85546875" style="17" customWidth="1"/>
    <col min="7439" max="7439" width="6.140625" style="17" customWidth="1"/>
    <col min="7440" max="7669" width="9.140625" style="17"/>
    <col min="7670" max="7670" width="4.7109375" style="17" customWidth="1"/>
    <col min="7671" max="7671" width="4.85546875" style="17" customWidth="1"/>
    <col min="7672" max="7676" width="4.7109375" style="17" customWidth="1"/>
    <col min="7677" max="7677" width="5.28515625" style="17" customWidth="1"/>
    <col min="7678" max="7680" width="4.7109375" style="17" customWidth="1"/>
    <col min="7681" max="7681" width="4.5703125" style="17" customWidth="1"/>
    <col min="7682" max="7688" width="4.7109375" style="17" customWidth="1"/>
    <col min="7689" max="7689" width="4.5703125" style="17" customWidth="1"/>
    <col min="7690" max="7693" width="4.7109375" style="17" customWidth="1"/>
    <col min="7694" max="7694" width="4.85546875" style="17" customWidth="1"/>
    <col min="7695" max="7695" width="6.140625" style="17" customWidth="1"/>
    <col min="7696" max="7925" width="9.140625" style="17"/>
    <col min="7926" max="7926" width="4.7109375" style="17" customWidth="1"/>
    <col min="7927" max="7927" width="4.85546875" style="17" customWidth="1"/>
    <col min="7928" max="7932" width="4.7109375" style="17" customWidth="1"/>
    <col min="7933" max="7933" width="5.28515625" style="17" customWidth="1"/>
    <col min="7934" max="7936" width="4.7109375" style="17" customWidth="1"/>
    <col min="7937" max="7937" width="4.5703125" style="17" customWidth="1"/>
    <col min="7938" max="7944" width="4.7109375" style="17" customWidth="1"/>
    <col min="7945" max="7945" width="4.5703125" style="17" customWidth="1"/>
    <col min="7946" max="7949" width="4.7109375" style="17" customWidth="1"/>
    <col min="7950" max="7950" width="4.85546875" style="17" customWidth="1"/>
    <col min="7951" max="7951" width="6.140625" style="17" customWidth="1"/>
    <col min="7952" max="8181" width="9.140625" style="17"/>
    <col min="8182" max="8182" width="4.7109375" style="17" customWidth="1"/>
    <col min="8183" max="8183" width="4.85546875" style="17" customWidth="1"/>
    <col min="8184" max="8188" width="4.7109375" style="17" customWidth="1"/>
    <col min="8189" max="8189" width="5.28515625" style="17" customWidth="1"/>
    <col min="8190" max="8192" width="4.7109375" style="17" customWidth="1"/>
    <col min="8193" max="8193" width="4.5703125" style="17" customWidth="1"/>
    <col min="8194" max="8200" width="4.7109375" style="17" customWidth="1"/>
    <col min="8201" max="8201" width="4.5703125" style="17" customWidth="1"/>
    <col min="8202" max="8205" width="4.7109375" style="17" customWidth="1"/>
    <col min="8206" max="8206" width="4.85546875" style="17" customWidth="1"/>
    <col min="8207" max="8207" width="6.140625" style="17" customWidth="1"/>
    <col min="8208" max="8437" width="9.140625" style="17"/>
    <col min="8438" max="8438" width="4.7109375" style="17" customWidth="1"/>
    <col min="8439" max="8439" width="4.85546875" style="17" customWidth="1"/>
    <col min="8440" max="8444" width="4.7109375" style="17" customWidth="1"/>
    <col min="8445" max="8445" width="5.28515625" style="17" customWidth="1"/>
    <col min="8446" max="8448" width="4.7109375" style="17" customWidth="1"/>
    <col min="8449" max="8449" width="4.5703125" style="17" customWidth="1"/>
    <col min="8450" max="8456" width="4.7109375" style="17" customWidth="1"/>
    <col min="8457" max="8457" width="4.5703125" style="17" customWidth="1"/>
    <col min="8458" max="8461" width="4.7109375" style="17" customWidth="1"/>
    <col min="8462" max="8462" width="4.85546875" style="17" customWidth="1"/>
    <col min="8463" max="8463" width="6.140625" style="17" customWidth="1"/>
    <col min="8464" max="8693" width="9.140625" style="17"/>
    <col min="8694" max="8694" width="4.7109375" style="17" customWidth="1"/>
    <col min="8695" max="8695" width="4.85546875" style="17" customWidth="1"/>
    <col min="8696" max="8700" width="4.7109375" style="17" customWidth="1"/>
    <col min="8701" max="8701" width="5.28515625" style="17" customWidth="1"/>
    <col min="8702" max="8704" width="4.7109375" style="17" customWidth="1"/>
    <col min="8705" max="8705" width="4.5703125" style="17" customWidth="1"/>
    <col min="8706" max="8712" width="4.7109375" style="17" customWidth="1"/>
    <col min="8713" max="8713" width="4.5703125" style="17" customWidth="1"/>
    <col min="8714" max="8717" width="4.7109375" style="17" customWidth="1"/>
    <col min="8718" max="8718" width="4.85546875" style="17" customWidth="1"/>
    <col min="8719" max="8719" width="6.140625" style="17" customWidth="1"/>
    <col min="8720" max="8949" width="9.140625" style="17"/>
    <col min="8950" max="8950" width="4.7109375" style="17" customWidth="1"/>
    <col min="8951" max="8951" width="4.85546875" style="17" customWidth="1"/>
    <col min="8952" max="8956" width="4.7109375" style="17" customWidth="1"/>
    <col min="8957" max="8957" width="5.28515625" style="17" customWidth="1"/>
    <col min="8958" max="8960" width="4.7109375" style="17" customWidth="1"/>
    <col min="8961" max="8961" width="4.5703125" style="17" customWidth="1"/>
    <col min="8962" max="8968" width="4.7109375" style="17" customWidth="1"/>
    <col min="8969" max="8969" width="4.5703125" style="17" customWidth="1"/>
    <col min="8970" max="8973" width="4.7109375" style="17" customWidth="1"/>
    <col min="8974" max="8974" width="4.85546875" style="17" customWidth="1"/>
    <col min="8975" max="8975" width="6.140625" style="17" customWidth="1"/>
    <col min="8976" max="9205" width="9.140625" style="17"/>
    <col min="9206" max="9206" width="4.7109375" style="17" customWidth="1"/>
    <col min="9207" max="9207" width="4.85546875" style="17" customWidth="1"/>
    <col min="9208" max="9212" width="4.7109375" style="17" customWidth="1"/>
    <col min="9213" max="9213" width="5.28515625" style="17" customWidth="1"/>
    <col min="9214" max="9216" width="4.7109375" style="17" customWidth="1"/>
    <col min="9217" max="9217" width="4.5703125" style="17" customWidth="1"/>
    <col min="9218" max="9224" width="4.7109375" style="17" customWidth="1"/>
    <col min="9225" max="9225" width="4.5703125" style="17" customWidth="1"/>
    <col min="9226" max="9229" width="4.7109375" style="17" customWidth="1"/>
    <col min="9230" max="9230" width="4.85546875" style="17" customWidth="1"/>
    <col min="9231" max="9231" width="6.140625" style="17" customWidth="1"/>
    <col min="9232" max="9461" width="9.140625" style="17"/>
    <col min="9462" max="9462" width="4.7109375" style="17" customWidth="1"/>
    <col min="9463" max="9463" width="4.85546875" style="17" customWidth="1"/>
    <col min="9464" max="9468" width="4.7109375" style="17" customWidth="1"/>
    <col min="9469" max="9469" width="5.28515625" style="17" customWidth="1"/>
    <col min="9470" max="9472" width="4.7109375" style="17" customWidth="1"/>
    <col min="9473" max="9473" width="4.5703125" style="17" customWidth="1"/>
    <col min="9474" max="9480" width="4.7109375" style="17" customWidth="1"/>
    <col min="9481" max="9481" width="4.5703125" style="17" customWidth="1"/>
    <col min="9482" max="9485" width="4.7109375" style="17" customWidth="1"/>
    <col min="9486" max="9486" width="4.85546875" style="17" customWidth="1"/>
    <col min="9487" max="9487" width="6.140625" style="17" customWidth="1"/>
    <col min="9488" max="9717" width="9.140625" style="17"/>
    <col min="9718" max="9718" width="4.7109375" style="17" customWidth="1"/>
    <col min="9719" max="9719" width="4.85546875" style="17" customWidth="1"/>
    <col min="9720" max="9724" width="4.7109375" style="17" customWidth="1"/>
    <col min="9725" max="9725" width="5.28515625" style="17" customWidth="1"/>
    <col min="9726" max="9728" width="4.7109375" style="17" customWidth="1"/>
    <col min="9729" max="9729" width="4.5703125" style="17" customWidth="1"/>
    <col min="9730" max="9736" width="4.7109375" style="17" customWidth="1"/>
    <col min="9737" max="9737" width="4.5703125" style="17" customWidth="1"/>
    <col min="9738" max="9741" width="4.7109375" style="17" customWidth="1"/>
    <col min="9742" max="9742" width="4.85546875" style="17" customWidth="1"/>
    <col min="9743" max="9743" width="6.140625" style="17" customWidth="1"/>
    <col min="9744" max="9973" width="9.140625" style="17"/>
    <col min="9974" max="9974" width="4.7109375" style="17" customWidth="1"/>
    <col min="9975" max="9975" width="4.85546875" style="17" customWidth="1"/>
    <col min="9976" max="9980" width="4.7109375" style="17" customWidth="1"/>
    <col min="9981" max="9981" width="5.28515625" style="17" customWidth="1"/>
    <col min="9982" max="9984" width="4.7109375" style="17" customWidth="1"/>
    <col min="9985" max="9985" width="4.5703125" style="17" customWidth="1"/>
    <col min="9986" max="9992" width="4.7109375" style="17" customWidth="1"/>
    <col min="9993" max="9993" width="4.5703125" style="17" customWidth="1"/>
    <col min="9994" max="9997" width="4.7109375" style="17" customWidth="1"/>
    <col min="9998" max="9998" width="4.85546875" style="17" customWidth="1"/>
    <col min="9999" max="9999" width="6.140625" style="17" customWidth="1"/>
    <col min="10000" max="10229" width="9.140625" style="17"/>
    <col min="10230" max="10230" width="4.7109375" style="17" customWidth="1"/>
    <col min="10231" max="10231" width="4.85546875" style="17" customWidth="1"/>
    <col min="10232" max="10236" width="4.7109375" style="17" customWidth="1"/>
    <col min="10237" max="10237" width="5.28515625" style="17" customWidth="1"/>
    <col min="10238" max="10240" width="4.7109375" style="17" customWidth="1"/>
    <col min="10241" max="10241" width="4.5703125" style="17" customWidth="1"/>
    <col min="10242" max="10248" width="4.7109375" style="17" customWidth="1"/>
    <col min="10249" max="10249" width="4.5703125" style="17" customWidth="1"/>
    <col min="10250" max="10253" width="4.7109375" style="17" customWidth="1"/>
    <col min="10254" max="10254" width="4.85546875" style="17" customWidth="1"/>
    <col min="10255" max="10255" width="6.140625" style="17" customWidth="1"/>
    <col min="10256" max="10485" width="9.140625" style="17"/>
    <col min="10486" max="10486" width="4.7109375" style="17" customWidth="1"/>
    <col min="10487" max="10487" width="4.85546875" style="17" customWidth="1"/>
    <col min="10488" max="10492" width="4.7109375" style="17" customWidth="1"/>
    <col min="10493" max="10493" width="5.28515625" style="17" customWidth="1"/>
    <col min="10494" max="10496" width="4.7109375" style="17" customWidth="1"/>
    <col min="10497" max="10497" width="4.5703125" style="17" customWidth="1"/>
    <col min="10498" max="10504" width="4.7109375" style="17" customWidth="1"/>
    <col min="10505" max="10505" width="4.5703125" style="17" customWidth="1"/>
    <col min="10506" max="10509" width="4.7109375" style="17" customWidth="1"/>
    <col min="10510" max="10510" width="4.85546875" style="17" customWidth="1"/>
    <col min="10511" max="10511" width="6.140625" style="17" customWidth="1"/>
    <col min="10512" max="10741" width="9.140625" style="17"/>
    <col min="10742" max="10742" width="4.7109375" style="17" customWidth="1"/>
    <col min="10743" max="10743" width="4.85546875" style="17" customWidth="1"/>
    <col min="10744" max="10748" width="4.7109375" style="17" customWidth="1"/>
    <col min="10749" max="10749" width="5.28515625" style="17" customWidth="1"/>
    <col min="10750" max="10752" width="4.7109375" style="17" customWidth="1"/>
    <col min="10753" max="10753" width="4.5703125" style="17" customWidth="1"/>
    <col min="10754" max="10760" width="4.7109375" style="17" customWidth="1"/>
    <col min="10761" max="10761" width="4.5703125" style="17" customWidth="1"/>
    <col min="10762" max="10765" width="4.7109375" style="17" customWidth="1"/>
    <col min="10766" max="10766" width="4.85546875" style="17" customWidth="1"/>
    <col min="10767" max="10767" width="6.140625" style="17" customWidth="1"/>
    <col min="10768" max="10997" width="9.140625" style="17"/>
    <col min="10998" max="10998" width="4.7109375" style="17" customWidth="1"/>
    <col min="10999" max="10999" width="4.85546875" style="17" customWidth="1"/>
    <col min="11000" max="11004" width="4.7109375" style="17" customWidth="1"/>
    <col min="11005" max="11005" width="5.28515625" style="17" customWidth="1"/>
    <col min="11006" max="11008" width="4.7109375" style="17" customWidth="1"/>
    <col min="11009" max="11009" width="4.5703125" style="17" customWidth="1"/>
    <col min="11010" max="11016" width="4.7109375" style="17" customWidth="1"/>
    <col min="11017" max="11017" width="4.5703125" style="17" customWidth="1"/>
    <col min="11018" max="11021" width="4.7109375" style="17" customWidth="1"/>
    <col min="11022" max="11022" width="4.85546875" style="17" customWidth="1"/>
    <col min="11023" max="11023" width="6.140625" style="17" customWidth="1"/>
    <col min="11024" max="11253" width="9.140625" style="17"/>
    <col min="11254" max="11254" width="4.7109375" style="17" customWidth="1"/>
    <col min="11255" max="11255" width="4.85546875" style="17" customWidth="1"/>
    <col min="11256" max="11260" width="4.7109375" style="17" customWidth="1"/>
    <col min="11261" max="11261" width="5.28515625" style="17" customWidth="1"/>
    <col min="11262" max="11264" width="4.7109375" style="17" customWidth="1"/>
    <col min="11265" max="11265" width="4.5703125" style="17" customWidth="1"/>
    <col min="11266" max="11272" width="4.7109375" style="17" customWidth="1"/>
    <col min="11273" max="11273" width="4.5703125" style="17" customWidth="1"/>
    <col min="11274" max="11277" width="4.7109375" style="17" customWidth="1"/>
    <col min="11278" max="11278" width="4.85546875" style="17" customWidth="1"/>
    <col min="11279" max="11279" width="6.140625" style="17" customWidth="1"/>
    <col min="11280" max="11509" width="9.140625" style="17"/>
    <col min="11510" max="11510" width="4.7109375" style="17" customWidth="1"/>
    <col min="11511" max="11511" width="4.85546875" style="17" customWidth="1"/>
    <col min="11512" max="11516" width="4.7109375" style="17" customWidth="1"/>
    <col min="11517" max="11517" width="5.28515625" style="17" customWidth="1"/>
    <col min="11518" max="11520" width="4.7109375" style="17" customWidth="1"/>
    <col min="11521" max="11521" width="4.5703125" style="17" customWidth="1"/>
    <col min="11522" max="11528" width="4.7109375" style="17" customWidth="1"/>
    <col min="11529" max="11529" width="4.5703125" style="17" customWidth="1"/>
    <col min="11530" max="11533" width="4.7109375" style="17" customWidth="1"/>
    <col min="11534" max="11534" width="4.85546875" style="17" customWidth="1"/>
    <col min="11535" max="11535" width="6.140625" style="17" customWidth="1"/>
    <col min="11536" max="11765" width="9.140625" style="17"/>
    <col min="11766" max="11766" width="4.7109375" style="17" customWidth="1"/>
    <col min="11767" max="11767" width="4.85546875" style="17" customWidth="1"/>
    <col min="11768" max="11772" width="4.7109375" style="17" customWidth="1"/>
    <col min="11773" max="11773" width="5.28515625" style="17" customWidth="1"/>
    <col min="11774" max="11776" width="4.7109375" style="17" customWidth="1"/>
    <col min="11777" max="11777" width="4.5703125" style="17" customWidth="1"/>
    <col min="11778" max="11784" width="4.7109375" style="17" customWidth="1"/>
    <col min="11785" max="11785" width="4.5703125" style="17" customWidth="1"/>
    <col min="11786" max="11789" width="4.7109375" style="17" customWidth="1"/>
    <col min="11790" max="11790" width="4.85546875" style="17" customWidth="1"/>
    <col min="11791" max="11791" width="6.140625" style="17" customWidth="1"/>
    <col min="11792" max="12021" width="9.140625" style="17"/>
    <col min="12022" max="12022" width="4.7109375" style="17" customWidth="1"/>
    <col min="12023" max="12023" width="4.85546875" style="17" customWidth="1"/>
    <col min="12024" max="12028" width="4.7109375" style="17" customWidth="1"/>
    <col min="12029" max="12029" width="5.28515625" style="17" customWidth="1"/>
    <col min="12030" max="12032" width="4.7109375" style="17" customWidth="1"/>
    <col min="12033" max="12033" width="4.5703125" style="17" customWidth="1"/>
    <col min="12034" max="12040" width="4.7109375" style="17" customWidth="1"/>
    <col min="12041" max="12041" width="4.5703125" style="17" customWidth="1"/>
    <col min="12042" max="12045" width="4.7109375" style="17" customWidth="1"/>
    <col min="12046" max="12046" width="4.85546875" style="17" customWidth="1"/>
    <col min="12047" max="12047" width="6.140625" style="17" customWidth="1"/>
    <col min="12048" max="12277" width="9.140625" style="17"/>
    <col min="12278" max="12278" width="4.7109375" style="17" customWidth="1"/>
    <col min="12279" max="12279" width="4.85546875" style="17" customWidth="1"/>
    <col min="12280" max="12284" width="4.7109375" style="17" customWidth="1"/>
    <col min="12285" max="12285" width="5.28515625" style="17" customWidth="1"/>
    <col min="12286" max="12288" width="4.7109375" style="17" customWidth="1"/>
    <col min="12289" max="12289" width="4.5703125" style="17" customWidth="1"/>
    <col min="12290" max="12296" width="4.7109375" style="17" customWidth="1"/>
    <col min="12297" max="12297" width="4.5703125" style="17" customWidth="1"/>
    <col min="12298" max="12301" width="4.7109375" style="17" customWidth="1"/>
    <col min="12302" max="12302" width="4.85546875" style="17" customWidth="1"/>
    <col min="12303" max="12303" width="6.140625" style="17" customWidth="1"/>
    <col min="12304" max="12533" width="9.140625" style="17"/>
    <col min="12534" max="12534" width="4.7109375" style="17" customWidth="1"/>
    <col min="12535" max="12535" width="4.85546875" style="17" customWidth="1"/>
    <col min="12536" max="12540" width="4.7109375" style="17" customWidth="1"/>
    <col min="12541" max="12541" width="5.28515625" style="17" customWidth="1"/>
    <col min="12542" max="12544" width="4.7109375" style="17" customWidth="1"/>
    <col min="12545" max="12545" width="4.5703125" style="17" customWidth="1"/>
    <col min="12546" max="12552" width="4.7109375" style="17" customWidth="1"/>
    <col min="12553" max="12553" width="4.5703125" style="17" customWidth="1"/>
    <col min="12554" max="12557" width="4.7109375" style="17" customWidth="1"/>
    <col min="12558" max="12558" width="4.85546875" style="17" customWidth="1"/>
    <col min="12559" max="12559" width="6.140625" style="17" customWidth="1"/>
    <col min="12560" max="12789" width="9.140625" style="17"/>
    <col min="12790" max="12790" width="4.7109375" style="17" customWidth="1"/>
    <col min="12791" max="12791" width="4.85546875" style="17" customWidth="1"/>
    <col min="12792" max="12796" width="4.7109375" style="17" customWidth="1"/>
    <col min="12797" max="12797" width="5.28515625" style="17" customWidth="1"/>
    <col min="12798" max="12800" width="4.7109375" style="17" customWidth="1"/>
    <col min="12801" max="12801" width="4.5703125" style="17" customWidth="1"/>
    <col min="12802" max="12808" width="4.7109375" style="17" customWidth="1"/>
    <col min="12809" max="12809" width="4.5703125" style="17" customWidth="1"/>
    <col min="12810" max="12813" width="4.7109375" style="17" customWidth="1"/>
    <col min="12814" max="12814" width="4.85546875" style="17" customWidth="1"/>
    <col min="12815" max="12815" width="6.140625" style="17" customWidth="1"/>
    <col min="12816" max="13045" width="9.140625" style="17"/>
    <col min="13046" max="13046" width="4.7109375" style="17" customWidth="1"/>
    <col min="13047" max="13047" width="4.85546875" style="17" customWidth="1"/>
    <col min="13048" max="13052" width="4.7109375" style="17" customWidth="1"/>
    <col min="13053" max="13053" width="5.28515625" style="17" customWidth="1"/>
    <col min="13054" max="13056" width="4.7109375" style="17" customWidth="1"/>
    <col min="13057" max="13057" width="4.5703125" style="17" customWidth="1"/>
    <col min="13058" max="13064" width="4.7109375" style="17" customWidth="1"/>
    <col min="13065" max="13065" width="4.5703125" style="17" customWidth="1"/>
    <col min="13066" max="13069" width="4.7109375" style="17" customWidth="1"/>
    <col min="13070" max="13070" width="4.85546875" style="17" customWidth="1"/>
    <col min="13071" max="13071" width="6.140625" style="17" customWidth="1"/>
    <col min="13072" max="13301" width="9.140625" style="17"/>
    <col min="13302" max="13302" width="4.7109375" style="17" customWidth="1"/>
    <col min="13303" max="13303" width="4.85546875" style="17" customWidth="1"/>
    <col min="13304" max="13308" width="4.7109375" style="17" customWidth="1"/>
    <col min="13309" max="13309" width="5.28515625" style="17" customWidth="1"/>
    <col min="13310" max="13312" width="4.7109375" style="17" customWidth="1"/>
    <col min="13313" max="13313" width="4.5703125" style="17" customWidth="1"/>
    <col min="13314" max="13320" width="4.7109375" style="17" customWidth="1"/>
    <col min="13321" max="13321" width="4.5703125" style="17" customWidth="1"/>
    <col min="13322" max="13325" width="4.7109375" style="17" customWidth="1"/>
    <col min="13326" max="13326" width="4.85546875" style="17" customWidth="1"/>
    <col min="13327" max="13327" width="6.140625" style="17" customWidth="1"/>
    <col min="13328" max="13557" width="9.140625" style="17"/>
    <col min="13558" max="13558" width="4.7109375" style="17" customWidth="1"/>
    <col min="13559" max="13559" width="4.85546875" style="17" customWidth="1"/>
    <col min="13560" max="13564" width="4.7109375" style="17" customWidth="1"/>
    <col min="13565" max="13565" width="5.28515625" style="17" customWidth="1"/>
    <col min="13566" max="13568" width="4.7109375" style="17" customWidth="1"/>
    <col min="13569" max="13569" width="4.5703125" style="17" customWidth="1"/>
    <col min="13570" max="13576" width="4.7109375" style="17" customWidth="1"/>
    <col min="13577" max="13577" width="4.5703125" style="17" customWidth="1"/>
    <col min="13578" max="13581" width="4.7109375" style="17" customWidth="1"/>
    <col min="13582" max="13582" width="4.85546875" style="17" customWidth="1"/>
    <col min="13583" max="13583" width="6.140625" style="17" customWidth="1"/>
    <col min="13584" max="13813" width="9.140625" style="17"/>
    <col min="13814" max="13814" width="4.7109375" style="17" customWidth="1"/>
    <col min="13815" max="13815" width="4.85546875" style="17" customWidth="1"/>
    <col min="13816" max="13820" width="4.7109375" style="17" customWidth="1"/>
    <col min="13821" max="13821" width="5.28515625" style="17" customWidth="1"/>
    <col min="13822" max="13824" width="4.7109375" style="17" customWidth="1"/>
    <col min="13825" max="13825" width="4.5703125" style="17" customWidth="1"/>
    <col min="13826" max="13832" width="4.7109375" style="17" customWidth="1"/>
    <col min="13833" max="13833" width="4.5703125" style="17" customWidth="1"/>
    <col min="13834" max="13837" width="4.7109375" style="17" customWidth="1"/>
    <col min="13838" max="13838" width="4.85546875" style="17" customWidth="1"/>
    <col min="13839" max="13839" width="6.140625" style="17" customWidth="1"/>
    <col min="13840" max="14069" width="9.140625" style="17"/>
    <col min="14070" max="14070" width="4.7109375" style="17" customWidth="1"/>
    <col min="14071" max="14071" width="4.85546875" style="17" customWidth="1"/>
    <col min="14072" max="14076" width="4.7109375" style="17" customWidth="1"/>
    <col min="14077" max="14077" width="5.28515625" style="17" customWidth="1"/>
    <col min="14078" max="14080" width="4.7109375" style="17" customWidth="1"/>
    <col min="14081" max="14081" width="4.5703125" style="17" customWidth="1"/>
    <col min="14082" max="14088" width="4.7109375" style="17" customWidth="1"/>
    <col min="14089" max="14089" width="4.5703125" style="17" customWidth="1"/>
    <col min="14090" max="14093" width="4.7109375" style="17" customWidth="1"/>
    <col min="14094" max="14094" width="4.85546875" style="17" customWidth="1"/>
    <col min="14095" max="14095" width="6.140625" style="17" customWidth="1"/>
    <col min="14096" max="14325" width="9.140625" style="17"/>
    <col min="14326" max="14326" width="4.7109375" style="17" customWidth="1"/>
    <col min="14327" max="14327" width="4.85546875" style="17" customWidth="1"/>
    <col min="14328" max="14332" width="4.7109375" style="17" customWidth="1"/>
    <col min="14333" max="14333" width="5.28515625" style="17" customWidth="1"/>
    <col min="14334" max="14336" width="4.7109375" style="17" customWidth="1"/>
    <col min="14337" max="14337" width="4.5703125" style="17" customWidth="1"/>
    <col min="14338" max="14344" width="4.7109375" style="17" customWidth="1"/>
    <col min="14345" max="14345" width="4.5703125" style="17" customWidth="1"/>
    <col min="14346" max="14349" width="4.7109375" style="17" customWidth="1"/>
    <col min="14350" max="14350" width="4.85546875" style="17" customWidth="1"/>
    <col min="14351" max="14351" width="6.140625" style="17" customWidth="1"/>
    <col min="14352" max="14581" width="9.140625" style="17"/>
    <col min="14582" max="14582" width="4.7109375" style="17" customWidth="1"/>
    <col min="14583" max="14583" width="4.85546875" style="17" customWidth="1"/>
    <col min="14584" max="14588" width="4.7109375" style="17" customWidth="1"/>
    <col min="14589" max="14589" width="5.28515625" style="17" customWidth="1"/>
    <col min="14590" max="14592" width="4.7109375" style="17" customWidth="1"/>
    <col min="14593" max="14593" width="4.5703125" style="17" customWidth="1"/>
    <col min="14594" max="14600" width="4.7109375" style="17" customWidth="1"/>
    <col min="14601" max="14601" width="4.5703125" style="17" customWidth="1"/>
    <col min="14602" max="14605" width="4.7109375" style="17" customWidth="1"/>
    <col min="14606" max="14606" width="4.85546875" style="17" customWidth="1"/>
    <col min="14607" max="14607" width="6.140625" style="17" customWidth="1"/>
    <col min="14608" max="14837" width="9.140625" style="17"/>
    <col min="14838" max="14838" width="4.7109375" style="17" customWidth="1"/>
    <col min="14839" max="14839" width="4.85546875" style="17" customWidth="1"/>
    <col min="14840" max="14844" width="4.7109375" style="17" customWidth="1"/>
    <col min="14845" max="14845" width="5.28515625" style="17" customWidth="1"/>
    <col min="14846" max="14848" width="4.7109375" style="17" customWidth="1"/>
    <col min="14849" max="14849" width="4.5703125" style="17" customWidth="1"/>
    <col min="14850" max="14856" width="4.7109375" style="17" customWidth="1"/>
    <col min="14857" max="14857" width="4.5703125" style="17" customWidth="1"/>
    <col min="14858" max="14861" width="4.7109375" style="17" customWidth="1"/>
    <col min="14862" max="14862" width="4.85546875" style="17" customWidth="1"/>
    <col min="14863" max="14863" width="6.140625" style="17" customWidth="1"/>
    <col min="14864" max="15093" width="9.140625" style="17"/>
    <col min="15094" max="15094" width="4.7109375" style="17" customWidth="1"/>
    <col min="15095" max="15095" width="4.85546875" style="17" customWidth="1"/>
    <col min="15096" max="15100" width="4.7109375" style="17" customWidth="1"/>
    <col min="15101" max="15101" width="5.28515625" style="17" customWidth="1"/>
    <col min="15102" max="15104" width="4.7109375" style="17" customWidth="1"/>
    <col min="15105" max="15105" width="4.5703125" style="17" customWidth="1"/>
    <col min="15106" max="15112" width="4.7109375" style="17" customWidth="1"/>
    <col min="15113" max="15113" width="4.5703125" style="17" customWidth="1"/>
    <col min="15114" max="15117" width="4.7109375" style="17" customWidth="1"/>
    <col min="15118" max="15118" width="4.85546875" style="17" customWidth="1"/>
    <col min="15119" max="15119" width="6.140625" style="17" customWidth="1"/>
    <col min="15120" max="15349" width="9.140625" style="17"/>
    <col min="15350" max="15350" width="4.7109375" style="17" customWidth="1"/>
    <col min="15351" max="15351" width="4.85546875" style="17" customWidth="1"/>
    <col min="15352" max="15356" width="4.7109375" style="17" customWidth="1"/>
    <col min="15357" max="15357" width="5.28515625" style="17" customWidth="1"/>
    <col min="15358" max="15360" width="4.7109375" style="17" customWidth="1"/>
    <col min="15361" max="15361" width="4.5703125" style="17" customWidth="1"/>
    <col min="15362" max="15368" width="4.7109375" style="17" customWidth="1"/>
    <col min="15369" max="15369" width="4.5703125" style="17" customWidth="1"/>
    <col min="15370" max="15373" width="4.7109375" style="17" customWidth="1"/>
    <col min="15374" max="15374" width="4.85546875" style="17" customWidth="1"/>
    <col min="15375" max="15375" width="6.140625" style="17" customWidth="1"/>
    <col min="15376" max="15605" width="9.140625" style="17"/>
    <col min="15606" max="15606" width="4.7109375" style="17" customWidth="1"/>
    <col min="15607" max="15607" width="4.85546875" style="17" customWidth="1"/>
    <col min="15608" max="15612" width="4.7109375" style="17" customWidth="1"/>
    <col min="15613" max="15613" width="5.28515625" style="17" customWidth="1"/>
    <col min="15614" max="15616" width="4.7109375" style="17" customWidth="1"/>
    <col min="15617" max="15617" width="4.5703125" style="17" customWidth="1"/>
    <col min="15618" max="15624" width="4.7109375" style="17" customWidth="1"/>
    <col min="15625" max="15625" width="4.5703125" style="17" customWidth="1"/>
    <col min="15626" max="15629" width="4.7109375" style="17" customWidth="1"/>
    <col min="15630" max="15630" width="4.85546875" style="17" customWidth="1"/>
    <col min="15631" max="15631" width="6.140625" style="17" customWidth="1"/>
    <col min="15632" max="15861" width="9.140625" style="17"/>
    <col min="15862" max="15862" width="4.7109375" style="17" customWidth="1"/>
    <col min="15863" max="15863" width="4.85546875" style="17" customWidth="1"/>
    <col min="15864" max="15868" width="4.7109375" style="17" customWidth="1"/>
    <col min="15869" max="15869" width="5.28515625" style="17" customWidth="1"/>
    <col min="15870" max="15872" width="4.7109375" style="17" customWidth="1"/>
    <col min="15873" max="15873" width="4.5703125" style="17" customWidth="1"/>
    <col min="15874" max="15880" width="4.7109375" style="17" customWidth="1"/>
    <col min="15881" max="15881" width="4.5703125" style="17" customWidth="1"/>
    <col min="15882" max="15885" width="4.7109375" style="17" customWidth="1"/>
    <col min="15886" max="15886" width="4.85546875" style="17" customWidth="1"/>
    <col min="15887" max="15887" width="6.140625" style="17" customWidth="1"/>
    <col min="15888" max="16117" width="9.140625" style="17"/>
    <col min="16118" max="16118" width="4.7109375" style="17" customWidth="1"/>
    <col min="16119" max="16119" width="4.85546875" style="17" customWidth="1"/>
    <col min="16120" max="16124" width="4.7109375" style="17" customWidth="1"/>
    <col min="16125" max="16125" width="5.28515625" style="17" customWidth="1"/>
    <col min="16126" max="16128" width="4.7109375" style="17" customWidth="1"/>
    <col min="16129" max="16129" width="4.5703125" style="17" customWidth="1"/>
    <col min="16130" max="16136" width="4.7109375" style="17" customWidth="1"/>
    <col min="16137" max="16137" width="4.5703125" style="17" customWidth="1"/>
    <col min="16138" max="16141" width="4.7109375" style="17" customWidth="1"/>
    <col min="16142" max="16142" width="4.85546875" style="17" customWidth="1"/>
    <col min="16143" max="16143" width="6.140625" style="17" customWidth="1"/>
    <col min="16144" max="16384" width="9.140625" style="17"/>
  </cols>
  <sheetData>
    <row r="1" spans="1:23" customFormat="1" ht="24.75" customHeight="1">
      <c r="A1" s="316" t="s">
        <v>719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</row>
    <row r="2" spans="1:23" customFormat="1" ht="25.5" customHeight="1">
      <c r="A2" s="114"/>
      <c r="B2" s="386" t="s">
        <v>660</v>
      </c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</row>
    <row r="3" spans="1:23" customFormat="1" ht="25.5" customHeight="1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387" t="s">
        <v>624</v>
      </c>
      <c r="S3" s="388"/>
    </row>
    <row r="4" spans="1:23" customFormat="1" ht="25.5" customHeight="1">
      <c r="A4" s="15"/>
      <c r="B4" s="285" t="s">
        <v>579</v>
      </c>
      <c r="C4" s="285"/>
      <c r="D4" s="285"/>
      <c r="E4" s="285"/>
      <c r="F4" s="285"/>
      <c r="G4" s="285"/>
      <c r="H4" s="285"/>
      <c r="I4" s="285"/>
      <c r="J4" s="285"/>
      <c r="K4" s="285"/>
      <c r="L4" s="16"/>
      <c r="M4" s="16"/>
      <c r="N4" s="285" t="s">
        <v>580</v>
      </c>
      <c r="O4" s="285"/>
      <c r="P4" s="16" t="s">
        <v>581</v>
      </c>
      <c r="Q4" s="16" t="s">
        <v>582</v>
      </c>
      <c r="R4" s="16" t="s">
        <v>617</v>
      </c>
      <c r="S4" s="16" t="s">
        <v>618</v>
      </c>
    </row>
    <row r="5" spans="1:23" ht="21" customHeight="1">
      <c r="A5" s="337" t="s">
        <v>248</v>
      </c>
      <c r="B5" s="338" t="s">
        <v>584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339" t="s">
        <v>585</v>
      </c>
      <c r="O5" s="340"/>
      <c r="P5" s="281" t="s">
        <v>647</v>
      </c>
      <c r="Q5" s="281"/>
      <c r="R5" s="281"/>
      <c r="S5" s="281"/>
    </row>
    <row r="6" spans="1:23" ht="21" customHeight="1">
      <c r="A6" s="381"/>
      <c r="B6" s="382"/>
      <c r="C6" s="383"/>
      <c r="D6" s="383"/>
      <c r="E6" s="383"/>
      <c r="F6" s="383"/>
      <c r="G6" s="383"/>
      <c r="H6" s="383"/>
      <c r="I6" s="383"/>
      <c r="J6" s="383"/>
      <c r="K6" s="383"/>
      <c r="L6" s="383"/>
      <c r="M6" s="383"/>
      <c r="N6" s="384"/>
      <c r="O6" s="385"/>
      <c r="P6" s="37">
        <v>2016</v>
      </c>
      <c r="Q6" s="37">
        <v>2017</v>
      </c>
      <c r="R6" s="37">
        <v>2018</v>
      </c>
      <c r="S6" s="37">
        <v>2019</v>
      </c>
    </row>
    <row r="7" spans="1:23" ht="15" customHeight="1">
      <c r="A7" s="18" t="s">
        <v>248</v>
      </c>
      <c r="B7" s="348" t="s">
        <v>586</v>
      </c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9" t="s">
        <v>244</v>
      </c>
      <c r="O7" s="289"/>
      <c r="P7" s="38">
        <v>24178271</v>
      </c>
      <c r="Q7" s="38">
        <f>P7*1.05</f>
        <v>25387184.550000001</v>
      </c>
      <c r="R7" s="38">
        <f t="shared" ref="R7:S7" si="0">Q7*1.05</f>
        <v>26656543.777500004</v>
      </c>
      <c r="S7" s="38">
        <f t="shared" si="0"/>
        <v>27989370.966375005</v>
      </c>
      <c r="T7" s="389"/>
      <c r="U7" s="390"/>
    </row>
    <row r="8" spans="1:23" ht="26.25" customHeight="1">
      <c r="A8" s="18" t="s">
        <v>247</v>
      </c>
      <c r="B8" s="345" t="s">
        <v>587</v>
      </c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89" t="s">
        <v>241</v>
      </c>
      <c r="O8" s="289"/>
      <c r="P8" s="38">
        <v>4140623</v>
      </c>
      <c r="Q8" s="38">
        <f t="shared" ref="Q8:S27" si="1">P8*1.05</f>
        <v>4347654.1500000004</v>
      </c>
      <c r="R8" s="38">
        <f t="shared" si="1"/>
        <v>4565036.8575000009</v>
      </c>
      <c r="S8" s="38">
        <f t="shared" si="1"/>
        <v>4793288.7003750009</v>
      </c>
      <c r="T8" s="389"/>
      <c r="U8" s="390"/>
    </row>
    <row r="9" spans="1:23" ht="15" customHeight="1">
      <c r="A9" s="18" t="s">
        <v>246</v>
      </c>
      <c r="B9" s="348" t="s">
        <v>588</v>
      </c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9" t="s">
        <v>238</v>
      </c>
      <c r="O9" s="289"/>
      <c r="P9" s="38">
        <v>19069463</v>
      </c>
      <c r="Q9" s="38">
        <f t="shared" si="1"/>
        <v>20022936.150000002</v>
      </c>
      <c r="R9" s="38">
        <f t="shared" si="1"/>
        <v>21024082.957500003</v>
      </c>
      <c r="S9" s="38">
        <f t="shared" si="1"/>
        <v>22075287.105375003</v>
      </c>
      <c r="T9" s="389"/>
      <c r="U9" s="390"/>
    </row>
    <row r="10" spans="1:23" ht="15" customHeight="1">
      <c r="A10" s="18" t="s">
        <v>245</v>
      </c>
      <c r="B10" s="348" t="s">
        <v>589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9" t="s">
        <v>235</v>
      </c>
      <c r="O10" s="289"/>
      <c r="P10" s="38">
        <v>1820621</v>
      </c>
      <c r="Q10" s="38">
        <f t="shared" si="1"/>
        <v>1911652.05</v>
      </c>
      <c r="R10" s="38">
        <f t="shared" si="1"/>
        <v>2007234.6525000001</v>
      </c>
      <c r="S10" s="38">
        <f t="shared" si="1"/>
        <v>2107596.385125</v>
      </c>
      <c r="T10" s="389"/>
      <c r="U10" s="390"/>
    </row>
    <row r="11" spans="1:23" ht="15" customHeight="1">
      <c r="A11" s="18" t="s">
        <v>557</v>
      </c>
      <c r="B11" s="348" t="s">
        <v>590</v>
      </c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9" t="s">
        <v>232</v>
      </c>
      <c r="O11" s="289"/>
      <c r="P11" s="38">
        <v>6065925</v>
      </c>
      <c r="Q11" s="38">
        <f t="shared" si="1"/>
        <v>6369221.25</v>
      </c>
      <c r="R11" s="38">
        <f t="shared" si="1"/>
        <v>6687682.3125</v>
      </c>
      <c r="S11" s="38">
        <f t="shared" si="1"/>
        <v>7022066.4281250006</v>
      </c>
      <c r="T11" s="389"/>
      <c r="U11" s="390"/>
    </row>
    <row r="12" spans="1:23" ht="15" customHeight="1">
      <c r="A12" s="18" t="s">
        <v>556</v>
      </c>
      <c r="B12" s="348" t="s">
        <v>591</v>
      </c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9" t="s">
        <v>229</v>
      </c>
      <c r="O12" s="289"/>
      <c r="P12" s="38">
        <v>14215254</v>
      </c>
      <c r="Q12" s="38">
        <f t="shared" si="1"/>
        <v>14926016.700000001</v>
      </c>
      <c r="R12" s="38">
        <f t="shared" si="1"/>
        <v>15672317.535000002</v>
      </c>
      <c r="S12" s="38">
        <f t="shared" si="1"/>
        <v>16455933.411750004</v>
      </c>
      <c r="T12" s="389"/>
      <c r="U12" s="390"/>
    </row>
    <row r="13" spans="1:23" ht="15" customHeight="1">
      <c r="A13" s="18" t="s">
        <v>555</v>
      </c>
      <c r="B13" s="348" t="s">
        <v>592</v>
      </c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9" t="s">
        <v>226</v>
      </c>
      <c r="O13" s="289"/>
      <c r="P13" s="38">
        <v>2238263</v>
      </c>
      <c r="Q13" s="38">
        <f t="shared" si="1"/>
        <v>2350176.15</v>
      </c>
      <c r="R13" s="38">
        <f t="shared" si="1"/>
        <v>2467684.9575</v>
      </c>
      <c r="S13" s="38">
        <f t="shared" si="1"/>
        <v>2591069.2053749999</v>
      </c>
      <c r="T13" s="389"/>
      <c r="U13" s="390"/>
    </row>
    <row r="14" spans="1:23" ht="15" customHeight="1" thickBot="1">
      <c r="A14" s="18" t="s">
        <v>554</v>
      </c>
      <c r="B14" s="354" t="s">
        <v>593</v>
      </c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2" t="s">
        <v>223</v>
      </c>
      <c r="O14" s="292"/>
      <c r="P14" s="39">
        <f>'Kiadások költségvetési 1.'!AG101</f>
        <v>0</v>
      </c>
      <c r="Q14" s="39">
        <f t="shared" si="1"/>
        <v>0</v>
      </c>
      <c r="R14" s="39">
        <f t="shared" si="1"/>
        <v>0</v>
      </c>
      <c r="S14" s="39">
        <f t="shared" si="1"/>
        <v>0</v>
      </c>
      <c r="T14" s="389"/>
      <c r="U14" s="390"/>
      <c r="W14" s="36"/>
    </row>
    <row r="15" spans="1:23" ht="15" customHeight="1" thickBot="1">
      <c r="A15" s="18" t="s">
        <v>553</v>
      </c>
      <c r="B15" s="355" t="s">
        <v>594</v>
      </c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5" t="s">
        <v>220</v>
      </c>
      <c r="O15" s="296"/>
      <c r="P15" s="78">
        <f>SUM(P7:P14)</f>
        <v>71728420</v>
      </c>
      <c r="Q15" s="79">
        <f t="shared" si="1"/>
        <v>75314841</v>
      </c>
      <c r="R15" s="79">
        <f t="shared" si="1"/>
        <v>79080583.049999997</v>
      </c>
      <c r="S15" s="80">
        <f t="shared" si="1"/>
        <v>83034612.202500001</v>
      </c>
      <c r="T15" s="389"/>
      <c r="U15" s="390"/>
    </row>
    <row r="16" spans="1:23" ht="15" customHeight="1">
      <c r="A16" s="18" t="s">
        <v>552</v>
      </c>
      <c r="B16" s="363" t="s">
        <v>595</v>
      </c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9" t="s">
        <v>217</v>
      </c>
      <c r="O16" s="299"/>
      <c r="P16" s="40">
        <v>36455511</v>
      </c>
      <c r="Q16" s="81">
        <f t="shared" si="1"/>
        <v>38278286.550000004</v>
      </c>
      <c r="R16" s="81">
        <f t="shared" si="1"/>
        <v>40192200.877500005</v>
      </c>
      <c r="S16" s="81">
        <f t="shared" si="1"/>
        <v>42201810.921375006</v>
      </c>
      <c r="T16" s="391"/>
      <c r="U16" s="392"/>
    </row>
    <row r="17" spans="1:21" ht="15" customHeight="1">
      <c r="A17" s="18" t="s">
        <v>551</v>
      </c>
      <c r="B17" s="359" t="s">
        <v>596</v>
      </c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289" t="s">
        <v>214</v>
      </c>
      <c r="O17" s="289"/>
      <c r="P17" s="41">
        <v>19817172</v>
      </c>
      <c r="Q17" s="38">
        <f t="shared" si="1"/>
        <v>20808030.600000001</v>
      </c>
      <c r="R17" s="38">
        <f t="shared" si="1"/>
        <v>21848432.130000003</v>
      </c>
      <c r="S17" s="38">
        <f t="shared" si="1"/>
        <v>22940853.736500002</v>
      </c>
      <c r="T17" s="393"/>
      <c r="U17" s="391"/>
    </row>
    <row r="18" spans="1:21" ht="15" customHeight="1">
      <c r="A18" s="18" t="s">
        <v>550</v>
      </c>
      <c r="B18" s="359" t="s">
        <v>598</v>
      </c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289" t="s">
        <v>211</v>
      </c>
      <c r="O18" s="289"/>
      <c r="P18" s="41">
        <v>5706082</v>
      </c>
      <c r="Q18" s="38">
        <f t="shared" si="1"/>
        <v>5991386.1000000006</v>
      </c>
      <c r="R18" s="38">
        <f t="shared" si="1"/>
        <v>6290955.4050000012</v>
      </c>
      <c r="S18" s="38">
        <f t="shared" si="1"/>
        <v>6605503.1752500013</v>
      </c>
      <c r="T18" s="391"/>
      <c r="U18" s="392"/>
    </row>
    <row r="19" spans="1:21" ht="15" customHeight="1">
      <c r="A19" s="18" t="s">
        <v>597</v>
      </c>
      <c r="B19" s="359" t="s">
        <v>600</v>
      </c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289" t="s">
        <v>208</v>
      </c>
      <c r="O19" s="289"/>
      <c r="P19" s="41">
        <v>5201542</v>
      </c>
      <c r="Q19" s="38">
        <f t="shared" si="1"/>
        <v>5461619.1000000006</v>
      </c>
      <c r="R19" s="38">
        <f t="shared" si="1"/>
        <v>5734700.0550000006</v>
      </c>
      <c r="S19" s="38">
        <f t="shared" si="1"/>
        <v>6021435.0577500006</v>
      </c>
      <c r="T19" s="391"/>
      <c r="U19" s="392"/>
    </row>
    <row r="20" spans="1:21" ht="15" customHeight="1">
      <c r="A20" s="18" t="s">
        <v>599</v>
      </c>
      <c r="B20" s="359" t="s">
        <v>602</v>
      </c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289" t="s">
        <v>205</v>
      </c>
      <c r="O20" s="289"/>
      <c r="P20" s="41">
        <f>'Bevételek (költségvetési) 2.'!AG61</f>
        <v>0</v>
      </c>
      <c r="Q20" s="38">
        <f t="shared" si="1"/>
        <v>0</v>
      </c>
      <c r="R20" s="38">
        <f t="shared" si="1"/>
        <v>0</v>
      </c>
      <c r="S20" s="38">
        <f t="shared" si="1"/>
        <v>0</v>
      </c>
      <c r="T20" s="393"/>
      <c r="U20" s="391"/>
    </row>
    <row r="21" spans="1:21" ht="15" customHeight="1">
      <c r="A21" s="18" t="s">
        <v>601</v>
      </c>
      <c r="B21" s="359" t="s">
        <v>604</v>
      </c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289" t="s">
        <v>202</v>
      </c>
      <c r="O21" s="289"/>
      <c r="P21" s="41">
        <f>'Bevételek (költségvetési) 2.'!AG67</f>
        <v>0</v>
      </c>
      <c r="Q21" s="38">
        <f t="shared" si="1"/>
        <v>0</v>
      </c>
      <c r="R21" s="38">
        <f t="shared" si="1"/>
        <v>0</v>
      </c>
      <c r="S21" s="38">
        <f t="shared" si="1"/>
        <v>0</v>
      </c>
      <c r="T21" s="391"/>
      <c r="U21" s="392"/>
    </row>
    <row r="22" spans="1:21" ht="15" customHeight="1" thickBot="1">
      <c r="A22" s="18" t="s">
        <v>603</v>
      </c>
      <c r="B22" s="380" t="s">
        <v>606</v>
      </c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292" t="s">
        <v>199</v>
      </c>
      <c r="O22" s="292"/>
      <c r="P22" s="42">
        <v>4900000</v>
      </c>
      <c r="Q22" s="38">
        <f t="shared" si="1"/>
        <v>5145000</v>
      </c>
      <c r="R22" s="38">
        <f t="shared" ref="R22" si="2">Q22*1.05</f>
        <v>5402250</v>
      </c>
      <c r="S22" s="38">
        <f t="shared" ref="S22" si="3">R22*1.05</f>
        <v>5672362.5</v>
      </c>
      <c r="T22" s="391"/>
      <c r="U22" s="392"/>
    </row>
    <row r="23" spans="1:21" ht="15" customHeight="1" thickBot="1">
      <c r="A23" s="18" t="s">
        <v>605</v>
      </c>
      <c r="B23" s="373" t="s">
        <v>608</v>
      </c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74"/>
      <c r="N23" s="375">
        <v>17</v>
      </c>
      <c r="O23" s="296"/>
      <c r="P23" s="43">
        <f>SUM(P16:P22)</f>
        <v>72080307</v>
      </c>
      <c r="Q23" s="43">
        <f t="shared" ref="Q23:S23" si="4">SUM(Q16:Q22)</f>
        <v>75684322.350000009</v>
      </c>
      <c r="R23" s="43">
        <f t="shared" si="4"/>
        <v>79468538.467500016</v>
      </c>
      <c r="S23" s="43">
        <f t="shared" si="4"/>
        <v>83441965.390875012</v>
      </c>
      <c r="T23" s="391"/>
      <c r="U23" s="392"/>
    </row>
    <row r="24" spans="1:21" ht="15" customHeight="1">
      <c r="A24" s="18" t="s">
        <v>607</v>
      </c>
      <c r="B24" s="377" t="s">
        <v>658</v>
      </c>
      <c r="C24" s="378"/>
      <c r="D24" s="378"/>
      <c r="E24" s="378"/>
      <c r="F24" s="378"/>
      <c r="G24" s="378"/>
      <c r="H24" s="378"/>
      <c r="I24" s="378"/>
      <c r="J24" s="378"/>
      <c r="K24" s="378"/>
      <c r="L24" s="378"/>
      <c r="M24" s="378"/>
      <c r="N24" s="379" t="s">
        <v>193</v>
      </c>
      <c r="O24" s="379"/>
      <c r="P24" s="82">
        <f>'Finanszírozási kiadások 3.'!AG36</f>
        <v>652560</v>
      </c>
      <c r="Q24" s="83">
        <f t="shared" si="1"/>
        <v>685188</v>
      </c>
      <c r="R24" s="83">
        <f t="shared" si="1"/>
        <v>719447.4</v>
      </c>
      <c r="S24" s="83">
        <f t="shared" si="1"/>
        <v>755419.77</v>
      </c>
      <c r="T24" s="394"/>
      <c r="U24" s="395"/>
    </row>
    <row r="25" spans="1:21" ht="15" customHeight="1">
      <c r="A25" s="18" t="s">
        <v>609</v>
      </c>
      <c r="B25" s="399" t="s">
        <v>612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289" t="s">
        <v>190</v>
      </c>
      <c r="O25" s="289"/>
      <c r="P25" s="84">
        <f>'Finanszírozási bevételek 4.'!AG24</f>
        <v>0</v>
      </c>
      <c r="Q25" s="38">
        <f t="shared" si="1"/>
        <v>0</v>
      </c>
      <c r="R25" s="38">
        <f t="shared" si="1"/>
        <v>0</v>
      </c>
      <c r="S25" s="38">
        <f t="shared" si="1"/>
        <v>0</v>
      </c>
      <c r="T25" s="394"/>
      <c r="U25" s="395"/>
    </row>
    <row r="26" spans="1:21" ht="12.75" customHeight="1" thickBot="1">
      <c r="A26" s="18" t="s">
        <v>611</v>
      </c>
      <c r="B26" s="372" t="s">
        <v>614</v>
      </c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3" t="s">
        <v>187</v>
      </c>
      <c r="O26" s="313"/>
      <c r="P26" s="85">
        <v>10708259</v>
      </c>
      <c r="Q26" s="39">
        <f t="shared" si="1"/>
        <v>11243671.950000001</v>
      </c>
      <c r="R26" s="39">
        <f t="shared" si="1"/>
        <v>11805855.547500001</v>
      </c>
      <c r="S26" s="39">
        <f t="shared" si="1"/>
        <v>12396148.324875003</v>
      </c>
      <c r="T26" s="394"/>
      <c r="U26" s="395"/>
    </row>
    <row r="27" spans="1:21" ht="15" customHeight="1" thickBot="1">
      <c r="A27" s="18" t="s">
        <v>613</v>
      </c>
      <c r="B27" s="396" t="s">
        <v>616</v>
      </c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97"/>
      <c r="N27" s="398" t="s">
        <v>184</v>
      </c>
      <c r="O27" s="309"/>
      <c r="P27" s="86">
        <f>SUM(P25:P26)</f>
        <v>10708259</v>
      </c>
      <c r="Q27" s="79">
        <f t="shared" si="1"/>
        <v>11243671.950000001</v>
      </c>
      <c r="R27" s="79">
        <f t="shared" ref="R27:S27" si="5">Q27*1.05</f>
        <v>11805855.547500001</v>
      </c>
      <c r="S27" s="80">
        <f t="shared" si="5"/>
        <v>12396148.324875003</v>
      </c>
      <c r="T27" s="394"/>
      <c r="U27" s="395"/>
    </row>
    <row r="28" spans="1:21" ht="13.5" customHeight="1"/>
    <row r="29" spans="1:21" ht="13.5" customHeight="1"/>
    <row r="30" spans="1:21" ht="13.5" customHeight="1"/>
  </sheetData>
  <mergeCells count="72">
    <mergeCell ref="B27:M27"/>
    <mergeCell ref="N27:O27"/>
    <mergeCell ref="T27:U27"/>
    <mergeCell ref="B25:M25"/>
    <mergeCell ref="N25:O25"/>
    <mergeCell ref="T25:U25"/>
    <mergeCell ref="B26:M26"/>
    <mergeCell ref="N26:O26"/>
    <mergeCell ref="T26:U26"/>
    <mergeCell ref="B23:M23"/>
    <mergeCell ref="N23:O23"/>
    <mergeCell ref="T23:U23"/>
    <mergeCell ref="B24:M24"/>
    <mergeCell ref="N24:O24"/>
    <mergeCell ref="T24:U24"/>
    <mergeCell ref="B21:M21"/>
    <mergeCell ref="N21:O21"/>
    <mergeCell ref="T21:U21"/>
    <mergeCell ref="B22:M22"/>
    <mergeCell ref="N22:O22"/>
    <mergeCell ref="T22:U22"/>
    <mergeCell ref="B19:M19"/>
    <mergeCell ref="N19:O19"/>
    <mergeCell ref="T19:U19"/>
    <mergeCell ref="B20:M20"/>
    <mergeCell ref="N20:O20"/>
    <mergeCell ref="T20:U20"/>
    <mergeCell ref="B17:M17"/>
    <mergeCell ref="N17:O17"/>
    <mergeCell ref="T17:U17"/>
    <mergeCell ref="B18:M18"/>
    <mergeCell ref="N18:O18"/>
    <mergeCell ref="T18:U18"/>
    <mergeCell ref="B15:M15"/>
    <mergeCell ref="N15:O15"/>
    <mergeCell ref="T15:U15"/>
    <mergeCell ref="B16:M16"/>
    <mergeCell ref="N16:O16"/>
    <mergeCell ref="T16:U16"/>
    <mergeCell ref="B13:M13"/>
    <mergeCell ref="N13:O13"/>
    <mergeCell ref="T13:U13"/>
    <mergeCell ref="B14:M14"/>
    <mergeCell ref="N14:O14"/>
    <mergeCell ref="T14:U14"/>
    <mergeCell ref="B11:M11"/>
    <mergeCell ref="N11:O11"/>
    <mergeCell ref="T11:U11"/>
    <mergeCell ref="B12:M12"/>
    <mergeCell ref="N12:O12"/>
    <mergeCell ref="T12:U12"/>
    <mergeCell ref="B9:M9"/>
    <mergeCell ref="N9:O9"/>
    <mergeCell ref="T9:U9"/>
    <mergeCell ref="B10:M10"/>
    <mergeCell ref="N10:O10"/>
    <mergeCell ref="T10:U10"/>
    <mergeCell ref="B7:M7"/>
    <mergeCell ref="N7:O7"/>
    <mergeCell ref="T7:U7"/>
    <mergeCell ref="B8:M8"/>
    <mergeCell ref="N8:O8"/>
    <mergeCell ref="T8:U8"/>
    <mergeCell ref="A5:A6"/>
    <mergeCell ref="B5:M6"/>
    <mergeCell ref="N5:O6"/>
    <mergeCell ref="P5:S5"/>
    <mergeCell ref="A1:S1"/>
    <mergeCell ref="B2:S2"/>
    <mergeCell ref="R3:S3"/>
    <mergeCell ref="B4:K4"/>
    <mergeCell ref="N4:O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cellComments="asDisplayed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L13"/>
  <sheetViews>
    <sheetView tabSelected="1" view="pageBreakPreview" zoomScale="120" zoomScaleNormal="100" zoomScaleSheetLayoutView="120" workbookViewId="0">
      <selection sqref="A1:G1"/>
    </sheetView>
  </sheetViews>
  <sheetFormatPr defaultRowHeight="12.75"/>
  <cols>
    <col min="2" max="2" width="21.42578125" customWidth="1"/>
    <col min="3" max="3" width="42.42578125" customWidth="1"/>
    <col min="4" max="4" width="10.7109375" customWidth="1"/>
    <col min="5" max="5" width="12.42578125" customWidth="1"/>
    <col min="6" max="6" width="11.7109375" customWidth="1"/>
    <col min="7" max="7" width="14.140625" customWidth="1"/>
  </cols>
  <sheetData>
    <row r="1" spans="1:12">
      <c r="A1" s="407" t="s">
        <v>720</v>
      </c>
      <c r="B1" s="407"/>
      <c r="C1" s="407"/>
      <c r="D1" s="407"/>
      <c r="E1" s="407"/>
      <c r="F1" s="407"/>
      <c r="G1" s="407"/>
      <c r="H1" s="19"/>
      <c r="I1" s="19"/>
      <c r="J1" s="19"/>
      <c r="K1" s="19"/>
      <c r="L1" s="19"/>
    </row>
    <row r="2" spans="1:12">
      <c r="A2" s="21"/>
      <c r="B2" s="21"/>
      <c r="C2" s="21"/>
      <c r="D2" s="21"/>
      <c r="E2" s="21"/>
      <c r="F2" s="21"/>
      <c r="G2" s="21" t="s">
        <v>707</v>
      </c>
      <c r="H2" s="21"/>
      <c r="I2" s="21"/>
      <c r="J2" s="19"/>
      <c r="K2" s="19"/>
      <c r="L2" s="19"/>
    </row>
    <row r="3" spans="1:12" ht="15">
      <c r="A3" s="408" t="s">
        <v>659</v>
      </c>
      <c r="B3" s="408"/>
      <c r="C3" s="408"/>
      <c r="D3" s="408"/>
      <c r="E3" s="408"/>
      <c r="F3" s="408"/>
      <c r="G3" s="408"/>
      <c r="H3" s="20"/>
      <c r="I3" s="20"/>
      <c r="J3" s="20"/>
      <c r="K3" s="20"/>
      <c r="L3" s="20"/>
    </row>
    <row r="4" spans="1:12">
      <c r="G4" s="21" t="s">
        <v>624</v>
      </c>
    </row>
    <row r="5" spans="1:12">
      <c r="A5" s="22" t="s">
        <v>579</v>
      </c>
      <c r="B5" s="22" t="s">
        <v>580</v>
      </c>
      <c r="C5" s="22" t="s">
        <v>581</v>
      </c>
      <c r="D5" s="22" t="s">
        <v>582</v>
      </c>
      <c r="E5" s="22" t="s">
        <v>617</v>
      </c>
      <c r="F5" s="22" t="s">
        <v>618</v>
      </c>
      <c r="G5" s="22" t="s">
        <v>619</v>
      </c>
    </row>
    <row r="6" spans="1:12">
      <c r="A6" s="405" t="s">
        <v>620</v>
      </c>
      <c r="B6" s="410"/>
      <c r="C6" s="401" t="s">
        <v>253</v>
      </c>
      <c r="D6" s="401">
        <v>2016</v>
      </c>
      <c r="E6" s="401">
        <v>2017</v>
      </c>
      <c r="F6" s="403">
        <v>2018</v>
      </c>
      <c r="G6" s="405">
        <v>2019</v>
      </c>
    </row>
    <row r="7" spans="1:12">
      <c r="A7" s="409"/>
      <c r="B7" s="411"/>
      <c r="C7" s="412"/>
      <c r="D7" s="402"/>
      <c r="E7" s="402"/>
      <c r="F7" s="404"/>
      <c r="G7" s="406"/>
    </row>
    <row r="8" spans="1:12" s="20" customFormat="1" ht="72.75" customHeight="1">
      <c r="A8" s="285" t="s">
        <v>248</v>
      </c>
      <c r="B8" s="23" t="s">
        <v>621</v>
      </c>
      <c r="C8" s="24"/>
      <c r="D8" s="285"/>
      <c r="E8" s="285"/>
      <c r="F8" s="285"/>
      <c r="G8" s="285"/>
    </row>
    <row r="9" spans="1:12" s="20" customFormat="1" ht="38.25">
      <c r="A9" s="285"/>
      <c r="B9" s="23" t="s">
        <v>622</v>
      </c>
      <c r="C9" s="25"/>
      <c r="D9" s="285"/>
      <c r="E9" s="285"/>
      <c r="F9" s="285"/>
      <c r="G9" s="285"/>
    </row>
    <row r="10" spans="1:12" s="20" customFormat="1">
      <c r="A10" s="285"/>
      <c r="B10" s="27" t="s">
        <v>623</v>
      </c>
      <c r="C10" s="28"/>
      <c r="D10" s="62">
        <v>0</v>
      </c>
      <c r="E10" s="63">
        <v>0</v>
      </c>
      <c r="F10" s="63">
        <v>0</v>
      </c>
      <c r="G10" s="63">
        <v>0</v>
      </c>
    </row>
    <row r="11" spans="1:12" s="20" customFormat="1" ht="95.25" customHeight="1">
      <c r="A11" s="285" t="s">
        <v>247</v>
      </c>
      <c r="B11" s="29" t="s">
        <v>621</v>
      </c>
      <c r="C11" s="30"/>
      <c r="D11" s="400"/>
      <c r="E11" s="285"/>
      <c r="F11" s="285"/>
      <c r="G11" s="285"/>
    </row>
    <row r="12" spans="1:12" s="20" customFormat="1" ht="38.25">
      <c r="A12" s="285"/>
      <c r="B12" s="29" t="s">
        <v>622</v>
      </c>
      <c r="C12" s="31"/>
      <c r="D12" s="400"/>
      <c r="E12" s="285"/>
      <c r="F12" s="285"/>
      <c r="G12" s="285"/>
    </row>
    <row r="13" spans="1:12" s="20" customFormat="1">
      <c r="A13" s="285"/>
      <c r="B13" s="32" t="s">
        <v>623</v>
      </c>
      <c r="C13" s="33"/>
      <c r="D13" s="64">
        <v>0</v>
      </c>
      <c r="E13" s="65">
        <v>0</v>
      </c>
      <c r="F13" s="65">
        <v>0</v>
      </c>
      <c r="G13" s="65">
        <v>0</v>
      </c>
    </row>
  </sheetData>
  <mergeCells count="19">
    <mergeCell ref="D6:D7"/>
    <mergeCell ref="E6:E7"/>
    <mergeCell ref="F6:F7"/>
    <mergeCell ref="G6:G7"/>
    <mergeCell ref="A1:G1"/>
    <mergeCell ref="A3:G3"/>
    <mergeCell ref="A6:A7"/>
    <mergeCell ref="B6:B7"/>
    <mergeCell ref="C6:C7"/>
    <mergeCell ref="A11:A13"/>
    <mergeCell ref="D11:D12"/>
    <mergeCell ref="E11:E12"/>
    <mergeCell ref="F11:F12"/>
    <mergeCell ref="G11:G12"/>
    <mergeCell ref="A8:A10"/>
    <mergeCell ref="D8:D9"/>
    <mergeCell ref="E8:E9"/>
    <mergeCell ref="F8:F9"/>
    <mergeCell ref="G8:G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I74"/>
  <sheetViews>
    <sheetView view="pageBreakPreview" zoomScaleNormal="100" zoomScaleSheetLayoutView="100" workbookViewId="0">
      <selection sqref="A1:AH1"/>
    </sheetView>
  </sheetViews>
  <sheetFormatPr defaultRowHeight="12.75"/>
  <cols>
    <col min="1" max="28" width="2.7109375" style="2" customWidth="1"/>
    <col min="29" max="29" width="2.7109375" style="7" customWidth="1"/>
    <col min="30" max="32" width="2.7109375" style="2" customWidth="1"/>
    <col min="33" max="33" width="16" style="2" customWidth="1"/>
    <col min="34" max="34" width="13.85546875" style="2" customWidth="1"/>
    <col min="35" max="35" width="15.42578125" style="2" customWidth="1"/>
    <col min="36" max="43" width="2.7109375" style="2" customWidth="1"/>
    <col min="44" max="16384" width="9.140625" style="2"/>
  </cols>
  <sheetData>
    <row r="1" spans="1:35" ht="14.25" customHeight="1">
      <c r="A1" s="250" t="s">
        <v>709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</row>
    <row r="2" spans="1:35" ht="15.95" customHeight="1">
      <c r="A2" s="205" t="s">
        <v>401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1"/>
    </row>
    <row r="3" spans="1:35" ht="35.1" customHeight="1">
      <c r="A3" s="205" t="s">
        <v>665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14"/>
    </row>
    <row r="4" spans="1:35" ht="15.75" customHeight="1">
      <c r="A4" s="251" t="s">
        <v>624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</row>
    <row r="5" spans="1:35" ht="39" customHeight="1">
      <c r="A5" s="208" t="s">
        <v>251</v>
      </c>
      <c r="B5" s="209"/>
      <c r="C5" s="210" t="s">
        <v>250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2" t="s">
        <v>249</v>
      </c>
      <c r="AD5" s="211"/>
      <c r="AE5" s="211"/>
      <c r="AF5" s="211"/>
      <c r="AG5" s="54" t="s">
        <v>656</v>
      </c>
      <c r="AH5" s="101" t="s">
        <v>662</v>
      </c>
      <c r="AI5" s="119" t="s">
        <v>663</v>
      </c>
    </row>
    <row r="6" spans="1:35">
      <c r="A6" s="240" t="s">
        <v>248</v>
      </c>
      <c r="B6" s="241"/>
      <c r="C6" s="242" t="s">
        <v>247</v>
      </c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4"/>
      <c r="AC6" s="242" t="s">
        <v>246</v>
      </c>
      <c r="AD6" s="245"/>
      <c r="AE6" s="245"/>
      <c r="AF6" s="239"/>
      <c r="AG6" s="53" t="s">
        <v>245</v>
      </c>
      <c r="AH6" s="100" t="s">
        <v>557</v>
      </c>
      <c r="AI6" s="100" t="s">
        <v>556</v>
      </c>
    </row>
    <row r="7" spans="1:35" s="5" customFormat="1" ht="12.95" customHeight="1">
      <c r="A7" s="225" t="s">
        <v>244</v>
      </c>
      <c r="B7" s="239"/>
      <c r="C7" s="246" t="s">
        <v>400</v>
      </c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7"/>
      <c r="P7" s="247"/>
      <c r="Q7" s="247"/>
      <c r="R7" s="247"/>
      <c r="S7" s="247"/>
      <c r="T7" s="247"/>
      <c r="U7" s="247"/>
      <c r="V7" s="247"/>
      <c r="W7" s="247"/>
      <c r="X7" s="247"/>
      <c r="Y7" s="247"/>
      <c r="Z7" s="247"/>
      <c r="AA7" s="247"/>
      <c r="AB7" s="248"/>
      <c r="AC7" s="230" t="s">
        <v>399</v>
      </c>
      <c r="AD7" s="231"/>
      <c r="AE7" s="231"/>
      <c r="AF7" s="232"/>
      <c r="AG7" s="44">
        <v>12281055</v>
      </c>
      <c r="AH7" s="105">
        <v>12772297</v>
      </c>
      <c r="AI7" s="105">
        <v>12772297</v>
      </c>
    </row>
    <row r="8" spans="1:35" s="5" customFormat="1" ht="12.95" customHeight="1">
      <c r="A8" s="225" t="s">
        <v>241</v>
      </c>
      <c r="B8" s="239"/>
      <c r="C8" s="227" t="s">
        <v>398</v>
      </c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9"/>
      <c r="AC8" s="230" t="s">
        <v>397</v>
      </c>
      <c r="AD8" s="231"/>
      <c r="AE8" s="231"/>
      <c r="AF8" s="232"/>
      <c r="AG8" s="44">
        <v>0</v>
      </c>
      <c r="AH8" s="105">
        <v>0</v>
      </c>
      <c r="AI8" s="105">
        <v>0</v>
      </c>
    </row>
    <row r="9" spans="1:35" s="5" customFormat="1" ht="26.1" customHeight="1">
      <c r="A9" s="225" t="s">
        <v>238</v>
      </c>
      <c r="B9" s="239"/>
      <c r="C9" s="227" t="s">
        <v>396</v>
      </c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9"/>
      <c r="AC9" s="230" t="s">
        <v>395</v>
      </c>
      <c r="AD9" s="231"/>
      <c r="AE9" s="231"/>
      <c r="AF9" s="232"/>
      <c r="AG9" s="44">
        <v>2832939</v>
      </c>
      <c r="AH9" s="105">
        <v>2910742</v>
      </c>
      <c r="AI9" s="105">
        <v>2910742</v>
      </c>
    </row>
    <row r="10" spans="1:35" ht="12.95" customHeight="1">
      <c r="A10" s="225" t="s">
        <v>235</v>
      </c>
      <c r="B10" s="239"/>
      <c r="C10" s="227" t="s">
        <v>394</v>
      </c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9"/>
      <c r="AC10" s="230" t="s">
        <v>393</v>
      </c>
      <c r="AD10" s="231"/>
      <c r="AE10" s="231"/>
      <c r="AF10" s="232"/>
      <c r="AG10" s="44">
        <v>1200000</v>
      </c>
      <c r="AH10" s="105">
        <v>1200000</v>
      </c>
      <c r="AI10" s="105">
        <v>1200000</v>
      </c>
    </row>
    <row r="11" spans="1:35" s="6" customFormat="1" ht="12.95" customHeight="1">
      <c r="A11" s="225" t="s">
        <v>232</v>
      </c>
      <c r="B11" s="239"/>
      <c r="C11" s="227" t="s">
        <v>392</v>
      </c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9"/>
      <c r="AC11" s="230" t="s">
        <v>391</v>
      </c>
      <c r="AD11" s="231"/>
      <c r="AE11" s="231"/>
      <c r="AF11" s="232"/>
      <c r="AG11" s="108">
        <v>0</v>
      </c>
      <c r="AH11" s="105">
        <v>838200</v>
      </c>
      <c r="AI11" s="105">
        <v>838200</v>
      </c>
    </row>
    <row r="12" spans="1:35" s="6" customFormat="1" ht="12.95" customHeight="1">
      <c r="A12" s="225" t="s">
        <v>229</v>
      </c>
      <c r="B12" s="239"/>
      <c r="C12" s="227" t="s">
        <v>390</v>
      </c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9"/>
      <c r="AC12" s="230" t="s">
        <v>389</v>
      </c>
      <c r="AD12" s="231"/>
      <c r="AE12" s="231"/>
      <c r="AF12" s="232"/>
      <c r="AG12" s="108">
        <v>0</v>
      </c>
      <c r="AH12" s="105">
        <v>0</v>
      </c>
      <c r="AI12" s="105">
        <v>0</v>
      </c>
    </row>
    <row r="13" spans="1:35" ht="12.95" customHeight="1">
      <c r="A13" s="225" t="s">
        <v>226</v>
      </c>
      <c r="B13" s="239"/>
      <c r="C13" s="227" t="s">
        <v>388</v>
      </c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9"/>
      <c r="AC13" s="230" t="s">
        <v>387</v>
      </c>
      <c r="AD13" s="231"/>
      <c r="AE13" s="231"/>
      <c r="AF13" s="232"/>
      <c r="AG13" s="61">
        <f>SUM(AG7:AG12)</f>
        <v>16313994</v>
      </c>
      <c r="AH13" s="61">
        <f>SUM(AH7:AH12)</f>
        <v>17721239</v>
      </c>
      <c r="AI13" s="61">
        <f>SUM(AI7:AI12)</f>
        <v>17721239</v>
      </c>
    </row>
    <row r="14" spans="1:35" ht="12.95" customHeight="1">
      <c r="A14" s="225" t="s">
        <v>223</v>
      </c>
      <c r="B14" s="239"/>
      <c r="C14" s="227" t="s">
        <v>386</v>
      </c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9"/>
      <c r="AC14" s="230" t="s">
        <v>385</v>
      </c>
      <c r="AD14" s="231"/>
      <c r="AE14" s="231"/>
      <c r="AF14" s="232"/>
      <c r="AG14" s="44">
        <v>0</v>
      </c>
      <c r="AH14" s="105">
        <v>0</v>
      </c>
      <c r="AI14" s="105">
        <v>0</v>
      </c>
    </row>
    <row r="15" spans="1:35" ht="26.1" customHeight="1">
      <c r="A15" s="225" t="s">
        <v>220</v>
      </c>
      <c r="B15" s="239"/>
      <c r="C15" s="227" t="s">
        <v>384</v>
      </c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9"/>
      <c r="AC15" s="230" t="s">
        <v>383</v>
      </c>
      <c r="AD15" s="231"/>
      <c r="AE15" s="231"/>
      <c r="AF15" s="232"/>
      <c r="AG15" s="44">
        <v>0</v>
      </c>
      <c r="AH15" s="105">
        <v>0</v>
      </c>
      <c r="AI15" s="105">
        <v>0</v>
      </c>
    </row>
    <row r="16" spans="1:35" ht="26.1" customHeight="1">
      <c r="A16" s="225" t="s">
        <v>217</v>
      </c>
      <c r="B16" s="239"/>
      <c r="C16" s="227" t="s">
        <v>382</v>
      </c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9"/>
      <c r="AC16" s="230" t="s">
        <v>381</v>
      </c>
      <c r="AD16" s="231"/>
      <c r="AE16" s="231"/>
      <c r="AF16" s="232"/>
      <c r="AG16" s="44">
        <v>0</v>
      </c>
      <c r="AH16" s="105">
        <v>0</v>
      </c>
      <c r="AI16" s="105">
        <v>0</v>
      </c>
    </row>
    <row r="17" spans="1:35" ht="26.1" customHeight="1">
      <c r="A17" s="225" t="s">
        <v>214</v>
      </c>
      <c r="B17" s="239"/>
      <c r="C17" s="227" t="s">
        <v>380</v>
      </c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9"/>
      <c r="AC17" s="230" t="s">
        <v>379</v>
      </c>
      <c r="AD17" s="231"/>
      <c r="AE17" s="231"/>
      <c r="AF17" s="232"/>
      <c r="AG17" s="44">
        <v>0</v>
      </c>
      <c r="AH17" s="105">
        <v>0</v>
      </c>
      <c r="AI17" s="105">
        <v>0</v>
      </c>
    </row>
    <row r="18" spans="1:35" ht="12.95" customHeight="1">
      <c r="A18" s="225" t="s">
        <v>211</v>
      </c>
      <c r="B18" s="239"/>
      <c r="C18" s="227" t="s">
        <v>378</v>
      </c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9"/>
      <c r="AC18" s="230" t="s">
        <v>377</v>
      </c>
      <c r="AD18" s="231"/>
      <c r="AE18" s="231"/>
      <c r="AF18" s="232"/>
      <c r="AG18" s="44">
        <v>22162000</v>
      </c>
      <c r="AH18" s="105">
        <v>22394000</v>
      </c>
      <c r="AI18" s="105">
        <v>18734272</v>
      </c>
    </row>
    <row r="19" spans="1:35" ht="12.95" customHeight="1">
      <c r="A19" s="214" t="s">
        <v>208</v>
      </c>
      <c r="B19" s="239"/>
      <c r="C19" s="216" t="s">
        <v>376</v>
      </c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  <c r="U19" s="217"/>
      <c r="V19" s="217"/>
      <c r="W19" s="217"/>
      <c r="X19" s="217"/>
      <c r="Y19" s="217"/>
      <c r="Z19" s="217"/>
      <c r="AA19" s="217"/>
      <c r="AB19" s="218"/>
      <c r="AC19" s="219" t="s">
        <v>375</v>
      </c>
      <c r="AD19" s="220"/>
      <c r="AE19" s="220"/>
      <c r="AF19" s="221"/>
      <c r="AG19" s="107">
        <f>SUM(AG13:AG18)</f>
        <v>38475994</v>
      </c>
      <c r="AH19" s="107">
        <f>SUM(AH13:AH18)</f>
        <v>40115239</v>
      </c>
      <c r="AI19" s="107">
        <f>SUM(AI13:AI18)</f>
        <v>36455511</v>
      </c>
    </row>
    <row r="20" spans="1:35" ht="12.95" customHeight="1">
      <c r="A20" s="225" t="s">
        <v>205</v>
      </c>
      <c r="B20" s="239"/>
      <c r="C20" s="227" t="s">
        <v>374</v>
      </c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9"/>
      <c r="AC20" s="230" t="s">
        <v>373</v>
      </c>
      <c r="AD20" s="231"/>
      <c r="AE20" s="231"/>
      <c r="AF20" s="232"/>
      <c r="AG20" s="44">
        <v>0</v>
      </c>
      <c r="AH20" s="105">
        <v>6499999</v>
      </c>
      <c r="AI20" s="105">
        <v>6499999</v>
      </c>
    </row>
    <row r="21" spans="1:35" ht="26.1" customHeight="1">
      <c r="A21" s="225" t="s">
        <v>202</v>
      </c>
      <c r="B21" s="239"/>
      <c r="C21" s="227" t="s">
        <v>372</v>
      </c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9"/>
      <c r="AC21" s="230" t="s">
        <v>371</v>
      </c>
      <c r="AD21" s="231"/>
      <c r="AE21" s="231"/>
      <c r="AF21" s="232"/>
      <c r="AG21" s="44">
        <v>0</v>
      </c>
      <c r="AH21" s="105">
        <v>0</v>
      </c>
      <c r="AI21" s="105">
        <v>0</v>
      </c>
    </row>
    <row r="22" spans="1:35" ht="26.1" customHeight="1">
      <c r="A22" s="225" t="s">
        <v>199</v>
      </c>
      <c r="B22" s="239"/>
      <c r="C22" s="227" t="s">
        <v>370</v>
      </c>
      <c r="D22" s="228"/>
      <c r="E22" s="228"/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9"/>
      <c r="AC22" s="230" t="s">
        <v>369</v>
      </c>
      <c r="AD22" s="231"/>
      <c r="AE22" s="231"/>
      <c r="AF22" s="232"/>
      <c r="AG22" s="44">
        <v>0</v>
      </c>
      <c r="AH22" s="105">
        <v>0</v>
      </c>
      <c r="AI22" s="105">
        <v>0</v>
      </c>
    </row>
    <row r="23" spans="1:35" ht="26.1" customHeight="1">
      <c r="A23" s="225" t="s">
        <v>196</v>
      </c>
      <c r="B23" s="239"/>
      <c r="C23" s="227" t="s">
        <v>368</v>
      </c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9"/>
      <c r="AC23" s="230" t="s">
        <v>367</v>
      </c>
      <c r="AD23" s="231"/>
      <c r="AE23" s="231"/>
      <c r="AF23" s="232"/>
      <c r="AG23" s="44">
        <v>0</v>
      </c>
      <c r="AH23" s="105">
        <v>0</v>
      </c>
      <c r="AI23" s="105">
        <v>0</v>
      </c>
    </row>
    <row r="24" spans="1:35" ht="12.95" customHeight="1">
      <c r="A24" s="225" t="s">
        <v>193</v>
      </c>
      <c r="B24" s="239"/>
      <c r="C24" s="227" t="s">
        <v>366</v>
      </c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9"/>
      <c r="AC24" s="230" t="s">
        <v>365</v>
      </c>
      <c r="AD24" s="231"/>
      <c r="AE24" s="231"/>
      <c r="AF24" s="232"/>
      <c r="AG24" s="44">
        <v>6927000</v>
      </c>
      <c r="AH24" s="105">
        <v>13367173</v>
      </c>
      <c r="AI24" s="105">
        <v>13317173</v>
      </c>
    </row>
    <row r="25" spans="1:35" ht="12.95" customHeight="1">
      <c r="A25" s="214" t="s">
        <v>190</v>
      </c>
      <c r="B25" s="239"/>
      <c r="C25" s="216" t="s">
        <v>364</v>
      </c>
      <c r="D25" s="217"/>
      <c r="E25" s="217"/>
      <c r="F25" s="217"/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7"/>
      <c r="R25" s="217"/>
      <c r="S25" s="217"/>
      <c r="T25" s="217"/>
      <c r="U25" s="217"/>
      <c r="V25" s="217"/>
      <c r="W25" s="217"/>
      <c r="X25" s="217"/>
      <c r="Y25" s="217"/>
      <c r="Z25" s="217"/>
      <c r="AA25" s="217"/>
      <c r="AB25" s="218"/>
      <c r="AC25" s="219" t="s">
        <v>363</v>
      </c>
      <c r="AD25" s="220"/>
      <c r="AE25" s="220"/>
      <c r="AF25" s="221"/>
      <c r="AG25" s="107">
        <f>SUM(AG20:AG24)</f>
        <v>6927000</v>
      </c>
      <c r="AH25" s="107">
        <f>SUM(AH20:AH24)</f>
        <v>19867172</v>
      </c>
      <c r="AI25" s="107">
        <f>SUM(AI20:AI24)</f>
        <v>19817172</v>
      </c>
    </row>
    <row r="26" spans="1:35" ht="12.95" customHeight="1">
      <c r="A26" s="225" t="s">
        <v>187</v>
      </c>
      <c r="B26" s="239"/>
      <c r="C26" s="227" t="s">
        <v>362</v>
      </c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9"/>
      <c r="AC26" s="230" t="s">
        <v>361</v>
      </c>
      <c r="AD26" s="231"/>
      <c r="AE26" s="231"/>
      <c r="AF26" s="232"/>
      <c r="AG26" s="44">
        <v>0</v>
      </c>
      <c r="AH26" s="106">
        <v>0</v>
      </c>
      <c r="AI26" s="105">
        <v>0</v>
      </c>
    </row>
    <row r="27" spans="1:35" ht="12.95" customHeight="1">
      <c r="A27" s="225" t="s">
        <v>184</v>
      </c>
      <c r="B27" s="239"/>
      <c r="C27" s="227" t="s">
        <v>360</v>
      </c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9"/>
      <c r="AC27" s="230" t="s">
        <v>359</v>
      </c>
      <c r="AD27" s="231"/>
      <c r="AE27" s="231"/>
      <c r="AF27" s="232"/>
      <c r="AG27" s="44">
        <v>0</v>
      </c>
      <c r="AH27" s="105">
        <v>0</v>
      </c>
      <c r="AI27" s="105">
        <v>0</v>
      </c>
    </row>
    <row r="28" spans="1:35" s="7" customFormat="1" ht="12.95" customHeight="1">
      <c r="A28" s="225" t="s">
        <v>181</v>
      </c>
      <c r="B28" s="239"/>
      <c r="C28" s="227" t="s">
        <v>358</v>
      </c>
      <c r="D28" s="228"/>
      <c r="E28" s="228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9"/>
      <c r="AC28" s="230" t="s">
        <v>357</v>
      </c>
      <c r="AD28" s="231"/>
      <c r="AE28" s="231"/>
      <c r="AF28" s="232"/>
      <c r="AG28" s="61">
        <f>SUM(AG26:AG27)</f>
        <v>0</v>
      </c>
      <c r="AH28" s="105">
        <v>0</v>
      </c>
      <c r="AI28" s="131">
        <v>0</v>
      </c>
    </row>
    <row r="29" spans="1:35" ht="12.95" customHeight="1">
      <c r="A29" s="225" t="s">
        <v>178</v>
      </c>
      <c r="B29" s="239"/>
      <c r="C29" s="227" t="s">
        <v>356</v>
      </c>
      <c r="D29" s="228"/>
      <c r="E29" s="228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9"/>
      <c r="AC29" s="230" t="s">
        <v>355</v>
      </c>
      <c r="AD29" s="231"/>
      <c r="AE29" s="231"/>
      <c r="AF29" s="232"/>
      <c r="AG29" s="44">
        <v>0</v>
      </c>
      <c r="AH29" s="105">
        <v>0</v>
      </c>
      <c r="AI29" s="105">
        <v>0</v>
      </c>
    </row>
    <row r="30" spans="1:35" ht="12.95" customHeight="1">
      <c r="A30" s="225" t="s">
        <v>175</v>
      </c>
      <c r="B30" s="239"/>
      <c r="C30" s="227" t="s">
        <v>354</v>
      </c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9"/>
      <c r="AC30" s="230" t="s">
        <v>353</v>
      </c>
      <c r="AD30" s="231"/>
      <c r="AE30" s="231"/>
      <c r="AF30" s="232"/>
      <c r="AG30" s="44">
        <v>0</v>
      </c>
      <c r="AH30" s="105">
        <v>0</v>
      </c>
      <c r="AI30" s="105">
        <v>0</v>
      </c>
    </row>
    <row r="31" spans="1:35" ht="12.95" customHeight="1">
      <c r="A31" s="225" t="s">
        <v>172</v>
      </c>
      <c r="B31" s="239"/>
      <c r="C31" s="227" t="s">
        <v>352</v>
      </c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9"/>
      <c r="AC31" s="230" t="s">
        <v>351</v>
      </c>
      <c r="AD31" s="231"/>
      <c r="AE31" s="231"/>
      <c r="AF31" s="232"/>
      <c r="AG31" s="44">
        <v>2800000</v>
      </c>
      <c r="AH31" s="105">
        <v>4277896</v>
      </c>
      <c r="AI31" s="105">
        <v>2571510</v>
      </c>
    </row>
    <row r="32" spans="1:35" ht="12.95" customHeight="1">
      <c r="A32" s="225" t="s">
        <v>169</v>
      </c>
      <c r="B32" s="239"/>
      <c r="C32" s="227" t="s">
        <v>350</v>
      </c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9"/>
      <c r="AC32" s="230" t="s">
        <v>349</v>
      </c>
      <c r="AD32" s="231"/>
      <c r="AE32" s="231"/>
      <c r="AF32" s="232"/>
      <c r="AG32" s="44">
        <v>2200000</v>
      </c>
      <c r="AH32" s="105">
        <v>2555774</v>
      </c>
      <c r="AI32" s="105">
        <v>2537024</v>
      </c>
    </row>
    <row r="33" spans="1:35" ht="12.95" customHeight="1">
      <c r="A33" s="225" t="s">
        <v>166</v>
      </c>
      <c r="B33" s="239"/>
      <c r="C33" s="227" t="s">
        <v>348</v>
      </c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9"/>
      <c r="AC33" s="230" t="s">
        <v>347</v>
      </c>
      <c r="AD33" s="231"/>
      <c r="AE33" s="231"/>
      <c r="AF33" s="232"/>
      <c r="AG33" s="44">
        <v>1000</v>
      </c>
      <c r="AH33" s="105">
        <v>0</v>
      </c>
      <c r="AI33" s="105">
        <v>0</v>
      </c>
    </row>
    <row r="34" spans="1:35" ht="12.95" customHeight="1">
      <c r="A34" s="225" t="s">
        <v>163</v>
      </c>
      <c r="B34" s="239"/>
      <c r="C34" s="227" t="s">
        <v>346</v>
      </c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9"/>
      <c r="AC34" s="230" t="s">
        <v>345</v>
      </c>
      <c r="AD34" s="231"/>
      <c r="AE34" s="231"/>
      <c r="AF34" s="232"/>
      <c r="AG34" s="44">
        <v>0</v>
      </c>
      <c r="AH34" s="105">
        <v>0</v>
      </c>
      <c r="AI34" s="105">
        <v>0</v>
      </c>
    </row>
    <row r="35" spans="1:35" ht="12.95" customHeight="1">
      <c r="A35" s="225" t="s">
        <v>160</v>
      </c>
      <c r="B35" s="239"/>
      <c r="C35" s="227" t="s">
        <v>344</v>
      </c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9"/>
      <c r="AC35" s="230" t="s">
        <v>343</v>
      </c>
      <c r="AD35" s="231"/>
      <c r="AE35" s="231"/>
      <c r="AF35" s="232"/>
      <c r="AG35" s="44">
        <v>400000</v>
      </c>
      <c r="AH35" s="105">
        <v>705834</v>
      </c>
      <c r="AI35" s="105">
        <v>509144</v>
      </c>
    </row>
    <row r="36" spans="1:35" ht="12.95" customHeight="1">
      <c r="A36" s="225" t="s">
        <v>157</v>
      </c>
      <c r="B36" s="239"/>
      <c r="C36" s="227" t="s">
        <v>342</v>
      </c>
      <c r="D36" s="228"/>
      <c r="E36" s="228"/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9"/>
      <c r="AC36" s="230" t="s">
        <v>341</v>
      </c>
      <c r="AD36" s="231"/>
      <c r="AE36" s="231"/>
      <c r="AF36" s="232"/>
      <c r="AG36" s="44">
        <v>0</v>
      </c>
      <c r="AH36" s="105">
        <v>0</v>
      </c>
      <c r="AI36" s="105">
        <v>0</v>
      </c>
    </row>
    <row r="37" spans="1:35" ht="12.95" customHeight="1">
      <c r="A37" s="225" t="s">
        <v>154</v>
      </c>
      <c r="B37" s="239"/>
      <c r="C37" s="227" t="s">
        <v>340</v>
      </c>
      <c r="D37" s="228"/>
      <c r="E37" s="228"/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9"/>
      <c r="AC37" s="230" t="s">
        <v>339</v>
      </c>
      <c r="AD37" s="231"/>
      <c r="AE37" s="231"/>
      <c r="AF37" s="232"/>
      <c r="AG37" s="61">
        <f>SUM(AG32:AG36)</f>
        <v>2601000</v>
      </c>
      <c r="AH37" s="61">
        <f>SUM(AH32:AH36)</f>
        <v>3261608</v>
      </c>
      <c r="AI37" s="61">
        <f>SUM(AI32:AI36)</f>
        <v>3046168</v>
      </c>
    </row>
    <row r="38" spans="1:35" ht="12.95" customHeight="1">
      <c r="A38" s="225" t="s">
        <v>151</v>
      </c>
      <c r="B38" s="239"/>
      <c r="C38" s="227" t="s">
        <v>338</v>
      </c>
      <c r="D38" s="228"/>
      <c r="E38" s="228"/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9"/>
      <c r="AC38" s="230" t="s">
        <v>337</v>
      </c>
      <c r="AD38" s="231"/>
      <c r="AE38" s="231"/>
      <c r="AF38" s="232"/>
      <c r="AG38" s="44">
        <v>50000</v>
      </c>
      <c r="AH38" s="105">
        <v>88404</v>
      </c>
      <c r="AI38" s="105">
        <v>88404</v>
      </c>
    </row>
    <row r="39" spans="1:35" ht="12.95" customHeight="1">
      <c r="A39" s="214" t="s">
        <v>148</v>
      </c>
      <c r="B39" s="239"/>
      <c r="C39" s="216" t="s">
        <v>336</v>
      </c>
      <c r="D39" s="217"/>
      <c r="E39" s="217"/>
      <c r="F39" s="217"/>
      <c r="G39" s="217"/>
      <c r="H39" s="217"/>
      <c r="I39" s="217"/>
      <c r="J39" s="217"/>
      <c r="K39" s="217"/>
      <c r="L39" s="217"/>
      <c r="M39" s="217"/>
      <c r="N39" s="217"/>
      <c r="O39" s="217"/>
      <c r="P39" s="217"/>
      <c r="Q39" s="217"/>
      <c r="R39" s="217"/>
      <c r="S39" s="217"/>
      <c r="T39" s="217"/>
      <c r="U39" s="217"/>
      <c r="V39" s="217"/>
      <c r="W39" s="217"/>
      <c r="X39" s="217"/>
      <c r="Y39" s="217"/>
      <c r="Z39" s="217"/>
      <c r="AA39" s="217"/>
      <c r="AB39" s="218"/>
      <c r="AC39" s="219" t="s">
        <v>335</v>
      </c>
      <c r="AD39" s="220"/>
      <c r="AE39" s="220"/>
      <c r="AF39" s="221"/>
      <c r="AG39" s="107">
        <f>SUM(AG28,AG29:AG31,AG37,AG38)</f>
        <v>5451000</v>
      </c>
      <c r="AH39" s="107">
        <f>SUM(AH28,AH29:AH31,AH37,AH38)</f>
        <v>7627908</v>
      </c>
      <c r="AI39" s="107">
        <f>SUM(AI28,AI29:AI31,AI37,AI38)</f>
        <v>5706082</v>
      </c>
    </row>
    <row r="40" spans="1:35" ht="12.95" customHeight="1">
      <c r="A40" s="225" t="s">
        <v>145</v>
      </c>
      <c r="B40" s="239"/>
      <c r="C40" s="233" t="s">
        <v>334</v>
      </c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5"/>
      <c r="AC40" s="230" t="s">
        <v>333</v>
      </c>
      <c r="AD40" s="231"/>
      <c r="AE40" s="231"/>
      <c r="AF40" s="232"/>
      <c r="AG40" s="44">
        <v>0</v>
      </c>
      <c r="AH40" s="105">
        <v>0</v>
      </c>
      <c r="AI40" s="105">
        <v>0</v>
      </c>
    </row>
    <row r="41" spans="1:35" ht="12.95" customHeight="1">
      <c r="A41" s="225" t="s">
        <v>142</v>
      </c>
      <c r="B41" s="239"/>
      <c r="C41" s="233" t="s">
        <v>332</v>
      </c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5"/>
      <c r="AC41" s="230" t="s">
        <v>331</v>
      </c>
      <c r="AD41" s="231"/>
      <c r="AE41" s="231"/>
      <c r="AF41" s="232"/>
      <c r="AG41" s="44">
        <v>0</v>
      </c>
      <c r="AH41" s="105">
        <v>0</v>
      </c>
      <c r="AI41" s="105">
        <v>0</v>
      </c>
    </row>
    <row r="42" spans="1:35" ht="12.95" customHeight="1">
      <c r="A42" s="225" t="s">
        <v>139</v>
      </c>
      <c r="B42" s="239"/>
      <c r="C42" s="233" t="s">
        <v>330</v>
      </c>
      <c r="D42" s="234"/>
      <c r="E42" s="234"/>
      <c r="F42" s="234"/>
      <c r="G42" s="234"/>
      <c r="H42" s="234"/>
      <c r="I42" s="234"/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5"/>
      <c r="AC42" s="230" t="s">
        <v>329</v>
      </c>
      <c r="AD42" s="231"/>
      <c r="AE42" s="231"/>
      <c r="AF42" s="232"/>
      <c r="AG42" s="44">
        <v>596000</v>
      </c>
      <c r="AH42" s="105">
        <v>860067</v>
      </c>
      <c r="AI42" s="105">
        <v>688336</v>
      </c>
    </row>
    <row r="43" spans="1:35" ht="12.95" customHeight="1">
      <c r="A43" s="225" t="s">
        <v>136</v>
      </c>
      <c r="B43" s="239"/>
      <c r="C43" s="233" t="s">
        <v>328</v>
      </c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  <c r="AA43" s="234"/>
      <c r="AB43" s="235"/>
      <c r="AC43" s="230" t="s">
        <v>327</v>
      </c>
      <c r="AD43" s="231"/>
      <c r="AE43" s="231"/>
      <c r="AF43" s="232"/>
      <c r="AG43" s="44">
        <v>941000</v>
      </c>
      <c r="AH43" s="105">
        <v>1085800</v>
      </c>
      <c r="AI43" s="105">
        <v>809300</v>
      </c>
    </row>
    <row r="44" spans="1:35" ht="12.95" customHeight="1">
      <c r="A44" s="225" t="s">
        <v>133</v>
      </c>
      <c r="B44" s="239"/>
      <c r="C44" s="233" t="s">
        <v>326</v>
      </c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  <c r="R44" s="234"/>
      <c r="S44" s="234"/>
      <c r="T44" s="234"/>
      <c r="U44" s="234"/>
      <c r="V44" s="234"/>
      <c r="W44" s="234"/>
      <c r="X44" s="234"/>
      <c r="Y44" s="234"/>
      <c r="Z44" s="234"/>
      <c r="AA44" s="234"/>
      <c r="AB44" s="235"/>
      <c r="AC44" s="230" t="s">
        <v>325</v>
      </c>
      <c r="AD44" s="231"/>
      <c r="AE44" s="231"/>
      <c r="AF44" s="232"/>
      <c r="AG44" s="44">
        <v>0</v>
      </c>
      <c r="AH44" s="105">
        <v>0</v>
      </c>
      <c r="AI44" s="105">
        <v>0</v>
      </c>
    </row>
    <row r="45" spans="1:35" ht="12.95" customHeight="1">
      <c r="A45" s="225" t="s">
        <v>130</v>
      </c>
      <c r="B45" s="239"/>
      <c r="C45" s="233" t="s">
        <v>324</v>
      </c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  <c r="AA45" s="234"/>
      <c r="AB45" s="235"/>
      <c r="AC45" s="230" t="s">
        <v>323</v>
      </c>
      <c r="AD45" s="231"/>
      <c r="AE45" s="231"/>
      <c r="AF45" s="232"/>
      <c r="AG45" s="44">
        <v>0</v>
      </c>
      <c r="AH45" s="105">
        <v>0</v>
      </c>
      <c r="AI45" s="105">
        <v>0</v>
      </c>
    </row>
    <row r="46" spans="1:35" ht="12.95" customHeight="1">
      <c r="A46" s="225" t="s">
        <v>127</v>
      </c>
      <c r="B46" s="239"/>
      <c r="C46" s="233" t="s">
        <v>322</v>
      </c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5"/>
      <c r="AC46" s="230" t="s">
        <v>321</v>
      </c>
      <c r="AD46" s="231"/>
      <c r="AE46" s="231"/>
      <c r="AF46" s="232"/>
      <c r="AG46" s="44">
        <v>0</v>
      </c>
      <c r="AH46" s="105">
        <v>0</v>
      </c>
      <c r="AI46" s="105">
        <v>0</v>
      </c>
    </row>
    <row r="47" spans="1:35" ht="12.95" customHeight="1">
      <c r="A47" s="225" t="s">
        <v>124</v>
      </c>
      <c r="B47" s="226"/>
      <c r="C47" s="233" t="s">
        <v>320</v>
      </c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5"/>
      <c r="AC47" s="230" t="s">
        <v>319</v>
      </c>
      <c r="AD47" s="231"/>
      <c r="AE47" s="231"/>
      <c r="AF47" s="232"/>
      <c r="AG47" s="44">
        <v>0</v>
      </c>
      <c r="AH47" s="105">
        <v>0</v>
      </c>
      <c r="AI47" s="105">
        <v>0</v>
      </c>
    </row>
    <row r="48" spans="1:35" ht="12.95" customHeight="1">
      <c r="A48" s="225">
        <v>42</v>
      </c>
      <c r="B48" s="226"/>
      <c r="C48" s="233" t="s">
        <v>318</v>
      </c>
      <c r="D48" s="234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5"/>
      <c r="AC48" s="230" t="s">
        <v>317</v>
      </c>
      <c r="AD48" s="231"/>
      <c r="AE48" s="231"/>
      <c r="AF48" s="232"/>
      <c r="AG48" s="44">
        <v>50000</v>
      </c>
      <c r="AH48" s="105">
        <v>50000</v>
      </c>
      <c r="AI48" s="105">
        <v>32467</v>
      </c>
    </row>
    <row r="49" spans="1:35" ht="12.95" customHeight="1">
      <c r="A49" s="225">
        <v>43</v>
      </c>
      <c r="B49" s="226"/>
      <c r="C49" s="233" t="s">
        <v>316</v>
      </c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  <c r="AA49" s="234"/>
      <c r="AB49" s="235"/>
      <c r="AC49" s="230" t="s">
        <v>315</v>
      </c>
      <c r="AD49" s="231"/>
      <c r="AE49" s="231"/>
      <c r="AF49" s="232"/>
      <c r="AG49" s="61">
        <f>SUM(AG47:AG48)</f>
        <v>50000</v>
      </c>
      <c r="AH49" s="61">
        <f>SUM(AH47:AH48)</f>
        <v>50000</v>
      </c>
      <c r="AI49" s="61">
        <f>SUM(AI47:AI48)</f>
        <v>32467</v>
      </c>
    </row>
    <row r="50" spans="1:35" ht="12.95" customHeight="1">
      <c r="A50" s="225">
        <v>44</v>
      </c>
      <c r="B50" s="226"/>
      <c r="C50" s="233" t="s">
        <v>314</v>
      </c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4"/>
      <c r="S50" s="234"/>
      <c r="T50" s="234"/>
      <c r="U50" s="234"/>
      <c r="V50" s="234"/>
      <c r="W50" s="234"/>
      <c r="X50" s="234"/>
      <c r="Y50" s="234"/>
      <c r="Z50" s="234"/>
      <c r="AA50" s="234"/>
      <c r="AB50" s="235"/>
      <c r="AC50" s="230" t="s">
        <v>313</v>
      </c>
      <c r="AD50" s="231"/>
      <c r="AE50" s="231"/>
      <c r="AF50" s="232"/>
      <c r="AG50" s="44">
        <v>0</v>
      </c>
      <c r="AH50" s="105">
        <v>0</v>
      </c>
      <c r="AI50" s="105">
        <v>0</v>
      </c>
    </row>
    <row r="51" spans="1:35" ht="12.95" customHeight="1">
      <c r="A51" s="225">
        <v>45</v>
      </c>
      <c r="B51" s="226"/>
      <c r="C51" s="233" t="s">
        <v>312</v>
      </c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  <c r="AA51" s="234"/>
      <c r="AB51" s="235"/>
      <c r="AC51" s="230" t="s">
        <v>311</v>
      </c>
      <c r="AD51" s="231"/>
      <c r="AE51" s="231"/>
      <c r="AF51" s="232"/>
      <c r="AG51" s="44">
        <v>0</v>
      </c>
      <c r="AH51" s="105">
        <v>0</v>
      </c>
      <c r="AI51" s="105">
        <v>0</v>
      </c>
    </row>
    <row r="52" spans="1:35" ht="12.95" customHeight="1">
      <c r="A52" s="225" t="s">
        <v>109</v>
      </c>
      <c r="B52" s="239"/>
      <c r="C52" s="233" t="s">
        <v>310</v>
      </c>
      <c r="D52" s="234"/>
      <c r="E52" s="234"/>
      <c r="F52" s="234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4"/>
      <c r="W52" s="234"/>
      <c r="X52" s="234"/>
      <c r="Y52" s="234"/>
      <c r="Z52" s="234"/>
      <c r="AA52" s="234"/>
      <c r="AB52" s="235"/>
      <c r="AC52" s="230" t="s">
        <v>309</v>
      </c>
      <c r="AD52" s="231"/>
      <c r="AE52" s="231"/>
      <c r="AF52" s="232"/>
      <c r="AG52" s="61">
        <f>SUM(AG50:AG51)</f>
        <v>0</v>
      </c>
      <c r="AH52" s="105">
        <v>0</v>
      </c>
      <c r="AI52" s="105">
        <v>0</v>
      </c>
    </row>
    <row r="53" spans="1:35" ht="12.95" customHeight="1">
      <c r="A53" s="225" t="s">
        <v>106</v>
      </c>
      <c r="B53" s="226"/>
      <c r="C53" s="233" t="s">
        <v>308</v>
      </c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  <c r="AA53" s="234"/>
      <c r="AB53" s="235"/>
      <c r="AC53" s="230" t="s">
        <v>307</v>
      </c>
      <c r="AD53" s="231"/>
      <c r="AE53" s="231"/>
      <c r="AF53" s="232"/>
      <c r="AG53" s="44">
        <v>0</v>
      </c>
      <c r="AH53" s="105">
        <v>0</v>
      </c>
      <c r="AI53" s="105">
        <v>0</v>
      </c>
    </row>
    <row r="54" spans="1:35" ht="12.95" customHeight="1">
      <c r="A54" s="225" t="s">
        <v>103</v>
      </c>
      <c r="B54" s="226"/>
      <c r="C54" s="233" t="s">
        <v>306</v>
      </c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  <c r="Q54" s="234"/>
      <c r="R54" s="234"/>
      <c r="S54" s="234"/>
      <c r="T54" s="234"/>
      <c r="U54" s="234"/>
      <c r="V54" s="234"/>
      <c r="W54" s="234"/>
      <c r="X54" s="234"/>
      <c r="Y54" s="234"/>
      <c r="Z54" s="234"/>
      <c r="AA54" s="234"/>
      <c r="AB54" s="235"/>
      <c r="AC54" s="230" t="s">
        <v>305</v>
      </c>
      <c r="AD54" s="231"/>
      <c r="AE54" s="231"/>
      <c r="AF54" s="232"/>
      <c r="AG54" s="44">
        <v>2445000</v>
      </c>
      <c r="AH54" s="105">
        <v>3917938</v>
      </c>
      <c r="AI54" s="105">
        <v>3671439</v>
      </c>
    </row>
    <row r="55" spans="1:35" ht="12.95" customHeight="1">
      <c r="A55" s="214" t="s">
        <v>100</v>
      </c>
      <c r="B55" s="215"/>
      <c r="C55" s="236" t="s">
        <v>573</v>
      </c>
      <c r="D55" s="237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  <c r="Q55" s="237"/>
      <c r="R55" s="237"/>
      <c r="S55" s="237"/>
      <c r="T55" s="237"/>
      <c r="U55" s="237"/>
      <c r="V55" s="237"/>
      <c r="W55" s="237"/>
      <c r="X55" s="237"/>
      <c r="Y55" s="237"/>
      <c r="Z55" s="237"/>
      <c r="AA55" s="237"/>
      <c r="AB55" s="238"/>
      <c r="AC55" s="219" t="s">
        <v>304</v>
      </c>
      <c r="AD55" s="220"/>
      <c r="AE55" s="220"/>
      <c r="AF55" s="221"/>
      <c r="AG55" s="107">
        <f>SUM(AG40:AG46,AG49,AG52,AG50:AG54)</f>
        <v>4032000</v>
      </c>
      <c r="AH55" s="107">
        <f>SUM(AH40:AH46,AH49,AH52,AH50:AH54)</f>
        <v>5913805</v>
      </c>
      <c r="AI55" s="107">
        <f>SUM(AI40:AI46,AI49,AI52,AI50:AI54)</f>
        <v>5201542</v>
      </c>
    </row>
    <row r="56" spans="1:35" ht="12.95" customHeight="1">
      <c r="A56" s="225" t="s">
        <v>97</v>
      </c>
      <c r="B56" s="226"/>
      <c r="C56" s="233" t="s">
        <v>303</v>
      </c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  <c r="Q56" s="234"/>
      <c r="R56" s="234"/>
      <c r="S56" s="234"/>
      <c r="T56" s="234"/>
      <c r="U56" s="234"/>
      <c r="V56" s="234"/>
      <c r="W56" s="234"/>
      <c r="X56" s="234"/>
      <c r="Y56" s="234"/>
      <c r="Z56" s="234"/>
      <c r="AA56" s="234"/>
      <c r="AB56" s="235"/>
      <c r="AC56" s="230" t="s">
        <v>302</v>
      </c>
      <c r="AD56" s="231"/>
      <c r="AE56" s="231"/>
      <c r="AF56" s="232"/>
      <c r="AG56" s="44">
        <v>0</v>
      </c>
      <c r="AH56" s="105">
        <v>0</v>
      </c>
      <c r="AI56" s="105">
        <v>0</v>
      </c>
    </row>
    <row r="57" spans="1:35" ht="12.95" customHeight="1">
      <c r="A57" s="225" t="s">
        <v>94</v>
      </c>
      <c r="B57" s="226"/>
      <c r="C57" s="233" t="s">
        <v>301</v>
      </c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  <c r="AA57" s="234"/>
      <c r="AB57" s="235"/>
      <c r="AC57" s="230" t="s">
        <v>300</v>
      </c>
      <c r="AD57" s="231"/>
      <c r="AE57" s="231"/>
      <c r="AF57" s="232"/>
      <c r="AG57" s="44">
        <v>0</v>
      </c>
      <c r="AH57" s="105">
        <v>0</v>
      </c>
      <c r="AI57" s="105">
        <v>0</v>
      </c>
    </row>
    <row r="58" spans="1:35" ht="12.95" customHeight="1">
      <c r="A58" s="225" t="s">
        <v>91</v>
      </c>
      <c r="B58" s="226"/>
      <c r="C58" s="233" t="s">
        <v>299</v>
      </c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  <c r="AA58" s="234"/>
      <c r="AB58" s="235"/>
      <c r="AC58" s="230" t="s">
        <v>298</v>
      </c>
      <c r="AD58" s="231"/>
      <c r="AE58" s="231"/>
      <c r="AF58" s="232"/>
      <c r="AG58" s="44">
        <v>0</v>
      </c>
      <c r="AH58" s="105">
        <v>0</v>
      </c>
      <c r="AI58" s="105">
        <v>0</v>
      </c>
    </row>
    <row r="59" spans="1:35" ht="12.95" customHeight="1">
      <c r="A59" s="225" t="s">
        <v>88</v>
      </c>
      <c r="B59" s="226"/>
      <c r="C59" s="233" t="s">
        <v>297</v>
      </c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  <c r="Q59" s="234"/>
      <c r="R59" s="234"/>
      <c r="S59" s="234"/>
      <c r="T59" s="234"/>
      <c r="U59" s="234"/>
      <c r="V59" s="234"/>
      <c r="W59" s="234"/>
      <c r="X59" s="234"/>
      <c r="Y59" s="234"/>
      <c r="Z59" s="234"/>
      <c r="AA59" s="234"/>
      <c r="AB59" s="235"/>
      <c r="AC59" s="230" t="s">
        <v>296</v>
      </c>
      <c r="AD59" s="231"/>
      <c r="AE59" s="231"/>
      <c r="AF59" s="232"/>
      <c r="AG59" s="44">
        <v>0</v>
      </c>
      <c r="AH59" s="105">
        <v>0</v>
      </c>
      <c r="AI59" s="105">
        <v>0</v>
      </c>
    </row>
    <row r="60" spans="1:35" ht="12.95" customHeight="1">
      <c r="A60" s="225" t="s">
        <v>85</v>
      </c>
      <c r="B60" s="226"/>
      <c r="C60" s="233" t="s">
        <v>295</v>
      </c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4"/>
      <c r="X60" s="234"/>
      <c r="Y60" s="234"/>
      <c r="Z60" s="234"/>
      <c r="AA60" s="234"/>
      <c r="AB60" s="235"/>
      <c r="AC60" s="230" t="s">
        <v>294</v>
      </c>
      <c r="AD60" s="231"/>
      <c r="AE60" s="231"/>
      <c r="AF60" s="232"/>
      <c r="AG60" s="44">
        <v>0</v>
      </c>
      <c r="AH60" s="105">
        <v>0</v>
      </c>
      <c r="AI60" s="105">
        <v>0</v>
      </c>
    </row>
    <row r="61" spans="1:35" ht="12.95" customHeight="1">
      <c r="A61" s="214" t="s">
        <v>82</v>
      </c>
      <c r="B61" s="215"/>
      <c r="C61" s="216" t="s">
        <v>574</v>
      </c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217"/>
      <c r="P61" s="217"/>
      <c r="Q61" s="217"/>
      <c r="R61" s="217"/>
      <c r="S61" s="217"/>
      <c r="T61" s="217"/>
      <c r="U61" s="217"/>
      <c r="V61" s="217"/>
      <c r="W61" s="217"/>
      <c r="X61" s="217"/>
      <c r="Y61" s="217"/>
      <c r="Z61" s="217"/>
      <c r="AA61" s="217"/>
      <c r="AB61" s="218"/>
      <c r="AC61" s="219" t="s">
        <v>293</v>
      </c>
      <c r="AD61" s="220"/>
      <c r="AE61" s="220"/>
      <c r="AF61" s="221"/>
      <c r="AG61" s="61">
        <f>SUM(AG56:AG60)</f>
        <v>0</v>
      </c>
      <c r="AH61" s="105">
        <v>0</v>
      </c>
      <c r="AI61" s="105">
        <v>0</v>
      </c>
    </row>
    <row r="62" spans="1:35" ht="26.1" customHeight="1">
      <c r="A62" s="225" t="s">
        <v>292</v>
      </c>
      <c r="B62" s="226"/>
      <c r="C62" s="233" t="s">
        <v>291</v>
      </c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5"/>
      <c r="AC62" s="230" t="s">
        <v>290</v>
      </c>
      <c r="AD62" s="231"/>
      <c r="AE62" s="231"/>
      <c r="AF62" s="232"/>
      <c r="AG62" s="44">
        <v>0</v>
      </c>
      <c r="AH62" s="105">
        <v>0</v>
      </c>
      <c r="AI62" s="105">
        <v>0</v>
      </c>
    </row>
    <row r="63" spans="1:35" ht="26.1" customHeight="1">
      <c r="A63" s="225" t="s">
        <v>289</v>
      </c>
      <c r="B63" s="226"/>
      <c r="C63" s="233" t="s">
        <v>288</v>
      </c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  <c r="AA63" s="234"/>
      <c r="AB63" s="235"/>
      <c r="AC63" s="230" t="s">
        <v>287</v>
      </c>
      <c r="AD63" s="231"/>
      <c r="AE63" s="231"/>
      <c r="AF63" s="232"/>
      <c r="AG63" s="44">
        <v>0</v>
      </c>
      <c r="AH63" s="105">
        <v>0</v>
      </c>
      <c r="AI63" s="105">
        <v>0</v>
      </c>
    </row>
    <row r="64" spans="1:35" ht="26.1" customHeight="1">
      <c r="A64" s="225" t="s">
        <v>286</v>
      </c>
      <c r="B64" s="226"/>
      <c r="C64" s="233" t="s">
        <v>285</v>
      </c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  <c r="AA64" s="234"/>
      <c r="AB64" s="235"/>
      <c r="AC64" s="230" t="s">
        <v>284</v>
      </c>
      <c r="AD64" s="231"/>
      <c r="AE64" s="231"/>
      <c r="AF64" s="232"/>
      <c r="AG64" s="44">
        <v>0</v>
      </c>
      <c r="AH64" s="105">
        <v>0</v>
      </c>
      <c r="AI64" s="105">
        <v>0</v>
      </c>
    </row>
    <row r="65" spans="1:35" ht="26.1" customHeight="1">
      <c r="A65" s="225" t="s">
        <v>283</v>
      </c>
      <c r="B65" s="226"/>
      <c r="C65" s="227" t="s">
        <v>282</v>
      </c>
      <c r="D65" s="228"/>
      <c r="E65" s="228"/>
      <c r="F65" s="228"/>
      <c r="G65" s="228"/>
      <c r="H65" s="228"/>
      <c r="I65" s="228"/>
      <c r="J65" s="228"/>
      <c r="K65" s="228"/>
      <c r="L65" s="228"/>
      <c r="M65" s="228"/>
      <c r="N65" s="228"/>
      <c r="O65" s="228"/>
      <c r="P65" s="228"/>
      <c r="Q65" s="228"/>
      <c r="R65" s="228"/>
      <c r="S65" s="228"/>
      <c r="T65" s="228"/>
      <c r="U65" s="228"/>
      <c r="V65" s="228"/>
      <c r="W65" s="228"/>
      <c r="X65" s="228"/>
      <c r="Y65" s="228"/>
      <c r="Z65" s="228"/>
      <c r="AA65" s="228"/>
      <c r="AB65" s="229"/>
      <c r="AC65" s="230" t="s">
        <v>281</v>
      </c>
      <c r="AD65" s="231"/>
      <c r="AE65" s="231"/>
      <c r="AF65" s="232"/>
      <c r="AG65" s="44">
        <v>0</v>
      </c>
      <c r="AH65" s="105">
        <v>0</v>
      </c>
      <c r="AI65" s="105">
        <v>0</v>
      </c>
    </row>
    <row r="66" spans="1:35" ht="12.95" customHeight="1">
      <c r="A66" s="225" t="s">
        <v>280</v>
      </c>
      <c r="B66" s="226"/>
      <c r="C66" s="233" t="s">
        <v>279</v>
      </c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  <c r="Q66" s="234"/>
      <c r="R66" s="234"/>
      <c r="S66" s="234"/>
      <c r="T66" s="234"/>
      <c r="U66" s="234"/>
      <c r="V66" s="234"/>
      <c r="W66" s="234"/>
      <c r="X66" s="234"/>
      <c r="Y66" s="234"/>
      <c r="Z66" s="234"/>
      <c r="AA66" s="234"/>
      <c r="AB66" s="235"/>
      <c r="AC66" s="230" t="s">
        <v>278</v>
      </c>
      <c r="AD66" s="231"/>
      <c r="AE66" s="231"/>
      <c r="AF66" s="232"/>
      <c r="AG66" s="44">
        <v>0</v>
      </c>
      <c r="AH66" s="105">
        <v>0</v>
      </c>
      <c r="AI66" s="105">
        <v>0</v>
      </c>
    </row>
    <row r="67" spans="1:35" ht="12.95" customHeight="1">
      <c r="A67" s="214" t="s">
        <v>277</v>
      </c>
      <c r="B67" s="215"/>
      <c r="C67" s="216" t="s">
        <v>276</v>
      </c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8"/>
      <c r="AC67" s="219" t="s">
        <v>275</v>
      </c>
      <c r="AD67" s="220"/>
      <c r="AE67" s="220"/>
      <c r="AF67" s="221"/>
      <c r="AG67" s="61">
        <f>SUM(AG62:AG66)</f>
        <v>0</v>
      </c>
      <c r="AH67" s="105">
        <v>0</v>
      </c>
      <c r="AI67" s="105">
        <v>0</v>
      </c>
    </row>
    <row r="68" spans="1:35" ht="26.1" customHeight="1">
      <c r="A68" s="225" t="s">
        <v>274</v>
      </c>
      <c r="B68" s="226"/>
      <c r="C68" s="233" t="s">
        <v>273</v>
      </c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  <c r="AA68" s="234"/>
      <c r="AB68" s="235"/>
      <c r="AC68" s="230" t="s">
        <v>272</v>
      </c>
      <c r="AD68" s="231"/>
      <c r="AE68" s="231"/>
      <c r="AF68" s="232"/>
      <c r="AG68" s="44">
        <v>0</v>
      </c>
      <c r="AH68" s="105">
        <v>0</v>
      </c>
      <c r="AI68" s="105">
        <v>0</v>
      </c>
    </row>
    <row r="69" spans="1:35" ht="26.1" customHeight="1">
      <c r="A69" s="225" t="s">
        <v>271</v>
      </c>
      <c r="B69" s="226"/>
      <c r="C69" s="227" t="s">
        <v>270</v>
      </c>
      <c r="D69" s="228"/>
      <c r="E69" s="228"/>
      <c r="F69" s="228"/>
      <c r="G69" s="228"/>
      <c r="H69" s="228"/>
      <c r="I69" s="228"/>
      <c r="J69" s="228"/>
      <c r="K69" s="228"/>
      <c r="L69" s="228"/>
      <c r="M69" s="228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9"/>
      <c r="AC69" s="230" t="s">
        <v>269</v>
      </c>
      <c r="AD69" s="231"/>
      <c r="AE69" s="231"/>
      <c r="AF69" s="232"/>
      <c r="AG69" s="44">
        <v>0</v>
      </c>
      <c r="AH69" s="105">
        <v>0</v>
      </c>
      <c r="AI69" s="105">
        <v>0</v>
      </c>
    </row>
    <row r="70" spans="1:35" ht="26.1" customHeight="1">
      <c r="A70" s="225" t="s">
        <v>268</v>
      </c>
      <c r="B70" s="226"/>
      <c r="C70" s="227" t="s">
        <v>267</v>
      </c>
      <c r="D70" s="228"/>
      <c r="E70" s="228"/>
      <c r="F70" s="228"/>
      <c r="G70" s="228"/>
      <c r="H70" s="228"/>
      <c r="I70" s="228"/>
      <c r="J70" s="228"/>
      <c r="K70" s="228"/>
      <c r="L70" s="228"/>
      <c r="M70" s="228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8"/>
      <c r="Y70" s="228"/>
      <c r="Z70" s="228"/>
      <c r="AA70" s="228"/>
      <c r="AB70" s="229"/>
      <c r="AC70" s="230" t="s">
        <v>266</v>
      </c>
      <c r="AD70" s="231"/>
      <c r="AE70" s="231"/>
      <c r="AF70" s="232"/>
      <c r="AG70" s="44">
        <v>0</v>
      </c>
      <c r="AH70" s="105">
        <v>0</v>
      </c>
      <c r="AI70" s="105">
        <v>0</v>
      </c>
    </row>
    <row r="71" spans="1:35" ht="26.1" customHeight="1">
      <c r="A71" s="225" t="s">
        <v>265</v>
      </c>
      <c r="B71" s="226"/>
      <c r="C71" s="227" t="s">
        <v>264</v>
      </c>
      <c r="D71" s="228"/>
      <c r="E71" s="228"/>
      <c r="F71" s="228"/>
      <c r="G71" s="228"/>
      <c r="H71" s="228"/>
      <c r="I71" s="228"/>
      <c r="J71" s="228"/>
      <c r="K71" s="228"/>
      <c r="L71" s="228"/>
      <c r="M71" s="228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8"/>
      <c r="Y71" s="228"/>
      <c r="Z71" s="228"/>
      <c r="AA71" s="228"/>
      <c r="AB71" s="229"/>
      <c r="AC71" s="230" t="s">
        <v>263</v>
      </c>
      <c r="AD71" s="231"/>
      <c r="AE71" s="231"/>
      <c r="AF71" s="232"/>
      <c r="AG71" s="44">
        <v>0</v>
      </c>
      <c r="AH71" s="105">
        <v>0</v>
      </c>
      <c r="AI71" s="105">
        <v>0</v>
      </c>
    </row>
    <row r="72" spans="1:35" ht="12.95" customHeight="1">
      <c r="A72" s="225" t="s">
        <v>262</v>
      </c>
      <c r="B72" s="226"/>
      <c r="C72" s="233" t="s">
        <v>261</v>
      </c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5"/>
      <c r="AC72" s="230" t="s">
        <v>260</v>
      </c>
      <c r="AD72" s="231"/>
      <c r="AE72" s="231"/>
      <c r="AF72" s="232"/>
      <c r="AG72" s="44">
        <v>0</v>
      </c>
      <c r="AH72" s="105">
        <v>4900000</v>
      </c>
      <c r="AI72" s="105">
        <v>4900000</v>
      </c>
    </row>
    <row r="73" spans="1:35" ht="12.95" customHeight="1">
      <c r="A73" s="214" t="s">
        <v>259</v>
      </c>
      <c r="B73" s="215"/>
      <c r="C73" s="216" t="s">
        <v>575</v>
      </c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8"/>
      <c r="AC73" s="219" t="s">
        <v>258</v>
      </c>
      <c r="AD73" s="220"/>
      <c r="AE73" s="220"/>
      <c r="AF73" s="221"/>
      <c r="AG73" s="107">
        <f>SUM(AG68:AG72)</f>
        <v>0</v>
      </c>
      <c r="AH73" s="107">
        <f>SUM(AH68:AH72)</f>
        <v>4900000</v>
      </c>
      <c r="AI73" s="107">
        <f>SUM(AI68:AI72)</f>
        <v>4900000</v>
      </c>
    </row>
    <row r="74" spans="1:35" ht="12.95" customHeight="1">
      <c r="A74" s="214" t="s">
        <v>257</v>
      </c>
      <c r="B74" s="215"/>
      <c r="C74" s="222" t="s">
        <v>256</v>
      </c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4"/>
      <c r="AC74" s="219" t="s">
        <v>255</v>
      </c>
      <c r="AD74" s="220"/>
      <c r="AE74" s="220"/>
      <c r="AF74" s="221"/>
      <c r="AG74" s="107">
        <f>SUM(AG19,AG25,AG39,AG55,AG61,AG67,AG73)</f>
        <v>54885994</v>
      </c>
      <c r="AH74" s="107">
        <f>SUM(AH19,AH25,AH39,AH55,AH61,AH67,AH73)</f>
        <v>78424124</v>
      </c>
      <c r="AI74" s="107">
        <f>SUM(AI19,AI25,AI39,AI55,AI61,AI67,AI73)</f>
        <v>72080307</v>
      </c>
    </row>
  </sheetData>
  <mergeCells count="214">
    <mergeCell ref="A70:B70"/>
    <mergeCell ref="C70:AB70"/>
    <mergeCell ref="AC70:AF70"/>
    <mergeCell ref="AC64:AF64"/>
    <mergeCell ref="A69:B69"/>
    <mergeCell ref="C69:AB69"/>
    <mergeCell ref="AC69:AF69"/>
    <mergeCell ref="A59:B59"/>
    <mergeCell ref="C59:AB59"/>
    <mergeCell ref="AC59:AF59"/>
    <mergeCell ref="A62:B62"/>
    <mergeCell ref="C62:AB62"/>
    <mergeCell ref="AC62:AF62"/>
    <mergeCell ref="A64:B64"/>
    <mergeCell ref="C64:AB64"/>
    <mergeCell ref="A60:B60"/>
    <mergeCell ref="C60:AB60"/>
    <mergeCell ref="AC60:AF60"/>
    <mergeCell ref="A61:B61"/>
    <mergeCell ref="C61:AB61"/>
    <mergeCell ref="AC61:AF61"/>
    <mergeCell ref="A63:B63"/>
    <mergeCell ref="C63:AB63"/>
    <mergeCell ref="AC63:AF63"/>
    <mergeCell ref="A2:AG2"/>
    <mergeCell ref="A3:AG3"/>
    <mergeCell ref="A5:B5"/>
    <mergeCell ref="C5:AB5"/>
    <mergeCell ref="AC5:AF5"/>
    <mergeCell ref="A8:B8"/>
    <mergeCell ref="C8:AB8"/>
    <mergeCell ref="AC8:AF8"/>
    <mergeCell ref="A1:AH1"/>
    <mergeCell ref="A4:AI4"/>
    <mergeCell ref="A9:B9"/>
    <mergeCell ref="C9:AB9"/>
    <mergeCell ref="AC9:AF9"/>
    <mergeCell ref="A6:B6"/>
    <mergeCell ref="C6:AB6"/>
    <mergeCell ref="AC6:AF6"/>
    <mergeCell ref="A7:B7"/>
    <mergeCell ref="C7:AB7"/>
    <mergeCell ref="AC7:AF7"/>
    <mergeCell ref="A12:B12"/>
    <mergeCell ref="C12:AB12"/>
    <mergeCell ref="AC12:AF12"/>
    <mergeCell ref="A13:B13"/>
    <mergeCell ref="C13:AB13"/>
    <mergeCell ref="AC13:AF13"/>
    <mergeCell ref="A10:B10"/>
    <mergeCell ref="C10:AB10"/>
    <mergeCell ref="AC10:AF10"/>
    <mergeCell ref="A11:B11"/>
    <mergeCell ref="C11:AB11"/>
    <mergeCell ref="AC11:AF11"/>
    <mergeCell ref="A16:B16"/>
    <mergeCell ref="C16:AB16"/>
    <mergeCell ref="AC16:AF16"/>
    <mergeCell ref="A17:B17"/>
    <mergeCell ref="C17:AB17"/>
    <mergeCell ref="AC17:AF17"/>
    <mergeCell ref="A14:B14"/>
    <mergeCell ref="C14:AB14"/>
    <mergeCell ref="AC14:AF14"/>
    <mergeCell ref="A15:B15"/>
    <mergeCell ref="C15:AB15"/>
    <mergeCell ref="AC15:AF15"/>
    <mergeCell ref="A20:B20"/>
    <mergeCell ref="C20:AB20"/>
    <mergeCell ref="AC20:AF20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4:B24"/>
    <mergeCell ref="C24:AB24"/>
    <mergeCell ref="AC24:AF24"/>
    <mergeCell ref="A25:B25"/>
    <mergeCell ref="C25:AB25"/>
    <mergeCell ref="AC25:AF25"/>
    <mergeCell ref="A22:B22"/>
    <mergeCell ref="C22:AB22"/>
    <mergeCell ref="AC22:AF22"/>
    <mergeCell ref="A23:B23"/>
    <mergeCell ref="C23:AB23"/>
    <mergeCell ref="AC23:AF23"/>
    <mergeCell ref="A28:B28"/>
    <mergeCell ref="C28:AB28"/>
    <mergeCell ref="AC28:AF28"/>
    <mergeCell ref="A29:B29"/>
    <mergeCell ref="C29:AB29"/>
    <mergeCell ref="AC29:AF29"/>
    <mergeCell ref="A26:B26"/>
    <mergeCell ref="C26:AB26"/>
    <mergeCell ref="AC26:AF26"/>
    <mergeCell ref="A27:B27"/>
    <mergeCell ref="C27:AB27"/>
    <mergeCell ref="AC27:AF27"/>
    <mergeCell ref="A32:B32"/>
    <mergeCell ref="C32:AB32"/>
    <mergeCell ref="AC32:AF32"/>
    <mergeCell ref="A33:B33"/>
    <mergeCell ref="C33:AB33"/>
    <mergeCell ref="AC33:AF33"/>
    <mergeCell ref="A30:B30"/>
    <mergeCell ref="C30:AB30"/>
    <mergeCell ref="AC30:AF30"/>
    <mergeCell ref="A31:B31"/>
    <mergeCell ref="C31:AB31"/>
    <mergeCell ref="AC31:AF31"/>
    <mergeCell ref="A36:B36"/>
    <mergeCell ref="C36:AB36"/>
    <mergeCell ref="AC36:AF36"/>
    <mergeCell ref="A37:B37"/>
    <mergeCell ref="C37:AB37"/>
    <mergeCell ref="AC37:AF37"/>
    <mergeCell ref="A34:B34"/>
    <mergeCell ref="C34:AB34"/>
    <mergeCell ref="AC34:AF34"/>
    <mergeCell ref="A35:B35"/>
    <mergeCell ref="C35:AB35"/>
    <mergeCell ref="AC35:AF35"/>
    <mergeCell ref="A40:B40"/>
    <mergeCell ref="C40:AB40"/>
    <mergeCell ref="AC40:AF40"/>
    <mergeCell ref="A41:B41"/>
    <mergeCell ref="C41:AB41"/>
    <mergeCell ref="AC41:AF41"/>
    <mergeCell ref="A38:B38"/>
    <mergeCell ref="C38:AB38"/>
    <mergeCell ref="AC38:AF38"/>
    <mergeCell ref="A39:B39"/>
    <mergeCell ref="C39:AB39"/>
    <mergeCell ref="AC39:AF39"/>
    <mergeCell ref="A44:B44"/>
    <mergeCell ref="C44:AB44"/>
    <mergeCell ref="AC44:AF44"/>
    <mergeCell ref="A45:B45"/>
    <mergeCell ref="C45:AB45"/>
    <mergeCell ref="AC45:AF45"/>
    <mergeCell ref="A42:B42"/>
    <mergeCell ref="C42:AB42"/>
    <mergeCell ref="AC42:AF42"/>
    <mergeCell ref="A43:B43"/>
    <mergeCell ref="C43:AB43"/>
    <mergeCell ref="AC43:AF43"/>
    <mergeCell ref="A46:B46"/>
    <mergeCell ref="C46:AB46"/>
    <mergeCell ref="AC46:AF46"/>
    <mergeCell ref="A49:B49"/>
    <mergeCell ref="C49:AB49"/>
    <mergeCell ref="AC49:AF49"/>
    <mergeCell ref="A47:B47"/>
    <mergeCell ref="C47:AB47"/>
    <mergeCell ref="A52:B52"/>
    <mergeCell ref="C52:AB52"/>
    <mergeCell ref="AC52:AF52"/>
    <mergeCell ref="A50:B50"/>
    <mergeCell ref="A51:B51"/>
    <mergeCell ref="AC50:AF50"/>
    <mergeCell ref="AC51:AF51"/>
    <mergeCell ref="C50:AB50"/>
    <mergeCell ref="C51:AB51"/>
    <mergeCell ref="AC47:AF47"/>
    <mergeCell ref="A48:B48"/>
    <mergeCell ref="C48:AB48"/>
    <mergeCell ref="AC48:AF48"/>
    <mergeCell ref="A54:B54"/>
    <mergeCell ref="C54:AB54"/>
    <mergeCell ref="AC54:AF54"/>
    <mergeCell ref="A53:B53"/>
    <mergeCell ref="C53:AB53"/>
    <mergeCell ref="AC53:AF53"/>
    <mergeCell ref="A58:B58"/>
    <mergeCell ref="C58:AB58"/>
    <mergeCell ref="AC58:AF58"/>
    <mergeCell ref="A56:B56"/>
    <mergeCell ref="C56:AB56"/>
    <mergeCell ref="AC56:AF56"/>
    <mergeCell ref="A57:B57"/>
    <mergeCell ref="C57:AB57"/>
    <mergeCell ref="AC57:AF57"/>
    <mergeCell ref="A55:B55"/>
    <mergeCell ref="C55:AB55"/>
    <mergeCell ref="AC55:AF55"/>
    <mergeCell ref="A67:B67"/>
    <mergeCell ref="C67:AB67"/>
    <mergeCell ref="AC67:AF67"/>
    <mergeCell ref="A68:B68"/>
    <mergeCell ref="C68:AB68"/>
    <mergeCell ref="AC68:AF68"/>
    <mergeCell ref="A65:B65"/>
    <mergeCell ref="C65:AB65"/>
    <mergeCell ref="AC65:AF65"/>
    <mergeCell ref="A66:B66"/>
    <mergeCell ref="C66:AB66"/>
    <mergeCell ref="AC66:AF66"/>
    <mergeCell ref="A73:B73"/>
    <mergeCell ref="C73:AB73"/>
    <mergeCell ref="AC73:AF73"/>
    <mergeCell ref="A74:B74"/>
    <mergeCell ref="C74:AB74"/>
    <mergeCell ref="AC74:AF74"/>
    <mergeCell ref="A71:B71"/>
    <mergeCell ref="C71:AB71"/>
    <mergeCell ref="AC71:AF71"/>
    <mergeCell ref="A72:B72"/>
    <mergeCell ref="C72:AB72"/>
    <mergeCell ref="AC72:AF7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1" fitToHeight="0" orientation="portrait" cellComments="asDisplayed" r:id="rId1"/>
  <headerFooter alignWithMargins="0"/>
  <rowBreaks count="1" manualBreakCount="1">
    <brk id="55" max="34" man="1"/>
  </rowBreaks>
  <ignoredErrors>
    <ignoredError sqref="A7:B74" numberStoredAsText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I37"/>
  <sheetViews>
    <sheetView view="pageBreakPreview" zoomScaleNormal="100" zoomScaleSheetLayoutView="100" workbookViewId="0">
      <selection sqref="A1:AH1"/>
    </sheetView>
  </sheetViews>
  <sheetFormatPr defaultRowHeight="12.75"/>
  <cols>
    <col min="1" max="32" width="2.7109375" style="2" customWidth="1"/>
    <col min="33" max="33" width="15.140625" style="2" customWidth="1"/>
    <col min="34" max="34" width="12.5703125" style="2" customWidth="1"/>
    <col min="35" max="35" width="11" style="2" customWidth="1"/>
    <col min="36" max="16384" width="9.140625" style="2"/>
  </cols>
  <sheetData>
    <row r="1" spans="1:35" ht="23.25" customHeight="1">
      <c r="A1" s="250" t="s">
        <v>710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</row>
    <row r="2" spans="1:35" ht="19.5" customHeight="1">
      <c r="A2" s="205" t="s">
        <v>462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</row>
    <row r="3" spans="1:35" ht="15.95" customHeight="1">
      <c r="A3" s="205" t="s">
        <v>666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</row>
    <row r="4" spans="1:35" ht="15.95" customHeight="1">
      <c r="A4" s="251" t="s">
        <v>624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</row>
    <row r="5" spans="1:35" ht="35.1" customHeight="1">
      <c r="A5" s="208" t="s">
        <v>251</v>
      </c>
      <c r="B5" s="209"/>
      <c r="C5" s="210" t="s">
        <v>250</v>
      </c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1"/>
      <c r="Y5" s="211"/>
      <c r="Z5" s="211"/>
      <c r="AA5" s="211"/>
      <c r="AB5" s="211"/>
      <c r="AC5" s="212" t="s">
        <v>249</v>
      </c>
      <c r="AD5" s="211"/>
      <c r="AE5" s="211"/>
      <c r="AF5" s="211"/>
      <c r="AG5" s="54" t="s">
        <v>656</v>
      </c>
      <c r="AH5" s="59" t="s">
        <v>662</v>
      </c>
      <c r="AI5" s="132" t="s">
        <v>663</v>
      </c>
    </row>
    <row r="6" spans="1:35">
      <c r="A6" s="202" t="s">
        <v>248</v>
      </c>
      <c r="B6" s="202"/>
      <c r="C6" s="203" t="s">
        <v>247</v>
      </c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 t="s">
        <v>246</v>
      </c>
      <c r="AD6" s="203"/>
      <c r="AE6" s="203"/>
      <c r="AF6" s="203"/>
      <c r="AG6" s="53" t="s">
        <v>245</v>
      </c>
      <c r="AH6" s="100" t="s">
        <v>557</v>
      </c>
      <c r="AI6" s="133" t="s">
        <v>556</v>
      </c>
    </row>
    <row r="7" spans="1:35" ht="12.95" customHeight="1">
      <c r="A7" s="252" t="s">
        <v>244</v>
      </c>
      <c r="B7" s="252"/>
      <c r="C7" s="184" t="s">
        <v>461</v>
      </c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95" t="s">
        <v>460</v>
      </c>
      <c r="AD7" s="195"/>
      <c r="AE7" s="195"/>
      <c r="AF7" s="195"/>
      <c r="AG7" s="45">
        <v>0</v>
      </c>
      <c r="AH7" s="98">
        <v>0</v>
      </c>
      <c r="AI7" s="105">
        <v>0</v>
      </c>
    </row>
    <row r="8" spans="1:35" ht="12.95" customHeight="1">
      <c r="A8" s="252" t="s">
        <v>241</v>
      </c>
      <c r="B8" s="252"/>
      <c r="C8" s="184" t="s">
        <v>459</v>
      </c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95" t="s">
        <v>458</v>
      </c>
      <c r="AD8" s="195"/>
      <c r="AE8" s="195"/>
      <c r="AF8" s="195"/>
      <c r="AG8" s="45">
        <v>0</v>
      </c>
      <c r="AH8" s="98">
        <v>0</v>
      </c>
      <c r="AI8" s="105">
        <v>0</v>
      </c>
    </row>
    <row r="9" spans="1:35" ht="12.95" customHeight="1">
      <c r="A9" s="252" t="s">
        <v>238</v>
      </c>
      <c r="B9" s="252"/>
      <c r="C9" s="184" t="s">
        <v>457</v>
      </c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95" t="s">
        <v>456</v>
      </c>
      <c r="AD9" s="195"/>
      <c r="AE9" s="195"/>
      <c r="AF9" s="195"/>
      <c r="AG9" s="45">
        <v>0</v>
      </c>
      <c r="AH9" s="98">
        <v>0</v>
      </c>
      <c r="AI9" s="105">
        <v>0</v>
      </c>
    </row>
    <row r="10" spans="1:35" ht="12.95" customHeight="1">
      <c r="A10" s="252" t="s">
        <v>235</v>
      </c>
      <c r="B10" s="252"/>
      <c r="C10" s="184" t="s">
        <v>455</v>
      </c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95" t="s">
        <v>454</v>
      </c>
      <c r="AD10" s="195"/>
      <c r="AE10" s="195"/>
      <c r="AF10" s="195"/>
      <c r="AG10" s="61">
        <f>SUM(AG7:AG9)</f>
        <v>0</v>
      </c>
      <c r="AH10" s="98">
        <v>0</v>
      </c>
      <c r="AI10" s="105">
        <v>0</v>
      </c>
    </row>
    <row r="11" spans="1:35" s="5" customFormat="1" ht="12.95" customHeight="1">
      <c r="A11" s="252" t="s">
        <v>232</v>
      </c>
      <c r="B11" s="252"/>
      <c r="C11" s="255" t="s">
        <v>453</v>
      </c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255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  <c r="AA11" s="255"/>
      <c r="AB11" s="255"/>
      <c r="AC11" s="195" t="s">
        <v>452</v>
      </c>
      <c r="AD11" s="195"/>
      <c r="AE11" s="195"/>
      <c r="AF11" s="195"/>
      <c r="AG11" s="45">
        <v>0</v>
      </c>
      <c r="AH11" s="99">
        <v>0</v>
      </c>
      <c r="AI11" s="106">
        <v>0</v>
      </c>
    </row>
    <row r="12" spans="1:35" ht="12.95" customHeight="1">
      <c r="A12" s="252" t="s">
        <v>229</v>
      </c>
      <c r="B12" s="252"/>
      <c r="C12" s="184" t="s">
        <v>451</v>
      </c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95" t="s">
        <v>450</v>
      </c>
      <c r="AD12" s="195"/>
      <c r="AE12" s="195"/>
      <c r="AF12" s="195"/>
      <c r="AG12" s="45">
        <v>0</v>
      </c>
      <c r="AH12" s="98">
        <v>0</v>
      </c>
      <c r="AI12" s="105">
        <v>0</v>
      </c>
    </row>
    <row r="13" spans="1:35" ht="12.95" customHeight="1">
      <c r="A13" s="252" t="s">
        <v>226</v>
      </c>
      <c r="B13" s="252"/>
      <c r="C13" s="184" t="s">
        <v>449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95" t="s">
        <v>448</v>
      </c>
      <c r="AD13" s="195"/>
      <c r="AE13" s="195"/>
      <c r="AF13" s="195"/>
      <c r="AG13" s="45">
        <v>0</v>
      </c>
      <c r="AH13" s="98">
        <v>0</v>
      </c>
      <c r="AI13" s="105">
        <v>0</v>
      </c>
    </row>
    <row r="14" spans="1:35" ht="12.95" customHeight="1">
      <c r="A14" s="252" t="s">
        <v>223</v>
      </c>
      <c r="B14" s="252"/>
      <c r="C14" s="184" t="s">
        <v>447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95" t="s">
        <v>446</v>
      </c>
      <c r="AD14" s="195"/>
      <c r="AE14" s="195"/>
      <c r="AF14" s="195"/>
      <c r="AG14" s="45">
        <v>0</v>
      </c>
      <c r="AH14" s="98">
        <v>0</v>
      </c>
      <c r="AI14" s="105">
        <v>0</v>
      </c>
    </row>
    <row r="15" spans="1:35" ht="12.95" customHeight="1">
      <c r="A15" s="252" t="s">
        <v>220</v>
      </c>
      <c r="B15" s="252"/>
      <c r="C15" s="184" t="s">
        <v>445</v>
      </c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95" t="s">
        <v>444</v>
      </c>
      <c r="AD15" s="195"/>
      <c r="AE15" s="195"/>
      <c r="AF15" s="195"/>
      <c r="AG15" s="45">
        <v>0</v>
      </c>
      <c r="AH15" s="98">
        <v>0</v>
      </c>
      <c r="AI15" s="105">
        <v>0</v>
      </c>
    </row>
    <row r="16" spans="1:35" ht="12.95" customHeight="1">
      <c r="A16" s="252">
        <v>10</v>
      </c>
      <c r="B16" s="252"/>
      <c r="C16" s="184" t="s">
        <v>443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95" t="s">
        <v>442</v>
      </c>
      <c r="AD16" s="195"/>
      <c r="AE16" s="195"/>
      <c r="AF16" s="195"/>
      <c r="AG16" s="45">
        <v>0</v>
      </c>
      <c r="AH16" s="98">
        <v>0</v>
      </c>
      <c r="AI16" s="105">
        <v>0</v>
      </c>
    </row>
    <row r="17" spans="1:35" ht="12.95" customHeight="1">
      <c r="A17" s="252">
        <v>11</v>
      </c>
      <c r="B17" s="252"/>
      <c r="C17" s="255" t="s">
        <v>441</v>
      </c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195" t="s">
        <v>440</v>
      </c>
      <c r="AD17" s="195"/>
      <c r="AE17" s="195"/>
      <c r="AF17" s="195"/>
      <c r="AG17" s="61">
        <f>SUM(AG11:AG16)</f>
        <v>0</v>
      </c>
      <c r="AH17" s="98">
        <v>0</v>
      </c>
      <c r="AI17" s="105">
        <v>0</v>
      </c>
    </row>
    <row r="18" spans="1:35" ht="12.95" customHeight="1">
      <c r="A18" s="252">
        <v>12</v>
      </c>
      <c r="B18" s="252"/>
      <c r="C18" s="255" t="s">
        <v>439</v>
      </c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195" t="s">
        <v>438</v>
      </c>
      <c r="AD18" s="195"/>
      <c r="AE18" s="195"/>
      <c r="AF18" s="195"/>
      <c r="AG18" s="45">
        <v>0</v>
      </c>
      <c r="AH18" s="98">
        <v>0</v>
      </c>
      <c r="AI18" s="105">
        <v>0</v>
      </c>
    </row>
    <row r="19" spans="1:35" ht="12.95" customHeight="1">
      <c r="A19" s="252">
        <v>13</v>
      </c>
      <c r="B19" s="252"/>
      <c r="C19" s="255" t="s">
        <v>437</v>
      </c>
      <c r="D19" s="255"/>
      <c r="E19" s="255"/>
      <c r="F19" s="255"/>
      <c r="G19" s="255"/>
      <c r="H19" s="255"/>
      <c r="I19" s="255"/>
      <c r="J19" s="255"/>
      <c r="K19" s="255"/>
      <c r="L19" s="255"/>
      <c r="M19" s="255"/>
      <c r="N19" s="255"/>
      <c r="O19" s="255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  <c r="AA19" s="255"/>
      <c r="AB19" s="255"/>
      <c r="AC19" s="195" t="s">
        <v>436</v>
      </c>
      <c r="AD19" s="195"/>
      <c r="AE19" s="195"/>
      <c r="AF19" s="195"/>
      <c r="AG19" s="44">
        <v>652560</v>
      </c>
      <c r="AH19" s="44">
        <v>652560</v>
      </c>
      <c r="AI19" s="105">
        <v>652560</v>
      </c>
    </row>
    <row r="20" spans="1:35" ht="12.95" customHeight="1">
      <c r="A20" s="252">
        <v>14</v>
      </c>
      <c r="B20" s="252"/>
      <c r="C20" s="255" t="s">
        <v>435</v>
      </c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195" t="s">
        <v>434</v>
      </c>
      <c r="AD20" s="195"/>
      <c r="AE20" s="195"/>
      <c r="AF20" s="195"/>
      <c r="AG20" s="45">
        <v>0</v>
      </c>
      <c r="AH20" s="98">
        <v>0</v>
      </c>
      <c r="AI20" s="105">
        <v>0</v>
      </c>
    </row>
    <row r="21" spans="1:35" ht="12.95" customHeight="1">
      <c r="A21" s="252">
        <v>15</v>
      </c>
      <c r="B21" s="252"/>
      <c r="C21" s="255" t="s">
        <v>433</v>
      </c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5"/>
      <c r="O21" s="255"/>
      <c r="P21" s="255"/>
      <c r="Q21" s="255"/>
      <c r="R21" s="255"/>
      <c r="S21" s="255"/>
      <c r="T21" s="255"/>
      <c r="U21" s="255"/>
      <c r="V21" s="255"/>
      <c r="W21" s="255"/>
      <c r="X21" s="255"/>
      <c r="Y21" s="255"/>
      <c r="Z21" s="255"/>
      <c r="AA21" s="255"/>
      <c r="AB21" s="255"/>
      <c r="AC21" s="195" t="s">
        <v>432</v>
      </c>
      <c r="AD21" s="195"/>
      <c r="AE21" s="195"/>
      <c r="AF21" s="195"/>
      <c r="AG21" s="45">
        <v>0</v>
      </c>
      <c r="AH21" s="98">
        <v>0</v>
      </c>
      <c r="AI21" s="105">
        <v>0</v>
      </c>
    </row>
    <row r="22" spans="1:35" ht="12.95" customHeight="1">
      <c r="A22" s="252">
        <v>16</v>
      </c>
      <c r="B22" s="252"/>
      <c r="C22" s="255" t="s">
        <v>431</v>
      </c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195" t="s">
        <v>430</v>
      </c>
      <c r="AD22" s="195"/>
      <c r="AE22" s="195"/>
      <c r="AF22" s="195"/>
      <c r="AG22" s="45">
        <v>0</v>
      </c>
      <c r="AH22" s="98">
        <v>0</v>
      </c>
      <c r="AI22" s="105">
        <v>0</v>
      </c>
    </row>
    <row r="23" spans="1:35" ht="12.95" customHeight="1">
      <c r="A23" s="252">
        <v>17</v>
      </c>
      <c r="B23" s="252"/>
      <c r="C23" s="255" t="s">
        <v>429</v>
      </c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195" t="s">
        <v>428</v>
      </c>
      <c r="AD23" s="195"/>
      <c r="AE23" s="195"/>
      <c r="AF23" s="195"/>
      <c r="AG23" s="45">
        <v>0</v>
      </c>
      <c r="AH23" s="98">
        <v>0</v>
      </c>
      <c r="AI23" s="105">
        <v>0</v>
      </c>
    </row>
    <row r="24" spans="1:35" ht="12.95" customHeight="1">
      <c r="A24" s="252">
        <v>18</v>
      </c>
      <c r="B24" s="252"/>
      <c r="C24" s="255" t="s">
        <v>427</v>
      </c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195" t="s">
        <v>426</v>
      </c>
      <c r="AD24" s="195"/>
      <c r="AE24" s="195"/>
      <c r="AF24" s="195"/>
      <c r="AG24" s="45">
        <v>0</v>
      </c>
      <c r="AH24" s="98">
        <v>0</v>
      </c>
      <c r="AI24" s="105">
        <v>0</v>
      </c>
    </row>
    <row r="25" spans="1:35" ht="12.95" customHeight="1">
      <c r="A25" s="252">
        <v>19</v>
      </c>
      <c r="B25" s="252"/>
      <c r="C25" s="255" t="s">
        <v>425</v>
      </c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195" t="s">
        <v>424</v>
      </c>
      <c r="AD25" s="195"/>
      <c r="AE25" s="195"/>
      <c r="AF25" s="195"/>
      <c r="AG25" s="45">
        <v>0</v>
      </c>
      <c r="AH25" s="98">
        <v>0</v>
      </c>
      <c r="AI25" s="105">
        <v>0</v>
      </c>
    </row>
    <row r="26" spans="1:35" ht="12.95" customHeight="1">
      <c r="A26" s="252">
        <v>20</v>
      </c>
      <c r="B26" s="252"/>
      <c r="C26" s="255" t="s">
        <v>423</v>
      </c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195" t="s">
        <v>422</v>
      </c>
      <c r="AD26" s="195"/>
      <c r="AE26" s="195"/>
      <c r="AF26" s="195"/>
      <c r="AG26" s="61">
        <f>SUM(AG24:AG25)</f>
        <v>0</v>
      </c>
      <c r="AH26" s="98">
        <v>0</v>
      </c>
      <c r="AI26" s="105">
        <v>0</v>
      </c>
    </row>
    <row r="27" spans="1:35" ht="12.95" customHeight="1">
      <c r="A27" s="252">
        <v>21</v>
      </c>
      <c r="B27" s="252"/>
      <c r="C27" s="254" t="s">
        <v>421</v>
      </c>
      <c r="D27" s="254"/>
      <c r="E27" s="254"/>
      <c r="F27" s="254"/>
      <c r="G27" s="254"/>
      <c r="H27" s="254"/>
      <c r="I27" s="254"/>
      <c r="J27" s="254"/>
      <c r="K27" s="254"/>
      <c r="L27" s="254"/>
      <c r="M27" s="254"/>
      <c r="N27" s="254"/>
      <c r="O27" s="254"/>
      <c r="P27" s="254"/>
      <c r="Q27" s="254"/>
      <c r="R27" s="254"/>
      <c r="S27" s="254"/>
      <c r="T27" s="254"/>
      <c r="U27" s="254"/>
      <c r="V27" s="254"/>
      <c r="W27" s="254"/>
      <c r="X27" s="254"/>
      <c r="Y27" s="254"/>
      <c r="Z27" s="254"/>
      <c r="AA27" s="254"/>
      <c r="AB27" s="254"/>
      <c r="AC27" s="196" t="s">
        <v>420</v>
      </c>
      <c r="AD27" s="196"/>
      <c r="AE27" s="196"/>
      <c r="AF27" s="196"/>
      <c r="AG27" s="107">
        <f>SUM(AG10,AG17,AG18:AG23,AG26)</f>
        <v>652560</v>
      </c>
      <c r="AH27" s="107">
        <f>SUM(AH10,AH17,AH18:AH23,AH26)</f>
        <v>652560</v>
      </c>
      <c r="AI27" s="107">
        <f>SUM(AI10,AI17,AI18:AI23,AI26)</f>
        <v>652560</v>
      </c>
    </row>
    <row r="28" spans="1:35" ht="12.95" customHeight="1">
      <c r="A28" s="252">
        <v>22</v>
      </c>
      <c r="B28" s="252"/>
      <c r="C28" s="255" t="s">
        <v>419</v>
      </c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5"/>
      <c r="P28" s="255"/>
      <c r="Q28" s="255"/>
      <c r="R28" s="255"/>
      <c r="S28" s="255"/>
      <c r="T28" s="255"/>
      <c r="U28" s="255"/>
      <c r="V28" s="255"/>
      <c r="W28" s="255"/>
      <c r="X28" s="255"/>
      <c r="Y28" s="255"/>
      <c r="Z28" s="255"/>
      <c r="AA28" s="255"/>
      <c r="AB28" s="255"/>
      <c r="AC28" s="195" t="s">
        <v>418</v>
      </c>
      <c r="AD28" s="195"/>
      <c r="AE28" s="195"/>
      <c r="AF28" s="195"/>
      <c r="AG28" s="45">
        <v>0</v>
      </c>
      <c r="AH28" s="98">
        <v>0</v>
      </c>
      <c r="AI28" s="105">
        <v>0</v>
      </c>
    </row>
    <row r="29" spans="1:35" ht="12.95" customHeight="1">
      <c r="A29" s="252">
        <v>23</v>
      </c>
      <c r="B29" s="252"/>
      <c r="C29" s="184" t="s">
        <v>417</v>
      </c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95" t="s">
        <v>416</v>
      </c>
      <c r="AD29" s="195"/>
      <c r="AE29" s="195"/>
      <c r="AF29" s="195"/>
      <c r="AG29" s="45">
        <v>0</v>
      </c>
      <c r="AH29" s="98">
        <v>0</v>
      </c>
      <c r="AI29" s="105">
        <v>0</v>
      </c>
    </row>
    <row r="30" spans="1:35" ht="12.95" customHeight="1">
      <c r="A30" s="252">
        <v>24</v>
      </c>
      <c r="B30" s="252"/>
      <c r="C30" s="255" t="s">
        <v>415</v>
      </c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255"/>
      <c r="X30" s="255"/>
      <c r="Y30" s="255"/>
      <c r="Z30" s="255"/>
      <c r="AA30" s="255"/>
      <c r="AB30" s="255"/>
      <c r="AC30" s="195" t="s">
        <v>414</v>
      </c>
      <c r="AD30" s="195"/>
      <c r="AE30" s="195"/>
      <c r="AF30" s="195"/>
      <c r="AG30" s="45">
        <v>0</v>
      </c>
      <c r="AH30" s="98">
        <v>0</v>
      </c>
      <c r="AI30" s="105">
        <v>0</v>
      </c>
    </row>
    <row r="31" spans="1:35" ht="12.95" customHeight="1">
      <c r="A31" s="252">
        <v>25</v>
      </c>
      <c r="B31" s="252"/>
      <c r="C31" s="255" t="s">
        <v>413</v>
      </c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5"/>
      <c r="P31" s="255"/>
      <c r="Q31" s="255"/>
      <c r="R31" s="255"/>
      <c r="S31" s="255"/>
      <c r="T31" s="255"/>
      <c r="U31" s="255"/>
      <c r="V31" s="255"/>
      <c r="W31" s="255"/>
      <c r="X31" s="255"/>
      <c r="Y31" s="255"/>
      <c r="Z31" s="255"/>
      <c r="AA31" s="255"/>
      <c r="AB31" s="255"/>
      <c r="AC31" s="195" t="s">
        <v>412</v>
      </c>
      <c r="AD31" s="195"/>
      <c r="AE31" s="195"/>
      <c r="AF31" s="195"/>
      <c r="AG31" s="45">
        <v>0</v>
      </c>
      <c r="AH31" s="98">
        <v>0</v>
      </c>
      <c r="AI31" s="105">
        <v>0</v>
      </c>
    </row>
    <row r="32" spans="1:35" ht="12.95" customHeight="1">
      <c r="A32" s="252">
        <v>26</v>
      </c>
      <c r="B32" s="252"/>
      <c r="C32" s="255" t="s">
        <v>411</v>
      </c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5"/>
      <c r="P32" s="255"/>
      <c r="Q32" s="255"/>
      <c r="R32" s="255"/>
      <c r="S32" s="255"/>
      <c r="T32" s="255"/>
      <c r="U32" s="255"/>
      <c r="V32" s="255"/>
      <c r="W32" s="255"/>
      <c r="X32" s="255"/>
      <c r="Y32" s="255"/>
      <c r="Z32" s="255"/>
      <c r="AA32" s="255"/>
      <c r="AB32" s="255"/>
      <c r="AC32" s="195" t="s">
        <v>410</v>
      </c>
      <c r="AD32" s="195"/>
      <c r="AE32" s="195"/>
      <c r="AF32" s="195"/>
      <c r="AG32" s="45">
        <v>0</v>
      </c>
      <c r="AH32" s="98">
        <v>0</v>
      </c>
      <c r="AI32" s="105">
        <v>0</v>
      </c>
    </row>
    <row r="33" spans="1:35" ht="12.95" customHeight="1">
      <c r="A33" s="252">
        <v>27</v>
      </c>
      <c r="B33" s="252"/>
      <c r="C33" s="255" t="s">
        <v>409</v>
      </c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195" t="s">
        <v>408</v>
      </c>
      <c r="AD33" s="195"/>
      <c r="AE33" s="195"/>
      <c r="AF33" s="195"/>
      <c r="AG33" s="61">
        <f>SUM(AG28:AG32)</f>
        <v>0</v>
      </c>
      <c r="AH33" s="98">
        <v>0</v>
      </c>
      <c r="AI33" s="105">
        <v>0</v>
      </c>
    </row>
    <row r="34" spans="1:35" ht="12.95" customHeight="1">
      <c r="A34" s="252">
        <v>28</v>
      </c>
      <c r="B34" s="252"/>
      <c r="C34" s="184" t="s">
        <v>407</v>
      </c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95" t="s">
        <v>406</v>
      </c>
      <c r="AD34" s="195"/>
      <c r="AE34" s="195"/>
      <c r="AF34" s="195"/>
      <c r="AG34" s="45">
        <v>0</v>
      </c>
      <c r="AH34" s="98">
        <v>0</v>
      </c>
      <c r="AI34" s="105">
        <v>0</v>
      </c>
    </row>
    <row r="35" spans="1:35" ht="12.95" customHeight="1">
      <c r="A35" s="252">
        <v>29</v>
      </c>
      <c r="B35" s="252"/>
      <c r="C35" s="184" t="s">
        <v>405</v>
      </c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95" t="s">
        <v>404</v>
      </c>
      <c r="AD35" s="195"/>
      <c r="AE35" s="195"/>
      <c r="AF35" s="195"/>
      <c r="AG35" s="45">
        <v>0</v>
      </c>
      <c r="AH35" s="98">
        <v>0</v>
      </c>
      <c r="AI35" s="105">
        <v>0</v>
      </c>
    </row>
    <row r="36" spans="1:35" ht="12.95" customHeight="1">
      <c r="A36" s="253">
        <v>30</v>
      </c>
      <c r="B36" s="253"/>
      <c r="C36" s="254" t="s">
        <v>403</v>
      </c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196" t="s">
        <v>402</v>
      </c>
      <c r="AD36" s="196"/>
      <c r="AE36" s="196"/>
      <c r="AF36" s="196"/>
      <c r="AG36" s="107">
        <f>SUM(AG27,AG33,AG34,AG35)</f>
        <v>652560</v>
      </c>
      <c r="AH36" s="107">
        <f>SUM(AH27,AH33,AH34,AH35)</f>
        <v>652560</v>
      </c>
      <c r="AI36" s="107">
        <f>SUM(AI27,AI33,AI34,AI35)</f>
        <v>652560</v>
      </c>
    </row>
    <row r="37" spans="1:35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</sheetData>
  <mergeCells count="100">
    <mergeCell ref="A4:AI4"/>
    <mergeCell ref="A27:B27"/>
    <mergeCell ref="C27:AB27"/>
    <mergeCell ref="AC27:AF27"/>
    <mergeCell ref="A28:B28"/>
    <mergeCell ref="C28:AB28"/>
    <mergeCell ref="AC28:AF28"/>
    <mergeCell ref="A8:B8"/>
    <mergeCell ref="C8:AB8"/>
    <mergeCell ref="AC8:AF8"/>
    <mergeCell ref="A9:B9"/>
    <mergeCell ref="C9:AB9"/>
    <mergeCell ref="AC9:AF9"/>
    <mergeCell ref="A10:B10"/>
    <mergeCell ref="C10:AB10"/>
    <mergeCell ref="AC10:AF10"/>
    <mergeCell ref="A1:AH1"/>
    <mergeCell ref="A26:B26"/>
    <mergeCell ref="C26:AB26"/>
    <mergeCell ref="AC26:AF26"/>
    <mergeCell ref="A7:B7"/>
    <mergeCell ref="C7:AB7"/>
    <mergeCell ref="AC7:AF7"/>
    <mergeCell ref="A2:AG2"/>
    <mergeCell ref="A3:AG3"/>
    <mergeCell ref="A5:B5"/>
    <mergeCell ref="C5:AB5"/>
    <mergeCell ref="AC5:AF5"/>
    <mergeCell ref="A6:B6"/>
    <mergeCell ref="C6:AB6"/>
    <mergeCell ref="AC6:AF6"/>
    <mergeCell ref="C15:AB15"/>
    <mergeCell ref="A11:B11"/>
    <mergeCell ref="C11:AB11"/>
    <mergeCell ref="AC11:AF11"/>
    <mergeCell ref="AC15:AF15"/>
    <mergeCell ref="A17:B17"/>
    <mergeCell ref="C17:AB17"/>
    <mergeCell ref="AC17:AF17"/>
    <mergeCell ref="A12:B12"/>
    <mergeCell ref="AC12:AF12"/>
    <mergeCell ref="A13:B13"/>
    <mergeCell ref="C12:AB12"/>
    <mergeCell ref="AC13:AF13"/>
    <mergeCell ref="C13:AB13"/>
    <mergeCell ref="A14:B14"/>
    <mergeCell ref="C14:AB14"/>
    <mergeCell ref="AC14:AF14"/>
    <mergeCell ref="A16:B16"/>
    <mergeCell ref="C16:AB16"/>
    <mergeCell ref="AC16:AF16"/>
    <mergeCell ref="A15:B15"/>
    <mergeCell ref="A21:B21"/>
    <mergeCell ref="C21:AB21"/>
    <mergeCell ref="AC21:AF21"/>
    <mergeCell ref="A18:B18"/>
    <mergeCell ref="C18:AB18"/>
    <mergeCell ref="AC18:AF18"/>
    <mergeCell ref="A19:B19"/>
    <mergeCell ref="C19:AB19"/>
    <mergeCell ref="AC19:AF19"/>
    <mergeCell ref="A20:B20"/>
    <mergeCell ref="C20:AB20"/>
    <mergeCell ref="AC20:AF20"/>
    <mergeCell ref="A22:B22"/>
    <mergeCell ref="C22:AB22"/>
    <mergeCell ref="AC22:AF22"/>
    <mergeCell ref="A23:B23"/>
    <mergeCell ref="C23:AB23"/>
    <mergeCell ref="AC23:AF23"/>
    <mergeCell ref="A24:B24"/>
    <mergeCell ref="C24:AB24"/>
    <mergeCell ref="AC24:AF24"/>
    <mergeCell ref="A25:B25"/>
    <mergeCell ref="C25:AB25"/>
    <mergeCell ref="AC25:AF25"/>
    <mergeCell ref="A33:B33"/>
    <mergeCell ref="C33:AB33"/>
    <mergeCell ref="AC33:AF33"/>
    <mergeCell ref="A29:B29"/>
    <mergeCell ref="C29:AB29"/>
    <mergeCell ref="AC29:AF29"/>
    <mergeCell ref="A30:B30"/>
    <mergeCell ref="C30:AB30"/>
    <mergeCell ref="AC30:AF30"/>
    <mergeCell ref="A32:B32"/>
    <mergeCell ref="C32:AB32"/>
    <mergeCell ref="AC32:AF32"/>
    <mergeCell ref="A31:B31"/>
    <mergeCell ref="C31:AB31"/>
    <mergeCell ref="AC31:AF31"/>
    <mergeCell ref="A34:B34"/>
    <mergeCell ref="C34:AB34"/>
    <mergeCell ref="AC34:AF34"/>
    <mergeCell ref="A36:B36"/>
    <mergeCell ref="C36:AB36"/>
    <mergeCell ref="AC36:AF36"/>
    <mergeCell ref="A35:B35"/>
    <mergeCell ref="C35:AB35"/>
    <mergeCell ref="AC35:AF35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1" fitToHeight="0" orientation="portrait" cellComments="asDisplayed" r:id="rId1"/>
  <headerFooter alignWithMargins="0"/>
  <ignoredErrors>
    <ignoredError sqref="A7:B36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I39"/>
  <sheetViews>
    <sheetView view="pageBreakPreview" zoomScaleNormal="100" zoomScaleSheetLayoutView="100" workbookViewId="0">
      <selection sqref="A1:AH1"/>
    </sheetView>
  </sheetViews>
  <sheetFormatPr defaultRowHeight="12.75"/>
  <cols>
    <col min="1" max="32" width="2.7109375" style="2" customWidth="1"/>
    <col min="33" max="33" width="15.5703125" style="2" customWidth="1"/>
    <col min="34" max="34" width="12.5703125" style="2" customWidth="1"/>
    <col min="35" max="35" width="12" style="2" customWidth="1"/>
    <col min="36" max="16384" width="9.140625" style="2"/>
  </cols>
  <sheetData>
    <row r="1" spans="1:35" ht="24" customHeight="1">
      <c r="A1" s="250" t="s">
        <v>711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</row>
    <row r="2" spans="1:35" ht="17.25" customHeight="1">
      <c r="A2" s="205" t="s">
        <v>578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</row>
    <row r="3" spans="1:35" ht="19.5" hidden="1" customHeight="1">
      <c r="A3" s="205" t="s">
        <v>577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</row>
    <row r="4" spans="1:35" ht="19.5" hidden="1" customHeight="1">
      <c r="A4" s="250" t="s">
        <v>576</v>
      </c>
      <c r="B4" s="250"/>
      <c r="C4" s="250"/>
      <c r="D4" s="250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0"/>
      <c r="S4" s="250"/>
      <c r="T4" s="250"/>
      <c r="U4" s="250"/>
      <c r="V4" s="250"/>
      <c r="W4" s="250"/>
      <c r="X4" s="250"/>
      <c r="Y4" s="250"/>
      <c r="Z4" s="250"/>
      <c r="AA4" s="250"/>
      <c r="AB4" s="250"/>
      <c r="AC4" s="250"/>
      <c r="AD4" s="250"/>
      <c r="AE4" s="250"/>
      <c r="AF4" s="250"/>
      <c r="AG4" s="250"/>
    </row>
    <row r="5" spans="1:35" ht="19.5" hidden="1" customHeight="1">
      <c r="A5" s="205" t="s">
        <v>462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  <c r="V5" s="206"/>
      <c r="W5" s="206"/>
      <c r="X5" s="206"/>
      <c r="Y5" s="206"/>
      <c r="Z5" s="206"/>
      <c r="AA5" s="206"/>
      <c r="AB5" s="206"/>
      <c r="AC5" s="206"/>
      <c r="AD5" s="206"/>
      <c r="AE5" s="206"/>
      <c r="AF5" s="206"/>
      <c r="AG5" s="206"/>
    </row>
    <row r="6" spans="1:35" ht="19.5" customHeight="1">
      <c r="A6" s="205" t="s">
        <v>667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</row>
    <row r="7" spans="1:35" ht="15.95" customHeight="1">
      <c r="A7" s="256" t="s">
        <v>624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</row>
    <row r="8" spans="1:35" ht="35.1" customHeight="1">
      <c r="A8" s="208" t="s">
        <v>251</v>
      </c>
      <c r="B8" s="209"/>
      <c r="C8" s="210" t="s">
        <v>250</v>
      </c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1"/>
      <c r="Y8" s="211"/>
      <c r="Z8" s="211"/>
      <c r="AA8" s="211"/>
      <c r="AB8" s="211"/>
      <c r="AC8" s="212" t="s">
        <v>249</v>
      </c>
      <c r="AD8" s="211"/>
      <c r="AE8" s="211"/>
      <c r="AF8" s="211"/>
      <c r="AG8" s="54" t="s">
        <v>656</v>
      </c>
      <c r="AH8" s="59" t="s">
        <v>662</v>
      </c>
      <c r="AI8" s="119" t="s">
        <v>663</v>
      </c>
    </row>
    <row r="9" spans="1:35">
      <c r="A9" s="202" t="s">
        <v>248</v>
      </c>
      <c r="B9" s="202"/>
      <c r="C9" s="203" t="s">
        <v>247</v>
      </c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 t="s">
        <v>246</v>
      </c>
      <c r="AD9" s="203"/>
      <c r="AE9" s="203"/>
      <c r="AF9" s="203"/>
      <c r="AG9" s="53" t="s">
        <v>245</v>
      </c>
      <c r="AH9" s="100" t="s">
        <v>557</v>
      </c>
      <c r="AI9" s="100" t="s">
        <v>556</v>
      </c>
    </row>
    <row r="10" spans="1:35" ht="12.95" customHeight="1">
      <c r="A10" s="252" t="s">
        <v>244</v>
      </c>
      <c r="B10" s="252"/>
      <c r="C10" s="255" t="s">
        <v>522</v>
      </c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195" t="s">
        <v>521</v>
      </c>
      <c r="AD10" s="195"/>
      <c r="AE10" s="195"/>
      <c r="AF10" s="195"/>
      <c r="AG10" s="44">
        <v>0</v>
      </c>
      <c r="AH10" s="44">
        <v>0</v>
      </c>
      <c r="AI10" s="105">
        <v>0</v>
      </c>
    </row>
    <row r="11" spans="1:35" ht="12.95" customHeight="1">
      <c r="A11" s="252" t="s">
        <v>241</v>
      </c>
      <c r="B11" s="252"/>
      <c r="C11" s="184" t="s">
        <v>520</v>
      </c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95" t="s">
        <v>519</v>
      </c>
      <c r="AD11" s="195"/>
      <c r="AE11" s="195"/>
      <c r="AF11" s="195"/>
      <c r="AG11" s="44">
        <v>0</v>
      </c>
      <c r="AH11" s="44">
        <v>0</v>
      </c>
      <c r="AI11" s="105">
        <v>0</v>
      </c>
    </row>
    <row r="12" spans="1:35" ht="12.95" customHeight="1">
      <c r="A12" s="252" t="s">
        <v>238</v>
      </c>
      <c r="B12" s="252"/>
      <c r="C12" s="255" t="s">
        <v>518</v>
      </c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195" t="s">
        <v>517</v>
      </c>
      <c r="AD12" s="195"/>
      <c r="AE12" s="195"/>
      <c r="AF12" s="195"/>
      <c r="AG12" s="44">
        <v>0</v>
      </c>
      <c r="AH12" s="44">
        <v>0</v>
      </c>
      <c r="AI12" s="105">
        <v>0</v>
      </c>
    </row>
    <row r="13" spans="1:35" ht="12.95" customHeight="1">
      <c r="A13" s="252" t="s">
        <v>235</v>
      </c>
      <c r="B13" s="252"/>
      <c r="C13" s="184" t="s">
        <v>516</v>
      </c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95" t="s">
        <v>515</v>
      </c>
      <c r="AD13" s="195"/>
      <c r="AE13" s="195"/>
      <c r="AF13" s="195"/>
      <c r="AG13" s="61">
        <f>SUM(AG10:AG12)</f>
        <v>0</v>
      </c>
      <c r="AH13" s="44">
        <v>0</v>
      </c>
      <c r="AI13" s="105">
        <v>0</v>
      </c>
    </row>
    <row r="14" spans="1:35" ht="12.95" customHeight="1">
      <c r="A14" s="252" t="s">
        <v>232</v>
      </c>
      <c r="B14" s="252"/>
      <c r="C14" s="184" t="s">
        <v>514</v>
      </c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95" t="s">
        <v>513</v>
      </c>
      <c r="AD14" s="195"/>
      <c r="AE14" s="195"/>
      <c r="AF14" s="195"/>
      <c r="AG14" s="44">
        <v>0</v>
      </c>
      <c r="AH14" s="44">
        <v>0</v>
      </c>
      <c r="AI14" s="105">
        <v>0</v>
      </c>
    </row>
    <row r="15" spans="1:35" ht="12.95" customHeight="1">
      <c r="A15" s="252" t="s">
        <v>229</v>
      </c>
      <c r="B15" s="252"/>
      <c r="C15" s="255" t="s">
        <v>512</v>
      </c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195" t="s">
        <v>511</v>
      </c>
      <c r="AD15" s="195"/>
      <c r="AE15" s="195"/>
      <c r="AF15" s="195"/>
      <c r="AG15" s="44">
        <v>0</v>
      </c>
      <c r="AH15" s="44">
        <v>0</v>
      </c>
      <c r="AI15" s="105">
        <v>0</v>
      </c>
    </row>
    <row r="16" spans="1:35" ht="12.95" customHeight="1">
      <c r="A16" s="252" t="s">
        <v>226</v>
      </c>
      <c r="B16" s="252"/>
      <c r="C16" s="184" t="s">
        <v>510</v>
      </c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4"/>
      <c r="AC16" s="195" t="s">
        <v>509</v>
      </c>
      <c r="AD16" s="195"/>
      <c r="AE16" s="195"/>
      <c r="AF16" s="195"/>
      <c r="AG16" s="44">
        <v>0</v>
      </c>
      <c r="AH16" s="44">
        <v>0</v>
      </c>
      <c r="AI16" s="105">
        <v>0</v>
      </c>
    </row>
    <row r="17" spans="1:35" ht="12.95" customHeight="1">
      <c r="A17" s="252" t="s">
        <v>223</v>
      </c>
      <c r="B17" s="252"/>
      <c r="C17" s="255" t="s">
        <v>508</v>
      </c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195" t="s">
        <v>507</v>
      </c>
      <c r="AD17" s="195"/>
      <c r="AE17" s="195"/>
      <c r="AF17" s="195"/>
      <c r="AG17" s="44">
        <v>0</v>
      </c>
      <c r="AH17" s="44">
        <v>0</v>
      </c>
      <c r="AI17" s="105">
        <v>0</v>
      </c>
    </row>
    <row r="18" spans="1:35" s="5" customFormat="1" ht="12.95" customHeight="1">
      <c r="A18" s="252" t="s">
        <v>220</v>
      </c>
      <c r="B18" s="252"/>
      <c r="C18" s="255" t="s">
        <v>506</v>
      </c>
      <c r="D18" s="255"/>
      <c r="E18" s="255"/>
      <c r="F18" s="255"/>
      <c r="G18" s="255"/>
      <c r="H18" s="255"/>
      <c r="I18" s="255"/>
      <c r="J18" s="255"/>
      <c r="K18" s="255"/>
      <c r="L18" s="255"/>
      <c r="M18" s="255"/>
      <c r="N18" s="255"/>
      <c r="O18" s="255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  <c r="AA18" s="255"/>
      <c r="AB18" s="255"/>
      <c r="AC18" s="195" t="s">
        <v>505</v>
      </c>
      <c r="AD18" s="195"/>
      <c r="AE18" s="195"/>
      <c r="AF18" s="195"/>
      <c r="AG18" s="61">
        <f>SUM(AG14:AG17)</f>
        <v>0</v>
      </c>
      <c r="AH18" s="88">
        <v>0</v>
      </c>
      <c r="AI18" s="106">
        <v>0</v>
      </c>
    </row>
    <row r="19" spans="1:35" s="5" customFormat="1" ht="12.95" customHeight="1">
      <c r="A19" s="252" t="s">
        <v>217</v>
      </c>
      <c r="B19" s="252"/>
      <c r="C19" s="195" t="s">
        <v>504</v>
      </c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 t="s">
        <v>503</v>
      </c>
      <c r="AD19" s="195"/>
      <c r="AE19" s="195"/>
      <c r="AF19" s="195"/>
      <c r="AG19" s="44">
        <v>7977283</v>
      </c>
      <c r="AH19" s="44">
        <v>9889000</v>
      </c>
      <c r="AI19" s="106">
        <v>9889000</v>
      </c>
    </row>
    <row r="20" spans="1:35" s="5" customFormat="1" ht="12.95" customHeight="1">
      <c r="A20" s="252" t="s">
        <v>214</v>
      </c>
      <c r="B20" s="252"/>
      <c r="C20" s="195" t="s">
        <v>502</v>
      </c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 t="s">
        <v>501</v>
      </c>
      <c r="AD20" s="195"/>
      <c r="AE20" s="195"/>
      <c r="AF20" s="195"/>
      <c r="AG20" s="44">
        <v>0</v>
      </c>
      <c r="AH20" s="88">
        <v>0</v>
      </c>
      <c r="AI20" s="106">
        <v>0</v>
      </c>
    </row>
    <row r="21" spans="1:35" s="5" customFormat="1" ht="12.95" customHeight="1">
      <c r="A21" s="252" t="s">
        <v>211</v>
      </c>
      <c r="B21" s="252"/>
      <c r="C21" s="195" t="s">
        <v>500</v>
      </c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 t="s">
        <v>499</v>
      </c>
      <c r="AD21" s="195"/>
      <c r="AE21" s="195"/>
      <c r="AF21" s="195"/>
      <c r="AG21" s="107">
        <f>SUM(AG19:AG20)</f>
        <v>7977283</v>
      </c>
      <c r="AH21" s="107">
        <f>SUM(AH19:AH20)</f>
        <v>9889000</v>
      </c>
      <c r="AI21" s="107">
        <f>SUM(AI19:AI20)</f>
        <v>9889000</v>
      </c>
    </row>
    <row r="22" spans="1:35" s="5" customFormat="1" ht="12.95" customHeight="1">
      <c r="A22" s="252" t="s">
        <v>208</v>
      </c>
      <c r="B22" s="252"/>
      <c r="C22" s="255" t="s">
        <v>498</v>
      </c>
      <c r="D22" s="255"/>
      <c r="E22" s="255"/>
      <c r="F22" s="255"/>
      <c r="G22" s="255"/>
      <c r="H22" s="255"/>
      <c r="I22" s="255"/>
      <c r="J22" s="255"/>
      <c r="K22" s="255"/>
      <c r="L22" s="255"/>
      <c r="M22" s="255"/>
      <c r="N22" s="255"/>
      <c r="O22" s="255"/>
      <c r="P22" s="255"/>
      <c r="Q22" s="255"/>
      <c r="R22" s="255"/>
      <c r="S22" s="255"/>
      <c r="T22" s="255"/>
      <c r="U22" s="255"/>
      <c r="V22" s="255"/>
      <c r="W22" s="255"/>
      <c r="X22" s="255"/>
      <c r="Y22" s="255"/>
      <c r="Z22" s="255"/>
      <c r="AA22" s="255"/>
      <c r="AB22" s="255"/>
      <c r="AC22" s="195" t="s">
        <v>497</v>
      </c>
      <c r="AD22" s="195"/>
      <c r="AE22" s="195"/>
      <c r="AF22" s="195"/>
      <c r="AG22" s="44">
        <v>0</v>
      </c>
      <c r="AH22" s="88">
        <v>819259</v>
      </c>
      <c r="AI22" s="106">
        <v>819259</v>
      </c>
    </row>
    <row r="23" spans="1:35" ht="12.95" customHeight="1">
      <c r="A23" s="252" t="s">
        <v>205</v>
      </c>
      <c r="B23" s="252"/>
      <c r="C23" s="255" t="s">
        <v>496</v>
      </c>
      <c r="D23" s="255"/>
      <c r="E23" s="255"/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195" t="s">
        <v>495</v>
      </c>
      <c r="AD23" s="195"/>
      <c r="AE23" s="195"/>
      <c r="AF23" s="195"/>
      <c r="AG23" s="44">
        <v>0</v>
      </c>
      <c r="AH23" s="44">
        <v>0</v>
      </c>
      <c r="AI23" s="105">
        <v>0</v>
      </c>
    </row>
    <row r="24" spans="1:35" s="6" customFormat="1" ht="12.95" customHeight="1">
      <c r="A24" s="252" t="s">
        <v>202</v>
      </c>
      <c r="B24" s="252"/>
      <c r="C24" s="255" t="s">
        <v>494</v>
      </c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195" t="s">
        <v>493</v>
      </c>
      <c r="AD24" s="195"/>
      <c r="AE24" s="195"/>
      <c r="AF24" s="195"/>
      <c r="AG24" s="44">
        <v>0</v>
      </c>
      <c r="AH24" s="44">
        <v>0</v>
      </c>
      <c r="AI24" s="105">
        <v>0</v>
      </c>
    </row>
    <row r="25" spans="1:35" s="6" customFormat="1" ht="12.95" customHeight="1">
      <c r="A25" s="252" t="s">
        <v>199</v>
      </c>
      <c r="B25" s="252"/>
      <c r="C25" s="255" t="s">
        <v>492</v>
      </c>
      <c r="D25" s="255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195" t="s">
        <v>491</v>
      </c>
      <c r="AD25" s="195"/>
      <c r="AE25" s="195"/>
      <c r="AF25" s="195"/>
      <c r="AG25" s="44">
        <v>0</v>
      </c>
      <c r="AH25" s="44">
        <v>0</v>
      </c>
      <c r="AI25" s="105">
        <v>0</v>
      </c>
    </row>
    <row r="26" spans="1:35" ht="12.95" customHeight="1">
      <c r="A26" s="252" t="s">
        <v>196</v>
      </c>
      <c r="B26" s="252"/>
      <c r="C26" s="184" t="s">
        <v>490</v>
      </c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95" t="s">
        <v>489</v>
      </c>
      <c r="AD26" s="195"/>
      <c r="AE26" s="195"/>
      <c r="AF26" s="195"/>
      <c r="AG26" s="44">
        <v>0</v>
      </c>
      <c r="AH26" s="44">
        <v>0</v>
      </c>
      <c r="AI26" s="105">
        <v>0</v>
      </c>
    </row>
    <row r="27" spans="1:35" ht="12.95" customHeight="1">
      <c r="A27" s="252">
        <v>18</v>
      </c>
      <c r="B27" s="252"/>
      <c r="C27" s="184" t="s">
        <v>488</v>
      </c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95" t="s">
        <v>487</v>
      </c>
      <c r="AD27" s="195"/>
      <c r="AE27" s="195"/>
      <c r="AF27" s="195"/>
      <c r="AG27" s="44">
        <v>0</v>
      </c>
      <c r="AH27" s="44">
        <v>0</v>
      </c>
      <c r="AI27" s="105">
        <v>0</v>
      </c>
    </row>
    <row r="28" spans="1:35" ht="12.95" customHeight="1">
      <c r="A28" s="252">
        <v>19</v>
      </c>
      <c r="B28" s="252"/>
      <c r="C28" s="184" t="s">
        <v>486</v>
      </c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95" t="s">
        <v>485</v>
      </c>
      <c r="AD28" s="195"/>
      <c r="AE28" s="195"/>
      <c r="AF28" s="195"/>
      <c r="AG28" s="44">
        <v>0</v>
      </c>
      <c r="AH28" s="44">
        <v>0</v>
      </c>
      <c r="AI28" s="105">
        <v>0</v>
      </c>
    </row>
    <row r="29" spans="1:35" ht="12.95" customHeight="1">
      <c r="A29" s="252">
        <v>20</v>
      </c>
      <c r="B29" s="252"/>
      <c r="C29" s="184" t="s">
        <v>484</v>
      </c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95" t="s">
        <v>483</v>
      </c>
      <c r="AD29" s="195"/>
      <c r="AE29" s="195"/>
      <c r="AF29" s="195"/>
      <c r="AG29" s="61">
        <f>SUM(AG27:AG28)</f>
        <v>0</v>
      </c>
      <c r="AH29" s="44">
        <v>0</v>
      </c>
      <c r="AI29" s="105">
        <v>0</v>
      </c>
    </row>
    <row r="30" spans="1:35" ht="12.95" customHeight="1">
      <c r="A30" s="252">
        <v>21</v>
      </c>
      <c r="B30" s="252"/>
      <c r="C30" s="184" t="s">
        <v>482</v>
      </c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95" t="s">
        <v>481</v>
      </c>
      <c r="AD30" s="195"/>
      <c r="AE30" s="195"/>
      <c r="AF30" s="195"/>
      <c r="AG30" s="107">
        <f>SUM(AG13,AG18,AG21,AG22:AG26,AG28)</f>
        <v>7977283</v>
      </c>
      <c r="AH30" s="107">
        <f>SUM(AH13,AH18,AH21,AH22:AH26,AH28)</f>
        <v>10708259</v>
      </c>
      <c r="AI30" s="107">
        <f>SUM(AI13,AI18,AI21,AI22:AI26,AI28)</f>
        <v>10708259</v>
      </c>
    </row>
    <row r="31" spans="1:35" ht="12.95" customHeight="1">
      <c r="A31" s="252">
        <v>22</v>
      </c>
      <c r="B31" s="252"/>
      <c r="C31" s="184" t="s">
        <v>480</v>
      </c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95" t="s">
        <v>479</v>
      </c>
      <c r="AD31" s="195"/>
      <c r="AE31" s="195"/>
      <c r="AF31" s="195"/>
      <c r="AG31" s="44">
        <v>0</v>
      </c>
      <c r="AH31" s="44">
        <v>0</v>
      </c>
      <c r="AI31" s="105">
        <v>0</v>
      </c>
    </row>
    <row r="32" spans="1:35" ht="12.95" customHeight="1">
      <c r="A32" s="252">
        <v>23</v>
      </c>
      <c r="B32" s="252"/>
      <c r="C32" s="184" t="s">
        <v>478</v>
      </c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95" t="s">
        <v>477</v>
      </c>
      <c r="AD32" s="195"/>
      <c r="AE32" s="195"/>
      <c r="AF32" s="195"/>
      <c r="AG32" s="44">
        <v>0</v>
      </c>
      <c r="AH32" s="44">
        <v>0</v>
      </c>
      <c r="AI32" s="105">
        <v>0</v>
      </c>
    </row>
    <row r="33" spans="1:35" ht="12.95" customHeight="1">
      <c r="A33" s="252">
        <v>24</v>
      </c>
      <c r="B33" s="252"/>
      <c r="C33" s="255" t="s">
        <v>476</v>
      </c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5"/>
      <c r="P33" s="255"/>
      <c r="Q33" s="255"/>
      <c r="R33" s="255"/>
      <c r="S33" s="255"/>
      <c r="T33" s="255"/>
      <c r="U33" s="255"/>
      <c r="V33" s="255"/>
      <c r="W33" s="255"/>
      <c r="X33" s="255"/>
      <c r="Y33" s="255"/>
      <c r="Z33" s="255"/>
      <c r="AA33" s="255"/>
      <c r="AB33" s="255"/>
      <c r="AC33" s="195" t="s">
        <v>475</v>
      </c>
      <c r="AD33" s="195"/>
      <c r="AE33" s="195"/>
      <c r="AF33" s="195"/>
      <c r="AG33" s="44">
        <v>0</v>
      </c>
      <c r="AH33" s="44">
        <v>0</v>
      </c>
      <c r="AI33" s="105"/>
    </row>
    <row r="34" spans="1:35" s="5" customFormat="1" ht="12.95" customHeight="1">
      <c r="A34" s="252">
        <v>25</v>
      </c>
      <c r="B34" s="252"/>
      <c r="C34" s="255" t="s">
        <v>474</v>
      </c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  <c r="U34" s="255"/>
      <c r="V34" s="255"/>
      <c r="W34" s="255"/>
      <c r="X34" s="255"/>
      <c r="Y34" s="255"/>
      <c r="Z34" s="255"/>
      <c r="AA34" s="255"/>
      <c r="AB34" s="255"/>
      <c r="AC34" s="195" t="s">
        <v>473</v>
      </c>
      <c r="AD34" s="195"/>
      <c r="AE34" s="195"/>
      <c r="AF34" s="195"/>
      <c r="AG34" s="44">
        <v>0</v>
      </c>
      <c r="AH34" s="88">
        <v>0</v>
      </c>
      <c r="AI34" s="106">
        <v>0</v>
      </c>
    </row>
    <row r="35" spans="1:35" s="5" customFormat="1" ht="12.95" customHeight="1">
      <c r="A35" s="252">
        <v>26</v>
      </c>
      <c r="B35" s="252"/>
      <c r="C35" s="255" t="s">
        <v>472</v>
      </c>
      <c r="D35" s="255"/>
      <c r="E35" s="255"/>
      <c r="F35" s="255"/>
      <c r="G35" s="255"/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255"/>
      <c r="Y35" s="255"/>
      <c r="Z35" s="255"/>
      <c r="AA35" s="255"/>
      <c r="AB35" s="255"/>
      <c r="AC35" s="195" t="s">
        <v>471</v>
      </c>
      <c r="AD35" s="195"/>
      <c r="AE35" s="195"/>
      <c r="AF35" s="195"/>
      <c r="AG35" s="44">
        <v>0</v>
      </c>
      <c r="AH35" s="88">
        <v>0</v>
      </c>
      <c r="AI35" s="106">
        <v>0</v>
      </c>
    </row>
    <row r="36" spans="1:35" ht="12.95" customHeight="1">
      <c r="A36" s="252">
        <v>27</v>
      </c>
      <c r="B36" s="252"/>
      <c r="C36" s="255" t="s">
        <v>470</v>
      </c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195" t="s">
        <v>469</v>
      </c>
      <c r="AD36" s="195"/>
      <c r="AE36" s="195"/>
      <c r="AF36" s="195"/>
      <c r="AG36" s="61">
        <f>SUM(AG31:AG35)</f>
        <v>0</v>
      </c>
      <c r="AH36" s="44">
        <v>0</v>
      </c>
      <c r="AI36" s="105">
        <v>0</v>
      </c>
    </row>
    <row r="37" spans="1:35" ht="12.95" customHeight="1">
      <c r="A37" s="252">
        <v>28</v>
      </c>
      <c r="B37" s="252"/>
      <c r="C37" s="184" t="s">
        <v>468</v>
      </c>
      <c r="D37" s="184"/>
      <c r="E37" s="184"/>
      <c r="F37" s="184"/>
      <c r="G37" s="184"/>
      <c r="H37" s="184"/>
      <c r="I37" s="184"/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95" t="s">
        <v>467</v>
      </c>
      <c r="AD37" s="195"/>
      <c r="AE37" s="195"/>
      <c r="AF37" s="195"/>
      <c r="AG37" s="44">
        <v>0</v>
      </c>
      <c r="AH37" s="44">
        <v>0</v>
      </c>
      <c r="AI37" s="105">
        <v>0</v>
      </c>
    </row>
    <row r="38" spans="1:35" ht="12.95" customHeight="1">
      <c r="A38" s="252">
        <v>29</v>
      </c>
      <c r="B38" s="252"/>
      <c r="C38" s="184" t="s">
        <v>466</v>
      </c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95" t="s">
        <v>465</v>
      </c>
      <c r="AD38" s="195"/>
      <c r="AE38" s="195"/>
      <c r="AF38" s="195"/>
      <c r="AG38" s="44">
        <v>0</v>
      </c>
      <c r="AH38" s="44">
        <v>0</v>
      </c>
      <c r="AI38" s="105">
        <v>0</v>
      </c>
    </row>
    <row r="39" spans="1:35" s="5" customFormat="1" ht="12.95" customHeight="1">
      <c r="A39" s="253">
        <v>30</v>
      </c>
      <c r="B39" s="253"/>
      <c r="C39" s="254" t="s">
        <v>464</v>
      </c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196" t="s">
        <v>463</v>
      </c>
      <c r="AD39" s="196"/>
      <c r="AE39" s="196"/>
      <c r="AF39" s="196"/>
      <c r="AG39" s="107">
        <f>SUM(AG30,AG36,AG37:AG38)</f>
        <v>7977283</v>
      </c>
      <c r="AH39" s="107">
        <f>SUM(AH30,AH36,AH37:AH38)</f>
        <v>10708259</v>
      </c>
      <c r="AI39" s="107">
        <f>SUM(AI30,AI36,AI37:AI38)</f>
        <v>10708259</v>
      </c>
    </row>
  </sheetData>
  <mergeCells count="103">
    <mergeCell ref="A7:AI7"/>
    <mergeCell ref="A1:AH1"/>
    <mergeCell ref="A2:AG2"/>
    <mergeCell ref="A3:AG3"/>
    <mergeCell ref="A4:AG4"/>
    <mergeCell ref="A5:AG5"/>
    <mergeCell ref="A37:B37"/>
    <mergeCell ref="C37:AB37"/>
    <mergeCell ref="AC37:AF37"/>
    <mergeCell ref="A24:B24"/>
    <mergeCell ref="C24:AB24"/>
    <mergeCell ref="AC24:AF24"/>
    <mergeCell ref="A25:B25"/>
    <mergeCell ref="A20:B20"/>
    <mergeCell ref="C20:AB20"/>
    <mergeCell ref="AC20:AF20"/>
    <mergeCell ref="C25:AB25"/>
    <mergeCell ref="AC25:AF25"/>
    <mergeCell ref="A26:B26"/>
    <mergeCell ref="C26:AB26"/>
    <mergeCell ref="AC26:AF26"/>
    <mergeCell ref="A21:B21"/>
    <mergeCell ref="C21:AB21"/>
    <mergeCell ref="AC21:AF21"/>
    <mergeCell ref="A39:B39"/>
    <mergeCell ref="C39:AB39"/>
    <mergeCell ref="AC39:AF39"/>
    <mergeCell ref="A38:B38"/>
    <mergeCell ref="C38:AB38"/>
    <mergeCell ref="AC33:AF33"/>
    <mergeCell ref="A34:B34"/>
    <mergeCell ref="C34:AB34"/>
    <mergeCell ref="AC34:AF34"/>
    <mergeCell ref="A36:B36"/>
    <mergeCell ref="C36:AB36"/>
    <mergeCell ref="AC36:AF36"/>
    <mergeCell ref="AC38:AF38"/>
    <mergeCell ref="A22:B22"/>
    <mergeCell ref="C22:AB22"/>
    <mergeCell ref="AC22:AF22"/>
    <mergeCell ref="A23:B23"/>
    <mergeCell ref="C23:AB23"/>
    <mergeCell ref="AC23:AF23"/>
    <mergeCell ref="A17:B17"/>
    <mergeCell ref="C17:AB17"/>
    <mergeCell ref="AC17:AF17"/>
    <mergeCell ref="A18:B18"/>
    <mergeCell ref="C18:AB18"/>
    <mergeCell ref="AC18:AF18"/>
    <mergeCell ref="A19:B19"/>
    <mergeCell ref="C19:AB19"/>
    <mergeCell ref="AC19:AF19"/>
    <mergeCell ref="AC13:AF13"/>
    <mergeCell ref="A14:B14"/>
    <mergeCell ref="C14:AB14"/>
    <mergeCell ref="AC14:AF14"/>
    <mergeCell ref="A15:B15"/>
    <mergeCell ref="C15:AB15"/>
    <mergeCell ref="AC15:AF15"/>
    <mergeCell ref="A16:B16"/>
    <mergeCell ref="C16:AB16"/>
    <mergeCell ref="AC16:AF16"/>
    <mergeCell ref="A6:AG6"/>
    <mergeCell ref="A8:B8"/>
    <mergeCell ref="C8:AB8"/>
    <mergeCell ref="AC8:AF8"/>
    <mergeCell ref="A27:B27"/>
    <mergeCell ref="C27:AB27"/>
    <mergeCell ref="AC27:AF27"/>
    <mergeCell ref="A28:B28"/>
    <mergeCell ref="C28:AB28"/>
    <mergeCell ref="AC28:AF28"/>
    <mergeCell ref="A9:B9"/>
    <mergeCell ref="C9:AB9"/>
    <mergeCell ref="AC9:AF9"/>
    <mergeCell ref="A10:B10"/>
    <mergeCell ref="C10:AB10"/>
    <mergeCell ref="AC10:AF10"/>
    <mergeCell ref="A11:B11"/>
    <mergeCell ref="C11:AB11"/>
    <mergeCell ref="AC11:AF11"/>
    <mergeCell ref="A12:B12"/>
    <mergeCell ref="C12:AB12"/>
    <mergeCell ref="AC12:AF12"/>
    <mergeCell ref="A13:B13"/>
    <mergeCell ref="C13:AB13"/>
    <mergeCell ref="A29:B29"/>
    <mergeCell ref="C29:AB29"/>
    <mergeCell ref="AC29:AF29"/>
    <mergeCell ref="A35:B35"/>
    <mergeCell ref="C35:AB35"/>
    <mergeCell ref="AC35:AF35"/>
    <mergeCell ref="A30:B30"/>
    <mergeCell ref="C30:AB30"/>
    <mergeCell ref="AC30:AF30"/>
    <mergeCell ref="A31:B31"/>
    <mergeCell ref="C31:AB31"/>
    <mergeCell ref="AC31:AF31"/>
    <mergeCell ref="A32:B32"/>
    <mergeCell ref="C32:AB32"/>
    <mergeCell ref="AC32:AF32"/>
    <mergeCell ref="A33:B33"/>
    <mergeCell ref="C33:AB33"/>
  </mergeCells>
  <printOptions horizontalCentered="1"/>
  <pageMargins left="0.19685039370078741" right="0.19685039370078741" top="0.59055118110236227" bottom="0.59055118110236227" header="0.51181102362204722" footer="0.51181102362204722"/>
  <pageSetup paperSize="9" scale="80" fitToHeight="0" orientation="portrait" cellComments="asDisplayed" r:id="rId1"/>
  <headerFooter alignWithMargins="0"/>
  <ignoredErrors>
    <ignoredError sqref="A10:B39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BU42"/>
  <sheetViews>
    <sheetView view="pageBreakPreview" zoomScale="90" zoomScaleNormal="80" zoomScaleSheetLayoutView="90" zoomScalePageLayoutView="80" workbookViewId="0">
      <selection sqref="A1:BR1"/>
    </sheetView>
  </sheetViews>
  <sheetFormatPr defaultRowHeight="12.75"/>
  <cols>
    <col min="1" max="30" width="2.7109375" style="8" customWidth="1"/>
    <col min="31" max="66" width="2.7109375" style="12" customWidth="1"/>
    <col min="67" max="70" width="2.7109375" style="55" customWidth="1"/>
    <col min="71" max="71" width="3.28515625" style="9" customWidth="1"/>
    <col min="72" max="72" width="2.7109375" style="8" customWidth="1"/>
    <col min="73" max="73" width="11" style="8" bestFit="1" customWidth="1"/>
    <col min="74" max="114" width="2.7109375" style="8" customWidth="1"/>
    <col min="115" max="16384" width="9.140625" style="8"/>
  </cols>
  <sheetData>
    <row r="1" spans="1:71" s="12" customFormat="1" ht="23.25" customHeight="1">
      <c r="A1" s="270" t="s">
        <v>712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0"/>
      <c r="AR1" s="270"/>
      <c r="AS1" s="270"/>
      <c r="AT1" s="270"/>
      <c r="AU1" s="270"/>
      <c r="AV1" s="270"/>
      <c r="AW1" s="270"/>
      <c r="AX1" s="270"/>
      <c r="AY1" s="270"/>
      <c r="AZ1" s="270"/>
      <c r="BA1" s="270"/>
      <c r="BB1" s="270"/>
      <c r="BC1" s="270"/>
      <c r="BD1" s="270"/>
      <c r="BE1" s="270"/>
      <c r="BF1" s="270"/>
      <c r="BG1" s="270"/>
      <c r="BH1" s="270"/>
      <c r="BI1" s="270"/>
      <c r="BJ1" s="270"/>
      <c r="BK1" s="270"/>
      <c r="BL1" s="270"/>
      <c r="BM1" s="270"/>
      <c r="BN1" s="270"/>
      <c r="BO1" s="270"/>
      <c r="BP1" s="270"/>
      <c r="BQ1" s="270"/>
      <c r="BR1" s="270"/>
      <c r="BS1" s="13"/>
    </row>
    <row r="2" spans="1:71" s="12" customFormat="1" ht="27" customHeight="1">
      <c r="A2" s="271" t="s">
        <v>668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  <c r="AG2" s="271"/>
      <c r="AH2" s="271"/>
      <c r="AI2" s="271"/>
      <c r="AJ2" s="271"/>
      <c r="AK2" s="271"/>
      <c r="AL2" s="271"/>
      <c r="AM2" s="271"/>
      <c r="AN2" s="271"/>
      <c r="AO2" s="271"/>
      <c r="AP2" s="271"/>
      <c r="AQ2" s="271"/>
      <c r="AR2" s="271"/>
      <c r="AS2" s="271"/>
      <c r="AT2" s="271"/>
      <c r="AU2" s="271"/>
      <c r="AV2" s="271"/>
      <c r="AW2" s="271"/>
      <c r="AX2" s="271"/>
      <c r="AY2" s="271"/>
      <c r="AZ2" s="271"/>
      <c r="BA2" s="271"/>
      <c r="BB2" s="271"/>
      <c r="BC2" s="271"/>
      <c r="BD2" s="271"/>
      <c r="BE2" s="271"/>
      <c r="BF2" s="271"/>
      <c r="BG2" s="271"/>
      <c r="BH2" s="271"/>
      <c r="BI2" s="271"/>
      <c r="BJ2" s="271"/>
      <c r="BK2" s="271"/>
      <c r="BL2" s="271"/>
      <c r="BM2" s="271"/>
      <c r="BN2" s="271"/>
      <c r="BO2" s="271"/>
      <c r="BP2" s="271"/>
      <c r="BQ2" s="271"/>
      <c r="BR2" s="271"/>
      <c r="BS2" s="13"/>
    </row>
    <row r="3" spans="1:71" s="13" customFormat="1" ht="12.95" customHeight="1">
      <c r="A3" s="272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3"/>
      <c r="AQ3" s="273"/>
      <c r="AR3" s="273"/>
      <c r="AS3" s="273"/>
      <c r="AT3" s="273"/>
      <c r="AU3" s="273"/>
      <c r="AV3" s="273"/>
      <c r="AW3" s="273"/>
      <c r="AX3" s="273"/>
      <c r="AY3" s="273"/>
      <c r="AZ3" s="273"/>
      <c r="BA3" s="273"/>
      <c r="BB3" s="273"/>
      <c r="BC3" s="273"/>
      <c r="BD3" s="273"/>
      <c r="BE3" s="273"/>
      <c r="BF3" s="273"/>
      <c r="BG3" s="273"/>
      <c r="BH3" s="273"/>
      <c r="BI3" s="273"/>
      <c r="BJ3" s="273"/>
      <c r="BK3" s="273"/>
      <c r="BL3" s="273"/>
      <c r="BM3" s="273"/>
      <c r="BN3" s="273"/>
      <c r="BO3" s="273"/>
      <c r="BP3" s="273"/>
      <c r="BQ3" s="273"/>
      <c r="BR3" s="273"/>
    </row>
    <row r="4" spans="1:71" ht="12.95" customHeight="1">
      <c r="A4" s="274" t="s">
        <v>624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5"/>
      <c r="AS4" s="275"/>
      <c r="AT4" s="275"/>
      <c r="AU4" s="275"/>
      <c r="AV4" s="275"/>
      <c r="AW4" s="275"/>
      <c r="AX4" s="275"/>
      <c r="AY4" s="275"/>
      <c r="AZ4" s="275"/>
      <c r="BA4" s="275"/>
      <c r="BB4" s="275"/>
      <c r="BC4" s="275"/>
      <c r="BD4" s="275"/>
      <c r="BE4" s="275"/>
      <c r="BF4" s="275"/>
      <c r="BG4" s="275"/>
      <c r="BH4" s="275"/>
      <c r="BI4" s="275"/>
      <c r="BJ4" s="275"/>
      <c r="BK4" s="275"/>
      <c r="BL4" s="275"/>
      <c r="BM4" s="275"/>
      <c r="BN4" s="275"/>
      <c r="BO4" s="275"/>
      <c r="BP4" s="275"/>
      <c r="BQ4" s="275"/>
      <c r="BR4" s="276"/>
    </row>
    <row r="5" spans="1:71" ht="111" customHeight="1">
      <c r="A5" s="262" t="s">
        <v>567</v>
      </c>
      <c r="B5" s="262"/>
      <c r="C5" s="267" t="s">
        <v>566</v>
      </c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2" t="s">
        <v>569</v>
      </c>
      <c r="AF5" s="262"/>
      <c r="AG5" s="262"/>
      <c r="AH5" s="262"/>
      <c r="AI5" s="262" t="s">
        <v>565</v>
      </c>
      <c r="AJ5" s="262"/>
      <c r="AK5" s="262"/>
      <c r="AL5" s="262"/>
      <c r="AM5" s="262" t="s">
        <v>564</v>
      </c>
      <c r="AN5" s="262"/>
      <c r="AO5" s="262"/>
      <c r="AP5" s="262"/>
      <c r="AQ5" s="262" t="s">
        <v>563</v>
      </c>
      <c r="AR5" s="262"/>
      <c r="AS5" s="262"/>
      <c r="AT5" s="262"/>
      <c r="AU5" s="262" t="s">
        <v>562</v>
      </c>
      <c r="AV5" s="262"/>
      <c r="AW5" s="262"/>
      <c r="AX5" s="262"/>
      <c r="AY5" s="262" t="s">
        <v>225</v>
      </c>
      <c r="AZ5" s="262"/>
      <c r="BA5" s="262"/>
      <c r="BB5" s="262"/>
      <c r="BC5" s="262" t="s">
        <v>561</v>
      </c>
      <c r="BD5" s="262"/>
      <c r="BE5" s="262"/>
      <c r="BF5" s="262"/>
      <c r="BG5" s="262" t="s">
        <v>560</v>
      </c>
      <c r="BH5" s="262"/>
      <c r="BI5" s="262"/>
      <c r="BJ5" s="262"/>
      <c r="BK5" s="262" t="s">
        <v>559</v>
      </c>
      <c r="BL5" s="262"/>
      <c r="BM5" s="262"/>
      <c r="BN5" s="262"/>
      <c r="BO5" s="262" t="s">
        <v>558</v>
      </c>
      <c r="BP5" s="262"/>
      <c r="BQ5" s="262"/>
      <c r="BR5" s="262"/>
    </row>
    <row r="6" spans="1:71" ht="12.95" customHeight="1">
      <c r="A6" s="263" t="s">
        <v>248</v>
      </c>
      <c r="B6" s="263"/>
      <c r="C6" s="265" t="s">
        <v>247</v>
      </c>
      <c r="D6" s="265"/>
      <c r="E6" s="265"/>
      <c r="F6" s="265"/>
      <c r="G6" s="265"/>
      <c r="H6" s="265"/>
      <c r="I6" s="265"/>
      <c r="J6" s="266"/>
      <c r="K6" s="266"/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57" t="s">
        <v>246</v>
      </c>
      <c r="AF6" s="257"/>
      <c r="AG6" s="257"/>
      <c r="AH6" s="257"/>
      <c r="AI6" s="257" t="s">
        <v>245</v>
      </c>
      <c r="AJ6" s="257"/>
      <c r="AK6" s="257"/>
      <c r="AL6" s="257"/>
      <c r="AM6" s="257" t="s">
        <v>557</v>
      </c>
      <c r="AN6" s="257"/>
      <c r="AO6" s="257"/>
      <c r="AP6" s="257"/>
      <c r="AQ6" s="257" t="s">
        <v>556</v>
      </c>
      <c r="AR6" s="257"/>
      <c r="AS6" s="257"/>
      <c r="AT6" s="257"/>
      <c r="AU6" s="257" t="s">
        <v>555</v>
      </c>
      <c r="AV6" s="257"/>
      <c r="AW6" s="257"/>
      <c r="AX6" s="257"/>
      <c r="AY6" s="257" t="s">
        <v>554</v>
      </c>
      <c r="AZ6" s="257"/>
      <c r="BA6" s="257"/>
      <c r="BB6" s="257"/>
      <c r="BC6" s="257" t="s">
        <v>553</v>
      </c>
      <c r="BD6" s="257"/>
      <c r="BE6" s="257"/>
      <c r="BF6" s="257"/>
      <c r="BG6" s="257" t="s">
        <v>552</v>
      </c>
      <c r="BH6" s="257"/>
      <c r="BI6" s="257"/>
      <c r="BJ6" s="257"/>
      <c r="BK6" s="257" t="s">
        <v>551</v>
      </c>
      <c r="BL6" s="257"/>
      <c r="BM6" s="257"/>
      <c r="BN6" s="257"/>
      <c r="BO6" s="257" t="s">
        <v>550</v>
      </c>
      <c r="BP6" s="257"/>
      <c r="BQ6" s="257"/>
      <c r="BR6" s="257"/>
    </row>
    <row r="7" spans="1:71" ht="12.95" customHeight="1">
      <c r="A7" s="263" t="s">
        <v>248</v>
      </c>
      <c r="B7" s="263"/>
      <c r="C7" s="261" t="s">
        <v>549</v>
      </c>
      <c r="D7" s="261"/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60"/>
      <c r="BP7" s="260"/>
      <c r="BQ7" s="260"/>
      <c r="BR7" s="260"/>
    </row>
    <row r="8" spans="1:71" ht="26.1" customHeight="1">
      <c r="A8" s="263" t="s">
        <v>247</v>
      </c>
      <c r="B8" s="263"/>
      <c r="C8" s="261" t="s">
        <v>548</v>
      </c>
      <c r="D8" s="261"/>
      <c r="E8" s="261"/>
      <c r="F8" s="261"/>
      <c r="G8" s="261"/>
      <c r="H8" s="261"/>
      <c r="I8" s="261"/>
      <c r="J8" s="261"/>
      <c r="K8" s="261"/>
      <c r="L8" s="261"/>
      <c r="M8" s="261"/>
      <c r="N8" s="261"/>
      <c r="O8" s="261"/>
      <c r="P8" s="261"/>
      <c r="Q8" s="261"/>
      <c r="R8" s="261"/>
      <c r="S8" s="261"/>
      <c r="T8" s="261"/>
      <c r="U8" s="261"/>
      <c r="V8" s="261"/>
      <c r="W8" s="261"/>
      <c r="X8" s="261"/>
      <c r="Y8" s="261"/>
      <c r="Z8" s="261"/>
      <c r="AA8" s="261"/>
      <c r="AB8" s="261"/>
      <c r="AC8" s="261"/>
      <c r="AD8" s="261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60"/>
      <c r="BP8" s="260"/>
      <c r="BQ8" s="260"/>
      <c r="BR8" s="260"/>
    </row>
    <row r="9" spans="1:71" ht="12.95" customHeight="1">
      <c r="A9" s="263" t="s">
        <v>246</v>
      </c>
      <c r="B9" s="263"/>
      <c r="C9" s="261" t="s">
        <v>547</v>
      </c>
      <c r="D9" s="261"/>
      <c r="E9" s="261"/>
      <c r="F9" s="261"/>
      <c r="G9" s="261"/>
      <c r="H9" s="261"/>
      <c r="I9" s="261"/>
      <c r="J9" s="261"/>
      <c r="K9" s="261"/>
      <c r="L9" s="261"/>
      <c r="M9" s="261"/>
      <c r="N9" s="261"/>
      <c r="O9" s="261"/>
      <c r="P9" s="261"/>
      <c r="Q9" s="261"/>
      <c r="R9" s="261"/>
      <c r="S9" s="261"/>
      <c r="T9" s="261"/>
      <c r="U9" s="261"/>
      <c r="V9" s="261"/>
      <c r="W9" s="261"/>
      <c r="X9" s="261"/>
      <c r="Y9" s="261"/>
      <c r="Z9" s="261"/>
      <c r="AA9" s="261"/>
      <c r="AB9" s="261"/>
      <c r="AC9" s="261"/>
      <c r="AD9" s="261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60"/>
      <c r="BP9" s="260"/>
      <c r="BQ9" s="260"/>
      <c r="BR9" s="260"/>
    </row>
    <row r="10" spans="1:71" ht="12.95" customHeight="1">
      <c r="A10" s="263" t="s">
        <v>245</v>
      </c>
      <c r="B10" s="263"/>
      <c r="C10" s="261" t="s">
        <v>546</v>
      </c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60"/>
      <c r="BP10" s="260"/>
      <c r="BQ10" s="260"/>
      <c r="BR10" s="260"/>
    </row>
    <row r="11" spans="1:71" ht="12.95" customHeight="1">
      <c r="A11" s="263" t="s">
        <v>557</v>
      </c>
      <c r="B11" s="263"/>
      <c r="C11" s="261" t="s">
        <v>545</v>
      </c>
      <c r="D11" s="261"/>
      <c r="E11" s="261"/>
      <c r="F11" s="261"/>
      <c r="G11" s="261"/>
      <c r="H11" s="261"/>
      <c r="I11" s="261"/>
      <c r="J11" s="261"/>
      <c r="K11" s="261"/>
      <c r="L11" s="261"/>
      <c r="M11" s="261"/>
      <c r="N11" s="261"/>
      <c r="O11" s="261"/>
      <c r="P11" s="261"/>
      <c r="Q11" s="261"/>
      <c r="R11" s="261"/>
      <c r="S11" s="261"/>
      <c r="T11" s="261"/>
      <c r="U11" s="261"/>
      <c r="V11" s="261"/>
      <c r="W11" s="261"/>
      <c r="X11" s="261"/>
      <c r="Y11" s="261"/>
      <c r="Z11" s="261"/>
      <c r="AA11" s="261"/>
      <c r="AB11" s="261"/>
      <c r="AC11" s="261"/>
      <c r="AD11" s="261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60"/>
      <c r="BP11" s="260"/>
      <c r="BQ11" s="260"/>
      <c r="BR11" s="260"/>
    </row>
    <row r="12" spans="1:71" ht="12.95" customHeight="1">
      <c r="A12" s="263" t="s">
        <v>556</v>
      </c>
      <c r="B12" s="263"/>
      <c r="C12" s="261" t="s">
        <v>544</v>
      </c>
      <c r="D12" s="261"/>
      <c r="E12" s="261"/>
      <c r="F12" s="261"/>
      <c r="G12" s="261"/>
      <c r="H12" s="261"/>
      <c r="I12" s="261"/>
      <c r="J12" s="261"/>
      <c r="K12" s="261"/>
      <c r="L12" s="261"/>
      <c r="M12" s="261"/>
      <c r="N12" s="261"/>
      <c r="O12" s="261"/>
      <c r="P12" s="261"/>
      <c r="Q12" s="261"/>
      <c r="R12" s="261"/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60"/>
      <c r="BP12" s="260"/>
      <c r="BQ12" s="260"/>
      <c r="BR12" s="260"/>
    </row>
    <row r="13" spans="1:71" ht="12.95" customHeight="1">
      <c r="A13" s="263" t="s">
        <v>555</v>
      </c>
      <c r="B13" s="263"/>
      <c r="C13" s="261" t="s">
        <v>543</v>
      </c>
      <c r="D13" s="261"/>
      <c r="E13" s="261"/>
      <c r="F13" s="261"/>
      <c r="G13" s="261"/>
      <c r="H13" s="261"/>
      <c r="I13" s="261"/>
      <c r="J13" s="261"/>
      <c r="K13" s="261"/>
      <c r="L13" s="261"/>
      <c r="M13" s="261"/>
      <c r="N13" s="261"/>
      <c r="O13" s="261"/>
      <c r="P13" s="261"/>
      <c r="Q13" s="261"/>
      <c r="R13" s="261"/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60"/>
      <c r="BP13" s="260"/>
      <c r="BQ13" s="260"/>
      <c r="BR13" s="260"/>
    </row>
    <row r="14" spans="1:71" ht="12.95" customHeight="1">
      <c r="A14" s="263" t="s">
        <v>554</v>
      </c>
      <c r="B14" s="263"/>
      <c r="C14" s="261" t="s">
        <v>542</v>
      </c>
      <c r="D14" s="261"/>
      <c r="E14" s="261"/>
      <c r="F14" s="261"/>
      <c r="G14" s="261"/>
      <c r="H14" s="261"/>
      <c r="I14" s="261"/>
      <c r="J14" s="261"/>
      <c r="K14" s="261"/>
      <c r="L14" s="261"/>
      <c r="M14" s="261"/>
      <c r="N14" s="261"/>
      <c r="O14" s="261" t="s">
        <v>121</v>
      </c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60"/>
      <c r="BP14" s="260"/>
      <c r="BQ14" s="260"/>
      <c r="BR14" s="260"/>
    </row>
    <row r="15" spans="1:71" ht="12.95" customHeight="1">
      <c r="A15" s="263" t="s">
        <v>553</v>
      </c>
      <c r="B15" s="263"/>
      <c r="C15" s="261" t="s">
        <v>541</v>
      </c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 t="s">
        <v>118</v>
      </c>
      <c r="P15" s="261"/>
      <c r="Q15" s="261"/>
      <c r="R15" s="261"/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60"/>
      <c r="BP15" s="260"/>
      <c r="BQ15" s="260"/>
      <c r="BR15" s="260"/>
    </row>
    <row r="16" spans="1:71" ht="12.95" customHeight="1">
      <c r="A16" s="263" t="s">
        <v>552</v>
      </c>
      <c r="B16" s="263"/>
      <c r="C16" s="261" t="s">
        <v>540</v>
      </c>
      <c r="D16" s="261"/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 t="s">
        <v>115</v>
      </c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60"/>
      <c r="BP16" s="260"/>
      <c r="BQ16" s="260"/>
      <c r="BR16" s="260"/>
    </row>
    <row r="17" spans="1:70" ht="12.95" customHeight="1">
      <c r="A17" s="263" t="s">
        <v>551</v>
      </c>
      <c r="B17" s="263"/>
      <c r="C17" s="261" t="s">
        <v>539</v>
      </c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 t="s">
        <v>112</v>
      </c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60"/>
      <c r="BP17" s="260"/>
      <c r="BQ17" s="260"/>
      <c r="BR17" s="260"/>
    </row>
    <row r="18" spans="1:70" ht="12.95" customHeight="1">
      <c r="A18" s="263" t="s">
        <v>550</v>
      </c>
      <c r="B18" s="263"/>
      <c r="C18" s="261" t="s">
        <v>538</v>
      </c>
      <c r="D18" s="261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 t="s">
        <v>109</v>
      </c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60"/>
      <c r="BP18" s="260"/>
      <c r="BQ18" s="260"/>
      <c r="BR18" s="260"/>
    </row>
    <row r="19" spans="1:70" ht="12.95" customHeight="1">
      <c r="A19" s="263" t="s">
        <v>597</v>
      </c>
      <c r="B19" s="263"/>
      <c r="C19" s="261" t="s">
        <v>537</v>
      </c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 t="s">
        <v>106</v>
      </c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60"/>
      <c r="BP19" s="260"/>
      <c r="BQ19" s="260"/>
      <c r="BR19" s="260"/>
    </row>
    <row r="20" spans="1:70" ht="12.95" customHeight="1">
      <c r="A20" s="264">
        <v>14</v>
      </c>
      <c r="B20" s="262"/>
      <c r="C20" s="268" t="s">
        <v>648</v>
      </c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58">
        <f>SUM(AE7:AH19)</f>
        <v>0</v>
      </c>
      <c r="AF20" s="259"/>
      <c r="AG20" s="259"/>
      <c r="AH20" s="259"/>
      <c r="AI20" s="258">
        <f t="shared" ref="AI20" si="0">SUM(AI7:AL19)</f>
        <v>0</v>
      </c>
      <c r="AJ20" s="259"/>
      <c r="AK20" s="259"/>
      <c r="AL20" s="259"/>
      <c r="AM20" s="258">
        <f t="shared" ref="AM20" si="1">SUM(AM7:AP19)</f>
        <v>0</v>
      </c>
      <c r="AN20" s="259"/>
      <c r="AO20" s="259"/>
      <c r="AP20" s="259"/>
      <c r="AQ20" s="258">
        <f t="shared" ref="AQ20" si="2">SUM(AQ7:AT19)</f>
        <v>0</v>
      </c>
      <c r="AR20" s="259"/>
      <c r="AS20" s="259"/>
      <c r="AT20" s="259"/>
      <c r="AU20" s="258">
        <f t="shared" ref="AU20" si="3">SUM(AU7:AX19)</f>
        <v>0</v>
      </c>
      <c r="AV20" s="259"/>
      <c r="AW20" s="259"/>
      <c r="AX20" s="259"/>
      <c r="AY20" s="258">
        <f t="shared" ref="AY20" si="4">SUM(AY7:BB19)</f>
        <v>0</v>
      </c>
      <c r="AZ20" s="259"/>
      <c r="BA20" s="259"/>
      <c r="BB20" s="259"/>
      <c r="BC20" s="258">
        <f t="shared" ref="BC20" si="5">SUM(BC7:BF19)</f>
        <v>0</v>
      </c>
      <c r="BD20" s="259"/>
      <c r="BE20" s="259"/>
      <c r="BF20" s="259"/>
      <c r="BG20" s="258">
        <f t="shared" ref="BG20" si="6">SUM(BG7:BJ19)</f>
        <v>0</v>
      </c>
      <c r="BH20" s="259"/>
      <c r="BI20" s="259"/>
      <c r="BJ20" s="259"/>
      <c r="BK20" s="257">
        <f t="shared" ref="BK20" si="7">SUM(AI20:BJ20)</f>
        <v>0</v>
      </c>
      <c r="BL20" s="257"/>
      <c r="BM20" s="257"/>
      <c r="BN20" s="257"/>
      <c r="BO20" s="258">
        <f t="shared" ref="BO20" si="8">SUM(BO7:BR19)</f>
        <v>0</v>
      </c>
      <c r="BP20" s="259"/>
      <c r="BQ20" s="259"/>
      <c r="BR20" s="259"/>
    </row>
    <row r="21" spans="1:70" ht="26.1" customHeight="1">
      <c r="A21" s="263" t="s">
        <v>601</v>
      </c>
      <c r="B21" s="263"/>
      <c r="C21" s="261" t="s">
        <v>536</v>
      </c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261"/>
      <c r="O21" s="261"/>
      <c r="P21" s="261"/>
      <c r="Q21" s="261"/>
      <c r="R21" s="261"/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57"/>
      <c r="AX21" s="257"/>
      <c r="AY21" s="257"/>
      <c r="AZ21" s="257"/>
      <c r="BA21" s="257"/>
      <c r="BB21" s="257"/>
      <c r="BC21" s="257"/>
      <c r="BD21" s="257"/>
      <c r="BE21" s="257"/>
      <c r="BF21" s="257"/>
      <c r="BG21" s="257"/>
      <c r="BH21" s="257"/>
      <c r="BI21" s="257"/>
      <c r="BJ21" s="257"/>
      <c r="BK21" s="257"/>
      <c r="BL21" s="257"/>
      <c r="BM21" s="257"/>
      <c r="BN21" s="257"/>
      <c r="BO21" s="260"/>
      <c r="BP21" s="260"/>
      <c r="BQ21" s="260"/>
      <c r="BR21" s="260"/>
    </row>
    <row r="22" spans="1:70" ht="26.1" customHeight="1">
      <c r="A22" s="263" t="s">
        <v>603</v>
      </c>
      <c r="B22" s="263"/>
      <c r="C22" s="261" t="s">
        <v>570</v>
      </c>
      <c r="D22" s="261"/>
      <c r="E22" s="261"/>
      <c r="F22" s="261"/>
      <c r="G22" s="261"/>
      <c r="H22" s="261"/>
      <c r="I22" s="261"/>
      <c r="J22" s="261"/>
      <c r="K22" s="261"/>
      <c r="L22" s="261"/>
      <c r="M22" s="261"/>
      <c r="N22" s="261"/>
      <c r="O22" s="261"/>
      <c r="P22" s="261"/>
      <c r="Q22" s="261"/>
      <c r="R22" s="261"/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57"/>
      <c r="AX22" s="257"/>
      <c r="AY22" s="257"/>
      <c r="AZ22" s="257"/>
      <c r="BA22" s="257"/>
      <c r="BB22" s="257"/>
      <c r="BC22" s="257"/>
      <c r="BD22" s="257"/>
      <c r="BE22" s="257"/>
      <c r="BF22" s="257"/>
      <c r="BG22" s="257"/>
      <c r="BH22" s="257"/>
      <c r="BI22" s="257"/>
      <c r="BJ22" s="257"/>
      <c r="BK22" s="257"/>
      <c r="BL22" s="257"/>
      <c r="BM22" s="257"/>
      <c r="BN22" s="257"/>
      <c r="BO22" s="260"/>
      <c r="BP22" s="260"/>
      <c r="BQ22" s="260"/>
      <c r="BR22" s="260"/>
    </row>
    <row r="23" spans="1:70" ht="26.1" customHeight="1">
      <c r="A23" s="263" t="s">
        <v>605</v>
      </c>
      <c r="B23" s="263"/>
      <c r="C23" s="261" t="s">
        <v>571</v>
      </c>
      <c r="D23" s="261"/>
      <c r="E23" s="261"/>
      <c r="F23" s="261"/>
      <c r="G23" s="261"/>
      <c r="H23" s="261"/>
      <c r="I23" s="261"/>
      <c r="J23" s="261"/>
      <c r="K23" s="261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  <c r="BB23" s="257"/>
      <c r="BC23" s="257"/>
      <c r="BD23" s="257"/>
      <c r="BE23" s="257"/>
      <c r="BF23" s="257"/>
      <c r="BG23" s="257"/>
      <c r="BH23" s="257"/>
      <c r="BI23" s="257"/>
      <c r="BJ23" s="257"/>
      <c r="BK23" s="257"/>
      <c r="BL23" s="257"/>
      <c r="BM23" s="257"/>
      <c r="BN23" s="257"/>
      <c r="BO23" s="260"/>
      <c r="BP23" s="260"/>
      <c r="BQ23" s="260"/>
      <c r="BR23" s="260"/>
    </row>
    <row r="24" spans="1:70" ht="26.1" customHeight="1">
      <c r="A24" s="263" t="s">
        <v>607</v>
      </c>
      <c r="B24" s="263"/>
      <c r="C24" s="261" t="s">
        <v>572</v>
      </c>
      <c r="D24" s="261"/>
      <c r="E24" s="261"/>
      <c r="F24" s="261"/>
      <c r="G24" s="261"/>
      <c r="H24" s="261"/>
      <c r="I24" s="261"/>
      <c r="J24" s="261"/>
      <c r="K24" s="261"/>
      <c r="L24" s="261"/>
      <c r="M24" s="261"/>
      <c r="N24" s="261"/>
      <c r="O24" s="261"/>
      <c r="P24" s="261"/>
      <c r="Q24" s="261"/>
      <c r="R24" s="261"/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57"/>
      <c r="AX24" s="257"/>
      <c r="AY24" s="257"/>
      <c r="AZ24" s="257"/>
      <c r="BA24" s="257"/>
      <c r="BB24" s="257"/>
      <c r="BC24" s="257"/>
      <c r="BD24" s="257"/>
      <c r="BE24" s="257"/>
      <c r="BF24" s="257"/>
      <c r="BG24" s="257"/>
      <c r="BH24" s="257"/>
      <c r="BI24" s="257"/>
      <c r="BJ24" s="257"/>
      <c r="BK24" s="257"/>
      <c r="BL24" s="257"/>
      <c r="BM24" s="257"/>
      <c r="BN24" s="257"/>
      <c r="BO24" s="260"/>
      <c r="BP24" s="260"/>
      <c r="BQ24" s="260"/>
      <c r="BR24" s="260"/>
    </row>
    <row r="25" spans="1:70" ht="12.95" customHeight="1">
      <c r="A25" s="263" t="s">
        <v>609</v>
      </c>
      <c r="B25" s="263"/>
      <c r="C25" s="261" t="s">
        <v>535</v>
      </c>
      <c r="D25" s="261"/>
      <c r="E25" s="261"/>
      <c r="F25" s="261"/>
      <c r="G25" s="261"/>
      <c r="H25" s="261"/>
      <c r="I25" s="261"/>
      <c r="J25" s="261"/>
      <c r="K25" s="261"/>
      <c r="L25" s="261"/>
      <c r="M25" s="261"/>
      <c r="N25" s="261"/>
      <c r="O25" s="261"/>
      <c r="P25" s="261"/>
      <c r="Q25" s="261"/>
      <c r="R25" s="261"/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57"/>
      <c r="AX25" s="257"/>
      <c r="AY25" s="257"/>
      <c r="AZ25" s="257"/>
      <c r="BA25" s="257"/>
      <c r="BB25" s="257"/>
      <c r="BC25" s="257"/>
      <c r="BD25" s="257"/>
      <c r="BE25" s="257"/>
      <c r="BF25" s="257"/>
      <c r="BG25" s="257"/>
      <c r="BH25" s="257"/>
      <c r="BI25" s="257"/>
      <c r="BJ25" s="257"/>
      <c r="BK25" s="257"/>
      <c r="BL25" s="257"/>
      <c r="BM25" s="257"/>
      <c r="BN25" s="257"/>
      <c r="BO25" s="260"/>
      <c r="BP25" s="260"/>
      <c r="BQ25" s="260"/>
      <c r="BR25" s="260"/>
    </row>
    <row r="26" spans="1:70" ht="12.95" customHeight="1">
      <c r="A26" s="263" t="s">
        <v>611</v>
      </c>
      <c r="B26" s="263"/>
      <c r="C26" s="261" t="s">
        <v>534</v>
      </c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57">
        <v>38</v>
      </c>
      <c r="AF26" s="257"/>
      <c r="AG26" s="257"/>
      <c r="AH26" s="257"/>
      <c r="AI26" s="257">
        <v>18678927</v>
      </c>
      <c r="AJ26" s="257"/>
      <c r="AK26" s="257"/>
      <c r="AL26" s="257"/>
      <c r="AM26" s="257">
        <v>0</v>
      </c>
      <c r="AN26" s="257"/>
      <c r="AO26" s="257"/>
      <c r="AP26" s="257"/>
      <c r="AQ26" s="257">
        <v>0</v>
      </c>
      <c r="AR26" s="257"/>
      <c r="AS26" s="257"/>
      <c r="AT26" s="257"/>
      <c r="AU26" s="257">
        <v>0</v>
      </c>
      <c r="AV26" s="257"/>
      <c r="AW26" s="257"/>
      <c r="AX26" s="257"/>
      <c r="AY26" s="257">
        <v>0</v>
      </c>
      <c r="AZ26" s="257"/>
      <c r="BA26" s="257"/>
      <c r="BB26" s="257"/>
      <c r="BC26" s="257">
        <v>0</v>
      </c>
      <c r="BD26" s="257"/>
      <c r="BE26" s="257"/>
      <c r="BF26" s="257"/>
      <c r="BG26" s="257">
        <v>0</v>
      </c>
      <c r="BH26" s="257"/>
      <c r="BI26" s="257"/>
      <c r="BJ26" s="257"/>
      <c r="BK26" s="257">
        <v>231344</v>
      </c>
      <c r="BL26" s="257"/>
      <c r="BM26" s="257"/>
      <c r="BN26" s="257"/>
      <c r="BO26" s="260"/>
      <c r="BP26" s="260"/>
      <c r="BQ26" s="260"/>
      <c r="BR26" s="260"/>
    </row>
    <row r="27" spans="1:70" ht="12.95" customHeight="1">
      <c r="A27" s="263" t="s">
        <v>613</v>
      </c>
      <c r="B27" s="263"/>
      <c r="C27" s="261" t="s">
        <v>533</v>
      </c>
      <c r="D27" s="261"/>
      <c r="E27" s="261"/>
      <c r="F27" s="261"/>
      <c r="G27" s="261"/>
      <c r="H27" s="261"/>
      <c r="I27" s="261"/>
      <c r="J27" s="261"/>
      <c r="K27" s="261"/>
      <c r="L27" s="261"/>
      <c r="M27" s="261"/>
      <c r="N27" s="261"/>
      <c r="O27" s="261"/>
      <c r="P27" s="261"/>
      <c r="Q27" s="261"/>
      <c r="R27" s="261"/>
      <c r="S27" s="261"/>
      <c r="T27" s="261"/>
      <c r="U27" s="261"/>
      <c r="V27" s="261"/>
      <c r="W27" s="261"/>
      <c r="X27" s="261"/>
      <c r="Y27" s="261"/>
      <c r="Z27" s="261"/>
      <c r="AA27" s="261"/>
      <c r="AB27" s="261"/>
      <c r="AC27" s="261"/>
      <c r="AD27" s="261"/>
      <c r="AE27" s="257">
        <v>1</v>
      </c>
      <c r="AF27" s="257"/>
      <c r="AG27" s="257"/>
      <c r="AH27" s="257"/>
      <c r="AI27" s="257">
        <v>1477400</v>
      </c>
      <c r="AJ27" s="257"/>
      <c r="AK27" s="257"/>
      <c r="AL27" s="257"/>
      <c r="AM27" s="257">
        <v>0</v>
      </c>
      <c r="AN27" s="257"/>
      <c r="AO27" s="257"/>
      <c r="AP27" s="257"/>
      <c r="AQ27" s="257">
        <v>0</v>
      </c>
      <c r="AR27" s="257"/>
      <c r="AS27" s="257"/>
      <c r="AT27" s="257"/>
      <c r="AU27" s="257">
        <v>0</v>
      </c>
      <c r="AV27" s="257"/>
      <c r="AW27" s="257"/>
      <c r="AX27" s="257"/>
      <c r="AY27" s="257">
        <v>136000</v>
      </c>
      <c r="AZ27" s="257"/>
      <c r="BA27" s="257"/>
      <c r="BB27" s="257"/>
      <c r="BC27" s="257">
        <v>0</v>
      </c>
      <c r="BD27" s="257"/>
      <c r="BE27" s="257"/>
      <c r="BF27" s="257"/>
      <c r="BG27" s="257">
        <v>0</v>
      </c>
      <c r="BH27" s="257"/>
      <c r="BI27" s="257"/>
      <c r="BJ27" s="257"/>
      <c r="BK27" s="257">
        <v>0</v>
      </c>
      <c r="BL27" s="257"/>
      <c r="BM27" s="257"/>
      <c r="BN27" s="257"/>
      <c r="BO27" s="260"/>
      <c r="BP27" s="260"/>
      <c r="BQ27" s="260"/>
      <c r="BR27" s="260"/>
    </row>
    <row r="28" spans="1:70" ht="12.95" customHeight="1">
      <c r="A28" s="263" t="s">
        <v>615</v>
      </c>
      <c r="B28" s="263"/>
      <c r="C28" s="268" t="s">
        <v>649</v>
      </c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58">
        <f>SUM(AE21:AH27)</f>
        <v>39</v>
      </c>
      <c r="AF28" s="259"/>
      <c r="AG28" s="259"/>
      <c r="AH28" s="259"/>
      <c r="AI28" s="258">
        <f t="shared" ref="AI28" si="9">SUM(AI21:AL27)</f>
        <v>20156327</v>
      </c>
      <c r="AJ28" s="259"/>
      <c r="AK28" s="259"/>
      <c r="AL28" s="259"/>
      <c r="AM28" s="258">
        <f t="shared" ref="AM28" si="10">SUM(AM21:AP27)</f>
        <v>0</v>
      </c>
      <c r="AN28" s="259"/>
      <c r="AO28" s="259"/>
      <c r="AP28" s="259"/>
      <c r="AQ28" s="258">
        <f t="shared" ref="AQ28" si="11">SUM(AQ21:AT27)</f>
        <v>0</v>
      </c>
      <c r="AR28" s="259"/>
      <c r="AS28" s="259"/>
      <c r="AT28" s="259"/>
      <c r="AU28" s="258">
        <f t="shared" ref="AU28" si="12">SUM(AU21:AX27)</f>
        <v>0</v>
      </c>
      <c r="AV28" s="259"/>
      <c r="AW28" s="259"/>
      <c r="AX28" s="259"/>
      <c r="AY28" s="258">
        <f t="shared" ref="AY28" si="13">SUM(AY21:BB27)</f>
        <v>136000</v>
      </c>
      <c r="AZ28" s="259"/>
      <c r="BA28" s="259"/>
      <c r="BB28" s="259"/>
      <c r="BC28" s="258">
        <f t="shared" ref="BC28" si="14">SUM(BC21:BF27)</f>
        <v>0</v>
      </c>
      <c r="BD28" s="259"/>
      <c r="BE28" s="259"/>
      <c r="BF28" s="259"/>
      <c r="BG28" s="258">
        <f t="shared" ref="BG28" si="15">SUM(BG21:BJ27)</f>
        <v>0</v>
      </c>
      <c r="BH28" s="259"/>
      <c r="BI28" s="259"/>
      <c r="BJ28" s="259"/>
      <c r="BK28" s="258">
        <f t="shared" ref="BK28" si="16">SUM(BK21:BN27)</f>
        <v>231344</v>
      </c>
      <c r="BL28" s="259"/>
      <c r="BM28" s="259"/>
      <c r="BN28" s="259"/>
      <c r="BO28" s="258">
        <f t="shared" ref="BO28" si="17">SUM(BO21:BR27)</f>
        <v>0</v>
      </c>
      <c r="BP28" s="259"/>
      <c r="BQ28" s="259"/>
      <c r="BR28" s="259"/>
    </row>
    <row r="29" spans="1:70" ht="12.95" customHeight="1">
      <c r="A29" s="263" t="s">
        <v>650</v>
      </c>
      <c r="B29" s="263"/>
      <c r="C29" s="261" t="s">
        <v>532</v>
      </c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  <c r="O29" s="261"/>
      <c r="P29" s="261"/>
      <c r="Q29" s="261"/>
      <c r="R29" s="261"/>
      <c r="S29" s="261"/>
      <c r="T29" s="261"/>
      <c r="U29" s="261"/>
      <c r="V29" s="261"/>
      <c r="W29" s="261"/>
      <c r="X29" s="261"/>
      <c r="Y29" s="261"/>
      <c r="Z29" s="261"/>
      <c r="AA29" s="261"/>
      <c r="AB29" s="261"/>
      <c r="AC29" s="261"/>
      <c r="AD29" s="261"/>
      <c r="AE29" s="257">
        <v>1</v>
      </c>
      <c r="AF29" s="257"/>
      <c r="AG29" s="257"/>
      <c r="AH29" s="257"/>
      <c r="AI29" s="260">
        <v>0</v>
      </c>
      <c r="AJ29" s="260"/>
      <c r="AK29" s="260"/>
      <c r="AL29" s="260"/>
      <c r="AM29" s="260">
        <v>79500</v>
      </c>
      <c r="AN29" s="260"/>
      <c r="AO29" s="260"/>
      <c r="AP29" s="260"/>
      <c r="AQ29" s="260">
        <v>0</v>
      </c>
      <c r="AR29" s="260"/>
      <c r="AS29" s="260"/>
      <c r="AT29" s="260"/>
      <c r="AU29" s="260">
        <v>0</v>
      </c>
      <c r="AV29" s="260"/>
      <c r="AW29" s="260"/>
      <c r="AX29" s="260"/>
      <c r="AY29" s="260">
        <v>0</v>
      </c>
      <c r="AZ29" s="260"/>
      <c r="BA29" s="260"/>
      <c r="BB29" s="260"/>
      <c r="BC29" s="260">
        <v>0</v>
      </c>
      <c r="BD29" s="260"/>
      <c r="BE29" s="260"/>
      <c r="BF29" s="260"/>
      <c r="BG29" s="260">
        <v>0</v>
      </c>
      <c r="BH29" s="260"/>
      <c r="BI29" s="260"/>
      <c r="BJ29" s="260"/>
      <c r="BK29" s="257">
        <v>0</v>
      </c>
      <c r="BL29" s="257"/>
      <c r="BM29" s="257"/>
      <c r="BN29" s="257"/>
      <c r="BO29" s="257">
        <v>1032000</v>
      </c>
      <c r="BP29" s="257"/>
      <c r="BQ29" s="257"/>
      <c r="BR29" s="257"/>
    </row>
    <row r="30" spans="1:70" ht="12.95" customHeight="1">
      <c r="A30" s="263" t="s">
        <v>651</v>
      </c>
      <c r="B30" s="263"/>
      <c r="C30" s="261" t="s">
        <v>531</v>
      </c>
      <c r="D30" s="261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57">
        <v>3</v>
      </c>
      <c r="AF30" s="257"/>
      <c r="AG30" s="257"/>
      <c r="AH30" s="257"/>
      <c r="AI30" s="260">
        <v>0</v>
      </c>
      <c r="AJ30" s="260"/>
      <c r="AK30" s="260"/>
      <c r="AL30" s="260"/>
      <c r="AM30" s="260">
        <v>0</v>
      </c>
      <c r="AN30" s="260"/>
      <c r="AO30" s="260"/>
      <c r="AP30" s="260"/>
      <c r="AQ30" s="260">
        <v>0</v>
      </c>
      <c r="AR30" s="260"/>
      <c r="AS30" s="260"/>
      <c r="AT30" s="260"/>
      <c r="AU30" s="260">
        <v>0</v>
      </c>
      <c r="AV30" s="260"/>
      <c r="AW30" s="260"/>
      <c r="AX30" s="260"/>
      <c r="AY30" s="260">
        <v>0</v>
      </c>
      <c r="AZ30" s="260"/>
      <c r="BA30" s="260"/>
      <c r="BB30" s="260"/>
      <c r="BC30" s="260">
        <v>0</v>
      </c>
      <c r="BD30" s="260"/>
      <c r="BE30" s="260"/>
      <c r="BF30" s="260"/>
      <c r="BG30" s="260">
        <v>0</v>
      </c>
      <c r="BH30" s="260"/>
      <c r="BI30" s="260"/>
      <c r="BJ30" s="260"/>
      <c r="BK30" s="257">
        <v>0</v>
      </c>
      <c r="BL30" s="257"/>
      <c r="BM30" s="257"/>
      <c r="BN30" s="257"/>
      <c r="BO30" s="257">
        <v>1420500</v>
      </c>
      <c r="BP30" s="257"/>
      <c r="BQ30" s="257"/>
      <c r="BR30" s="257"/>
    </row>
    <row r="31" spans="1:70" ht="26.1" customHeight="1">
      <c r="A31" s="263" t="s">
        <v>652</v>
      </c>
      <c r="B31" s="263"/>
      <c r="C31" s="261" t="s">
        <v>530</v>
      </c>
      <c r="D31" s="261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57">
        <v>1</v>
      </c>
      <c r="AF31" s="257"/>
      <c r="AG31" s="257"/>
      <c r="AH31" s="257"/>
      <c r="AI31" s="260">
        <v>0</v>
      </c>
      <c r="AJ31" s="260"/>
      <c r="AK31" s="260"/>
      <c r="AL31" s="260"/>
      <c r="AM31" s="260">
        <v>0</v>
      </c>
      <c r="AN31" s="260"/>
      <c r="AO31" s="260"/>
      <c r="AP31" s="260"/>
      <c r="AQ31" s="260">
        <v>0</v>
      </c>
      <c r="AR31" s="260"/>
      <c r="AS31" s="260"/>
      <c r="AT31" s="260"/>
      <c r="AU31" s="260">
        <v>0</v>
      </c>
      <c r="AV31" s="260"/>
      <c r="AW31" s="260"/>
      <c r="AX31" s="260"/>
      <c r="AY31" s="260">
        <v>0</v>
      </c>
      <c r="AZ31" s="260"/>
      <c r="BA31" s="260"/>
      <c r="BB31" s="260"/>
      <c r="BC31" s="260">
        <v>0</v>
      </c>
      <c r="BD31" s="260"/>
      <c r="BE31" s="260"/>
      <c r="BF31" s="260"/>
      <c r="BG31" s="260">
        <v>0</v>
      </c>
      <c r="BH31" s="260"/>
      <c r="BI31" s="260"/>
      <c r="BJ31" s="260"/>
      <c r="BK31" s="257">
        <v>0</v>
      </c>
      <c r="BL31" s="257"/>
      <c r="BM31" s="257"/>
      <c r="BN31" s="257"/>
      <c r="BO31" s="257">
        <v>720600</v>
      </c>
      <c r="BP31" s="257"/>
      <c r="BQ31" s="257"/>
      <c r="BR31" s="257"/>
    </row>
    <row r="32" spans="1:70" ht="12.95" customHeight="1">
      <c r="A32" s="263" t="s">
        <v>653</v>
      </c>
      <c r="B32" s="263"/>
      <c r="C32" s="268" t="s">
        <v>655</v>
      </c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58">
        <f>SUM(AE29:AH31)</f>
        <v>5</v>
      </c>
      <c r="AF32" s="259"/>
      <c r="AG32" s="259"/>
      <c r="AH32" s="259"/>
      <c r="AI32" s="258">
        <f t="shared" ref="AI32" si="18">SUM(AI29:AL31)</f>
        <v>0</v>
      </c>
      <c r="AJ32" s="259"/>
      <c r="AK32" s="259"/>
      <c r="AL32" s="259"/>
      <c r="AM32" s="258">
        <f t="shared" ref="AM32" si="19">SUM(AM29:AP31)</f>
        <v>79500</v>
      </c>
      <c r="AN32" s="259"/>
      <c r="AO32" s="259"/>
      <c r="AP32" s="259"/>
      <c r="AQ32" s="258">
        <f t="shared" ref="AQ32" si="20">SUM(AQ29:AT31)</f>
        <v>0</v>
      </c>
      <c r="AR32" s="259"/>
      <c r="AS32" s="259"/>
      <c r="AT32" s="259"/>
      <c r="AU32" s="258">
        <f t="shared" ref="AU32" si="21">SUM(AU29:AX31)</f>
        <v>0</v>
      </c>
      <c r="AV32" s="259"/>
      <c r="AW32" s="259"/>
      <c r="AX32" s="259"/>
      <c r="AY32" s="258">
        <f t="shared" ref="AY32" si="22">SUM(AY29:BB31)</f>
        <v>0</v>
      </c>
      <c r="AZ32" s="259"/>
      <c r="BA32" s="259"/>
      <c r="BB32" s="259"/>
      <c r="BC32" s="258">
        <f t="shared" ref="BC32" si="23">SUM(BC29:BF31)</f>
        <v>0</v>
      </c>
      <c r="BD32" s="259"/>
      <c r="BE32" s="259"/>
      <c r="BF32" s="259"/>
      <c r="BG32" s="258">
        <f t="shared" ref="BG32" si="24">SUM(BG29:BJ31)</f>
        <v>0</v>
      </c>
      <c r="BH32" s="259"/>
      <c r="BI32" s="259"/>
      <c r="BJ32" s="259"/>
      <c r="BK32" s="258">
        <f t="shared" ref="BK32" si="25">SUM(BK29:BN31)</f>
        <v>0</v>
      </c>
      <c r="BL32" s="259"/>
      <c r="BM32" s="259"/>
      <c r="BN32" s="259"/>
      <c r="BO32" s="258">
        <f t="shared" ref="BO32" si="26">SUM(BO29:BR31)</f>
        <v>3173100</v>
      </c>
      <c r="BP32" s="259"/>
      <c r="BQ32" s="259"/>
      <c r="BR32" s="259"/>
    </row>
    <row r="33" spans="1:73" ht="12.95" customHeight="1">
      <c r="A33" s="263" t="s">
        <v>654</v>
      </c>
      <c r="B33" s="263"/>
      <c r="C33" s="268" t="s">
        <v>529</v>
      </c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58">
        <f>SUM(AE32,AE28,AE20)</f>
        <v>44</v>
      </c>
      <c r="AF33" s="259"/>
      <c r="AG33" s="259"/>
      <c r="AH33" s="259"/>
      <c r="AI33" s="258">
        <f t="shared" ref="AI33" si="27">SUM(AI32,AI28,AI20)</f>
        <v>20156327</v>
      </c>
      <c r="AJ33" s="259"/>
      <c r="AK33" s="259"/>
      <c r="AL33" s="259"/>
      <c r="AM33" s="258">
        <f t="shared" ref="AM33" si="28">SUM(AM32,AM28,AM20)</f>
        <v>79500</v>
      </c>
      <c r="AN33" s="259"/>
      <c r="AO33" s="259"/>
      <c r="AP33" s="259"/>
      <c r="AQ33" s="258">
        <f t="shared" ref="AQ33" si="29">SUM(AQ32,AQ28,AQ20)</f>
        <v>0</v>
      </c>
      <c r="AR33" s="259"/>
      <c r="AS33" s="259"/>
      <c r="AT33" s="259"/>
      <c r="AU33" s="258">
        <f t="shared" ref="AU33" si="30">SUM(AU32,AU28,AU20)</f>
        <v>0</v>
      </c>
      <c r="AV33" s="259"/>
      <c r="AW33" s="259"/>
      <c r="AX33" s="259"/>
      <c r="AY33" s="258">
        <f t="shared" ref="AY33" si="31">SUM(AY32,AY28,AY20)</f>
        <v>136000</v>
      </c>
      <c r="AZ33" s="259"/>
      <c r="BA33" s="259"/>
      <c r="BB33" s="259"/>
      <c r="BC33" s="258">
        <f t="shared" ref="BC33" si="32">SUM(BC32,BC28,BC20)</f>
        <v>0</v>
      </c>
      <c r="BD33" s="259"/>
      <c r="BE33" s="259"/>
      <c r="BF33" s="259"/>
      <c r="BG33" s="258">
        <f t="shared" ref="BG33" si="33">SUM(BG32,BG28,BG20)</f>
        <v>0</v>
      </c>
      <c r="BH33" s="259"/>
      <c r="BI33" s="259"/>
      <c r="BJ33" s="259"/>
      <c r="BK33" s="257">
        <f>SUM(BK32,BK28)</f>
        <v>231344</v>
      </c>
      <c r="BL33" s="257"/>
      <c r="BM33" s="257"/>
      <c r="BN33" s="257"/>
      <c r="BO33" s="258">
        <f t="shared" ref="BO33" si="34">SUM(BO32,BO28,BO20)</f>
        <v>3173100</v>
      </c>
      <c r="BP33" s="259"/>
      <c r="BQ33" s="259"/>
      <c r="BR33" s="259"/>
      <c r="BU33" s="116"/>
    </row>
    <row r="34" spans="1:73" ht="26.1" customHeight="1">
      <c r="A34" s="263">
        <v>79</v>
      </c>
      <c r="B34" s="263"/>
      <c r="C34" s="261" t="s">
        <v>528</v>
      </c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1"/>
      <c r="Y34" s="261"/>
      <c r="Z34" s="261"/>
      <c r="AA34" s="261"/>
      <c r="AB34" s="261"/>
      <c r="AC34" s="261"/>
      <c r="AD34" s="261"/>
      <c r="AE34" s="257">
        <v>44</v>
      </c>
      <c r="AF34" s="257"/>
      <c r="AG34" s="257"/>
      <c r="AH34" s="257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0"/>
      <c r="AU34" s="260"/>
      <c r="AV34" s="260"/>
      <c r="AW34" s="260"/>
      <c r="AX34" s="260"/>
      <c r="AY34" s="260"/>
      <c r="AZ34" s="260"/>
      <c r="BA34" s="260"/>
      <c r="BB34" s="260"/>
      <c r="BC34" s="260"/>
      <c r="BD34" s="260"/>
      <c r="BE34" s="260"/>
      <c r="BF34" s="260"/>
      <c r="BG34" s="260"/>
      <c r="BH34" s="260"/>
      <c r="BI34" s="260"/>
      <c r="BJ34" s="260"/>
      <c r="BK34" s="257"/>
      <c r="BL34" s="257"/>
      <c r="BM34" s="257"/>
      <c r="BN34" s="257"/>
      <c r="BO34" s="260"/>
      <c r="BP34" s="260"/>
      <c r="BQ34" s="260"/>
      <c r="BR34" s="260"/>
    </row>
    <row r="35" spans="1:73" ht="12.95" customHeight="1">
      <c r="A35" s="263">
        <v>80</v>
      </c>
      <c r="B35" s="263"/>
      <c r="C35" s="261" t="s">
        <v>527</v>
      </c>
      <c r="D35" s="261"/>
      <c r="E35" s="261"/>
      <c r="F35" s="261"/>
      <c r="G35" s="261"/>
      <c r="H35" s="261"/>
      <c r="I35" s="261"/>
      <c r="J35" s="261"/>
      <c r="K35" s="261"/>
      <c r="L35" s="261"/>
      <c r="M35" s="261"/>
      <c r="N35" s="261"/>
      <c r="O35" s="261"/>
      <c r="P35" s="261"/>
      <c r="Q35" s="261"/>
      <c r="R35" s="261"/>
      <c r="S35" s="261"/>
      <c r="T35" s="26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57">
        <v>44</v>
      </c>
      <c r="AF35" s="257"/>
      <c r="AG35" s="257"/>
      <c r="AH35" s="257"/>
      <c r="AI35" s="260"/>
      <c r="AJ35" s="260"/>
      <c r="AK35" s="260"/>
      <c r="AL35" s="260"/>
      <c r="AM35" s="260"/>
      <c r="AN35" s="260"/>
      <c r="AO35" s="260"/>
      <c r="AP35" s="260"/>
      <c r="AQ35" s="260"/>
      <c r="AR35" s="260"/>
      <c r="AS35" s="260"/>
      <c r="AT35" s="260"/>
      <c r="AU35" s="260"/>
      <c r="AV35" s="260"/>
      <c r="AW35" s="260"/>
      <c r="AX35" s="260"/>
      <c r="AY35" s="260"/>
      <c r="AZ35" s="260"/>
      <c r="BA35" s="260"/>
      <c r="BB35" s="260"/>
      <c r="BC35" s="260"/>
      <c r="BD35" s="260"/>
      <c r="BE35" s="260"/>
      <c r="BF35" s="260"/>
      <c r="BG35" s="260"/>
      <c r="BH35" s="260"/>
      <c r="BI35" s="260"/>
      <c r="BJ35" s="260"/>
      <c r="BK35" s="257"/>
      <c r="BL35" s="257"/>
      <c r="BM35" s="257"/>
      <c r="BN35" s="257"/>
      <c r="BO35" s="260"/>
      <c r="BP35" s="260"/>
      <c r="BQ35" s="260"/>
      <c r="BR35" s="260"/>
    </row>
    <row r="36" spans="1:73" ht="12.95" customHeight="1">
      <c r="A36" s="263">
        <v>81</v>
      </c>
      <c r="B36" s="263"/>
      <c r="C36" s="261" t="s">
        <v>526</v>
      </c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1"/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57">
        <v>0</v>
      </c>
      <c r="AF36" s="257"/>
      <c r="AG36" s="257"/>
      <c r="AH36" s="257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260"/>
      <c r="AW36" s="260"/>
      <c r="AX36" s="260"/>
      <c r="AY36" s="260"/>
      <c r="AZ36" s="260"/>
      <c r="BA36" s="260"/>
      <c r="BB36" s="260"/>
      <c r="BC36" s="260"/>
      <c r="BD36" s="260"/>
      <c r="BE36" s="260"/>
      <c r="BF36" s="260"/>
      <c r="BG36" s="260"/>
      <c r="BH36" s="260"/>
      <c r="BI36" s="260"/>
      <c r="BJ36" s="260"/>
      <c r="BK36" s="257"/>
      <c r="BL36" s="257"/>
      <c r="BM36" s="257"/>
      <c r="BN36" s="257"/>
      <c r="BO36" s="260"/>
      <c r="BP36" s="260"/>
      <c r="BQ36" s="260"/>
      <c r="BR36" s="260"/>
    </row>
    <row r="37" spans="1:73" ht="12.95" customHeight="1">
      <c r="A37" s="263">
        <v>82</v>
      </c>
      <c r="B37" s="263"/>
      <c r="C37" s="261" t="s">
        <v>525</v>
      </c>
      <c r="D37" s="261"/>
      <c r="E37" s="261"/>
      <c r="F37" s="261"/>
      <c r="G37" s="261"/>
      <c r="H37" s="261"/>
      <c r="I37" s="261"/>
      <c r="J37" s="261"/>
      <c r="K37" s="261"/>
      <c r="L37" s="261"/>
      <c r="M37" s="261"/>
      <c r="N37" s="261"/>
      <c r="O37" s="261"/>
      <c r="P37" s="261"/>
      <c r="Q37" s="261"/>
      <c r="R37" s="261"/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57">
        <v>0</v>
      </c>
      <c r="AF37" s="257"/>
      <c r="AG37" s="257"/>
      <c r="AH37" s="257"/>
      <c r="AI37" s="260"/>
      <c r="AJ37" s="260"/>
      <c r="AK37" s="260"/>
      <c r="AL37" s="260"/>
      <c r="AM37" s="260"/>
      <c r="AN37" s="260"/>
      <c r="AO37" s="260"/>
      <c r="AP37" s="260"/>
      <c r="AQ37" s="260"/>
      <c r="AR37" s="260"/>
      <c r="AS37" s="260"/>
      <c r="AT37" s="260"/>
      <c r="AU37" s="260"/>
      <c r="AV37" s="260"/>
      <c r="AW37" s="260"/>
      <c r="AX37" s="260"/>
      <c r="AY37" s="260"/>
      <c r="AZ37" s="260"/>
      <c r="BA37" s="260"/>
      <c r="BB37" s="260"/>
      <c r="BC37" s="260"/>
      <c r="BD37" s="260"/>
      <c r="BE37" s="260"/>
      <c r="BF37" s="260"/>
      <c r="BG37" s="260"/>
      <c r="BH37" s="260"/>
      <c r="BI37" s="260"/>
      <c r="BJ37" s="260"/>
      <c r="BK37" s="257"/>
      <c r="BL37" s="257"/>
      <c r="BM37" s="257"/>
      <c r="BN37" s="257"/>
      <c r="BO37" s="260"/>
      <c r="BP37" s="260"/>
      <c r="BQ37" s="260"/>
      <c r="BR37" s="260"/>
    </row>
    <row r="38" spans="1:73" ht="26.1" customHeight="1">
      <c r="A38" s="263">
        <v>83</v>
      </c>
      <c r="B38" s="263"/>
      <c r="C38" s="261" t="s">
        <v>524</v>
      </c>
      <c r="D38" s="261"/>
      <c r="E38" s="261"/>
      <c r="F38" s="261"/>
      <c r="G38" s="261"/>
      <c r="H38" s="261"/>
      <c r="I38" s="261"/>
      <c r="J38" s="261"/>
      <c r="K38" s="261"/>
      <c r="L38" s="261"/>
      <c r="M38" s="261"/>
      <c r="N38" s="261"/>
      <c r="O38" s="261"/>
      <c r="P38" s="261"/>
      <c r="Q38" s="261"/>
      <c r="R38" s="261"/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3">
        <v>44</v>
      </c>
      <c r="AF38" s="263"/>
      <c r="AG38" s="263"/>
      <c r="AH38" s="263"/>
      <c r="AI38" s="269"/>
      <c r="AJ38" s="269"/>
      <c r="AK38" s="269"/>
      <c r="AL38" s="269"/>
      <c r="AM38" s="269"/>
      <c r="AN38" s="269"/>
      <c r="AO38" s="269"/>
      <c r="AP38" s="269"/>
      <c r="AQ38" s="269"/>
      <c r="AR38" s="269"/>
      <c r="AS38" s="269"/>
      <c r="AT38" s="269"/>
      <c r="AU38" s="269"/>
      <c r="AV38" s="269"/>
      <c r="AW38" s="269"/>
      <c r="AX38" s="269"/>
      <c r="AY38" s="269"/>
      <c r="AZ38" s="269"/>
      <c r="BA38" s="269"/>
      <c r="BB38" s="269"/>
      <c r="BC38" s="269"/>
      <c r="BD38" s="269"/>
      <c r="BE38" s="269"/>
      <c r="BF38" s="269"/>
      <c r="BG38" s="269"/>
      <c r="BH38" s="269"/>
      <c r="BI38" s="269"/>
      <c r="BJ38" s="269"/>
      <c r="BK38" s="263"/>
      <c r="BL38" s="263"/>
      <c r="BM38" s="263"/>
      <c r="BN38" s="263"/>
      <c r="BO38" s="269"/>
      <c r="BP38" s="269"/>
      <c r="BQ38" s="269"/>
      <c r="BR38" s="269"/>
    </row>
    <row r="40" spans="1:73">
      <c r="A40" s="10"/>
      <c r="B40" s="10"/>
      <c r="C40" s="10"/>
      <c r="D40" s="10"/>
      <c r="E40" s="10"/>
      <c r="F40" s="10"/>
      <c r="G40" s="10"/>
    </row>
    <row r="42" spans="1:73">
      <c r="A42" s="8" t="s">
        <v>523</v>
      </c>
    </row>
  </sheetData>
  <mergeCells count="412">
    <mergeCell ref="A1:BR1"/>
    <mergeCell ref="A2:BR2"/>
    <mergeCell ref="BO24:BR24"/>
    <mergeCell ref="BO25:BR25"/>
    <mergeCell ref="BO26:BR26"/>
    <mergeCell ref="AM18:AP18"/>
    <mergeCell ref="A17:B17"/>
    <mergeCell ref="AI16:AL16"/>
    <mergeCell ref="C16:AD16"/>
    <mergeCell ref="A19:B19"/>
    <mergeCell ref="AE19:AH19"/>
    <mergeCell ref="AI19:AL19"/>
    <mergeCell ref="A3:BR3"/>
    <mergeCell ref="A16:B16"/>
    <mergeCell ref="AE16:AH16"/>
    <mergeCell ref="AM16:AP16"/>
    <mergeCell ref="BO12:BR12"/>
    <mergeCell ref="BO13:BR13"/>
    <mergeCell ref="AU19:AX19"/>
    <mergeCell ref="A4:BR4"/>
    <mergeCell ref="BK21:BN21"/>
    <mergeCell ref="AY20:BB20"/>
    <mergeCell ref="BC20:BF20"/>
    <mergeCell ref="BK9:BN9"/>
    <mergeCell ref="BO38:BR38"/>
    <mergeCell ref="BO27:BR27"/>
    <mergeCell ref="BO28:BR28"/>
    <mergeCell ref="BO17:BR17"/>
    <mergeCell ref="BO19:BR19"/>
    <mergeCell ref="BO20:BR20"/>
    <mergeCell ref="BO7:BR7"/>
    <mergeCell ref="BO14:BR14"/>
    <mergeCell ref="BO15:BR15"/>
    <mergeCell ref="BO8:BR8"/>
    <mergeCell ref="BO9:BR9"/>
    <mergeCell ref="BO10:BR10"/>
    <mergeCell ref="BO11:BR11"/>
    <mergeCell ref="BO16:BR16"/>
    <mergeCell ref="BO18:BR18"/>
    <mergeCell ref="BO29:BR29"/>
    <mergeCell ref="BO30:BR30"/>
    <mergeCell ref="BO33:BR33"/>
    <mergeCell ref="BO21:BR21"/>
    <mergeCell ref="BO22:BR22"/>
    <mergeCell ref="BO23:BR23"/>
    <mergeCell ref="BO31:BR31"/>
    <mergeCell ref="BO32:BR32"/>
    <mergeCell ref="BO36:BR36"/>
    <mergeCell ref="BO5:BR5"/>
    <mergeCell ref="BO6:BR6"/>
    <mergeCell ref="BK19:BN19"/>
    <mergeCell ref="BK8:BN8"/>
    <mergeCell ref="BK11:BN11"/>
    <mergeCell ref="BK14:BN14"/>
    <mergeCell ref="BK13:BN13"/>
    <mergeCell ref="BK12:BN12"/>
    <mergeCell ref="BO37:BR37"/>
    <mergeCell ref="BO34:BR34"/>
    <mergeCell ref="BO35:BR35"/>
    <mergeCell ref="BK28:BN28"/>
    <mergeCell ref="BK15:BN15"/>
    <mergeCell ref="BK24:BN24"/>
    <mergeCell ref="BK17:BN17"/>
    <mergeCell ref="BK26:BN26"/>
    <mergeCell ref="BK25:BN25"/>
    <mergeCell ref="BK27:BN27"/>
    <mergeCell ref="BK10:BN10"/>
    <mergeCell ref="BK32:BN32"/>
    <mergeCell ref="BK33:BN33"/>
    <mergeCell ref="BK31:BN31"/>
    <mergeCell ref="BK29:BN29"/>
    <mergeCell ref="AQ5:AT5"/>
    <mergeCell ref="BG6:BJ6"/>
    <mergeCell ref="BC6:BF6"/>
    <mergeCell ref="AM6:AP6"/>
    <mergeCell ref="AQ6:AT6"/>
    <mergeCell ref="AU6:AX6"/>
    <mergeCell ref="AY6:BB6"/>
    <mergeCell ref="BK6:BN6"/>
    <mergeCell ref="AU5:AX5"/>
    <mergeCell ref="BK5:BN5"/>
    <mergeCell ref="AY5:BB5"/>
    <mergeCell ref="BG5:BJ5"/>
    <mergeCell ref="BC5:BF5"/>
    <mergeCell ref="AE38:AH38"/>
    <mergeCell ref="AE36:AH36"/>
    <mergeCell ref="AQ31:AT31"/>
    <mergeCell ref="AM29:AP29"/>
    <mergeCell ref="AQ27:AT27"/>
    <mergeCell ref="AE37:AH37"/>
    <mergeCell ref="AE35:AH35"/>
    <mergeCell ref="AI31:AL31"/>
    <mergeCell ref="AI30:AL30"/>
    <mergeCell ref="AM31:AP31"/>
    <mergeCell ref="AE34:AH34"/>
    <mergeCell ref="AM38:AP38"/>
    <mergeCell ref="AM36:AP36"/>
    <mergeCell ref="AQ36:AT36"/>
    <mergeCell ref="AI37:AL37"/>
    <mergeCell ref="AQ35:AT35"/>
    <mergeCell ref="AM28:AP28"/>
    <mergeCell ref="AM33:AP33"/>
    <mergeCell ref="AI32:AL32"/>
    <mergeCell ref="AE33:AH33"/>
    <mergeCell ref="AI33:AL33"/>
    <mergeCell ref="AE29:AH29"/>
    <mergeCell ref="AE31:AH31"/>
    <mergeCell ref="AE32:AH32"/>
    <mergeCell ref="C38:AD38"/>
    <mergeCell ref="C37:AD37"/>
    <mergeCell ref="C31:AD31"/>
    <mergeCell ref="C30:AD30"/>
    <mergeCell ref="C29:AD29"/>
    <mergeCell ref="C28:AD28"/>
    <mergeCell ref="C21:AD21"/>
    <mergeCell ref="C33:AD33"/>
    <mergeCell ref="A30:B30"/>
    <mergeCell ref="A34:B34"/>
    <mergeCell ref="C26:AD26"/>
    <mergeCell ref="C22:AD22"/>
    <mergeCell ref="A32:B32"/>
    <mergeCell ref="A25:B25"/>
    <mergeCell ref="C25:AD25"/>
    <mergeCell ref="C34:AD34"/>
    <mergeCell ref="A38:B38"/>
    <mergeCell ref="A36:B36"/>
    <mergeCell ref="C36:AD36"/>
    <mergeCell ref="C35:AD35"/>
    <mergeCell ref="A35:B35"/>
    <mergeCell ref="A37:B37"/>
    <mergeCell ref="A29:B29"/>
    <mergeCell ref="A27:B27"/>
    <mergeCell ref="BK38:BN38"/>
    <mergeCell ref="BG38:BJ38"/>
    <mergeCell ref="BC34:BF34"/>
    <mergeCell ref="BG34:BJ34"/>
    <mergeCell ref="BC36:BF36"/>
    <mergeCell ref="BG36:BJ36"/>
    <mergeCell ref="BC35:BF35"/>
    <mergeCell ref="BC37:BF37"/>
    <mergeCell ref="BK35:BN35"/>
    <mergeCell ref="BK34:BN34"/>
    <mergeCell ref="BK36:BN36"/>
    <mergeCell ref="BK37:BN37"/>
    <mergeCell ref="A21:B21"/>
    <mergeCell ref="A26:B26"/>
    <mergeCell ref="C32:AD32"/>
    <mergeCell ref="A31:B31"/>
    <mergeCell ref="A23:B23"/>
    <mergeCell ref="AU32:AX32"/>
    <mergeCell ref="AU30:AX30"/>
    <mergeCell ref="AM34:AP34"/>
    <mergeCell ref="AI34:AL34"/>
    <mergeCell ref="AM30:AP30"/>
    <mergeCell ref="AM22:AP22"/>
    <mergeCell ref="AQ33:AT33"/>
    <mergeCell ref="AU33:AX33"/>
    <mergeCell ref="A22:B22"/>
    <mergeCell ref="A28:B28"/>
    <mergeCell ref="AQ32:AT32"/>
    <mergeCell ref="AM26:AP26"/>
    <mergeCell ref="AU29:AX29"/>
    <mergeCell ref="AQ29:AT29"/>
    <mergeCell ref="AQ26:AT26"/>
    <mergeCell ref="AU26:AX26"/>
    <mergeCell ref="AE22:AH22"/>
    <mergeCell ref="AQ28:AT28"/>
    <mergeCell ref="AM25:AP25"/>
    <mergeCell ref="AY38:BB38"/>
    <mergeCell ref="AY35:BB35"/>
    <mergeCell ref="AU36:AX36"/>
    <mergeCell ref="AU35:AX35"/>
    <mergeCell ref="BC38:BF38"/>
    <mergeCell ref="BG37:BJ37"/>
    <mergeCell ref="AU38:AX38"/>
    <mergeCell ref="AU37:AX37"/>
    <mergeCell ref="AI38:AL38"/>
    <mergeCell ref="AI36:AL36"/>
    <mergeCell ref="AQ37:AT37"/>
    <mergeCell ref="AM35:AP35"/>
    <mergeCell ref="AQ38:AT38"/>
    <mergeCell ref="AY37:BB37"/>
    <mergeCell ref="AM37:AP37"/>
    <mergeCell ref="AI35:AL35"/>
    <mergeCell ref="AY36:BB36"/>
    <mergeCell ref="BG35:BJ35"/>
    <mergeCell ref="AY30:BB30"/>
    <mergeCell ref="AM5:AP5"/>
    <mergeCell ref="AQ30:AT30"/>
    <mergeCell ref="AY34:BB34"/>
    <mergeCell ref="A8:B8"/>
    <mergeCell ref="AI6:AL6"/>
    <mergeCell ref="AE6:AH6"/>
    <mergeCell ref="C6:AD6"/>
    <mergeCell ref="A12:B12"/>
    <mergeCell ref="A6:B6"/>
    <mergeCell ref="AI5:AL5"/>
    <mergeCell ref="A11:B11"/>
    <mergeCell ref="C5:AD5"/>
    <mergeCell ref="A5:B5"/>
    <mergeCell ref="A18:B18"/>
    <mergeCell ref="C14:AD14"/>
    <mergeCell ref="AE14:AH14"/>
    <mergeCell ref="C20:AD20"/>
    <mergeCell ref="C15:AD15"/>
    <mergeCell ref="A14:B14"/>
    <mergeCell ref="AM13:AP13"/>
    <mergeCell ref="A33:B33"/>
    <mergeCell ref="C13:AD13"/>
    <mergeCell ref="A24:B24"/>
    <mergeCell ref="A10:B10"/>
    <mergeCell ref="A13:B13"/>
    <mergeCell ref="A15:B15"/>
    <mergeCell ref="A20:B20"/>
    <mergeCell ref="A7:B7"/>
    <mergeCell ref="AU34:AX34"/>
    <mergeCell ref="AY33:BB33"/>
    <mergeCell ref="AU31:AX31"/>
    <mergeCell ref="AM17:AP17"/>
    <mergeCell ref="AM11:AP11"/>
    <mergeCell ref="A9:B9"/>
    <mergeCell ref="AI8:AL8"/>
    <mergeCell ref="AE9:AH9"/>
    <mergeCell ref="AI10:AL10"/>
    <mergeCell ref="AM12:AP12"/>
    <mergeCell ref="AM14:AP14"/>
    <mergeCell ref="AM20:AP20"/>
    <mergeCell ref="AI12:AL12"/>
    <mergeCell ref="AM15:AP15"/>
    <mergeCell ref="AI9:AL9"/>
    <mergeCell ref="AI13:AL13"/>
    <mergeCell ref="AM7:AP7"/>
    <mergeCell ref="AI15:AL15"/>
    <mergeCell ref="AQ34:AT34"/>
    <mergeCell ref="AI29:AL29"/>
    <mergeCell ref="AE25:AH25"/>
    <mergeCell ref="AM19:AP19"/>
    <mergeCell ref="AM21:AP21"/>
    <mergeCell ref="AM27:AP27"/>
    <mergeCell ref="AM23:AP23"/>
    <mergeCell ref="AM24:AP24"/>
    <mergeCell ref="AE27:AH27"/>
    <mergeCell ref="AY8:BB8"/>
    <mergeCell ref="AE8:AH8"/>
    <mergeCell ref="AY29:BB29"/>
    <mergeCell ref="AU9:AX9"/>
    <mergeCell ref="AU28:AX28"/>
    <mergeCell ref="AQ25:AT25"/>
    <mergeCell ref="AQ17:AT17"/>
    <mergeCell ref="AQ20:AT20"/>
    <mergeCell ref="AQ15:AT15"/>
    <mergeCell ref="AQ16:AT16"/>
    <mergeCell ref="AQ11:AT11"/>
    <mergeCell ref="AQ14:AT14"/>
    <mergeCell ref="AU21:AX21"/>
    <mergeCell ref="AU25:AX25"/>
    <mergeCell ref="AU23:AX23"/>
    <mergeCell ref="AQ23:AT23"/>
    <mergeCell ref="BC7:BF7"/>
    <mergeCell ref="BC8:BF8"/>
    <mergeCell ref="AY7:BB7"/>
    <mergeCell ref="BK16:BN16"/>
    <mergeCell ref="BK7:BN7"/>
    <mergeCell ref="BC9:BF9"/>
    <mergeCell ref="AM9:AP9"/>
    <mergeCell ref="BG8:BJ8"/>
    <mergeCell ref="AQ8:AT8"/>
    <mergeCell ref="AU8:AX8"/>
    <mergeCell ref="AM8:AP8"/>
    <mergeCell ref="AM10:AP10"/>
    <mergeCell ref="AY9:BB9"/>
    <mergeCell ref="BG9:BJ9"/>
    <mergeCell ref="AU10:AX10"/>
    <mergeCell ref="AQ10:AT10"/>
    <mergeCell ref="AU7:AX7"/>
    <mergeCell ref="BG7:BJ7"/>
    <mergeCell ref="AY14:BB14"/>
    <mergeCell ref="BC14:BF14"/>
    <mergeCell ref="AU16:AX16"/>
    <mergeCell ref="AU15:AX15"/>
    <mergeCell ref="AU14:AX14"/>
    <mergeCell ref="BC10:BF10"/>
    <mergeCell ref="C7:AD7"/>
    <mergeCell ref="AE11:AH11"/>
    <mergeCell ref="AE15:AH15"/>
    <mergeCell ref="C9:AD9"/>
    <mergeCell ref="C8:AD8"/>
    <mergeCell ref="AE5:AH5"/>
    <mergeCell ref="AM32:AP32"/>
    <mergeCell ref="AE30:AH30"/>
    <mergeCell ref="AE17:AH17"/>
    <mergeCell ref="AE7:AH7"/>
    <mergeCell ref="C27:AD27"/>
    <mergeCell ref="C23:AD23"/>
    <mergeCell ref="C10:AD10"/>
    <mergeCell ref="C11:AD11"/>
    <mergeCell ref="C12:AD12"/>
    <mergeCell ref="C19:AD19"/>
    <mergeCell ref="AI28:AL28"/>
    <mergeCell ref="C24:AD24"/>
    <mergeCell ref="AE26:AH26"/>
    <mergeCell ref="AE28:AH28"/>
    <mergeCell ref="AE23:AH23"/>
    <mergeCell ref="AI22:AL22"/>
    <mergeCell ref="AI24:AL24"/>
    <mergeCell ref="AI27:AL27"/>
    <mergeCell ref="C18:AD18"/>
    <mergeCell ref="C17:AD17"/>
    <mergeCell ref="AQ24:AT24"/>
    <mergeCell ref="AY23:BB23"/>
    <mergeCell ref="BC22:BF22"/>
    <mergeCell ref="AY21:BB21"/>
    <mergeCell ref="AY27:BB27"/>
    <mergeCell ref="AY24:BB24"/>
    <mergeCell ref="AU22:AX22"/>
    <mergeCell ref="AI20:AL20"/>
    <mergeCell ref="AE18:AH18"/>
    <mergeCell ref="AI18:AL18"/>
    <mergeCell ref="AU17:AX17"/>
    <mergeCell ref="AU18:AX18"/>
    <mergeCell ref="AI25:AL25"/>
    <mergeCell ref="AI26:AL26"/>
    <mergeCell ref="AE24:AH24"/>
    <mergeCell ref="AQ21:AT21"/>
    <mergeCell ref="AQ18:AT18"/>
    <mergeCell ref="AQ19:AT19"/>
    <mergeCell ref="AQ22:AT22"/>
    <mergeCell ref="AU24:AX24"/>
    <mergeCell ref="BG33:BJ33"/>
    <mergeCell ref="BG24:BJ24"/>
    <mergeCell ref="BG25:BJ25"/>
    <mergeCell ref="AU27:AX27"/>
    <mergeCell ref="BC32:BF32"/>
    <mergeCell ref="BG21:BJ21"/>
    <mergeCell ref="BC30:BF30"/>
    <mergeCell ref="BC31:BF31"/>
    <mergeCell ref="BC21:BF21"/>
    <mergeCell ref="AY28:BB28"/>
    <mergeCell ref="BC28:BF28"/>
    <mergeCell ref="BG32:BJ32"/>
    <mergeCell ref="BG28:BJ28"/>
    <mergeCell ref="BC33:BF33"/>
    <mergeCell ref="AY32:BB32"/>
    <mergeCell ref="AY22:BB22"/>
    <mergeCell ref="AY31:BB31"/>
    <mergeCell ref="BC27:BF27"/>
    <mergeCell ref="AY26:BB26"/>
    <mergeCell ref="AY25:BB25"/>
    <mergeCell ref="BC23:BF23"/>
    <mergeCell ref="BG22:BJ22"/>
    <mergeCell ref="BG26:BJ26"/>
    <mergeCell ref="BG23:BJ23"/>
    <mergeCell ref="BG31:BJ31"/>
    <mergeCell ref="BG30:BJ30"/>
    <mergeCell ref="BG29:BJ29"/>
    <mergeCell ref="BK30:BN30"/>
    <mergeCell ref="BC24:BF24"/>
    <mergeCell ref="BC25:BF25"/>
    <mergeCell ref="BC26:BF26"/>
    <mergeCell ref="BC29:BF29"/>
    <mergeCell ref="BC15:BF15"/>
    <mergeCell ref="BG19:BJ19"/>
    <mergeCell ref="BK18:BN18"/>
    <mergeCell ref="BK23:BN23"/>
    <mergeCell ref="BG20:BJ20"/>
    <mergeCell ref="BK22:BN22"/>
    <mergeCell ref="BC18:BF18"/>
    <mergeCell ref="BC19:BF19"/>
    <mergeCell ref="BG17:BJ17"/>
    <mergeCell ref="BG27:BJ27"/>
    <mergeCell ref="BC13:BF13"/>
    <mergeCell ref="BC11:BF11"/>
    <mergeCell ref="AY10:BB10"/>
    <mergeCell ref="AY11:BB11"/>
    <mergeCell ref="BK20:BN20"/>
    <mergeCell ref="BG15:BJ15"/>
    <mergeCell ref="BG16:BJ16"/>
    <mergeCell ref="BG18:BJ18"/>
    <mergeCell ref="AY15:BB15"/>
    <mergeCell ref="AY16:BB16"/>
    <mergeCell ref="BC12:BF12"/>
    <mergeCell ref="BC16:BF16"/>
    <mergeCell ref="BC17:BF17"/>
    <mergeCell ref="AY13:BB13"/>
    <mergeCell ref="AY12:BB12"/>
    <mergeCell ref="BG13:BJ13"/>
    <mergeCell ref="BG14:BJ14"/>
    <mergeCell ref="BG10:BJ10"/>
    <mergeCell ref="BG12:BJ12"/>
    <mergeCell ref="BG11:BJ11"/>
    <mergeCell ref="AY17:BB17"/>
    <mergeCell ref="AY18:BB18"/>
    <mergeCell ref="AY19:BB19"/>
    <mergeCell ref="AI7:AL7"/>
    <mergeCell ref="AE12:AH12"/>
    <mergeCell ref="AE13:AH13"/>
    <mergeCell ref="AE20:AH20"/>
    <mergeCell ref="AI14:AL14"/>
    <mergeCell ref="AI11:AL11"/>
    <mergeCell ref="AU20:AX20"/>
    <mergeCell ref="AI17:AL17"/>
    <mergeCell ref="AI23:AL23"/>
    <mergeCell ref="AI21:AL21"/>
    <mergeCell ref="AE21:AH21"/>
    <mergeCell ref="AQ13:AT13"/>
    <mergeCell ref="AQ7:AT7"/>
    <mergeCell ref="AU11:AX11"/>
    <mergeCell ref="AQ9:AT9"/>
    <mergeCell ref="AE10:AH10"/>
    <mergeCell ref="AQ12:AT12"/>
    <mergeCell ref="AU12:AX12"/>
    <mergeCell ref="AU13:AX13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4" fitToHeight="8" orientation="landscape" r:id="rId1"/>
  <headerFooter alignWithMargins="0"/>
  <ignoredErrors>
    <ignoredError sqref="A34:B38 B7 B20 B21 B29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R30"/>
  <sheetViews>
    <sheetView view="pageBreakPreview" zoomScaleNormal="100" zoomScaleSheetLayoutView="100" workbookViewId="0">
      <selection sqref="A1:Q1"/>
    </sheetView>
  </sheetViews>
  <sheetFormatPr defaultRowHeight="12.75"/>
  <cols>
    <col min="1" max="1" width="4.28515625" style="17" customWidth="1"/>
    <col min="2" max="2" width="4.7109375" style="17" customWidth="1"/>
    <col min="3" max="3" width="4.85546875" style="17" customWidth="1"/>
    <col min="4" max="8" width="4.7109375" style="17" customWidth="1"/>
    <col min="9" max="9" width="5.28515625" style="17" customWidth="1"/>
    <col min="10" max="10" width="4.7109375" style="17" customWidth="1"/>
    <col min="11" max="11" width="5.42578125" style="17" customWidth="1"/>
    <col min="12" max="12" width="4.7109375" style="17" hidden="1" customWidth="1"/>
    <col min="13" max="13" width="4.5703125" style="17" hidden="1" customWidth="1"/>
    <col min="14" max="15" width="4.7109375" style="17" customWidth="1"/>
    <col min="16" max="16" width="11.28515625" style="17" customWidth="1"/>
    <col min="17" max="17" width="13.7109375" style="17" customWidth="1"/>
    <col min="18" max="18" width="11.85546875" style="17" customWidth="1"/>
    <col min="19" max="235" width="9.140625" style="17"/>
    <col min="236" max="236" width="4.7109375" style="17" customWidth="1"/>
    <col min="237" max="237" width="4.85546875" style="17" customWidth="1"/>
    <col min="238" max="242" width="4.7109375" style="17" customWidth="1"/>
    <col min="243" max="243" width="5.28515625" style="17" customWidth="1"/>
    <col min="244" max="246" width="4.7109375" style="17" customWidth="1"/>
    <col min="247" max="247" width="4.5703125" style="17" customWidth="1"/>
    <col min="248" max="254" width="4.7109375" style="17" customWidth="1"/>
    <col min="255" max="255" width="4.5703125" style="17" customWidth="1"/>
    <col min="256" max="259" width="4.7109375" style="17" customWidth="1"/>
    <col min="260" max="260" width="4.85546875" style="17" customWidth="1"/>
    <col min="261" max="261" width="6.140625" style="17" customWidth="1"/>
    <col min="262" max="491" width="9.140625" style="17"/>
    <col min="492" max="492" width="4.7109375" style="17" customWidth="1"/>
    <col min="493" max="493" width="4.85546875" style="17" customWidth="1"/>
    <col min="494" max="498" width="4.7109375" style="17" customWidth="1"/>
    <col min="499" max="499" width="5.28515625" style="17" customWidth="1"/>
    <col min="500" max="502" width="4.7109375" style="17" customWidth="1"/>
    <col min="503" max="503" width="4.5703125" style="17" customWidth="1"/>
    <col min="504" max="510" width="4.7109375" style="17" customWidth="1"/>
    <col min="511" max="511" width="4.5703125" style="17" customWidth="1"/>
    <col min="512" max="515" width="4.7109375" style="17" customWidth="1"/>
    <col min="516" max="516" width="4.85546875" style="17" customWidth="1"/>
    <col min="517" max="517" width="6.140625" style="17" customWidth="1"/>
    <col min="518" max="747" width="9.140625" style="17"/>
    <col min="748" max="748" width="4.7109375" style="17" customWidth="1"/>
    <col min="749" max="749" width="4.85546875" style="17" customWidth="1"/>
    <col min="750" max="754" width="4.7109375" style="17" customWidth="1"/>
    <col min="755" max="755" width="5.28515625" style="17" customWidth="1"/>
    <col min="756" max="758" width="4.7109375" style="17" customWidth="1"/>
    <col min="759" max="759" width="4.5703125" style="17" customWidth="1"/>
    <col min="760" max="766" width="4.7109375" style="17" customWidth="1"/>
    <col min="767" max="767" width="4.5703125" style="17" customWidth="1"/>
    <col min="768" max="771" width="4.7109375" style="17" customWidth="1"/>
    <col min="772" max="772" width="4.85546875" style="17" customWidth="1"/>
    <col min="773" max="773" width="6.140625" style="17" customWidth="1"/>
    <col min="774" max="1003" width="9.140625" style="17"/>
    <col min="1004" max="1004" width="4.7109375" style="17" customWidth="1"/>
    <col min="1005" max="1005" width="4.85546875" style="17" customWidth="1"/>
    <col min="1006" max="1010" width="4.7109375" style="17" customWidth="1"/>
    <col min="1011" max="1011" width="5.28515625" style="17" customWidth="1"/>
    <col min="1012" max="1014" width="4.7109375" style="17" customWidth="1"/>
    <col min="1015" max="1015" width="4.5703125" style="17" customWidth="1"/>
    <col min="1016" max="1022" width="4.7109375" style="17" customWidth="1"/>
    <col min="1023" max="1023" width="4.5703125" style="17" customWidth="1"/>
    <col min="1024" max="1027" width="4.7109375" style="17" customWidth="1"/>
    <col min="1028" max="1028" width="4.85546875" style="17" customWidth="1"/>
    <col min="1029" max="1029" width="6.140625" style="17" customWidth="1"/>
    <col min="1030" max="1259" width="9.140625" style="17"/>
    <col min="1260" max="1260" width="4.7109375" style="17" customWidth="1"/>
    <col min="1261" max="1261" width="4.85546875" style="17" customWidth="1"/>
    <col min="1262" max="1266" width="4.7109375" style="17" customWidth="1"/>
    <col min="1267" max="1267" width="5.28515625" style="17" customWidth="1"/>
    <col min="1268" max="1270" width="4.7109375" style="17" customWidth="1"/>
    <col min="1271" max="1271" width="4.5703125" style="17" customWidth="1"/>
    <col min="1272" max="1278" width="4.7109375" style="17" customWidth="1"/>
    <col min="1279" max="1279" width="4.5703125" style="17" customWidth="1"/>
    <col min="1280" max="1283" width="4.7109375" style="17" customWidth="1"/>
    <col min="1284" max="1284" width="4.85546875" style="17" customWidth="1"/>
    <col min="1285" max="1285" width="6.140625" style="17" customWidth="1"/>
    <col min="1286" max="1515" width="9.140625" style="17"/>
    <col min="1516" max="1516" width="4.7109375" style="17" customWidth="1"/>
    <col min="1517" max="1517" width="4.85546875" style="17" customWidth="1"/>
    <col min="1518" max="1522" width="4.7109375" style="17" customWidth="1"/>
    <col min="1523" max="1523" width="5.28515625" style="17" customWidth="1"/>
    <col min="1524" max="1526" width="4.7109375" style="17" customWidth="1"/>
    <col min="1527" max="1527" width="4.5703125" style="17" customWidth="1"/>
    <col min="1528" max="1534" width="4.7109375" style="17" customWidth="1"/>
    <col min="1535" max="1535" width="4.5703125" style="17" customWidth="1"/>
    <col min="1536" max="1539" width="4.7109375" style="17" customWidth="1"/>
    <col min="1540" max="1540" width="4.85546875" style="17" customWidth="1"/>
    <col min="1541" max="1541" width="6.140625" style="17" customWidth="1"/>
    <col min="1542" max="1771" width="9.140625" style="17"/>
    <col min="1772" max="1772" width="4.7109375" style="17" customWidth="1"/>
    <col min="1773" max="1773" width="4.85546875" style="17" customWidth="1"/>
    <col min="1774" max="1778" width="4.7109375" style="17" customWidth="1"/>
    <col min="1779" max="1779" width="5.28515625" style="17" customWidth="1"/>
    <col min="1780" max="1782" width="4.7109375" style="17" customWidth="1"/>
    <col min="1783" max="1783" width="4.5703125" style="17" customWidth="1"/>
    <col min="1784" max="1790" width="4.7109375" style="17" customWidth="1"/>
    <col min="1791" max="1791" width="4.5703125" style="17" customWidth="1"/>
    <col min="1792" max="1795" width="4.7109375" style="17" customWidth="1"/>
    <col min="1796" max="1796" width="4.85546875" style="17" customWidth="1"/>
    <col min="1797" max="1797" width="6.140625" style="17" customWidth="1"/>
    <col min="1798" max="2027" width="9.140625" style="17"/>
    <col min="2028" max="2028" width="4.7109375" style="17" customWidth="1"/>
    <col min="2029" max="2029" width="4.85546875" style="17" customWidth="1"/>
    <col min="2030" max="2034" width="4.7109375" style="17" customWidth="1"/>
    <col min="2035" max="2035" width="5.28515625" style="17" customWidth="1"/>
    <col min="2036" max="2038" width="4.7109375" style="17" customWidth="1"/>
    <col min="2039" max="2039" width="4.5703125" style="17" customWidth="1"/>
    <col min="2040" max="2046" width="4.7109375" style="17" customWidth="1"/>
    <col min="2047" max="2047" width="4.5703125" style="17" customWidth="1"/>
    <col min="2048" max="2051" width="4.7109375" style="17" customWidth="1"/>
    <col min="2052" max="2052" width="4.85546875" style="17" customWidth="1"/>
    <col min="2053" max="2053" width="6.140625" style="17" customWidth="1"/>
    <col min="2054" max="2283" width="9.140625" style="17"/>
    <col min="2284" max="2284" width="4.7109375" style="17" customWidth="1"/>
    <col min="2285" max="2285" width="4.85546875" style="17" customWidth="1"/>
    <col min="2286" max="2290" width="4.7109375" style="17" customWidth="1"/>
    <col min="2291" max="2291" width="5.28515625" style="17" customWidth="1"/>
    <col min="2292" max="2294" width="4.7109375" style="17" customWidth="1"/>
    <col min="2295" max="2295" width="4.5703125" style="17" customWidth="1"/>
    <col min="2296" max="2302" width="4.7109375" style="17" customWidth="1"/>
    <col min="2303" max="2303" width="4.5703125" style="17" customWidth="1"/>
    <col min="2304" max="2307" width="4.7109375" style="17" customWidth="1"/>
    <col min="2308" max="2308" width="4.85546875" style="17" customWidth="1"/>
    <col min="2309" max="2309" width="6.140625" style="17" customWidth="1"/>
    <col min="2310" max="2539" width="9.140625" style="17"/>
    <col min="2540" max="2540" width="4.7109375" style="17" customWidth="1"/>
    <col min="2541" max="2541" width="4.85546875" style="17" customWidth="1"/>
    <col min="2542" max="2546" width="4.7109375" style="17" customWidth="1"/>
    <col min="2547" max="2547" width="5.28515625" style="17" customWidth="1"/>
    <col min="2548" max="2550" width="4.7109375" style="17" customWidth="1"/>
    <col min="2551" max="2551" width="4.5703125" style="17" customWidth="1"/>
    <col min="2552" max="2558" width="4.7109375" style="17" customWidth="1"/>
    <col min="2559" max="2559" width="4.5703125" style="17" customWidth="1"/>
    <col min="2560" max="2563" width="4.7109375" style="17" customWidth="1"/>
    <col min="2564" max="2564" width="4.85546875" style="17" customWidth="1"/>
    <col min="2565" max="2565" width="6.140625" style="17" customWidth="1"/>
    <col min="2566" max="2795" width="9.140625" style="17"/>
    <col min="2796" max="2796" width="4.7109375" style="17" customWidth="1"/>
    <col min="2797" max="2797" width="4.85546875" style="17" customWidth="1"/>
    <col min="2798" max="2802" width="4.7109375" style="17" customWidth="1"/>
    <col min="2803" max="2803" width="5.28515625" style="17" customWidth="1"/>
    <col min="2804" max="2806" width="4.7109375" style="17" customWidth="1"/>
    <col min="2807" max="2807" width="4.5703125" style="17" customWidth="1"/>
    <col min="2808" max="2814" width="4.7109375" style="17" customWidth="1"/>
    <col min="2815" max="2815" width="4.5703125" style="17" customWidth="1"/>
    <col min="2816" max="2819" width="4.7109375" style="17" customWidth="1"/>
    <col min="2820" max="2820" width="4.85546875" style="17" customWidth="1"/>
    <col min="2821" max="2821" width="6.140625" style="17" customWidth="1"/>
    <col min="2822" max="3051" width="9.140625" style="17"/>
    <col min="3052" max="3052" width="4.7109375" style="17" customWidth="1"/>
    <col min="3053" max="3053" width="4.85546875" style="17" customWidth="1"/>
    <col min="3054" max="3058" width="4.7109375" style="17" customWidth="1"/>
    <col min="3059" max="3059" width="5.28515625" style="17" customWidth="1"/>
    <col min="3060" max="3062" width="4.7109375" style="17" customWidth="1"/>
    <col min="3063" max="3063" width="4.5703125" style="17" customWidth="1"/>
    <col min="3064" max="3070" width="4.7109375" style="17" customWidth="1"/>
    <col min="3071" max="3071" width="4.5703125" style="17" customWidth="1"/>
    <col min="3072" max="3075" width="4.7109375" style="17" customWidth="1"/>
    <col min="3076" max="3076" width="4.85546875" style="17" customWidth="1"/>
    <col min="3077" max="3077" width="6.140625" style="17" customWidth="1"/>
    <col min="3078" max="3307" width="9.140625" style="17"/>
    <col min="3308" max="3308" width="4.7109375" style="17" customWidth="1"/>
    <col min="3309" max="3309" width="4.85546875" style="17" customWidth="1"/>
    <col min="3310" max="3314" width="4.7109375" style="17" customWidth="1"/>
    <col min="3315" max="3315" width="5.28515625" style="17" customWidth="1"/>
    <col min="3316" max="3318" width="4.7109375" style="17" customWidth="1"/>
    <col min="3319" max="3319" width="4.5703125" style="17" customWidth="1"/>
    <col min="3320" max="3326" width="4.7109375" style="17" customWidth="1"/>
    <col min="3327" max="3327" width="4.5703125" style="17" customWidth="1"/>
    <col min="3328" max="3331" width="4.7109375" style="17" customWidth="1"/>
    <col min="3332" max="3332" width="4.85546875" style="17" customWidth="1"/>
    <col min="3333" max="3333" width="6.140625" style="17" customWidth="1"/>
    <col min="3334" max="3563" width="9.140625" style="17"/>
    <col min="3564" max="3564" width="4.7109375" style="17" customWidth="1"/>
    <col min="3565" max="3565" width="4.85546875" style="17" customWidth="1"/>
    <col min="3566" max="3570" width="4.7109375" style="17" customWidth="1"/>
    <col min="3571" max="3571" width="5.28515625" style="17" customWidth="1"/>
    <col min="3572" max="3574" width="4.7109375" style="17" customWidth="1"/>
    <col min="3575" max="3575" width="4.5703125" style="17" customWidth="1"/>
    <col min="3576" max="3582" width="4.7109375" style="17" customWidth="1"/>
    <col min="3583" max="3583" width="4.5703125" style="17" customWidth="1"/>
    <col min="3584" max="3587" width="4.7109375" style="17" customWidth="1"/>
    <col min="3588" max="3588" width="4.85546875" style="17" customWidth="1"/>
    <col min="3589" max="3589" width="6.140625" style="17" customWidth="1"/>
    <col min="3590" max="3819" width="9.140625" style="17"/>
    <col min="3820" max="3820" width="4.7109375" style="17" customWidth="1"/>
    <col min="3821" max="3821" width="4.85546875" style="17" customWidth="1"/>
    <col min="3822" max="3826" width="4.7109375" style="17" customWidth="1"/>
    <col min="3827" max="3827" width="5.28515625" style="17" customWidth="1"/>
    <col min="3828" max="3830" width="4.7109375" style="17" customWidth="1"/>
    <col min="3831" max="3831" width="4.5703125" style="17" customWidth="1"/>
    <col min="3832" max="3838" width="4.7109375" style="17" customWidth="1"/>
    <col min="3839" max="3839" width="4.5703125" style="17" customWidth="1"/>
    <col min="3840" max="3843" width="4.7109375" style="17" customWidth="1"/>
    <col min="3844" max="3844" width="4.85546875" style="17" customWidth="1"/>
    <col min="3845" max="3845" width="6.140625" style="17" customWidth="1"/>
    <col min="3846" max="4075" width="9.140625" style="17"/>
    <col min="4076" max="4076" width="4.7109375" style="17" customWidth="1"/>
    <col min="4077" max="4077" width="4.85546875" style="17" customWidth="1"/>
    <col min="4078" max="4082" width="4.7109375" style="17" customWidth="1"/>
    <col min="4083" max="4083" width="5.28515625" style="17" customWidth="1"/>
    <col min="4084" max="4086" width="4.7109375" style="17" customWidth="1"/>
    <col min="4087" max="4087" width="4.5703125" style="17" customWidth="1"/>
    <col min="4088" max="4094" width="4.7109375" style="17" customWidth="1"/>
    <col min="4095" max="4095" width="4.5703125" style="17" customWidth="1"/>
    <col min="4096" max="4099" width="4.7109375" style="17" customWidth="1"/>
    <col min="4100" max="4100" width="4.85546875" style="17" customWidth="1"/>
    <col min="4101" max="4101" width="6.140625" style="17" customWidth="1"/>
    <col min="4102" max="4331" width="9.140625" style="17"/>
    <col min="4332" max="4332" width="4.7109375" style="17" customWidth="1"/>
    <col min="4333" max="4333" width="4.85546875" style="17" customWidth="1"/>
    <col min="4334" max="4338" width="4.7109375" style="17" customWidth="1"/>
    <col min="4339" max="4339" width="5.28515625" style="17" customWidth="1"/>
    <col min="4340" max="4342" width="4.7109375" style="17" customWidth="1"/>
    <col min="4343" max="4343" width="4.5703125" style="17" customWidth="1"/>
    <col min="4344" max="4350" width="4.7109375" style="17" customWidth="1"/>
    <col min="4351" max="4351" width="4.5703125" style="17" customWidth="1"/>
    <col min="4352" max="4355" width="4.7109375" style="17" customWidth="1"/>
    <col min="4356" max="4356" width="4.85546875" style="17" customWidth="1"/>
    <col min="4357" max="4357" width="6.140625" style="17" customWidth="1"/>
    <col min="4358" max="4587" width="9.140625" style="17"/>
    <col min="4588" max="4588" width="4.7109375" style="17" customWidth="1"/>
    <col min="4589" max="4589" width="4.85546875" style="17" customWidth="1"/>
    <col min="4590" max="4594" width="4.7109375" style="17" customWidth="1"/>
    <col min="4595" max="4595" width="5.28515625" style="17" customWidth="1"/>
    <col min="4596" max="4598" width="4.7109375" style="17" customWidth="1"/>
    <col min="4599" max="4599" width="4.5703125" style="17" customWidth="1"/>
    <col min="4600" max="4606" width="4.7109375" style="17" customWidth="1"/>
    <col min="4607" max="4607" width="4.5703125" style="17" customWidth="1"/>
    <col min="4608" max="4611" width="4.7109375" style="17" customWidth="1"/>
    <col min="4612" max="4612" width="4.85546875" style="17" customWidth="1"/>
    <col min="4613" max="4613" width="6.140625" style="17" customWidth="1"/>
    <col min="4614" max="4843" width="9.140625" style="17"/>
    <col min="4844" max="4844" width="4.7109375" style="17" customWidth="1"/>
    <col min="4845" max="4845" width="4.85546875" style="17" customWidth="1"/>
    <col min="4846" max="4850" width="4.7109375" style="17" customWidth="1"/>
    <col min="4851" max="4851" width="5.28515625" style="17" customWidth="1"/>
    <col min="4852" max="4854" width="4.7109375" style="17" customWidth="1"/>
    <col min="4855" max="4855" width="4.5703125" style="17" customWidth="1"/>
    <col min="4856" max="4862" width="4.7109375" style="17" customWidth="1"/>
    <col min="4863" max="4863" width="4.5703125" style="17" customWidth="1"/>
    <col min="4864" max="4867" width="4.7109375" style="17" customWidth="1"/>
    <col min="4868" max="4868" width="4.85546875" style="17" customWidth="1"/>
    <col min="4869" max="4869" width="6.140625" style="17" customWidth="1"/>
    <col min="4870" max="5099" width="9.140625" style="17"/>
    <col min="5100" max="5100" width="4.7109375" style="17" customWidth="1"/>
    <col min="5101" max="5101" width="4.85546875" style="17" customWidth="1"/>
    <col min="5102" max="5106" width="4.7109375" style="17" customWidth="1"/>
    <col min="5107" max="5107" width="5.28515625" style="17" customWidth="1"/>
    <col min="5108" max="5110" width="4.7109375" style="17" customWidth="1"/>
    <col min="5111" max="5111" width="4.5703125" style="17" customWidth="1"/>
    <col min="5112" max="5118" width="4.7109375" style="17" customWidth="1"/>
    <col min="5119" max="5119" width="4.5703125" style="17" customWidth="1"/>
    <col min="5120" max="5123" width="4.7109375" style="17" customWidth="1"/>
    <col min="5124" max="5124" width="4.85546875" style="17" customWidth="1"/>
    <col min="5125" max="5125" width="6.140625" style="17" customWidth="1"/>
    <col min="5126" max="5355" width="9.140625" style="17"/>
    <col min="5356" max="5356" width="4.7109375" style="17" customWidth="1"/>
    <col min="5357" max="5357" width="4.85546875" style="17" customWidth="1"/>
    <col min="5358" max="5362" width="4.7109375" style="17" customWidth="1"/>
    <col min="5363" max="5363" width="5.28515625" style="17" customWidth="1"/>
    <col min="5364" max="5366" width="4.7109375" style="17" customWidth="1"/>
    <col min="5367" max="5367" width="4.5703125" style="17" customWidth="1"/>
    <col min="5368" max="5374" width="4.7109375" style="17" customWidth="1"/>
    <col min="5375" max="5375" width="4.5703125" style="17" customWidth="1"/>
    <col min="5376" max="5379" width="4.7109375" style="17" customWidth="1"/>
    <col min="5380" max="5380" width="4.85546875" style="17" customWidth="1"/>
    <col min="5381" max="5381" width="6.140625" style="17" customWidth="1"/>
    <col min="5382" max="5611" width="9.140625" style="17"/>
    <col min="5612" max="5612" width="4.7109375" style="17" customWidth="1"/>
    <col min="5613" max="5613" width="4.85546875" style="17" customWidth="1"/>
    <col min="5614" max="5618" width="4.7109375" style="17" customWidth="1"/>
    <col min="5619" max="5619" width="5.28515625" style="17" customWidth="1"/>
    <col min="5620" max="5622" width="4.7109375" style="17" customWidth="1"/>
    <col min="5623" max="5623" width="4.5703125" style="17" customWidth="1"/>
    <col min="5624" max="5630" width="4.7109375" style="17" customWidth="1"/>
    <col min="5631" max="5631" width="4.5703125" style="17" customWidth="1"/>
    <col min="5632" max="5635" width="4.7109375" style="17" customWidth="1"/>
    <col min="5636" max="5636" width="4.85546875" style="17" customWidth="1"/>
    <col min="5637" max="5637" width="6.140625" style="17" customWidth="1"/>
    <col min="5638" max="5867" width="9.140625" style="17"/>
    <col min="5868" max="5868" width="4.7109375" style="17" customWidth="1"/>
    <col min="5869" max="5869" width="4.85546875" style="17" customWidth="1"/>
    <col min="5870" max="5874" width="4.7109375" style="17" customWidth="1"/>
    <col min="5875" max="5875" width="5.28515625" style="17" customWidth="1"/>
    <col min="5876" max="5878" width="4.7109375" style="17" customWidth="1"/>
    <col min="5879" max="5879" width="4.5703125" style="17" customWidth="1"/>
    <col min="5880" max="5886" width="4.7109375" style="17" customWidth="1"/>
    <col min="5887" max="5887" width="4.5703125" style="17" customWidth="1"/>
    <col min="5888" max="5891" width="4.7109375" style="17" customWidth="1"/>
    <col min="5892" max="5892" width="4.85546875" style="17" customWidth="1"/>
    <col min="5893" max="5893" width="6.140625" style="17" customWidth="1"/>
    <col min="5894" max="6123" width="9.140625" style="17"/>
    <col min="6124" max="6124" width="4.7109375" style="17" customWidth="1"/>
    <col min="6125" max="6125" width="4.85546875" style="17" customWidth="1"/>
    <col min="6126" max="6130" width="4.7109375" style="17" customWidth="1"/>
    <col min="6131" max="6131" width="5.28515625" style="17" customWidth="1"/>
    <col min="6132" max="6134" width="4.7109375" style="17" customWidth="1"/>
    <col min="6135" max="6135" width="4.5703125" style="17" customWidth="1"/>
    <col min="6136" max="6142" width="4.7109375" style="17" customWidth="1"/>
    <col min="6143" max="6143" width="4.5703125" style="17" customWidth="1"/>
    <col min="6144" max="6147" width="4.7109375" style="17" customWidth="1"/>
    <col min="6148" max="6148" width="4.85546875" style="17" customWidth="1"/>
    <col min="6149" max="6149" width="6.140625" style="17" customWidth="1"/>
    <col min="6150" max="6379" width="9.140625" style="17"/>
    <col min="6380" max="6380" width="4.7109375" style="17" customWidth="1"/>
    <col min="6381" max="6381" width="4.85546875" style="17" customWidth="1"/>
    <col min="6382" max="6386" width="4.7109375" style="17" customWidth="1"/>
    <col min="6387" max="6387" width="5.28515625" style="17" customWidth="1"/>
    <col min="6388" max="6390" width="4.7109375" style="17" customWidth="1"/>
    <col min="6391" max="6391" width="4.5703125" style="17" customWidth="1"/>
    <col min="6392" max="6398" width="4.7109375" style="17" customWidth="1"/>
    <col min="6399" max="6399" width="4.5703125" style="17" customWidth="1"/>
    <col min="6400" max="6403" width="4.7109375" style="17" customWidth="1"/>
    <col min="6404" max="6404" width="4.85546875" style="17" customWidth="1"/>
    <col min="6405" max="6405" width="6.140625" style="17" customWidth="1"/>
    <col min="6406" max="6635" width="9.140625" style="17"/>
    <col min="6636" max="6636" width="4.7109375" style="17" customWidth="1"/>
    <col min="6637" max="6637" width="4.85546875" style="17" customWidth="1"/>
    <col min="6638" max="6642" width="4.7109375" style="17" customWidth="1"/>
    <col min="6643" max="6643" width="5.28515625" style="17" customWidth="1"/>
    <col min="6644" max="6646" width="4.7109375" style="17" customWidth="1"/>
    <col min="6647" max="6647" width="4.5703125" style="17" customWidth="1"/>
    <col min="6648" max="6654" width="4.7109375" style="17" customWidth="1"/>
    <col min="6655" max="6655" width="4.5703125" style="17" customWidth="1"/>
    <col min="6656" max="6659" width="4.7109375" style="17" customWidth="1"/>
    <col min="6660" max="6660" width="4.85546875" style="17" customWidth="1"/>
    <col min="6661" max="6661" width="6.140625" style="17" customWidth="1"/>
    <col min="6662" max="6891" width="9.140625" style="17"/>
    <col min="6892" max="6892" width="4.7109375" style="17" customWidth="1"/>
    <col min="6893" max="6893" width="4.85546875" style="17" customWidth="1"/>
    <col min="6894" max="6898" width="4.7109375" style="17" customWidth="1"/>
    <col min="6899" max="6899" width="5.28515625" style="17" customWidth="1"/>
    <col min="6900" max="6902" width="4.7109375" style="17" customWidth="1"/>
    <col min="6903" max="6903" width="4.5703125" style="17" customWidth="1"/>
    <col min="6904" max="6910" width="4.7109375" style="17" customWidth="1"/>
    <col min="6911" max="6911" width="4.5703125" style="17" customWidth="1"/>
    <col min="6912" max="6915" width="4.7109375" style="17" customWidth="1"/>
    <col min="6916" max="6916" width="4.85546875" style="17" customWidth="1"/>
    <col min="6917" max="6917" width="6.140625" style="17" customWidth="1"/>
    <col min="6918" max="7147" width="9.140625" style="17"/>
    <col min="7148" max="7148" width="4.7109375" style="17" customWidth="1"/>
    <col min="7149" max="7149" width="4.85546875" style="17" customWidth="1"/>
    <col min="7150" max="7154" width="4.7109375" style="17" customWidth="1"/>
    <col min="7155" max="7155" width="5.28515625" style="17" customWidth="1"/>
    <col min="7156" max="7158" width="4.7109375" style="17" customWidth="1"/>
    <col min="7159" max="7159" width="4.5703125" style="17" customWidth="1"/>
    <col min="7160" max="7166" width="4.7109375" style="17" customWidth="1"/>
    <col min="7167" max="7167" width="4.5703125" style="17" customWidth="1"/>
    <col min="7168" max="7171" width="4.7109375" style="17" customWidth="1"/>
    <col min="7172" max="7172" width="4.85546875" style="17" customWidth="1"/>
    <col min="7173" max="7173" width="6.140625" style="17" customWidth="1"/>
    <col min="7174" max="7403" width="9.140625" style="17"/>
    <col min="7404" max="7404" width="4.7109375" style="17" customWidth="1"/>
    <col min="7405" max="7405" width="4.85546875" style="17" customWidth="1"/>
    <col min="7406" max="7410" width="4.7109375" style="17" customWidth="1"/>
    <col min="7411" max="7411" width="5.28515625" style="17" customWidth="1"/>
    <col min="7412" max="7414" width="4.7109375" style="17" customWidth="1"/>
    <col min="7415" max="7415" width="4.5703125" style="17" customWidth="1"/>
    <col min="7416" max="7422" width="4.7109375" style="17" customWidth="1"/>
    <col min="7423" max="7423" width="4.5703125" style="17" customWidth="1"/>
    <col min="7424" max="7427" width="4.7109375" style="17" customWidth="1"/>
    <col min="7428" max="7428" width="4.85546875" style="17" customWidth="1"/>
    <col min="7429" max="7429" width="6.140625" style="17" customWidth="1"/>
    <col min="7430" max="7659" width="9.140625" style="17"/>
    <col min="7660" max="7660" width="4.7109375" style="17" customWidth="1"/>
    <col min="7661" max="7661" width="4.85546875" style="17" customWidth="1"/>
    <col min="7662" max="7666" width="4.7109375" style="17" customWidth="1"/>
    <col min="7667" max="7667" width="5.28515625" style="17" customWidth="1"/>
    <col min="7668" max="7670" width="4.7109375" style="17" customWidth="1"/>
    <col min="7671" max="7671" width="4.5703125" style="17" customWidth="1"/>
    <col min="7672" max="7678" width="4.7109375" style="17" customWidth="1"/>
    <col min="7679" max="7679" width="4.5703125" style="17" customWidth="1"/>
    <col min="7680" max="7683" width="4.7109375" style="17" customWidth="1"/>
    <col min="7684" max="7684" width="4.85546875" style="17" customWidth="1"/>
    <col min="7685" max="7685" width="6.140625" style="17" customWidth="1"/>
    <col min="7686" max="7915" width="9.140625" style="17"/>
    <col min="7916" max="7916" width="4.7109375" style="17" customWidth="1"/>
    <col min="7917" max="7917" width="4.85546875" style="17" customWidth="1"/>
    <col min="7918" max="7922" width="4.7109375" style="17" customWidth="1"/>
    <col min="7923" max="7923" width="5.28515625" style="17" customWidth="1"/>
    <col min="7924" max="7926" width="4.7109375" style="17" customWidth="1"/>
    <col min="7927" max="7927" width="4.5703125" style="17" customWidth="1"/>
    <col min="7928" max="7934" width="4.7109375" style="17" customWidth="1"/>
    <col min="7935" max="7935" width="4.5703125" style="17" customWidth="1"/>
    <col min="7936" max="7939" width="4.7109375" style="17" customWidth="1"/>
    <col min="7940" max="7940" width="4.85546875" style="17" customWidth="1"/>
    <col min="7941" max="7941" width="6.140625" style="17" customWidth="1"/>
    <col min="7942" max="8171" width="9.140625" style="17"/>
    <col min="8172" max="8172" width="4.7109375" style="17" customWidth="1"/>
    <col min="8173" max="8173" width="4.85546875" style="17" customWidth="1"/>
    <col min="8174" max="8178" width="4.7109375" style="17" customWidth="1"/>
    <col min="8179" max="8179" width="5.28515625" style="17" customWidth="1"/>
    <col min="8180" max="8182" width="4.7109375" style="17" customWidth="1"/>
    <col min="8183" max="8183" width="4.5703125" style="17" customWidth="1"/>
    <col min="8184" max="8190" width="4.7109375" style="17" customWidth="1"/>
    <col min="8191" max="8191" width="4.5703125" style="17" customWidth="1"/>
    <col min="8192" max="8195" width="4.7109375" style="17" customWidth="1"/>
    <col min="8196" max="8196" width="4.85546875" style="17" customWidth="1"/>
    <col min="8197" max="8197" width="6.140625" style="17" customWidth="1"/>
    <col min="8198" max="8427" width="9.140625" style="17"/>
    <col min="8428" max="8428" width="4.7109375" style="17" customWidth="1"/>
    <col min="8429" max="8429" width="4.85546875" style="17" customWidth="1"/>
    <col min="8430" max="8434" width="4.7109375" style="17" customWidth="1"/>
    <col min="8435" max="8435" width="5.28515625" style="17" customWidth="1"/>
    <col min="8436" max="8438" width="4.7109375" style="17" customWidth="1"/>
    <col min="8439" max="8439" width="4.5703125" style="17" customWidth="1"/>
    <col min="8440" max="8446" width="4.7109375" style="17" customWidth="1"/>
    <col min="8447" max="8447" width="4.5703125" style="17" customWidth="1"/>
    <col min="8448" max="8451" width="4.7109375" style="17" customWidth="1"/>
    <col min="8452" max="8452" width="4.85546875" style="17" customWidth="1"/>
    <col min="8453" max="8453" width="6.140625" style="17" customWidth="1"/>
    <col min="8454" max="8683" width="9.140625" style="17"/>
    <col min="8684" max="8684" width="4.7109375" style="17" customWidth="1"/>
    <col min="8685" max="8685" width="4.85546875" style="17" customWidth="1"/>
    <col min="8686" max="8690" width="4.7109375" style="17" customWidth="1"/>
    <col min="8691" max="8691" width="5.28515625" style="17" customWidth="1"/>
    <col min="8692" max="8694" width="4.7109375" style="17" customWidth="1"/>
    <col min="8695" max="8695" width="4.5703125" style="17" customWidth="1"/>
    <col min="8696" max="8702" width="4.7109375" style="17" customWidth="1"/>
    <col min="8703" max="8703" width="4.5703125" style="17" customWidth="1"/>
    <col min="8704" max="8707" width="4.7109375" style="17" customWidth="1"/>
    <col min="8708" max="8708" width="4.85546875" style="17" customWidth="1"/>
    <col min="8709" max="8709" width="6.140625" style="17" customWidth="1"/>
    <col min="8710" max="8939" width="9.140625" style="17"/>
    <col min="8940" max="8940" width="4.7109375" style="17" customWidth="1"/>
    <col min="8941" max="8941" width="4.85546875" style="17" customWidth="1"/>
    <col min="8942" max="8946" width="4.7109375" style="17" customWidth="1"/>
    <col min="8947" max="8947" width="5.28515625" style="17" customWidth="1"/>
    <col min="8948" max="8950" width="4.7109375" style="17" customWidth="1"/>
    <col min="8951" max="8951" width="4.5703125" style="17" customWidth="1"/>
    <col min="8952" max="8958" width="4.7109375" style="17" customWidth="1"/>
    <col min="8959" max="8959" width="4.5703125" style="17" customWidth="1"/>
    <col min="8960" max="8963" width="4.7109375" style="17" customWidth="1"/>
    <col min="8964" max="8964" width="4.85546875" style="17" customWidth="1"/>
    <col min="8965" max="8965" width="6.140625" style="17" customWidth="1"/>
    <col min="8966" max="9195" width="9.140625" style="17"/>
    <col min="9196" max="9196" width="4.7109375" style="17" customWidth="1"/>
    <col min="9197" max="9197" width="4.85546875" style="17" customWidth="1"/>
    <col min="9198" max="9202" width="4.7109375" style="17" customWidth="1"/>
    <col min="9203" max="9203" width="5.28515625" style="17" customWidth="1"/>
    <col min="9204" max="9206" width="4.7109375" style="17" customWidth="1"/>
    <col min="9207" max="9207" width="4.5703125" style="17" customWidth="1"/>
    <col min="9208" max="9214" width="4.7109375" style="17" customWidth="1"/>
    <col min="9215" max="9215" width="4.5703125" style="17" customWidth="1"/>
    <col min="9216" max="9219" width="4.7109375" style="17" customWidth="1"/>
    <col min="9220" max="9220" width="4.85546875" style="17" customWidth="1"/>
    <col min="9221" max="9221" width="6.140625" style="17" customWidth="1"/>
    <col min="9222" max="9451" width="9.140625" style="17"/>
    <col min="9452" max="9452" width="4.7109375" style="17" customWidth="1"/>
    <col min="9453" max="9453" width="4.85546875" style="17" customWidth="1"/>
    <col min="9454" max="9458" width="4.7109375" style="17" customWidth="1"/>
    <col min="9459" max="9459" width="5.28515625" style="17" customWidth="1"/>
    <col min="9460" max="9462" width="4.7109375" style="17" customWidth="1"/>
    <col min="9463" max="9463" width="4.5703125" style="17" customWidth="1"/>
    <col min="9464" max="9470" width="4.7109375" style="17" customWidth="1"/>
    <col min="9471" max="9471" width="4.5703125" style="17" customWidth="1"/>
    <col min="9472" max="9475" width="4.7109375" style="17" customWidth="1"/>
    <col min="9476" max="9476" width="4.85546875" style="17" customWidth="1"/>
    <col min="9477" max="9477" width="6.140625" style="17" customWidth="1"/>
    <col min="9478" max="9707" width="9.140625" style="17"/>
    <col min="9708" max="9708" width="4.7109375" style="17" customWidth="1"/>
    <col min="9709" max="9709" width="4.85546875" style="17" customWidth="1"/>
    <col min="9710" max="9714" width="4.7109375" style="17" customWidth="1"/>
    <col min="9715" max="9715" width="5.28515625" style="17" customWidth="1"/>
    <col min="9716" max="9718" width="4.7109375" style="17" customWidth="1"/>
    <col min="9719" max="9719" width="4.5703125" style="17" customWidth="1"/>
    <col min="9720" max="9726" width="4.7109375" style="17" customWidth="1"/>
    <col min="9727" max="9727" width="4.5703125" style="17" customWidth="1"/>
    <col min="9728" max="9731" width="4.7109375" style="17" customWidth="1"/>
    <col min="9732" max="9732" width="4.85546875" style="17" customWidth="1"/>
    <col min="9733" max="9733" width="6.140625" style="17" customWidth="1"/>
    <col min="9734" max="9963" width="9.140625" style="17"/>
    <col min="9964" max="9964" width="4.7109375" style="17" customWidth="1"/>
    <col min="9965" max="9965" width="4.85546875" style="17" customWidth="1"/>
    <col min="9966" max="9970" width="4.7109375" style="17" customWidth="1"/>
    <col min="9971" max="9971" width="5.28515625" style="17" customWidth="1"/>
    <col min="9972" max="9974" width="4.7109375" style="17" customWidth="1"/>
    <col min="9975" max="9975" width="4.5703125" style="17" customWidth="1"/>
    <col min="9976" max="9982" width="4.7109375" style="17" customWidth="1"/>
    <col min="9983" max="9983" width="4.5703125" style="17" customWidth="1"/>
    <col min="9984" max="9987" width="4.7109375" style="17" customWidth="1"/>
    <col min="9988" max="9988" width="4.85546875" style="17" customWidth="1"/>
    <col min="9989" max="9989" width="6.140625" style="17" customWidth="1"/>
    <col min="9990" max="10219" width="9.140625" style="17"/>
    <col min="10220" max="10220" width="4.7109375" style="17" customWidth="1"/>
    <col min="10221" max="10221" width="4.85546875" style="17" customWidth="1"/>
    <col min="10222" max="10226" width="4.7109375" style="17" customWidth="1"/>
    <col min="10227" max="10227" width="5.28515625" style="17" customWidth="1"/>
    <col min="10228" max="10230" width="4.7109375" style="17" customWidth="1"/>
    <col min="10231" max="10231" width="4.5703125" style="17" customWidth="1"/>
    <col min="10232" max="10238" width="4.7109375" style="17" customWidth="1"/>
    <col min="10239" max="10239" width="4.5703125" style="17" customWidth="1"/>
    <col min="10240" max="10243" width="4.7109375" style="17" customWidth="1"/>
    <col min="10244" max="10244" width="4.85546875" style="17" customWidth="1"/>
    <col min="10245" max="10245" width="6.140625" style="17" customWidth="1"/>
    <col min="10246" max="10475" width="9.140625" style="17"/>
    <col min="10476" max="10476" width="4.7109375" style="17" customWidth="1"/>
    <col min="10477" max="10477" width="4.85546875" style="17" customWidth="1"/>
    <col min="10478" max="10482" width="4.7109375" style="17" customWidth="1"/>
    <col min="10483" max="10483" width="5.28515625" style="17" customWidth="1"/>
    <col min="10484" max="10486" width="4.7109375" style="17" customWidth="1"/>
    <col min="10487" max="10487" width="4.5703125" style="17" customWidth="1"/>
    <col min="10488" max="10494" width="4.7109375" style="17" customWidth="1"/>
    <col min="10495" max="10495" width="4.5703125" style="17" customWidth="1"/>
    <col min="10496" max="10499" width="4.7109375" style="17" customWidth="1"/>
    <col min="10500" max="10500" width="4.85546875" style="17" customWidth="1"/>
    <col min="10501" max="10501" width="6.140625" style="17" customWidth="1"/>
    <col min="10502" max="10731" width="9.140625" style="17"/>
    <col min="10732" max="10732" width="4.7109375" style="17" customWidth="1"/>
    <col min="10733" max="10733" width="4.85546875" style="17" customWidth="1"/>
    <col min="10734" max="10738" width="4.7109375" style="17" customWidth="1"/>
    <col min="10739" max="10739" width="5.28515625" style="17" customWidth="1"/>
    <col min="10740" max="10742" width="4.7109375" style="17" customWidth="1"/>
    <col min="10743" max="10743" width="4.5703125" style="17" customWidth="1"/>
    <col min="10744" max="10750" width="4.7109375" style="17" customWidth="1"/>
    <col min="10751" max="10751" width="4.5703125" style="17" customWidth="1"/>
    <col min="10752" max="10755" width="4.7109375" style="17" customWidth="1"/>
    <col min="10756" max="10756" width="4.85546875" style="17" customWidth="1"/>
    <col min="10757" max="10757" width="6.140625" style="17" customWidth="1"/>
    <col min="10758" max="10987" width="9.140625" style="17"/>
    <col min="10988" max="10988" width="4.7109375" style="17" customWidth="1"/>
    <col min="10989" max="10989" width="4.85546875" style="17" customWidth="1"/>
    <col min="10990" max="10994" width="4.7109375" style="17" customWidth="1"/>
    <col min="10995" max="10995" width="5.28515625" style="17" customWidth="1"/>
    <col min="10996" max="10998" width="4.7109375" style="17" customWidth="1"/>
    <col min="10999" max="10999" width="4.5703125" style="17" customWidth="1"/>
    <col min="11000" max="11006" width="4.7109375" style="17" customWidth="1"/>
    <col min="11007" max="11007" width="4.5703125" style="17" customWidth="1"/>
    <col min="11008" max="11011" width="4.7109375" style="17" customWidth="1"/>
    <col min="11012" max="11012" width="4.85546875" style="17" customWidth="1"/>
    <col min="11013" max="11013" width="6.140625" style="17" customWidth="1"/>
    <col min="11014" max="11243" width="9.140625" style="17"/>
    <col min="11244" max="11244" width="4.7109375" style="17" customWidth="1"/>
    <col min="11245" max="11245" width="4.85546875" style="17" customWidth="1"/>
    <col min="11246" max="11250" width="4.7109375" style="17" customWidth="1"/>
    <col min="11251" max="11251" width="5.28515625" style="17" customWidth="1"/>
    <col min="11252" max="11254" width="4.7109375" style="17" customWidth="1"/>
    <col min="11255" max="11255" width="4.5703125" style="17" customWidth="1"/>
    <col min="11256" max="11262" width="4.7109375" style="17" customWidth="1"/>
    <col min="11263" max="11263" width="4.5703125" style="17" customWidth="1"/>
    <col min="11264" max="11267" width="4.7109375" style="17" customWidth="1"/>
    <col min="11268" max="11268" width="4.85546875" style="17" customWidth="1"/>
    <col min="11269" max="11269" width="6.140625" style="17" customWidth="1"/>
    <col min="11270" max="11499" width="9.140625" style="17"/>
    <col min="11500" max="11500" width="4.7109375" style="17" customWidth="1"/>
    <col min="11501" max="11501" width="4.85546875" style="17" customWidth="1"/>
    <col min="11502" max="11506" width="4.7109375" style="17" customWidth="1"/>
    <col min="11507" max="11507" width="5.28515625" style="17" customWidth="1"/>
    <col min="11508" max="11510" width="4.7109375" style="17" customWidth="1"/>
    <col min="11511" max="11511" width="4.5703125" style="17" customWidth="1"/>
    <col min="11512" max="11518" width="4.7109375" style="17" customWidth="1"/>
    <col min="11519" max="11519" width="4.5703125" style="17" customWidth="1"/>
    <col min="11520" max="11523" width="4.7109375" style="17" customWidth="1"/>
    <col min="11524" max="11524" width="4.85546875" style="17" customWidth="1"/>
    <col min="11525" max="11525" width="6.140625" style="17" customWidth="1"/>
    <col min="11526" max="11755" width="9.140625" style="17"/>
    <col min="11756" max="11756" width="4.7109375" style="17" customWidth="1"/>
    <col min="11757" max="11757" width="4.85546875" style="17" customWidth="1"/>
    <col min="11758" max="11762" width="4.7109375" style="17" customWidth="1"/>
    <col min="11763" max="11763" width="5.28515625" style="17" customWidth="1"/>
    <col min="11764" max="11766" width="4.7109375" style="17" customWidth="1"/>
    <col min="11767" max="11767" width="4.5703125" style="17" customWidth="1"/>
    <col min="11768" max="11774" width="4.7109375" style="17" customWidth="1"/>
    <col min="11775" max="11775" width="4.5703125" style="17" customWidth="1"/>
    <col min="11776" max="11779" width="4.7109375" style="17" customWidth="1"/>
    <col min="11780" max="11780" width="4.85546875" style="17" customWidth="1"/>
    <col min="11781" max="11781" width="6.140625" style="17" customWidth="1"/>
    <col min="11782" max="12011" width="9.140625" style="17"/>
    <col min="12012" max="12012" width="4.7109375" style="17" customWidth="1"/>
    <col min="12013" max="12013" width="4.85546875" style="17" customWidth="1"/>
    <col min="12014" max="12018" width="4.7109375" style="17" customWidth="1"/>
    <col min="12019" max="12019" width="5.28515625" style="17" customWidth="1"/>
    <col min="12020" max="12022" width="4.7109375" style="17" customWidth="1"/>
    <col min="12023" max="12023" width="4.5703125" style="17" customWidth="1"/>
    <col min="12024" max="12030" width="4.7109375" style="17" customWidth="1"/>
    <col min="12031" max="12031" width="4.5703125" style="17" customWidth="1"/>
    <col min="12032" max="12035" width="4.7109375" style="17" customWidth="1"/>
    <col min="12036" max="12036" width="4.85546875" style="17" customWidth="1"/>
    <col min="12037" max="12037" width="6.140625" style="17" customWidth="1"/>
    <col min="12038" max="12267" width="9.140625" style="17"/>
    <col min="12268" max="12268" width="4.7109375" style="17" customWidth="1"/>
    <col min="12269" max="12269" width="4.85546875" style="17" customWidth="1"/>
    <col min="12270" max="12274" width="4.7109375" style="17" customWidth="1"/>
    <col min="12275" max="12275" width="5.28515625" style="17" customWidth="1"/>
    <col min="12276" max="12278" width="4.7109375" style="17" customWidth="1"/>
    <col min="12279" max="12279" width="4.5703125" style="17" customWidth="1"/>
    <col min="12280" max="12286" width="4.7109375" style="17" customWidth="1"/>
    <col min="12287" max="12287" width="4.5703125" style="17" customWidth="1"/>
    <col min="12288" max="12291" width="4.7109375" style="17" customWidth="1"/>
    <col min="12292" max="12292" width="4.85546875" style="17" customWidth="1"/>
    <col min="12293" max="12293" width="6.140625" style="17" customWidth="1"/>
    <col min="12294" max="12523" width="9.140625" style="17"/>
    <col min="12524" max="12524" width="4.7109375" style="17" customWidth="1"/>
    <col min="12525" max="12525" width="4.85546875" style="17" customWidth="1"/>
    <col min="12526" max="12530" width="4.7109375" style="17" customWidth="1"/>
    <col min="12531" max="12531" width="5.28515625" style="17" customWidth="1"/>
    <col min="12532" max="12534" width="4.7109375" style="17" customWidth="1"/>
    <col min="12535" max="12535" width="4.5703125" style="17" customWidth="1"/>
    <col min="12536" max="12542" width="4.7109375" style="17" customWidth="1"/>
    <col min="12543" max="12543" width="4.5703125" style="17" customWidth="1"/>
    <col min="12544" max="12547" width="4.7109375" style="17" customWidth="1"/>
    <col min="12548" max="12548" width="4.85546875" style="17" customWidth="1"/>
    <col min="12549" max="12549" width="6.140625" style="17" customWidth="1"/>
    <col min="12550" max="12779" width="9.140625" style="17"/>
    <col min="12780" max="12780" width="4.7109375" style="17" customWidth="1"/>
    <col min="12781" max="12781" width="4.85546875" style="17" customWidth="1"/>
    <col min="12782" max="12786" width="4.7109375" style="17" customWidth="1"/>
    <col min="12787" max="12787" width="5.28515625" style="17" customWidth="1"/>
    <col min="12788" max="12790" width="4.7109375" style="17" customWidth="1"/>
    <col min="12791" max="12791" width="4.5703125" style="17" customWidth="1"/>
    <col min="12792" max="12798" width="4.7109375" style="17" customWidth="1"/>
    <col min="12799" max="12799" width="4.5703125" style="17" customWidth="1"/>
    <col min="12800" max="12803" width="4.7109375" style="17" customWidth="1"/>
    <col min="12804" max="12804" width="4.85546875" style="17" customWidth="1"/>
    <col min="12805" max="12805" width="6.140625" style="17" customWidth="1"/>
    <col min="12806" max="13035" width="9.140625" style="17"/>
    <col min="13036" max="13036" width="4.7109375" style="17" customWidth="1"/>
    <col min="13037" max="13037" width="4.85546875" style="17" customWidth="1"/>
    <col min="13038" max="13042" width="4.7109375" style="17" customWidth="1"/>
    <col min="13043" max="13043" width="5.28515625" style="17" customWidth="1"/>
    <col min="13044" max="13046" width="4.7109375" style="17" customWidth="1"/>
    <col min="13047" max="13047" width="4.5703125" style="17" customWidth="1"/>
    <col min="13048" max="13054" width="4.7109375" style="17" customWidth="1"/>
    <col min="13055" max="13055" width="4.5703125" style="17" customWidth="1"/>
    <col min="13056" max="13059" width="4.7109375" style="17" customWidth="1"/>
    <col min="13060" max="13060" width="4.85546875" style="17" customWidth="1"/>
    <col min="13061" max="13061" width="6.140625" style="17" customWidth="1"/>
    <col min="13062" max="13291" width="9.140625" style="17"/>
    <col min="13292" max="13292" width="4.7109375" style="17" customWidth="1"/>
    <col min="13293" max="13293" width="4.85546875" style="17" customWidth="1"/>
    <col min="13294" max="13298" width="4.7109375" style="17" customWidth="1"/>
    <col min="13299" max="13299" width="5.28515625" style="17" customWidth="1"/>
    <col min="13300" max="13302" width="4.7109375" style="17" customWidth="1"/>
    <col min="13303" max="13303" width="4.5703125" style="17" customWidth="1"/>
    <col min="13304" max="13310" width="4.7109375" style="17" customWidth="1"/>
    <col min="13311" max="13311" width="4.5703125" style="17" customWidth="1"/>
    <col min="13312" max="13315" width="4.7109375" style="17" customWidth="1"/>
    <col min="13316" max="13316" width="4.85546875" style="17" customWidth="1"/>
    <col min="13317" max="13317" width="6.140625" style="17" customWidth="1"/>
    <col min="13318" max="13547" width="9.140625" style="17"/>
    <col min="13548" max="13548" width="4.7109375" style="17" customWidth="1"/>
    <col min="13549" max="13549" width="4.85546875" style="17" customWidth="1"/>
    <col min="13550" max="13554" width="4.7109375" style="17" customWidth="1"/>
    <col min="13555" max="13555" width="5.28515625" style="17" customWidth="1"/>
    <col min="13556" max="13558" width="4.7109375" style="17" customWidth="1"/>
    <col min="13559" max="13559" width="4.5703125" style="17" customWidth="1"/>
    <col min="13560" max="13566" width="4.7109375" style="17" customWidth="1"/>
    <col min="13567" max="13567" width="4.5703125" style="17" customWidth="1"/>
    <col min="13568" max="13571" width="4.7109375" style="17" customWidth="1"/>
    <col min="13572" max="13572" width="4.85546875" style="17" customWidth="1"/>
    <col min="13573" max="13573" width="6.140625" style="17" customWidth="1"/>
    <col min="13574" max="13803" width="9.140625" style="17"/>
    <col min="13804" max="13804" width="4.7109375" style="17" customWidth="1"/>
    <col min="13805" max="13805" width="4.85546875" style="17" customWidth="1"/>
    <col min="13806" max="13810" width="4.7109375" style="17" customWidth="1"/>
    <col min="13811" max="13811" width="5.28515625" style="17" customWidth="1"/>
    <col min="13812" max="13814" width="4.7109375" style="17" customWidth="1"/>
    <col min="13815" max="13815" width="4.5703125" style="17" customWidth="1"/>
    <col min="13816" max="13822" width="4.7109375" style="17" customWidth="1"/>
    <col min="13823" max="13823" width="4.5703125" style="17" customWidth="1"/>
    <col min="13824" max="13827" width="4.7109375" style="17" customWidth="1"/>
    <col min="13828" max="13828" width="4.85546875" style="17" customWidth="1"/>
    <col min="13829" max="13829" width="6.140625" style="17" customWidth="1"/>
    <col min="13830" max="14059" width="9.140625" style="17"/>
    <col min="14060" max="14060" width="4.7109375" style="17" customWidth="1"/>
    <col min="14061" max="14061" width="4.85546875" style="17" customWidth="1"/>
    <col min="14062" max="14066" width="4.7109375" style="17" customWidth="1"/>
    <col min="14067" max="14067" width="5.28515625" style="17" customWidth="1"/>
    <col min="14068" max="14070" width="4.7109375" style="17" customWidth="1"/>
    <col min="14071" max="14071" width="4.5703125" style="17" customWidth="1"/>
    <col min="14072" max="14078" width="4.7109375" style="17" customWidth="1"/>
    <col min="14079" max="14079" width="4.5703125" style="17" customWidth="1"/>
    <col min="14080" max="14083" width="4.7109375" style="17" customWidth="1"/>
    <col min="14084" max="14084" width="4.85546875" style="17" customWidth="1"/>
    <col min="14085" max="14085" width="6.140625" style="17" customWidth="1"/>
    <col min="14086" max="14315" width="9.140625" style="17"/>
    <col min="14316" max="14316" width="4.7109375" style="17" customWidth="1"/>
    <col min="14317" max="14317" width="4.85546875" style="17" customWidth="1"/>
    <col min="14318" max="14322" width="4.7109375" style="17" customWidth="1"/>
    <col min="14323" max="14323" width="5.28515625" style="17" customWidth="1"/>
    <col min="14324" max="14326" width="4.7109375" style="17" customWidth="1"/>
    <col min="14327" max="14327" width="4.5703125" style="17" customWidth="1"/>
    <col min="14328" max="14334" width="4.7109375" style="17" customWidth="1"/>
    <col min="14335" max="14335" width="4.5703125" style="17" customWidth="1"/>
    <col min="14336" max="14339" width="4.7109375" style="17" customWidth="1"/>
    <col min="14340" max="14340" width="4.85546875" style="17" customWidth="1"/>
    <col min="14341" max="14341" width="6.140625" style="17" customWidth="1"/>
    <col min="14342" max="14571" width="9.140625" style="17"/>
    <col min="14572" max="14572" width="4.7109375" style="17" customWidth="1"/>
    <col min="14573" max="14573" width="4.85546875" style="17" customWidth="1"/>
    <col min="14574" max="14578" width="4.7109375" style="17" customWidth="1"/>
    <col min="14579" max="14579" width="5.28515625" style="17" customWidth="1"/>
    <col min="14580" max="14582" width="4.7109375" style="17" customWidth="1"/>
    <col min="14583" max="14583" width="4.5703125" style="17" customWidth="1"/>
    <col min="14584" max="14590" width="4.7109375" style="17" customWidth="1"/>
    <col min="14591" max="14591" width="4.5703125" style="17" customWidth="1"/>
    <col min="14592" max="14595" width="4.7109375" style="17" customWidth="1"/>
    <col min="14596" max="14596" width="4.85546875" style="17" customWidth="1"/>
    <col min="14597" max="14597" width="6.140625" style="17" customWidth="1"/>
    <col min="14598" max="14827" width="9.140625" style="17"/>
    <col min="14828" max="14828" width="4.7109375" style="17" customWidth="1"/>
    <col min="14829" max="14829" width="4.85546875" style="17" customWidth="1"/>
    <col min="14830" max="14834" width="4.7109375" style="17" customWidth="1"/>
    <col min="14835" max="14835" width="5.28515625" style="17" customWidth="1"/>
    <col min="14836" max="14838" width="4.7109375" style="17" customWidth="1"/>
    <col min="14839" max="14839" width="4.5703125" style="17" customWidth="1"/>
    <col min="14840" max="14846" width="4.7109375" style="17" customWidth="1"/>
    <col min="14847" max="14847" width="4.5703125" style="17" customWidth="1"/>
    <col min="14848" max="14851" width="4.7109375" style="17" customWidth="1"/>
    <col min="14852" max="14852" width="4.85546875" style="17" customWidth="1"/>
    <col min="14853" max="14853" width="6.140625" style="17" customWidth="1"/>
    <col min="14854" max="15083" width="9.140625" style="17"/>
    <col min="15084" max="15084" width="4.7109375" style="17" customWidth="1"/>
    <col min="15085" max="15085" width="4.85546875" style="17" customWidth="1"/>
    <col min="15086" max="15090" width="4.7109375" style="17" customWidth="1"/>
    <col min="15091" max="15091" width="5.28515625" style="17" customWidth="1"/>
    <col min="15092" max="15094" width="4.7109375" style="17" customWidth="1"/>
    <col min="15095" max="15095" width="4.5703125" style="17" customWidth="1"/>
    <col min="15096" max="15102" width="4.7109375" style="17" customWidth="1"/>
    <col min="15103" max="15103" width="4.5703125" style="17" customWidth="1"/>
    <col min="15104" max="15107" width="4.7109375" style="17" customWidth="1"/>
    <col min="15108" max="15108" width="4.85546875" style="17" customWidth="1"/>
    <col min="15109" max="15109" width="6.140625" style="17" customWidth="1"/>
    <col min="15110" max="15339" width="9.140625" style="17"/>
    <col min="15340" max="15340" width="4.7109375" style="17" customWidth="1"/>
    <col min="15341" max="15341" width="4.85546875" style="17" customWidth="1"/>
    <col min="15342" max="15346" width="4.7109375" style="17" customWidth="1"/>
    <col min="15347" max="15347" width="5.28515625" style="17" customWidth="1"/>
    <col min="15348" max="15350" width="4.7109375" style="17" customWidth="1"/>
    <col min="15351" max="15351" width="4.5703125" style="17" customWidth="1"/>
    <col min="15352" max="15358" width="4.7109375" style="17" customWidth="1"/>
    <col min="15359" max="15359" width="4.5703125" style="17" customWidth="1"/>
    <col min="15360" max="15363" width="4.7109375" style="17" customWidth="1"/>
    <col min="15364" max="15364" width="4.85546875" style="17" customWidth="1"/>
    <col min="15365" max="15365" width="6.140625" style="17" customWidth="1"/>
    <col min="15366" max="15595" width="9.140625" style="17"/>
    <col min="15596" max="15596" width="4.7109375" style="17" customWidth="1"/>
    <col min="15597" max="15597" width="4.85546875" style="17" customWidth="1"/>
    <col min="15598" max="15602" width="4.7109375" style="17" customWidth="1"/>
    <col min="15603" max="15603" width="5.28515625" style="17" customWidth="1"/>
    <col min="15604" max="15606" width="4.7109375" style="17" customWidth="1"/>
    <col min="15607" max="15607" width="4.5703125" style="17" customWidth="1"/>
    <col min="15608" max="15614" width="4.7109375" style="17" customWidth="1"/>
    <col min="15615" max="15615" width="4.5703125" style="17" customWidth="1"/>
    <col min="15616" max="15619" width="4.7109375" style="17" customWidth="1"/>
    <col min="15620" max="15620" width="4.85546875" style="17" customWidth="1"/>
    <col min="15621" max="15621" width="6.140625" style="17" customWidth="1"/>
    <col min="15622" max="15851" width="9.140625" style="17"/>
    <col min="15852" max="15852" width="4.7109375" style="17" customWidth="1"/>
    <col min="15853" max="15853" width="4.85546875" style="17" customWidth="1"/>
    <col min="15854" max="15858" width="4.7109375" style="17" customWidth="1"/>
    <col min="15859" max="15859" width="5.28515625" style="17" customWidth="1"/>
    <col min="15860" max="15862" width="4.7109375" style="17" customWidth="1"/>
    <col min="15863" max="15863" width="4.5703125" style="17" customWidth="1"/>
    <col min="15864" max="15870" width="4.7109375" style="17" customWidth="1"/>
    <col min="15871" max="15871" width="4.5703125" style="17" customWidth="1"/>
    <col min="15872" max="15875" width="4.7109375" style="17" customWidth="1"/>
    <col min="15876" max="15876" width="4.85546875" style="17" customWidth="1"/>
    <col min="15877" max="15877" width="6.140625" style="17" customWidth="1"/>
    <col min="15878" max="16107" width="9.140625" style="17"/>
    <col min="16108" max="16108" width="4.7109375" style="17" customWidth="1"/>
    <col min="16109" max="16109" width="4.85546875" style="17" customWidth="1"/>
    <col min="16110" max="16114" width="4.7109375" style="17" customWidth="1"/>
    <col min="16115" max="16115" width="5.28515625" style="17" customWidth="1"/>
    <col min="16116" max="16118" width="4.7109375" style="17" customWidth="1"/>
    <col min="16119" max="16119" width="4.5703125" style="17" customWidth="1"/>
    <col min="16120" max="16126" width="4.7109375" style="17" customWidth="1"/>
    <col min="16127" max="16127" width="4.5703125" style="17" customWidth="1"/>
    <col min="16128" max="16131" width="4.7109375" style="17" customWidth="1"/>
    <col min="16132" max="16132" width="4.85546875" style="17" customWidth="1"/>
    <col min="16133" max="16133" width="6.140625" style="17" customWidth="1"/>
    <col min="16134" max="16384" width="9.140625" style="17"/>
  </cols>
  <sheetData>
    <row r="1" spans="1:18" customFormat="1" ht="24.75" customHeight="1">
      <c r="A1" s="277" t="s">
        <v>713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</row>
    <row r="2" spans="1:18" customFormat="1" ht="25.5" customHeight="1">
      <c r="A2" s="284" t="s">
        <v>669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</row>
    <row r="3" spans="1:18" customFormat="1" ht="25.5" customHeight="1">
      <c r="A3" s="286" t="s">
        <v>624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6"/>
      <c r="P3" s="286"/>
      <c r="Q3" s="286"/>
      <c r="R3" s="286"/>
    </row>
    <row r="4" spans="1:18" customFormat="1" ht="25.5" customHeight="1">
      <c r="A4" s="15"/>
      <c r="B4" s="285" t="s">
        <v>579</v>
      </c>
      <c r="C4" s="285"/>
      <c r="D4" s="285"/>
      <c r="E4" s="285"/>
      <c r="F4" s="285"/>
      <c r="G4" s="285"/>
      <c r="H4" s="285"/>
      <c r="I4" s="285"/>
      <c r="J4" s="285"/>
      <c r="K4" s="285"/>
      <c r="L4" s="16"/>
      <c r="M4" s="16"/>
      <c r="N4" s="285" t="s">
        <v>580</v>
      </c>
      <c r="O4" s="285"/>
      <c r="P4" s="89" t="s">
        <v>581</v>
      </c>
      <c r="Q4" s="134" t="s">
        <v>582</v>
      </c>
      <c r="R4" s="122" t="s">
        <v>617</v>
      </c>
    </row>
    <row r="5" spans="1:18" ht="21" customHeight="1">
      <c r="A5" s="279" t="s">
        <v>583</v>
      </c>
      <c r="B5" s="280" t="s">
        <v>584</v>
      </c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1" t="s">
        <v>585</v>
      </c>
      <c r="O5" s="281"/>
      <c r="P5" s="281" t="s">
        <v>657</v>
      </c>
      <c r="Q5" s="278" t="s">
        <v>662</v>
      </c>
      <c r="R5" s="287" t="s">
        <v>663</v>
      </c>
    </row>
    <row r="6" spans="1:18" ht="21" customHeight="1">
      <c r="A6" s="279"/>
      <c r="B6" s="280"/>
      <c r="C6" s="280"/>
      <c r="D6" s="280"/>
      <c r="E6" s="280"/>
      <c r="F6" s="280"/>
      <c r="G6" s="280"/>
      <c r="H6" s="280"/>
      <c r="I6" s="280"/>
      <c r="J6" s="280"/>
      <c r="K6" s="280"/>
      <c r="L6" s="280"/>
      <c r="M6" s="280"/>
      <c r="N6" s="282"/>
      <c r="O6" s="282"/>
      <c r="P6" s="283"/>
      <c r="Q6" s="278"/>
      <c r="R6" s="287"/>
    </row>
    <row r="7" spans="1:18" ht="30" customHeight="1">
      <c r="A7" s="18" t="s">
        <v>248</v>
      </c>
      <c r="B7" s="288" t="s">
        <v>586</v>
      </c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9" t="s">
        <v>244</v>
      </c>
      <c r="O7" s="289"/>
      <c r="P7" s="90">
        <f>'Kiadások költségvetési 1.'!AG26</f>
        <v>25234300</v>
      </c>
      <c r="Q7" s="135">
        <v>24353471</v>
      </c>
      <c r="R7" s="165">
        <v>24178271</v>
      </c>
    </row>
    <row r="8" spans="1:18" ht="30" customHeight="1">
      <c r="A8" s="18" t="s">
        <v>247</v>
      </c>
      <c r="B8" s="290" t="s">
        <v>587</v>
      </c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89" t="s">
        <v>241</v>
      </c>
      <c r="O8" s="289"/>
      <c r="P8" s="90">
        <f>'Kiadások költségvetési 1.'!AG27</f>
        <v>4110000</v>
      </c>
      <c r="Q8" s="135">
        <v>4282515</v>
      </c>
      <c r="R8" s="165">
        <v>4140623</v>
      </c>
    </row>
    <row r="9" spans="1:18" ht="30" customHeight="1">
      <c r="A9" s="18" t="s">
        <v>246</v>
      </c>
      <c r="B9" s="288" t="s">
        <v>588</v>
      </c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8"/>
      <c r="N9" s="289" t="s">
        <v>238</v>
      </c>
      <c r="O9" s="289"/>
      <c r="P9" s="90">
        <f>'Kiadások költségvetési 1.'!AG52</f>
        <v>13637100</v>
      </c>
      <c r="Q9" s="135">
        <v>23023611</v>
      </c>
      <c r="R9" s="165">
        <v>19069463</v>
      </c>
    </row>
    <row r="10" spans="1:18" ht="30" customHeight="1">
      <c r="A10" s="18" t="s">
        <v>245</v>
      </c>
      <c r="B10" s="288" t="s">
        <v>589</v>
      </c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8"/>
      <c r="N10" s="289" t="s">
        <v>235</v>
      </c>
      <c r="O10" s="289"/>
      <c r="P10" s="90">
        <f>'Kiadások költségvetési 1.'!AG61</f>
        <v>2827005</v>
      </c>
      <c r="Q10" s="135">
        <v>3897821</v>
      </c>
      <c r="R10" s="165">
        <v>1820621</v>
      </c>
    </row>
    <row r="11" spans="1:18" ht="30" customHeight="1">
      <c r="A11" s="18" t="s">
        <v>557</v>
      </c>
      <c r="B11" s="288" t="s">
        <v>590</v>
      </c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8"/>
      <c r="N11" s="289" t="s">
        <v>232</v>
      </c>
      <c r="O11" s="289"/>
      <c r="P11" s="90">
        <f>'Kiadások költségvetési 1.'!AG78</f>
        <v>10993712</v>
      </c>
      <c r="Q11" s="135">
        <v>15048887</v>
      </c>
      <c r="R11" s="165">
        <v>6065925</v>
      </c>
    </row>
    <row r="12" spans="1:18" ht="30" customHeight="1">
      <c r="A12" s="18" t="s">
        <v>556</v>
      </c>
      <c r="B12" s="288" t="s">
        <v>591</v>
      </c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9" t="s">
        <v>229</v>
      </c>
      <c r="O12" s="289"/>
      <c r="P12" s="90">
        <f>'Kiadások költségvetési 1.'!AG86</f>
        <v>4566600</v>
      </c>
      <c r="Q12" s="135">
        <v>15635255</v>
      </c>
      <c r="R12" s="165">
        <v>14215254</v>
      </c>
    </row>
    <row r="13" spans="1:18" ht="30" customHeight="1">
      <c r="A13" s="18" t="s">
        <v>555</v>
      </c>
      <c r="B13" s="288" t="s">
        <v>592</v>
      </c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8"/>
      <c r="N13" s="289" t="s">
        <v>226</v>
      </c>
      <c r="O13" s="289"/>
      <c r="P13" s="90">
        <f>'Kiadások költségvetési 1.'!AG91</f>
        <v>842000</v>
      </c>
      <c r="Q13" s="135">
        <v>2238263</v>
      </c>
      <c r="R13" s="165">
        <v>2238263</v>
      </c>
    </row>
    <row r="14" spans="1:18" ht="30" customHeight="1" thickBot="1">
      <c r="A14" s="18" t="s">
        <v>554</v>
      </c>
      <c r="B14" s="291" t="s">
        <v>593</v>
      </c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2" t="s">
        <v>223</v>
      </c>
      <c r="O14" s="292"/>
      <c r="P14" s="91">
        <f>'Kiadások költségvetési 1.'!AG101</f>
        <v>0</v>
      </c>
      <c r="Q14" s="136">
        <v>0</v>
      </c>
      <c r="R14" s="164">
        <v>0</v>
      </c>
    </row>
    <row r="15" spans="1:18" ht="30" customHeight="1" thickBot="1">
      <c r="A15" s="46" t="s">
        <v>553</v>
      </c>
      <c r="B15" s="293" t="s">
        <v>594</v>
      </c>
      <c r="C15" s="294"/>
      <c r="D15" s="294"/>
      <c r="E15" s="294"/>
      <c r="F15" s="294"/>
      <c r="G15" s="294"/>
      <c r="H15" s="294"/>
      <c r="I15" s="294"/>
      <c r="J15" s="294"/>
      <c r="K15" s="294"/>
      <c r="L15" s="294"/>
      <c r="M15" s="294"/>
      <c r="N15" s="295"/>
      <c r="O15" s="296"/>
      <c r="P15" s="96">
        <f>SUM(P7:P14)</f>
        <v>62210717</v>
      </c>
      <c r="Q15" s="137">
        <f>SUM(Q7:Q14)</f>
        <v>88479823</v>
      </c>
      <c r="R15" s="137">
        <f>SUM(R7:R14)</f>
        <v>71728420</v>
      </c>
    </row>
    <row r="16" spans="1:18" ht="30" customHeight="1">
      <c r="A16" s="18" t="s">
        <v>552</v>
      </c>
      <c r="B16" s="297" t="s">
        <v>595</v>
      </c>
      <c r="C16" s="298"/>
      <c r="D16" s="298"/>
      <c r="E16" s="298"/>
      <c r="F16" s="298"/>
      <c r="G16" s="298"/>
      <c r="H16" s="298"/>
      <c r="I16" s="298"/>
      <c r="J16" s="298"/>
      <c r="K16" s="298"/>
      <c r="L16" s="298"/>
      <c r="M16" s="298"/>
      <c r="N16" s="299" t="s">
        <v>217</v>
      </c>
      <c r="O16" s="299"/>
      <c r="P16" s="92">
        <f>'Bevételek (költségvetési) 2.'!AG19</f>
        <v>38475994</v>
      </c>
      <c r="Q16" s="138">
        <v>40115239</v>
      </c>
      <c r="R16" s="92">
        <v>36455511</v>
      </c>
    </row>
    <row r="17" spans="1:18" ht="30" customHeight="1">
      <c r="A17" s="18" t="s">
        <v>551</v>
      </c>
      <c r="B17" s="300" t="s">
        <v>596</v>
      </c>
      <c r="C17" s="300"/>
      <c r="D17" s="300"/>
      <c r="E17" s="300"/>
      <c r="F17" s="300"/>
      <c r="G17" s="300"/>
      <c r="H17" s="300"/>
      <c r="I17" s="300"/>
      <c r="J17" s="300"/>
      <c r="K17" s="300"/>
      <c r="L17" s="300"/>
      <c r="M17" s="300"/>
      <c r="N17" s="289" t="s">
        <v>214</v>
      </c>
      <c r="O17" s="289"/>
      <c r="P17" s="93">
        <f>'Bevételek (költségvetési) 2.'!AG25</f>
        <v>6927000</v>
      </c>
      <c r="Q17" s="135">
        <v>19867172</v>
      </c>
      <c r="R17" s="93">
        <v>19817172</v>
      </c>
    </row>
    <row r="18" spans="1:18" ht="30" customHeight="1">
      <c r="A18" s="18" t="s">
        <v>550</v>
      </c>
      <c r="B18" s="300" t="s">
        <v>598</v>
      </c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289" t="s">
        <v>211</v>
      </c>
      <c r="O18" s="289"/>
      <c r="P18" s="93">
        <f>'Bevételek (költségvetési) 2.'!AG39</f>
        <v>5451000</v>
      </c>
      <c r="Q18" s="135">
        <v>7627908</v>
      </c>
      <c r="R18" s="93">
        <v>5706082</v>
      </c>
    </row>
    <row r="19" spans="1:18" ht="30" customHeight="1">
      <c r="A19" s="18" t="s">
        <v>597</v>
      </c>
      <c r="B19" s="300" t="s">
        <v>600</v>
      </c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289" t="s">
        <v>208</v>
      </c>
      <c r="O19" s="289"/>
      <c r="P19" s="93">
        <f>'Bevételek (költségvetési) 2.'!AG55</f>
        <v>4032000</v>
      </c>
      <c r="Q19" s="135">
        <v>5913805</v>
      </c>
      <c r="R19" s="93">
        <v>5201542</v>
      </c>
    </row>
    <row r="20" spans="1:18" ht="30" customHeight="1">
      <c r="A20" s="18" t="s">
        <v>599</v>
      </c>
      <c r="B20" s="300" t="s">
        <v>602</v>
      </c>
      <c r="C20" s="300"/>
      <c r="D20" s="300"/>
      <c r="E20" s="300"/>
      <c r="F20" s="300"/>
      <c r="G20" s="300"/>
      <c r="H20" s="300"/>
      <c r="I20" s="300"/>
      <c r="J20" s="300"/>
      <c r="K20" s="300"/>
      <c r="L20" s="300"/>
      <c r="M20" s="300"/>
      <c r="N20" s="289" t="s">
        <v>205</v>
      </c>
      <c r="O20" s="289"/>
      <c r="P20" s="93">
        <f>'Bevételek (költségvetési) 2.'!AG61</f>
        <v>0</v>
      </c>
      <c r="Q20" s="135"/>
      <c r="R20" s="93"/>
    </row>
    <row r="21" spans="1:18" ht="30" customHeight="1">
      <c r="A21" s="18" t="s">
        <v>601</v>
      </c>
      <c r="B21" s="300" t="s">
        <v>604</v>
      </c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289" t="s">
        <v>202</v>
      </c>
      <c r="O21" s="289"/>
      <c r="P21" s="93">
        <f>'Bevételek (költségvetési) 2.'!AG67</f>
        <v>0</v>
      </c>
      <c r="Q21" s="135"/>
      <c r="R21" s="93"/>
    </row>
    <row r="22" spans="1:18" ht="30" customHeight="1" thickBot="1">
      <c r="A22" s="18" t="s">
        <v>603</v>
      </c>
      <c r="B22" s="302" t="s">
        <v>606</v>
      </c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292" t="s">
        <v>199</v>
      </c>
      <c r="O22" s="292"/>
      <c r="P22" s="94">
        <f>'Bevételek (költségvetési) 2.'!AG73</f>
        <v>0</v>
      </c>
      <c r="Q22" s="136">
        <v>4900000</v>
      </c>
      <c r="R22" s="94">
        <v>4900000</v>
      </c>
    </row>
    <row r="23" spans="1:18" ht="30" customHeight="1" thickBot="1">
      <c r="A23" s="46" t="s">
        <v>605</v>
      </c>
      <c r="B23" s="304" t="s">
        <v>608</v>
      </c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295" t="s">
        <v>196</v>
      </c>
      <c r="O23" s="296"/>
      <c r="P23" s="102">
        <f>SUM(P16:P22)</f>
        <v>54885994</v>
      </c>
      <c r="Q23" s="137">
        <f>SUM(Q16:Q22)</f>
        <v>78424124</v>
      </c>
      <c r="R23" s="137">
        <f>SUM(R16:R22)</f>
        <v>72080307</v>
      </c>
    </row>
    <row r="24" spans="1:18" ht="30" customHeight="1" thickBot="1">
      <c r="A24" s="46" t="s">
        <v>607</v>
      </c>
      <c r="B24" s="306" t="s">
        <v>610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7"/>
      <c r="M24" s="307"/>
      <c r="N24" s="308" t="s">
        <v>193</v>
      </c>
      <c r="O24" s="309"/>
      <c r="P24" s="110">
        <f>'Finanszírozási kiadások 3.'!AG36</f>
        <v>652560</v>
      </c>
      <c r="Q24" s="137">
        <v>652560</v>
      </c>
      <c r="R24" s="166">
        <v>652560</v>
      </c>
    </row>
    <row r="25" spans="1:18" ht="30" customHeight="1">
      <c r="A25" s="18" t="s">
        <v>609</v>
      </c>
      <c r="B25" s="310" t="s">
        <v>612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299" t="s">
        <v>190</v>
      </c>
      <c r="O25" s="299"/>
      <c r="P25" s="109">
        <f>'Finanszírozási bevételek 4.'!AG24</f>
        <v>0</v>
      </c>
      <c r="Q25" s="138">
        <v>0</v>
      </c>
      <c r="R25" s="92">
        <v>0</v>
      </c>
    </row>
    <row r="26" spans="1:18" ht="30" customHeight="1" thickBot="1">
      <c r="A26" s="18" t="s">
        <v>611</v>
      </c>
      <c r="B26" s="311" t="s">
        <v>614</v>
      </c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312"/>
      <c r="N26" s="313" t="s">
        <v>187</v>
      </c>
      <c r="O26" s="313"/>
      <c r="P26" s="95">
        <f>'Finanszírozási bevételek 4.'!AG39-'Finanszírozási bevételek 4.'!AG24</f>
        <v>7977283</v>
      </c>
      <c r="Q26" s="136">
        <v>10708259</v>
      </c>
      <c r="R26" s="94">
        <v>10708259</v>
      </c>
    </row>
    <row r="27" spans="1:18" ht="30" customHeight="1" thickBot="1">
      <c r="A27" s="46" t="s">
        <v>613</v>
      </c>
      <c r="B27" s="306" t="s">
        <v>616</v>
      </c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8" t="s">
        <v>184</v>
      </c>
      <c r="O27" s="309"/>
      <c r="P27" s="110">
        <v>7977283</v>
      </c>
      <c r="Q27" s="137">
        <f>SUM(Q25:Q26)</f>
        <v>10708259</v>
      </c>
      <c r="R27" s="167">
        <v>10708259</v>
      </c>
    </row>
    <row r="28" spans="1:18" ht="13.5" customHeight="1"/>
    <row r="29" spans="1:18" ht="13.5" customHeight="1"/>
    <row r="30" spans="1:18" ht="13.5" customHeight="1"/>
  </sheetData>
  <mergeCells count="53">
    <mergeCell ref="B27:M27"/>
    <mergeCell ref="N27:O27"/>
    <mergeCell ref="B25:M25"/>
    <mergeCell ref="N25:O25"/>
    <mergeCell ref="B26:M26"/>
    <mergeCell ref="N26:O26"/>
    <mergeCell ref="B22:M22"/>
    <mergeCell ref="N22:O22"/>
    <mergeCell ref="B23:M23"/>
    <mergeCell ref="N23:O23"/>
    <mergeCell ref="B24:M24"/>
    <mergeCell ref="N24:O24"/>
    <mergeCell ref="B19:M19"/>
    <mergeCell ref="N19:O19"/>
    <mergeCell ref="B20:M20"/>
    <mergeCell ref="N20:O20"/>
    <mergeCell ref="B21:M21"/>
    <mergeCell ref="N21:O21"/>
    <mergeCell ref="B16:M16"/>
    <mergeCell ref="N16:O16"/>
    <mergeCell ref="B17:M17"/>
    <mergeCell ref="N17:O17"/>
    <mergeCell ref="B18:M18"/>
    <mergeCell ref="N18:O18"/>
    <mergeCell ref="B13:M13"/>
    <mergeCell ref="N13:O13"/>
    <mergeCell ref="B14:M14"/>
    <mergeCell ref="N14:O14"/>
    <mergeCell ref="B15:M15"/>
    <mergeCell ref="N15:O15"/>
    <mergeCell ref="B10:M10"/>
    <mergeCell ref="N10:O10"/>
    <mergeCell ref="B11:M11"/>
    <mergeCell ref="N11:O11"/>
    <mergeCell ref="B12:M12"/>
    <mergeCell ref="N12:O12"/>
    <mergeCell ref="B7:M7"/>
    <mergeCell ref="N7:O7"/>
    <mergeCell ref="B8:M8"/>
    <mergeCell ref="N8:O8"/>
    <mergeCell ref="B9:M9"/>
    <mergeCell ref="N9:O9"/>
    <mergeCell ref="A1:Q1"/>
    <mergeCell ref="Q5:Q6"/>
    <mergeCell ref="A5:A6"/>
    <mergeCell ref="B5:M6"/>
    <mergeCell ref="N5:O6"/>
    <mergeCell ref="P5:P6"/>
    <mergeCell ref="A2:P2"/>
    <mergeCell ref="B4:K4"/>
    <mergeCell ref="N4:O4"/>
    <mergeCell ref="A3:R3"/>
    <mergeCell ref="R5:R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cellComments="asDisplayed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K11"/>
  <sheetViews>
    <sheetView view="pageBreakPreview" zoomScale="120" zoomScaleNormal="100" zoomScaleSheetLayoutView="120" workbookViewId="0">
      <selection sqref="A1:J1"/>
    </sheetView>
  </sheetViews>
  <sheetFormatPr defaultRowHeight="12.75"/>
  <cols>
    <col min="1" max="1" width="3.85546875" customWidth="1"/>
    <col min="2" max="2" width="15.85546875" customWidth="1"/>
    <col min="6" max="6" width="18.28515625" customWidth="1"/>
    <col min="7" max="7" width="6" hidden="1" customWidth="1"/>
    <col min="8" max="8" width="2.140625" hidden="1" customWidth="1"/>
    <col min="9" max="9" width="13" customWidth="1"/>
    <col min="10" max="10" width="13.140625" customWidth="1"/>
    <col min="11" max="11" width="12.140625" customWidth="1"/>
  </cols>
  <sheetData>
    <row r="1" spans="1:11">
      <c r="A1" s="316" t="s">
        <v>714</v>
      </c>
      <c r="B1" s="316"/>
      <c r="C1" s="316"/>
      <c r="D1" s="316"/>
      <c r="E1" s="316"/>
      <c r="F1" s="316"/>
      <c r="G1" s="316"/>
      <c r="H1" s="316"/>
      <c r="I1" s="316"/>
      <c r="J1" s="316"/>
      <c r="K1" s="114"/>
    </row>
    <row r="2" spans="1:1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14"/>
    </row>
    <row r="3" spans="1:11" ht="15">
      <c r="A3" s="317" t="s">
        <v>671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</row>
    <row r="4" spans="1:11">
      <c r="A4" s="114"/>
      <c r="B4" s="114"/>
      <c r="C4" s="114"/>
      <c r="D4" s="114"/>
      <c r="E4" s="114"/>
      <c r="F4" s="114"/>
      <c r="G4" s="114"/>
      <c r="H4" s="114"/>
      <c r="I4" s="171" t="s">
        <v>624</v>
      </c>
      <c r="J4" s="114"/>
      <c r="K4" s="114"/>
    </row>
    <row r="5" spans="1:11">
      <c r="A5" s="172"/>
      <c r="B5" s="173" t="s">
        <v>579</v>
      </c>
      <c r="C5" s="314" t="s">
        <v>580</v>
      </c>
      <c r="D5" s="314"/>
      <c r="E5" s="314"/>
      <c r="F5" s="314"/>
      <c r="G5" s="173"/>
      <c r="H5" s="173"/>
      <c r="I5" s="173" t="s">
        <v>581</v>
      </c>
      <c r="J5" s="174" t="s">
        <v>582</v>
      </c>
      <c r="K5" s="168" t="s">
        <v>617</v>
      </c>
    </row>
    <row r="6" spans="1:11" ht="83.25" customHeight="1">
      <c r="A6" s="170" t="s">
        <v>248</v>
      </c>
      <c r="B6" s="175" t="s">
        <v>625</v>
      </c>
      <c r="C6" s="315" t="s">
        <v>626</v>
      </c>
      <c r="D6" s="315"/>
      <c r="E6" s="315"/>
      <c r="F6" s="315"/>
      <c r="G6" s="315"/>
      <c r="H6" s="315"/>
      <c r="I6" s="175" t="s">
        <v>657</v>
      </c>
      <c r="J6" s="121" t="s">
        <v>662</v>
      </c>
      <c r="K6" s="170" t="s">
        <v>663</v>
      </c>
    </row>
    <row r="7" spans="1:11" ht="26.25" customHeight="1">
      <c r="A7" s="170" t="s">
        <v>247</v>
      </c>
      <c r="B7" s="26" t="s">
        <v>553</v>
      </c>
      <c r="C7" s="320" t="s">
        <v>634</v>
      </c>
      <c r="D7" s="321"/>
      <c r="E7" s="321"/>
      <c r="F7" s="321"/>
      <c r="G7" s="321"/>
      <c r="H7" s="322"/>
      <c r="I7" s="111">
        <f>'Kiadások költségvetési 1.'!AG87</f>
        <v>663000</v>
      </c>
      <c r="J7" s="113">
        <v>1895969</v>
      </c>
      <c r="K7" s="169">
        <v>1895969</v>
      </c>
    </row>
    <row r="8" spans="1:11" ht="26.25" customHeight="1">
      <c r="A8" s="170" t="s">
        <v>246</v>
      </c>
      <c r="B8" s="26" t="s">
        <v>552</v>
      </c>
      <c r="C8" s="320" t="s">
        <v>635</v>
      </c>
      <c r="D8" s="321"/>
      <c r="E8" s="321"/>
      <c r="F8" s="321"/>
      <c r="G8" s="321"/>
      <c r="H8" s="322"/>
      <c r="I8" s="111">
        <f>'Kiadások költségvetési 1.'!AG88</f>
        <v>0</v>
      </c>
      <c r="J8" s="113">
        <v>0</v>
      </c>
      <c r="K8" s="169">
        <v>0</v>
      </c>
    </row>
    <row r="9" spans="1:11" ht="26.25" customHeight="1">
      <c r="A9" s="170" t="s">
        <v>245</v>
      </c>
      <c r="B9" s="26" t="s">
        <v>551</v>
      </c>
      <c r="C9" s="320" t="s">
        <v>636</v>
      </c>
      <c r="D9" s="321"/>
      <c r="E9" s="321"/>
      <c r="F9" s="321"/>
      <c r="G9" s="321"/>
      <c r="H9" s="322"/>
      <c r="I9" s="111">
        <f>'Kiadások költségvetési 1.'!AG89</f>
        <v>0</v>
      </c>
      <c r="J9" s="113">
        <v>0</v>
      </c>
      <c r="K9" s="169">
        <v>0</v>
      </c>
    </row>
    <row r="10" spans="1:11" ht="45.75" customHeight="1">
      <c r="A10" s="170" t="s">
        <v>557</v>
      </c>
      <c r="B10" s="26" t="s">
        <v>550</v>
      </c>
      <c r="C10" s="320" t="s">
        <v>637</v>
      </c>
      <c r="D10" s="321"/>
      <c r="E10" s="321"/>
      <c r="F10" s="321"/>
      <c r="G10" s="321"/>
      <c r="H10" s="322"/>
      <c r="I10" s="111">
        <f>'Kiadások költségvetési 1.'!AG90</f>
        <v>179000</v>
      </c>
      <c r="J10" s="113">
        <v>342294</v>
      </c>
      <c r="K10" s="169">
        <v>342294</v>
      </c>
    </row>
    <row r="11" spans="1:11" ht="26.25" customHeight="1">
      <c r="A11" s="170" t="s">
        <v>556</v>
      </c>
      <c r="B11" s="103" t="s">
        <v>597</v>
      </c>
      <c r="C11" s="318" t="s">
        <v>638</v>
      </c>
      <c r="D11" s="319"/>
      <c r="E11" s="319"/>
      <c r="F11" s="319"/>
      <c r="G11" s="319"/>
      <c r="H11" s="319"/>
      <c r="I11" s="112">
        <f>SUM(I7:I10)</f>
        <v>842000</v>
      </c>
      <c r="J11" s="112">
        <f>SUM(J7:J10)</f>
        <v>2238263</v>
      </c>
      <c r="K11" s="112">
        <f>SUM(K7:K10)</f>
        <v>2238263</v>
      </c>
    </row>
  </sheetData>
  <mergeCells count="9">
    <mergeCell ref="C5:F5"/>
    <mergeCell ref="C6:H6"/>
    <mergeCell ref="A1:J1"/>
    <mergeCell ref="A3:K3"/>
    <mergeCell ref="C11:H11"/>
    <mergeCell ref="C7:H7"/>
    <mergeCell ref="C8:H8"/>
    <mergeCell ref="C9:H9"/>
    <mergeCell ref="C10:H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cellComments="asDisplayed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K14"/>
  <sheetViews>
    <sheetView zoomScaleNormal="100" workbookViewId="0">
      <selection sqref="A1:J1"/>
    </sheetView>
  </sheetViews>
  <sheetFormatPr defaultRowHeight="12.75"/>
  <cols>
    <col min="1" max="1" width="3.85546875" style="114" customWidth="1"/>
    <col min="2" max="2" width="15.85546875" style="114" customWidth="1"/>
    <col min="3" max="5" width="9.140625" style="114"/>
    <col min="6" max="6" width="18.28515625" style="114" customWidth="1"/>
    <col min="7" max="7" width="6" style="114" hidden="1" customWidth="1"/>
    <col min="8" max="8" width="2.140625" style="114" hidden="1" customWidth="1"/>
    <col min="9" max="9" width="13" style="114" customWidth="1"/>
    <col min="10" max="10" width="13.140625" style="114" customWidth="1"/>
    <col min="11" max="11" width="10.42578125" style="114" customWidth="1"/>
    <col min="12" max="16384" width="9.140625" style="114"/>
  </cols>
  <sheetData>
    <row r="1" spans="1:11">
      <c r="A1" s="316" t="s">
        <v>715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1">
      <c r="A2" s="128"/>
      <c r="B2" s="128"/>
      <c r="C2" s="128"/>
      <c r="D2" s="128"/>
      <c r="E2" s="128"/>
      <c r="F2" s="128"/>
      <c r="G2" s="128"/>
      <c r="H2" s="128"/>
      <c r="I2" s="128"/>
      <c r="J2" s="128"/>
    </row>
    <row r="3" spans="1:11" ht="15">
      <c r="B3" s="317" t="s">
        <v>670</v>
      </c>
      <c r="C3" s="317"/>
      <c r="D3" s="317"/>
      <c r="E3" s="317"/>
      <c r="F3" s="317"/>
      <c r="G3" s="317"/>
      <c r="H3" s="317"/>
      <c r="I3" s="317"/>
    </row>
    <row r="4" spans="1:11">
      <c r="I4" s="171" t="s">
        <v>624</v>
      </c>
    </row>
    <row r="5" spans="1:11">
      <c r="A5" s="172"/>
      <c r="B5" s="173" t="s">
        <v>579</v>
      </c>
      <c r="C5" s="314" t="s">
        <v>580</v>
      </c>
      <c r="D5" s="314"/>
      <c r="E5" s="314"/>
      <c r="F5" s="314"/>
      <c r="G5" s="173"/>
      <c r="H5" s="173"/>
      <c r="I5" s="173" t="s">
        <v>581</v>
      </c>
      <c r="J5" s="174" t="s">
        <v>582</v>
      </c>
      <c r="K5" s="168" t="s">
        <v>617</v>
      </c>
    </row>
    <row r="6" spans="1:11" ht="83.25" customHeight="1">
      <c r="A6" s="170" t="s">
        <v>248</v>
      </c>
      <c r="B6" s="175" t="s">
        <v>625</v>
      </c>
      <c r="C6" s="315" t="s">
        <v>626</v>
      </c>
      <c r="D6" s="315"/>
      <c r="E6" s="315"/>
      <c r="F6" s="315"/>
      <c r="G6" s="315"/>
      <c r="H6" s="315"/>
      <c r="I6" s="175" t="s">
        <v>657</v>
      </c>
      <c r="J6" s="121" t="s">
        <v>662</v>
      </c>
      <c r="K6" s="170" t="s">
        <v>663</v>
      </c>
    </row>
    <row r="7" spans="1:11" ht="26.25" customHeight="1">
      <c r="A7" s="170" t="s">
        <v>247</v>
      </c>
      <c r="B7" s="26" t="s">
        <v>248</v>
      </c>
      <c r="C7" s="326" t="s">
        <v>627</v>
      </c>
      <c r="D7" s="321"/>
      <c r="E7" s="321"/>
      <c r="F7" s="321"/>
      <c r="G7" s="321"/>
      <c r="H7" s="322"/>
      <c r="I7" s="111">
        <f>'Kiadások költségvetési 1.'!AG79</f>
        <v>0</v>
      </c>
      <c r="J7" s="113">
        <v>0</v>
      </c>
      <c r="K7" s="113">
        <v>0</v>
      </c>
    </row>
    <row r="8" spans="1:11" ht="26.25" customHeight="1">
      <c r="A8" s="170" t="s">
        <v>246</v>
      </c>
      <c r="B8" s="26" t="s">
        <v>247</v>
      </c>
      <c r="C8" s="326" t="s">
        <v>628</v>
      </c>
      <c r="D8" s="321"/>
      <c r="E8" s="321"/>
      <c r="F8" s="321"/>
      <c r="G8" s="321"/>
      <c r="H8" s="322"/>
      <c r="I8" s="111">
        <f>'Kiadások költségvetési 1.'!AG80</f>
        <v>0</v>
      </c>
      <c r="J8" s="113">
        <v>4000000</v>
      </c>
      <c r="K8" s="113">
        <v>4000000</v>
      </c>
    </row>
    <row r="9" spans="1:11" ht="26.25" customHeight="1">
      <c r="A9" s="170" t="s">
        <v>245</v>
      </c>
      <c r="B9" s="26" t="s">
        <v>246</v>
      </c>
      <c r="C9" s="326" t="s">
        <v>629</v>
      </c>
      <c r="D9" s="327"/>
      <c r="E9" s="327"/>
      <c r="F9" s="327"/>
      <c r="G9" s="327"/>
      <c r="H9" s="328"/>
      <c r="I9" s="111">
        <f>'Kiadások költségvetési 1.'!AG81</f>
        <v>0</v>
      </c>
      <c r="J9" s="113">
        <v>0</v>
      </c>
      <c r="K9" s="113">
        <v>0</v>
      </c>
    </row>
    <row r="10" spans="1:11" ht="26.25" customHeight="1">
      <c r="A10" s="170" t="s">
        <v>557</v>
      </c>
      <c r="B10" s="26" t="s">
        <v>245</v>
      </c>
      <c r="C10" s="326" t="s">
        <v>630</v>
      </c>
      <c r="D10" s="321"/>
      <c r="E10" s="321"/>
      <c r="F10" s="321"/>
      <c r="G10" s="321"/>
      <c r="H10" s="322"/>
      <c r="I10" s="111">
        <f>'Kiadások költségvetési 1.'!AG82</f>
        <v>3596100</v>
      </c>
      <c r="J10" s="113">
        <v>9884452</v>
      </c>
      <c r="K10" s="113">
        <v>8766341</v>
      </c>
    </row>
    <row r="11" spans="1:11" ht="26.25" customHeight="1">
      <c r="A11" s="170" t="s">
        <v>556</v>
      </c>
      <c r="B11" s="26" t="s">
        <v>557</v>
      </c>
      <c r="C11" s="329" t="s">
        <v>631</v>
      </c>
      <c r="D11" s="321"/>
      <c r="E11" s="321"/>
      <c r="F11" s="321"/>
      <c r="G11" s="321"/>
      <c r="H11" s="322"/>
      <c r="I11" s="111">
        <f>'Kiadások költségvetési 1.'!AG83</f>
        <v>0</v>
      </c>
      <c r="J11" s="113">
        <v>0</v>
      </c>
      <c r="K11" s="113">
        <v>0</v>
      </c>
    </row>
    <row r="12" spans="1:11" ht="26.25" customHeight="1">
      <c r="A12" s="170" t="s">
        <v>555</v>
      </c>
      <c r="B12" s="26" t="s">
        <v>556</v>
      </c>
      <c r="C12" s="329" t="s">
        <v>632</v>
      </c>
      <c r="D12" s="321"/>
      <c r="E12" s="321"/>
      <c r="F12" s="321"/>
      <c r="G12" s="321"/>
      <c r="H12" s="322"/>
      <c r="I12" s="111">
        <f>'Kiadások költségvetési 1.'!AG84</f>
        <v>0</v>
      </c>
      <c r="J12" s="113">
        <v>0</v>
      </c>
      <c r="K12" s="113">
        <v>0</v>
      </c>
    </row>
    <row r="13" spans="1:11" ht="26.25" customHeight="1">
      <c r="A13" s="170" t="s">
        <v>554</v>
      </c>
      <c r="B13" s="26" t="s">
        <v>555</v>
      </c>
      <c r="C13" s="329" t="s">
        <v>633</v>
      </c>
      <c r="D13" s="321"/>
      <c r="E13" s="321"/>
      <c r="F13" s="321"/>
      <c r="G13" s="321"/>
      <c r="H13" s="322"/>
      <c r="I13" s="111">
        <f>'Kiadások költségvetési 1.'!AG85</f>
        <v>970500</v>
      </c>
      <c r="J13" s="113">
        <v>1750803</v>
      </c>
      <c r="K13" s="113">
        <v>1448913</v>
      </c>
    </row>
    <row r="14" spans="1:11" ht="26.25" customHeight="1">
      <c r="A14" s="170" t="s">
        <v>553</v>
      </c>
      <c r="B14" s="103" t="s">
        <v>554</v>
      </c>
      <c r="C14" s="323" t="s">
        <v>639</v>
      </c>
      <c r="D14" s="324"/>
      <c r="E14" s="324"/>
      <c r="F14" s="324"/>
      <c r="G14" s="324"/>
      <c r="H14" s="325"/>
      <c r="I14" s="112">
        <f>SUM(I7:I13)</f>
        <v>4566600</v>
      </c>
      <c r="J14" s="112">
        <f>SUM(J7:J13)</f>
        <v>15635255</v>
      </c>
      <c r="K14" s="112">
        <f>SUM(K7:K13)</f>
        <v>14215254</v>
      </c>
    </row>
  </sheetData>
  <mergeCells count="12">
    <mergeCell ref="C14:H14"/>
    <mergeCell ref="A1:J1"/>
    <mergeCell ref="B3:I3"/>
    <mergeCell ref="C5:F5"/>
    <mergeCell ref="C6:H6"/>
    <mergeCell ref="C7:H7"/>
    <mergeCell ref="C8:H8"/>
    <mergeCell ref="C9:H9"/>
    <mergeCell ref="C10:H10"/>
    <mergeCell ref="C11:H11"/>
    <mergeCell ref="C12:H12"/>
    <mergeCell ref="C13:H13"/>
  </mergeCells>
  <pageMargins left="0.7" right="0.7" top="0.75" bottom="0.75" header="0.3" footer="0.3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I35"/>
  <sheetViews>
    <sheetView zoomScaleNormal="100" workbookViewId="0">
      <selection sqref="A1:I1"/>
    </sheetView>
  </sheetViews>
  <sheetFormatPr defaultRowHeight="12.75"/>
  <cols>
    <col min="1" max="1" width="10.28515625" style="157" customWidth="1"/>
    <col min="2" max="2" width="53.5703125" style="157" customWidth="1"/>
    <col min="3" max="9" width="19.140625" style="157" customWidth="1"/>
    <col min="10" max="16384" width="9.140625" style="157"/>
  </cols>
  <sheetData>
    <row r="1" spans="1:9" s="139" customFormat="1">
      <c r="A1" s="330" t="s">
        <v>716</v>
      </c>
      <c r="B1" s="331"/>
      <c r="C1" s="331"/>
      <c r="D1" s="331"/>
      <c r="E1" s="331"/>
      <c r="F1" s="331"/>
      <c r="G1" s="331"/>
      <c r="H1" s="331"/>
      <c r="I1" s="331"/>
    </row>
    <row r="2" spans="1:9" s="139" customFormat="1">
      <c r="A2" s="140"/>
      <c r="B2" s="140"/>
      <c r="C2" s="140"/>
      <c r="D2" s="140"/>
      <c r="E2" s="140"/>
      <c r="F2" s="140"/>
      <c r="G2" s="140"/>
      <c r="H2" s="140"/>
      <c r="I2" s="140"/>
    </row>
    <row r="3" spans="1:9" s="139" customFormat="1">
      <c r="A3" s="332" t="s">
        <v>690</v>
      </c>
      <c r="B3" s="332"/>
      <c r="C3" s="332"/>
      <c r="D3" s="332"/>
      <c r="E3" s="332"/>
      <c r="F3" s="332"/>
      <c r="G3" s="332"/>
      <c r="H3" s="332"/>
      <c r="I3" s="332"/>
    </row>
    <row r="4" spans="1:9" s="139" customFormat="1">
      <c r="A4" s="141"/>
      <c r="B4" s="141"/>
      <c r="C4" s="141"/>
      <c r="D4" s="141"/>
      <c r="E4" s="141"/>
      <c r="F4" s="141"/>
      <c r="G4" s="141"/>
      <c r="H4" s="141"/>
      <c r="I4" s="141"/>
    </row>
    <row r="5" spans="1:9" s="139" customFormat="1">
      <c r="A5" s="141"/>
      <c r="B5" s="141"/>
      <c r="C5" s="141"/>
      <c r="D5" s="141"/>
      <c r="E5" s="141"/>
      <c r="F5" s="141"/>
      <c r="G5" s="141"/>
      <c r="H5" s="141"/>
      <c r="I5" s="141" t="s">
        <v>252</v>
      </c>
    </row>
    <row r="6" spans="1:9" s="139" customFormat="1" ht="51">
      <c r="A6" s="142" t="s">
        <v>620</v>
      </c>
      <c r="B6" s="142" t="s">
        <v>253</v>
      </c>
      <c r="C6" s="142" t="s">
        <v>672</v>
      </c>
      <c r="D6" s="142" t="s">
        <v>673</v>
      </c>
      <c r="E6" s="142" t="s">
        <v>674</v>
      </c>
      <c r="F6" s="142" t="s">
        <v>675</v>
      </c>
      <c r="G6" s="142" t="s">
        <v>676</v>
      </c>
      <c r="H6" s="142" t="s">
        <v>677</v>
      </c>
      <c r="I6" s="142" t="s">
        <v>678</v>
      </c>
    </row>
    <row r="7" spans="1:9" s="146" customFormat="1" ht="24.95" customHeight="1">
      <c r="A7" s="143" t="s">
        <v>244</v>
      </c>
      <c r="B7" s="144" t="s">
        <v>679</v>
      </c>
      <c r="C7" s="145">
        <v>5371000</v>
      </c>
      <c r="D7" s="145">
        <v>239211633</v>
      </c>
      <c r="E7" s="145">
        <v>14438124</v>
      </c>
      <c r="F7" s="145">
        <v>0</v>
      </c>
      <c r="G7" s="145">
        <v>0</v>
      </c>
      <c r="H7" s="145">
        <v>0</v>
      </c>
      <c r="I7" s="145">
        <v>259020757</v>
      </c>
    </row>
    <row r="8" spans="1:9" s="146" customFormat="1" ht="24.95" customHeight="1">
      <c r="A8" s="147" t="s">
        <v>235</v>
      </c>
      <c r="B8" s="148" t="s">
        <v>680</v>
      </c>
      <c r="C8" s="149">
        <v>0</v>
      </c>
      <c r="D8" s="149">
        <v>5895969</v>
      </c>
      <c r="E8" s="149">
        <v>8766341</v>
      </c>
      <c r="F8" s="149">
        <v>0</v>
      </c>
      <c r="G8" s="149">
        <v>0</v>
      </c>
      <c r="H8" s="149">
        <v>0</v>
      </c>
      <c r="I8" s="149">
        <v>14662310</v>
      </c>
    </row>
    <row r="9" spans="1:9" s="146" customFormat="1" ht="24.95" customHeight="1">
      <c r="A9" s="147" t="s">
        <v>226</v>
      </c>
      <c r="B9" s="148" t="s">
        <v>691</v>
      </c>
      <c r="C9" s="149">
        <v>0</v>
      </c>
      <c r="D9" s="149">
        <v>0</v>
      </c>
      <c r="E9" s="149">
        <v>108672287</v>
      </c>
      <c r="F9" s="149">
        <v>0</v>
      </c>
      <c r="G9" s="149">
        <v>0</v>
      </c>
      <c r="H9" s="149">
        <v>0</v>
      </c>
      <c r="I9" s="149">
        <v>108672287</v>
      </c>
    </row>
    <row r="10" spans="1:9" s="150" customFormat="1" ht="24.95" customHeight="1">
      <c r="A10" s="143" t="s">
        <v>223</v>
      </c>
      <c r="B10" s="144" t="s">
        <v>681</v>
      </c>
      <c r="C10" s="145">
        <v>0</v>
      </c>
      <c r="D10" s="145">
        <v>5895969</v>
      </c>
      <c r="E10" s="145">
        <v>117438628</v>
      </c>
      <c r="F10" s="145">
        <v>0</v>
      </c>
      <c r="G10" s="145">
        <v>0</v>
      </c>
      <c r="H10" s="145">
        <v>0</v>
      </c>
      <c r="I10" s="145">
        <v>123334597</v>
      </c>
    </row>
    <row r="11" spans="1:9" s="150" customFormat="1" ht="24.95" customHeight="1">
      <c r="A11" s="147" t="s">
        <v>208</v>
      </c>
      <c r="B11" s="148" t="s">
        <v>682</v>
      </c>
      <c r="C11" s="149">
        <v>0</v>
      </c>
      <c r="D11" s="149">
        <v>108672287</v>
      </c>
      <c r="E11" s="149">
        <v>0</v>
      </c>
      <c r="F11" s="149">
        <v>0</v>
      </c>
      <c r="G11" s="149">
        <v>0</v>
      </c>
      <c r="H11" s="149">
        <v>0</v>
      </c>
      <c r="I11" s="149">
        <v>108672287</v>
      </c>
    </row>
    <row r="12" spans="1:9" s="150" customFormat="1" ht="24.95" customHeight="1">
      <c r="A12" s="143" t="s">
        <v>205</v>
      </c>
      <c r="B12" s="144" t="s">
        <v>683</v>
      </c>
      <c r="C12" s="145">
        <v>0</v>
      </c>
      <c r="D12" s="145">
        <v>108672287</v>
      </c>
      <c r="E12" s="145">
        <v>0</v>
      </c>
      <c r="F12" s="145">
        <v>0</v>
      </c>
      <c r="G12" s="145">
        <v>0</v>
      </c>
      <c r="H12" s="145">
        <v>0</v>
      </c>
      <c r="I12" s="145">
        <v>108672287</v>
      </c>
    </row>
    <row r="13" spans="1:9" s="150" customFormat="1" ht="24.95" customHeight="1">
      <c r="A13" s="143" t="s">
        <v>202</v>
      </c>
      <c r="B13" s="144" t="s">
        <v>684</v>
      </c>
      <c r="C13" s="145">
        <v>5371000</v>
      </c>
      <c r="D13" s="145">
        <v>136435315</v>
      </c>
      <c r="E13" s="145">
        <v>131876752</v>
      </c>
      <c r="F13" s="145">
        <v>0</v>
      </c>
      <c r="G13" s="145">
        <v>0</v>
      </c>
      <c r="H13" s="145">
        <v>0</v>
      </c>
      <c r="I13" s="145">
        <v>273683067</v>
      </c>
    </row>
    <row r="14" spans="1:9" s="150" customFormat="1" ht="24.95" customHeight="1">
      <c r="A14" s="143" t="s">
        <v>199</v>
      </c>
      <c r="B14" s="144" t="s">
        <v>685</v>
      </c>
      <c r="C14" s="145">
        <v>2734000</v>
      </c>
      <c r="D14" s="145">
        <v>39339483</v>
      </c>
      <c r="E14" s="145">
        <v>6343949</v>
      </c>
      <c r="F14" s="145">
        <v>0</v>
      </c>
      <c r="G14" s="145">
        <v>0</v>
      </c>
      <c r="H14" s="145">
        <v>0</v>
      </c>
      <c r="I14" s="145">
        <v>48417432</v>
      </c>
    </row>
    <row r="15" spans="1:9" s="150" customFormat="1" ht="24.95" customHeight="1">
      <c r="A15" s="147" t="s">
        <v>196</v>
      </c>
      <c r="B15" s="148" t="s">
        <v>686</v>
      </c>
      <c r="C15" s="149">
        <v>795981</v>
      </c>
      <c r="D15" s="149">
        <v>938442</v>
      </c>
      <c r="E15" s="149">
        <v>46668985</v>
      </c>
      <c r="F15" s="149">
        <v>0</v>
      </c>
      <c r="G15" s="149">
        <v>0</v>
      </c>
      <c r="H15" s="149">
        <v>0</v>
      </c>
      <c r="I15" s="149">
        <v>48403408</v>
      </c>
    </row>
    <row r="16" spans="1:9" s="150" customFormat="1" ht="24.95" customHeight="1">
      <c r="A16" s="143" t="s">
        <v>190</v>
      </c>
      <c r="B16" s="144" t="s">
        <v>687</v>
      </c>
      <c r="C16" s="145">
        <v>3529981</v>
      </c>
      <c r="D16" s="145">
        <v>40277925</v>
      </c>
      <c r="E16" s="145">
        <v>53012934</v>
      </c>
      <c r="F16" s="145">
        <v>0</v>
      </c>
      <c r="G16" s="145">
        <v>0</v>
      </c>
      <c r="H16" s="145">
        <v>0</v>
      </c>
      <c r="I16" s="145">
        <v>96820840</v>
      </c>
    </row>
    <row r="17" spans="1:9" s="150" customFormat="1" ht="24.95" customHeight="1">
      <c r="A17" s="143" t="s">
        <v>187</v>
      </c>
      <c r="B17" s="144" t="s">
        <v>692</v>
      </c>
      <c r="C17" s="145">
        <v>0</v>
      </c>
      <c r="D17" s="145">
        <v>0</v>
      </c>
      <c r="E17" s="145">
        <v>181000</v>
      </c>
      <c r="F17" s="145">
        <v>0</v>
      </c>
      <c r="G17" s="145">
        <v>0</v>
      </c>
      <c r="H17" s="145">
        <v>0</v>
      </c>
      <c r="I17" s="145">
        <v>181000</v>
      </c>
    </row>
    <row r="18" spans="1:9" s="150" customFormat="1" ht="24.95" customHeight="1">
      <c r="A18" s="143" t="s">
        <v>178</v>
      </c>
      <c r="B18" s="144" t="s">
        <v>693</v>
      </c>
      <c r="C18" s="145">
        <v>0</v>
      </c>
      <c r="D18" s="145">
        <v>0</v>
      </c>
      <c r="E18" s="145">
        <v>181000</v>
      </c>
      <c r="F18" s="145">
        <v>0</v>
      </c>
      <c r="G18" s="145">
        <v>0</v>
      </c>
      <c r="H18" s="145">
        <v>0</v>
      </c>
      <c r="I18" s="145">
        <v>181000</v>
      </c>
    </row>
    <row r="19" spans="1:9" s="150" customFormat="1" ht="24.95" customHeight="1">
      <c r="A19" s="143" t="s">
        <v>175</v>
      </c>
      <c r="B19" s="144" t="s">
        <v>688</v>
      </c>
      <c r="C19" s="145">
        <v>3529981</v>
      </c>
      <c r="D19" s="145">
        <v>40277925</v>
      </c>
      <c r="E19" s="145">
        <v>53193934</v>
      </c>
      <c r="F19" s="145">
        <v>0</v>
      </c>
      <c r="G19" s="145">
        <v>0</v>
      </c>
      <c r="H19" s="145">
        <v>0</v>
      </c>
      <c r="I19" s="145">
        <v>97001840</v>
      </c>
    </row>
    <row r="20" spans="1:9" s="150" customFormat="1" ht="24.95" customHeight="1">
      <c r="A20" s="143" t="s">
        <v>172</v>
      </c>
      <c r="B20" s="144" t="s">
        <v>689</v>
      </c>
      <c r="C20" s="145">
        <v>1841019</v>
      </c>
      <c r="D20" s="145">
        <v>96157390</v>
      </c>
      <c r="E20" s="145">
        <v>78682818</v>
      </c>
      <c r="F20" s="145">
        <v>0</v>
      </c>
      <c r="G20" s="145">
        <v>0</v>
      </c>
      <c r="H20" s="145">
        <v>0</v>
      </c>
      <c r="I20" s="145">
        <v>176681227</v>
      </c>
    </row>
    <row r="21" spans="1:9" s="150" customFormat="1">
      <c r="A21" s="151"/>
      <c r="B21" s="152"/>
      <c r="C21" s="159"/>
      <c r="D21" s="159"/>
      <c r="E21" s="159"/>
      <c r="F21" s="159"/>
      <c r="G21" s="159"/>
      <c r="H21" s="159"/>
      <c r="I21" s="158"/>
    </row>
    <row r="22" spans="1:9" s="150" customFormat="1">
      <c r="A22" s="151"/>
      <c r="B22" s="152"/>
      <c r="C22" s="153"/>
      <c r="D22" s="153"/>
      <c r="E22" s="153"/>
      <c r="F22" s="153"/>
      <c r="G22" s="153"/>
      <c r="H22" s="153"/>
      <c r="I22" s="153"/>
    </row>
    <row r="23" spans="1:9" s="150" customFormat="1">
      <c r="A23" s="154"/>
      <c r="B23" s="155"/>
      <c r="C23" s="156"/>
      <c r="D23" s="156"/>
      <c r="E23" s="156"/>
      <c r="F23" s="156"/>
      <c r="G23" s="156"/>
      <c r="H23" s="156"/>
      <c r="I23" s="156"/>
    </row>
    <row r="24" spans="1:9" s="150" customFormat="1">
      <c r="A24" s="154"/>
      <c r="B24" s="155"/>
      <c r="C24" s="156"/>
      <c r="D24" s="156"/>
      <c r="E24" s="156"/>
      <c r="F24" s="156"/>
      <c r="G24" s="156"/>
      <c r="H24" s="156"/>
      <c r="I24" s="156"/>
    </row>
    <row r="25" spans="1:9" s="150" customFormat="1">
      <c r="A25" s="154"/>
      <c r="B25" s="155"/>
      <c r="C25" s="156"/>
      <c r="D25" s="156"/>
      <c r="E25" s="156"/>
      <c r="F25" s="156"/>
      <c r="G25" s="156"/>
      <c r="H25" s="156"/>
      <c r="I25" s="156"/>
    </row>
    <row r="26" spans="1:9" s="150" customFormat="1">
      <c r="A26" s="151"/>
      <c r="B26" s="152"/>
      <c r="C26" s="153"/>
      <c r="D26" s="153"/>
      <c r="E26" s="153"/>
      <c r="F26" s="153"/>
      <c r="G26" s="153"/>
      <c r="H26" s="153"/>
      <c r="I26" s="153"/>
    </row>
    <row r="27" spans="1:9" s="150" customFormat="1">
      <c r="A27" s="151"/>
      <c r="B27" s="152"/>
      <c r="C27" s="153"/>
      <c r="D27" s="153"/>
      <c r="E27" s="153"/>
      <c r="F27" s="153"/>
      <c r="G27" s="153"/>
      <c r="H27" s="153"/>
      <c r="I27" s="153"/>
    </row>
    <row r="28" spans="1:9" s="150" customFormat="1">
      <c r="A28" s="154"/>
      <c r="B28" s="155"/>
      <c r="C28" s="156"/>
      <c r="D28" s="156"/>
      <c r="E28" s="156"/>
      <c r="F28" s="156"/>
      <c r="G28" s="156"/>
      <c r="H28" s="156"/>
      <c r="I28" s="156"/>
    </row>
    <row r="29" spans="1:9" s="150" customFormat="1">
      <c r="A29" s="154"/>
      <c r="B29" s="155"/>
      <c r="C29" s="156"/>
      <c r="D29" s="156"/>
      <c r="E29" s="156"/>
      <c r="F29" s="156"/>
      <c r="G29" s="156"/>
      <c r="H29" s="156"/>
      <c r="I29" s="156"/>
    </row>
    <row r="30" spans="1:9" s="150" customFormat="1">
      <c r="A30" s="151"/>
      <c r="B30" s="152"/>
      <c r="C30" s="153"/>
      <c r="D30" s="153"/>
      <c r="E30" s="153"/>
      <c r="F30" s="153"/>
      <c r="G30" s="153"/>
      <c r="H30" s="153"/>
      <c r="I30" s="153"/>
    </row>
    <row r="31" spans="1:9" s="150" customFormat="1">
      <c r="A31" s="151"/>
      <c r="B31" s="152"/>
      <c r="C31" s="153"/>
      <c r="D31" s="153"/>
      <c r="E31" s="153"/>
      <c r="F31" s="153"/>
      <c r="G31" s="153"/>
      <c r="H31" s="153"/>
      <c r="I31" s="153"/>
    </row>
    <row r="32" spans="1:9" s="150" customFormat="1">
      <c r="A32" s="151"/>
      <c r="B32" s="152"/>
      <c r="C32" s="153"/>
      <c r="D32" s="153"/>
      <c r="E32" s="153"/>
      <c r="F32" s="153"/>
      <c r="G32" s="153"/>
      <c r="H32" s="153"/>
      <c r="I32" s="153"/>
    </row>
    <row r="33" spans="1:9" s="150" customFormat="1">
      <c r="A33" s="154"/>
      <c r="B33" s="155"/>
      <c r="C33" s="156"/>
      <c r="D33" s="156"/>
      <c r="E33" s="156"/>
      <c r="F33" s="156"/>
      <c r="G33" s="156"/>
      <c r="H33" s="156"/>
      <c r="I33" s="156"/>
    </row>
    <row r="34" spans="1:9" s="150" customFormat="1">
      <c r="A34" s="154"/>
      <c r="B34" s="155"/>
      <c r="C34" s="156"/>
      <c r="D34" s="156"/>
      <c r="E34" s="156"/>
      <c r="F34" s="156"/>
      <c r="G34" s="156"/>
      <c r="H34" s="156"/>
      <c r="I34" s="156"/>
    </row>
    <row r="35" spans="1:9" s="150" customFormat="1">
      <c r="A35" s="151"/>
      <c r="B35" s="152"/>
      <c r="C35" s="153"/>
      <c r="D35" s="153"/>
      <c r="E35" s="153"/>
      <c r="F35" s="153"/>
      <c r="G35" s="153"/>
      <c r="H35" s="153"/>
      <c r="I35" s="153"/>
    </row>
  </sheetData>
  <mergeCells count="2">
    <mergeCell ref="A1:I1"/>
    <mergeCell ref="A3:I3"/>
  </mergeCells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12</vt:i4>
      </vt:variant>
    </vt:vector>
  </HeadingPairs>
  <TitlesOfParts>
    <vt:vector size="25" baseType="lpstr">
      <vt:lpstr>Kiadások költségvetési 1.</vt:lpstr>
      <vt:lpstr>Bevételek (költségvetési) 2.</vt:lpstr>
      <vt:lpstr>Finanszírozási kiadások 3.</vt:lpstr>
      <vt:lpstr>Finanszírozási bevételek 4.</vt:lpstr>
      <vt:lpstr>Létszám előirányzat 5.</vt:lpstr>
      <vt:lpstr>Kiad-Bev.mérlegszerűen 6.</vt:lpstr>
      <vt:lpstr> Felújítási kiadások 7.</vt:lpstr>
      <vt:lpstr>Felhalmozási kiadások 8.</vt:lpstr>
      <vt:lpstr>Vagyonkimutatás 9.</vt:lpstr>
      <vt:lpstr>Pénzmaradvány kimutatás 10.</vt:lpstr>
      <vt:lpstr>Előiárányzat-felh.ütemterv. 11.</vt:lpstr>
      <vt:lpstr>Gördülő költségvetés 12.</vt:lpstr>
      <vt:lpstr>Stabilitási melléklet 13.</vt:lpstr>
      <vt:lpstr>'Bevételek (költségvetési) 2.'!Nyomtatási_cím</vt:lpstr>
      <vt:lpstr>'Finanszírozási bevételek 4.'!Nyomtatási_cím</vt:lpstr>
      <vt:lpstr>'Kiadások költségvetési 1.'!Nyomtatási_cím</vt:lpstr>
      <vt:lpstr>'Létszám előirányzat 5.'!Nyomtatási_cím</vt:lpstr>
      <vt:lpstr>' Felújítási kiadások 7.'!Nyomtatási_terület</vt:lpstr>
      <vt:lpstr>'Bevételek (költségvetési) 2.'!Nyomtatási_terület</vt:lpstr>
      <vt:lpstr>'Előiárányzat-felh.ütemterv. 11.'!Nyomtatási_terület</vt:lpstr>
      <vt:lpstr>'Finanszírozási bevételek 4.'!Nyomtatási_terület</vt:lpstr>
      <vt:lpstr>'Finanszírozási kiadások 3.'!Nyomtatási_terület</vt:lpstr>
      <vt:lpstr>'Kiadások költségvetési 1.'!Nyomtatási_terület</vt:lpstr>
      <vt:lpstr>'Kiad-Bev.mérlegszerűen 6.'!Nyomtatási_terület</vt:lpstr>
      <vt:lpstr>'Létszám előirányzat 5.'!Nyomtatási_terület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Hivatal2</dc:creator>
  <cp:lastModifiedBy>Jegyző</cp:lastModifiedBy>
  <cp:lastPrinted>2017-05-12T09:25:12Z</cp:lastPrinted>
  <dcterms:created xsi:type="dcterms:W3CDTF">1998-12-22T17:08:32Z</dcterms:created>
  <dcterms:modified xsi:type="dcterms:W3CDTF">2017-05-30T12:08:26Z</dcterms:modified>
</cp:coreProperties>
</file>