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18.m.Önk.korm. funkc.bev.kiad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>#REF!</definedName>
    <definedName name="aaa">#REF!</definedName>
    <definedName name="ac">[2]kd!$F$2:$F$3176</definedName>
    <definedName name="ad">#REF!</definedName>
    <definedName name="aé">#REF!</definedName>
    <definedName name="af">#REF!</definedName>
    <definedName name="ag">[3]körjegyzőség!$C$9:$C$28</definedName>
    <definedName name="ah">#REF!</definedName>
    <definedName name="aí">[3]Családsegítés!$C$27:$C$86</definedName>
    <definedName name="aj">[2]kd!$Q$2:$Q$3152</definedName>
    <definedName name="ak">#REF!</definedName>
    <definedName name="al">#REF!</definedName>
    <definedName name="áő">#REF!</definedName>
    <definedName name="aú">[2]kd!$F$2:$F$3176</definedName>
    <definedName name="aű">[2]kd!$F$2:$I$3368</definedName>
    <definedName name="aw">#REF!</definedName>
    <definedName name="ay">[2]kd!$F$2:$I$3368</definedName>
    <definedName name="BB">#REF!</definedName>
    <definedName name="cv">[3]Gyermekjóléti!$C$27:$C$86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>#REF!</definedName>
    <definedName name="ééé">#REF!</definedName>
    <definedName name="efr">#REF!</definedName>
    <definedName name="élk">#REF!</definedName>
    <definedName name="ép">[2]kd!$Q$2:$Q$3152</definedName>
    <definedName name="épl">#REF!</definedName>
    <definedName name="er">[3]Családsegítés!$C$27:$C$86</definedName>
    <definedName name="es">#REF!</definedName>
    <definedName name="ew">[3]Gyermekjóléti!$C$27:$C$86</definedName>
    <definedName name="Excel_BuiltIn_Print_Area">#REF!</definedName>
    <definedName name="Excel_BuiltIn_Print_Titles">#REF!</definedName>
    <definedName name="g">#REF!</definedName>
    <definedName name="gg">[2]kd!$F$2:$I$3368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>#REF!</definedName>
    <definedName name="h">#REF!</definedName>
    <definedName name="h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>#REF!</definedName>
    <definedName name="jk">#REF!</definedName>
    <definedName name="kiu">[2]kd!$Q$2:$Q$3152</definedName>
    <definedName name="kj_sz1">[5]kd!$Q$2:$Q$3152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>#REF!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>#REF!</definedName>
    <definedName name="qa">#REF!</definedName>
    <definedName name="QÁ">#REF!</definedName>
    <definedName name="QB">[3]körjegyzőség!$C$9:$C$28</definedName>
    <definedName name="qd">[2]kd!$Q$2:$Q$3152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>#REF!</definedName>
    <definedName name="QM">[2]kd!$Q$2:$Q$3152</definedName>
    <definedName name="QN">#REF!</definedName>
    <definedName name="qo">#REF!</definedName>
    <definedName name="qő">[3]körjegyzőség!$C$9:$C$28</definedName>
    <definedName name="qp">#REF!</definedName>
    <definedName name="QQ">#REF!</definedName>
    <definedName name="qqq">[8]kd!$Q$2:$Q$3154</definedName>
    <definedName name="qr">#REF!</definedName>
    <definedName name="qt">[3]Családsegítés!$C$27:$C$86</definedName>
    <definedName name="qu">#REF!</definedName>
    <definedName name="qú">#REF!</definedName>
    <definedName name="QŰ">[2]kd!$F$2:$I$3368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z">#REF!</definedName>
    <definedName name="úé">[2]kd!$F$2:$I$3368</definedName>
    <definedName name="úű">[2]kd!$F$2:$F$3176</definedName>
    <definedName name="ŰŰ">#REF!</definedName>
    <definedName name="VV">[3]Gyermekjóléti!$C$27:$C$86</definedName>
    <definedName name="we">[3]körjegyzőség!$C$9:$C$28</definedName>
    <definedName name="WI">#REF!</definedName>
    <definedName name="WO">#REF!</definedName>
    <definedName name="WR">[3]Családsegítés!$C$27:$C$86</definedName>
    <definedName name="WT">#REF!</definedName>
    <definedName name="WU">[3]Gyermekjóléti!$C$27:$C$86</definedName>
    <definedName name="ww">[2]kd!$F$2:$F$3176</definedName>
    <definedName name="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F5" i="1"/>
  <c r="F6"/>
  <c r="F7"/>
  <c r="F8"/>
  <c r="C9"/>
  <c r="D9"/>
  <c r="E9"/>
  <c r="F9" s="1"/>
  <c r="F10"/>
  <c r="F11"/>
  <c r="C12"/>
  <c r="D12"/>
  <c r="E12"/>
  <c r="F12" s="1"/>
  <c r="F13"/>
  <c r="F14"/>
  <c r="F15"/>
  <c r="F16"/>
  <c r="F17"/>
  <c r="F18"/>
  <c r="C19"/>
  <c r="D19"/>
  <c r="E19"/>
  <c r="F19" s="1"/>
  <c r="C20"/>
  <c r="D20"/>
  <c r="E20"/>
  <c r="F20" s="1"/>
  <c r="F21"/>
  <c r="F22"/>
  <c r="F24"/>
  <c r="C25"/>
  <c r="D25"/>
  <c r="E25"/>
  <c r="F25"/>
  <c r="F26"/>
  <c r="F27"/>
  <c r="C28"/>
  <c r="D28"/>
  <c r="E28"/>
  <c r="F28"/>
  <c r="F29"/>
  <c r="F30"/>
  <c r="F31"/>
  <c r="F32"/>
  <c r="C33"/>
  <c r="D33"/>
  <c r="E33"/>
  <c r="F33"/>
  <c r="C34"/>
  <c r="D34"/>
  <c r="E34"/>
  <c r="F34"/>
  <c r="F35"/>
  <c r="C36"/>
  <c r="D36"/>
  <c r="E36"/>
  <c r="F36" s="1"/>
  <c r="F37"/>
  <c r="C38"/>
  <c r="D38"/>
  <c r="E38"/>
  <c r="F38"/>
  <c r="C39"/>
  <c r="D39"/>
  <c r="E39"/>
  <c r="F39"/>
  <c r="F40"/>
  <c r="F41"/>
  <c r="F42"/>
  <c r="C43"/>
  <c r="D43"/>
  <c r="E43"/>
  <c r="F43" s="1"/>
  <c r="F44"/>
  <c r="F45"/>
  <c r="F46"/>
  <c r="F47"/>
  <c r="C48"/>
  <c r="D48"/>
  <c r="E48"/>
  <c r="F48" s="1"/>
  <c r="F49"/>
  <c r="F50"/>
  <c r="F51"/>
  <c r="F52"/>
  <c r="F53"/>
  <c r="C54"/>
  <c r="D54"/>
  <c r="E54"/>
  <c r="F54" s="1"/>
  <c r="C55"/>
  <c r="D55"/>
  <c r="E55"/>
  <c r="F55"/>
  <c r="F56"/>
  <c r="C57"/>
  <c r="D57"/>
  <c r="E57"/>
  <c r="F57"/>
  <c r="F58"/>
  <c r="C59"/>
  <c r="D59"/>
  <c r="E59"/>
  <c r="F59" s="1"/>
  <c r="F60"/>
  <c r="F61"/>
  <c r="C62"/>
  <c r="D62"/>
  <c r="E62"/>
  <c r="F62" s="1"/>
  <c r="C63"/>
  <c r="D63"/>
  <c r="E63"/>
  <c r="F63" s="1"/>
  <c r="C64"/>
  <c r="D64"/>
  <c r="E64"/>
  <c r="F64" s="1"/>
  <c r="F65"/>
  <c r="C67"/>
  <c r="D67"/>
  <c r="E67"/>
  <c r="C70"/>
  <c r="D70"/>
  <c r="E70"/>
  <c r="F70" s="1"/>
  <c r="C71"/>
  <c r="D71"/>
  <c r="E71"/>
  <c r="F71" s="1"/>
  <c r="F72"/>
  <c r="F73"/>
  <c r="C75"/>
  <c r="D75"/>
  <c r="E75"/>
  <c r="F75" s="1"/>
  <c r="F76"/>
  <c r="F77"/>
  <c r="C78"/>
  <c r="D78"/>
  <c r="E78"/>
  <c r="F78" s="1"/>
  <c r="F79"/>
  <c r="C81"/>
  <c r="D81"/>
  <c r="E81"/>
  <c r="F81"/>
  <c r="F82"/>
  <c r="C83"/>
  <c r="D83"/>
  <c r="E83"/>
  <c r="F83" s="1"/>
  <c r="C84"/>
  <c r="D84"/>
  <c r="E84"/>
  <c r="F84" s="1"/>
  <c r="F86"/>
  <c r="C87"/>
  <c r="D87"/>
  <c r="E87"/>
  <c r="F87"/>
  <c r="F88"/>
  <c r="C89"/>
  <c r="D89"/>
  <c r="E89"/>
  <c r="F89" s="1"/>
  <c r="C90"/>
  <c r="D90"/>
  <c r="E90"/>
  <c r="F90" s="1"/>
  <c r="C92"/>
  <c r="D92"/>
  <c r="E92"/>
  <c r="C93"/>
  <c r="D93"/>
  <c r="E93"/>
  <c r="F93" s="1"/>
  <c r="F95"/>
  <c r="C96"/>
  <c r="D96"/>
  <c r="E96"/>
  <c r="F96"/>
  <c r="F97"/>
  <c r="C98"/>
  <c r="D98"/>
  <c r="E98"/>
  <c r="F98" s="1"/>
  <c r="F99"/>
  <c r="C100"/>
  <c r="D100"/>
  <c r="E100"/>
  <c r="F100"/>
  <c r="F101"/>
  <c r="C102"/>
  <c r="D102"/>
  <c r="E102"/>
  <c r="F102" s="1"/>
  <c r="F103"/>
  <c r="C104"/>
  <c r="D104"/>
  <c r="E104"/>
  <c r="F104"/>
  <c r="F105"/>
  <c r="F106"/>
  <c r="C107"/>
  <c r="D107"/>
  <c r="E107"/>
  <c r="F107"/>
  <c r="C108"/>
  <c r="D108"/>
  <c r="E108"/>
  <c r="F108" s="1"/>
  <c r="F109"/>
  <c r="F110"/>
  <c r="C111"/>
  <c r="D111"/>
  <c r="E111"/>
  <c r="F111" s="1"/>
  <c r="C112"/>
  <c r="D112"/>
  <c r="E112"/>
  <c r="F112" s="1"/>
  <c r="F113"/>
  <c r="C114"/>
  <c r="D114"/>
  <c r="E114"/>
  <c r="F114"/>
  <c r="C115"/>
  <c r="D115"/>
  <c r="E115"/>
  <c r="F115"/>
  <c r="F119"/>
  <c r="F120"/>
  <c r="C121"/>
  <c r="D121"/>
  <c r="E121"/>
  <c r="F121"/>
  <c r="C122"/>
  <c r="D122"/>
  <c r="E122"/>
  <c r="F122"/>
  <c r="F123"/>
  <c r="F124"/>
  <c r="C125"/>
  <c r="D125"/>
  <c r="E125"/>
  <c r="F125"/>
  <c r="F126"/>
  <c r="F127"/>
  <c r="F128"/>
  <c r="C130"/>
  <c r="D130"/>
  <c r="E130"/>
  <c r="F130" s="1"/>
  <c r="C131"/>
  <c r="D131"/>
  <c r="E131"/>
  <c r="F131" s="1"/>
  <c r="F132"/>
  <c r="C133"/>
  <c r="D133"/>
  <c r="E133"/>
  <c r="F133"/>
  <c r="C134"/>
  <c r="D134"/>
  <c r="E134"/>
  <c r="F134"/>
  <c r="F135"/>
  <c r="C136"/>
  <c r="D136"/>
  <c r="E136"/>
  <c r="F136" s="1"/>
  <c r="F137"/>
  <c r="C138"/>
  <c r="D138"/>
  <c r="E138"/>
  <c r="F138"/>
  <c r="C139"/>
  <c r="D139"/>
  <c r="E139"/>
  <c r="F139"/>
  <c r="F140"/>
  <c r="F141"/>
  <c r="C142"/>
  <c r="D142"/>
  <c r="E142"/>
  <c r="F142"/>
  <c r="F143"/>
  <c r="C144"/>
  <c r="D144"/>
  <c r="E144"/>
  <c r="F144" s="1"/>
  <c r="C145"/>
  <c r="D145"/>
  <c r="E145"/>
  <c r="F145" s="1"/>
  <c r="F147"/>
  <c r="C148"/>
  <c r="D148"/>
  <c r="E148"/>
  <c r="F148"/>
  <c r="F149"/>
  <c r="C150"/>
  <c r="D150"/>
  <c r="E150"/>
  <c r="F150" s="1"/>
  <c r="C151"/>
  <c r="D151"/>
  <c r="E151"/>
  <c r="F151" s="1"/>
  <c r="C152"/>
  <c r="D152"/>
  <c r="E152"/>
  <c r="F152" s="1"/>
  <c r="F156"/>
  <c r="F157"/>
  <c r="C158"/>
  <c r="D158"/>
  <c r="E158"/>
  <c r="F158" s="1"/>
  <c r="C159"/>
  <c r="D159"/>
  <c r="E159"/>
  <c r="F159" s="1"/>
  <c r="C161"/>
  <c r="D161"/>
  <c r="E161"/>
  <c r="C163"/>
  <c r="D163"/>
  <c r="D164" s="1"/>
  <c r="D183" s="1"/>
  <c r="D199" s="1"/>
  <c r="E163"/>
  <c r="C164"/>
  <c r="E164"/>
  <c r="F165"/>
  <c r="F166"/>
  <c r="F167"/>
  <c r="C168"/>
  <c r="D168"/>
  <c r="E168"/>
  <c r="F168" s="1"/>
  <c r="F169"/>
  <c r="F170"/>
  <c r="C171"/>
  <c r="D171"/>
  <c r="E171"/>
  <c r="F171" s="1"/>
  <c r="F172"/>
  <c r="F174"/>
  <c r="C175"/>
  <c r="D175"/>
  <c r="E175"/>
  <c r="F175" s="1"/>
  <c r="C176"/>
  <c r="D176"/>
  <c r="E176"/>
  <c r="F176" s="1"/>
  <c r="F178"/>
  <c r="C179"/>
  <c r="D179"/>
  <c r="E179"/>
  <c r="F179"/>
  <c r="F180"/>
  <c r="C181"/>
  <c r="D181"/>
  <c r="E181"/>
  <c r="F181" s="1"/>
  <c r="C182"/>
  <c r="D182"/>
  <c r="E182"/>
  <c r="F182" s="1"/>
  <c r="C183"/>
  <c r="E183"/>
  <c r="F183" s="1"/>
  <c r="C186"/>
  <c r="D186"/>
  <c r="E186"/>
  <c r="F188"/>
  <c r="C189"/>
  <c r="D189"/>
  <c r="E189"/>
  <c r="F189" s="1"/>
  <c r="F190"/>
  <c r="C191"/>
  <c r="D191"/>
  <c r="E191"/>
  <c r="F191"/>
  <c r="C192"/>
  <c r="D192"/>
  <c r="E192"/>
  <c r="F192"/>
  <c r="C195"/>
  <c r="D195"/>
  <c r="E195"/>
  <c r="C197"/>
  <c r="D197"/>
  <c r="E197"/>
  <c r="C198"/>
  <c r="D198"/>
  <c r="E198"/>
  <c r="C199"/>
  <c r="E199"/>
  <c r="F199" s="1"/>
  <c r="F201"/>
  <c r="C202"/>
  <c r="D202"/>
  <c r="E202"/>
  <c r="F202"/>
  <c r="F203"/>
  <c r="C205"/>
  <c r="D205"/>
  <c r="E205"/>
  <c r="F205" s="1"/>
  <c r="C207"/>
  <c r="D207"/>
  <c r="E207"/>
  <c r="F209"/>
  <c r="C210"/>
  <c r="D210"/>
  <c r="E210"/>
  <c r="F210" s="1"/>
  <c r="F211"/>
  <c r="C212"/>
  <c r="D212"/>
  <c r="E212"/>
  <c r="F212"/>
  <c r="C213"/>
  <c r="D213"/>
  <c r="E213"/>
  <c r="F213"/>
  <c r="C214"/>
  <c r="D214"/>
  <c r="E214"/>
  <c r="F214"/>
  <c r="F218"/>
  <c r="C219"/>
  <c r="D219"/>
  <c r="E219"/>
  <c r="F219"/>
  <c r="C220"/>
  <c r="D220"/>
  <c r="E220"/>
  <c r="F220"/>
  <c r="C221"/>
  <c r="D221"/>
  <c r="E221"/>
  <c r="F221"/>
  <c r="F223"/>
  <c r="F224"/>
  <c r="F225"/>
  <c r="F226"/>
  <c r="F227"/>
  <c r="F228"/>
  <c r="F229"/>
  <c r="F230"/>
  <c r="F231"/>
  <c r="F232"/>
  <c r="F234"/>
  <c r="F235"/>
  <c r="F236"/>
  <c r="C237"/>
  <c r="D237"/>
  <c r="E237"/>
  <c r="F237"/>
  <c r="F238"/>
  <c r="C239"/>
  <c r="D239"/>
  <c r="E239"/>
  <c r="F239"/>
  <c r="C240"/>
  <c r="D240"/>
  <c r="E240"/>
  <c r="F240"/>
  <c r="F241"/>
  <c r="C242"/>
  <c r="D242"/>
  <c r="E242"/>
  <c r="F242"/>
  <c r="F243" s="1"/>
  <c r="F244" s="1"/>
  <c r="F245" s="1"/>
  <c r="F246" s="1"/>
  <c r="F247" s="1"/>
  <c r="F248" s="1"/>
  <c r="F249" s="1"/>
  <c r="F250" s="1"/>
  <c r="F251" s="1"/>
  <c r="F252" s="1"/>
  <c r="F253" s="1"/>
  <c r="F254" s="1"/>
  <c r="F255" s="1"/>
  <c r="F256" s="1"/>
  <c r="F257" s="1"/>
  <c r="F258" s="1"/>
  <c r="F259" s="1"/>
  <c r="F260" s="1"/>
  <c r="F261" s="1"/>
  <c r="F262" s="1"/>
  <c r="C244"/>
  <c r="D244"/>
  <c r="E244"/>
  <c r="C245"/>
  <c r="D245"/>
  <c r="E245"/>
  <c r="C248"/>
  <c r="D248"/>
  <c r="E248"/>
  <c r="C249"/>
  <c r="D249"/>
  <c r="E249"/>
  <c r="C251"/>
  <c r="D251"/>
  <c r="E251"/>
  <c r="C252"/>
  <c r="D252"/>
  <c r="E252"/>
  <c r="C254"/>
  <c r="D254"/>
  <c r="E254"/>
  <c r="C255"/>
  <c r="D255"/>
  <c r="E255"/>
  <c r="C257"/>
  <c r="D257"/>
  <c r="E257"/>
  <c r="C258"/>
  <c r="D258"/>
  <c r="E258"/>
  <c r="C260"/>
  <c r="D260"/>
  <c r="E260"/>
  <c r="C261"/>
  <c r="D261"/>
  <c r="E261"/>
  <c r="C262"/>
  <c r="D262"/>
  <c r="E262"/>
  <c r="F266"/>
  <c r="C267"/>
  <c r="D267"/>
  <c r="E267"/>
  <c r="F267"/>
  <c r="C268"/>
  <c r="D268"/>
  <c r="E268"/>
  <c r="F268"/>
  <c r="F269"/>
  <c r="C270"/>
  <c r="D270"/>
  <c r="E270"/>
  <c r="F270" s="1"/>
  <c r="C271"/>
  <c r="D271"/>
  <c r="E271"/>
  <c r="F271" s="1"/>
  <c r="C272"/>
  <c r="D272"/>
  <c r="E272"/>
  <c r="F272" s="1"/>
  <c r="C273"/>
  <c r="D273"/>
  <c r="E273"/>
  <c r="F273" s="1"/>
  <c r="F276"/>
  <c r="C277"/>
  <c r="D277"/>
  <c r="E277"/>
  <c r="F277"/>
  <c r="C278"/>
  <c r="D278"/>
  <c r="E278"/>
  <c r="F278"/>
  <c r="C279"/>
  <c r="D279"/>
  <c r="E279"/>
  <c r="F279"/>
  <c r="C280"/>
  <c r="D280"/>
  <c r="E280"/>
  <c r="F280"/>
  <c r="F284"/>
  <c r="C285"/>
  <c r="C288" s="1"/>
  <c r="C289" s="1"/>
  <c r="C307" s="1"/>
  <c r="D285"/>
  <c r="E285"/>
  <c r="F285" s="1"/>
  <c r="F286"/>
  <c r="C287"/>
  <c r="D287"/>
  <c r="E287"/>
  <c r="F287"/>
  <c r="D288"/>
  <c r="D289"/>
  <c r="F290"/>
  <c r="F291"/>
  <c r="C292"/>
  <c r="D292"/>
  <c r="E292"/>
  <c r="F292"/>
  <c r="F293"/>
  <c r="F294"/>
  <c r="C295"/>
  <c r="D295"/>
  <c r="E295"/>
  <c r="F295"/>
  <c r="C296"/>
  <c r="D296"/>
  <c r="E296"/>
  <c r="F296"/>
  <c r="F297"/>
  <c r="C298"/>
  <c r="D298"/>
  <c r="E298"/>
  <c r="F298" s="1"/>
  <c r="F300"/>
  <c r="C301"/>
  <c r="D301"/>
  <c r="E301"/>
  <c r="F301"/>
  <c r="C302"/>
  <c r="D302"/>
  <c r="E302"/>
  <c r="F302"/>
  <c r="F303"/>
  <c r="C304"/>
  <c r="D304"/>
  <c r="E304"/>
  <c r="F304" s="1"/>
  <c r="C305"/>
  <c r="D305"/>
  <c r="E305"/>
  <c r="F305"/>
  <c r="C306"/>
  <c r="D306"/>
  <c r="E306"/>
  <c r="F306"/>
  <c r="D307"/>
  <c r="F309"/>
  <c r="C310"/>
  <c r="D310"/>
  <c r="E310"/>
  <c r="F310"/>
  <c r="C311"/>
  <c r="D311"/>
  <c r="E311"/>
  <c r="F311"/>
  <c r="C312"/>
  <c r="D312"/>
  <c r="E312"/>
  <c r="F312"/>
  <c r="F316"/>
  <c r="F317" s="1"/>
  <c r="F318" s="1"/>
  <c r="C318"/>
  <c r="D318"/>
  <c r="E318"/>
  <c r="F319"/>
  <c r="F320"/>
  <c r="C321"/>
  <c r="D321"/>
  <c r="E321"/>
  <c r="F321"/>
  <c r="F324"/>
  <c r="C325"/>
  <c r="D325"/>
  <c r="E325"/>
  <c r="F325"/>
  <c r="C326"/>
  <c r="D326"/>
  <c r="E326"/>
  <c r="F326"/>
  <c r="F327"/>
  <c r="C328"/>
  <c r="D328"/>
  <c r="E328"/>
  <c r="F328"/>
  <c r="C329"/>
  <c r="D329"/>
  <c r="E329"/>
  <c r="F329"/>
  <c r="C330"/>
  <c r="D330"/>
  <c r="E330"/>
  <c r="F330"/>
  <c r="F331"/>
  <c r="F332"/>
  <c r="C333"/>
  <c r="D333"/>
  <c r="E333"/>
  <c r="F333" s="1"/>
  <c r="C335"/>
  <c r="D335"/>
  <c r="E335"/>
  <c r="C336"/>
  <c r="D336"/>
  <c r="E336"/>
  <c r="F336" s="1"/>
  <c r="F337"/>
  <c r="C338"/>
  <c r="D338"/>
  <c r="E338"/>
  <c r="F338"/>
  <c r="F339"/>
  <c r="C340"/>
  <c r="D340"/>
  <c r="E340"/>
  <c r="F340" s="1"/>
  <c r="C341"/>
  <c r="D341"/>
  <c r="E341"/>
  <c r="F341" s="1"/>
  <c r="C342"/>
  <c r="D342"/>
  <c r="E342"/>
  <c r="F342" s="1"/>
  <c r="F346"/>
  <c r="C347"/>
  <c r="D347"/>
  <c r="E347"/>
  <c r="F347"/>
  <c r="C348"/>
  <c r="D348"/>
  <c r="E348"/>
  <c r="F348"/>
  <c r="C349"/>
  <c r="D349"/>
  <c r="E349"/>
  <c r="F349"/>
  <c r="F350"/>
  <c r="C351"/>
  <c r="D351"/>
  <c r="E351"/>
  <c r="F351"/>
  <c r="F352"/>
  <c r="C353"/>
  <c r="D353"/>
  <c r="E353"/>
  <c r="F353"/>
  <c r="C354"/>
  <c r="D354"/>
  <c r="E354"/>
  <c r="F354"/>
  <c r="C355"/>
  <c r="D355"/>
  <c r="E355"/>
  <c r="F355"/>
  <c r="F357"/>
  <c r="C358"/>
  <c r="D358"/>
  <c r="E358"/>
  <c r="F358"/>
  <c r="F359"/>
  <c r="C360"/>
  <c r="D360"/>
  <c r="E360"/>
  <c r="F360"/>
  <c r="C361"/>
  <c r="D361"/>
  <c r="E361"/>
  <c r="F361"/>
  <c r="C362"/>
  <c r="D362"/>
  <c r="E362"/>
  <c r="F362"/>
  <c r="F366"/>
  <c r="C367"/>
  <c r="D367"/>
  <c r="E367"/>
  <c r="F367"/>
  <c r="F368"/>
  <c r="C369"/>
  <c r="D369"/>
  <c r="E369"/>
  <c r="F369" s="1"/>
  <c r="F370"/>
  <c r="C371"/>
  <c r="D371"/>
  <c r="E371"/>
  <c r="F371"/>
  <c r="C372"/>
  <c r="D372"/>
  <c r="E372"/>
  <c r="F372"/>
  <c r="C373"/>
  <c r="D373"/>
  <c r="E373"/>
  <c r="F373"/>
  <c r="F374"/>
  <c r="C375"/>
  <c r="D375"/>
  <c r="E375"/>
  <c r="F375" s="1"/>
  <c r="F376"/>
  <c r="C377"/>
  <c r="D377"/>
  <c r="E377"/>
  <c r="F377"/>
  <c r="C378"/>
  <c r="D378"/>
  <c r="E378"/>
  <c r="F378" s="1"/>
  <c r="C379"/>
  <c r="D379"/>
  <c r="E379"/>
  <c r="F379" s="1"/>
  <c r="F383"/>
  <c r="F384"/>
  <c r="F385"/>
  <c r="F387"/>
  <c r="F388"/>
  <c r="C389"/>
  <c r="D389"/>
  <c r="E389"/>
  <c r="F389" s="1"/>
  <c r="C390"/>
  <c r="D390"/>
  <c r="E390"/>
  <c r="F390" s="1"/>
  <c r="F391"/>
  <c r="F392"/>
  <c r="C393"/>
  <c r="D393"/>
  <c r="E393"/>
  <c r="F393" s="1"/>
  <c r="F394"/>
  <c r="F395"/>
  <c r="F396"/>
  <c r="C397"/>
  <c r="D397"/>
  <c r="E397"/>
  <c r="F397"/>
  <c r="C398"/>
  <c r="D398"/>
  <c r="E398"/>
  <c r="F398"/>
  <c r="F399"/>
  <c r="C400"/>
  <c r="D400"/>
  <c r="E400"/>
  <c r="F400" s="1"/>
  <c r="C401"/>
  <c r="D401"/>
  <c r="E401"/>
  <c r="F401"/>
  <c r="C402"/>
  <c r="D402"/>
  <c r="E402"/>
  <c r="F402"/>
  <c r="F403"/>
  <c r="F404"/>
  <c r="C405"/>
  <c r="D405"/>
  <c r="E405"/>
  <c r="F405" s="1"/>
  <c r="F406"/>
  <c r="C407"/>
  <c r="D407"/>
  <c r="E407"/>
  <c r="F407"/>
  <c r="C408"/>
  <c r="D408"/>
  <c r="E408"/>
  <c r="F408"/>
  <c r="C411"/>
  <c r="D411"/>
  <c r="E411"/>
  <c r="C412"/>
  <c r="D412"/>
  <c r="E412"/>
  <c r="F412" s="1"/>
  <c r="F414"/>
  <c r="C415"/>
  <c r="D415"/>
  <c r="E415"/>
  <c r="F415"/>
  <c r="C417"/>
  <c r="D417"/>
  <c r="D418" s="1"/>
  <c r="D419" s="1"/>
  <c r="E417"/>
  <c r="C418"/>
  <c r="E418"/>
  <c r="C419"/>
  <c r="E419"/>
  <c r="F419" s="1"/>
  <c r="F423"/>
  <c r="F424"/>
  <c r="F425"/>
  <c r="C426"/>
  <c r="D426"/>
  <c r="E426"/>
  <c r="F426" s="1"/>
  <c r="F427"/>
  <c r="F428"/>
  <c r="F429"/>
  <c r="C430"/>
  <c r="D430"/>
  <c r="E430"/>
  <c r="F430"/>
  <c r="F431"/>
  <c r="C432"/>
  <c r="D432"/>
  <c r="E432"/>
  <c r="F432" s="1"/>
  <c r="F433"/>
  <c r="C434"/>
  <c r="D434"/>
  <c r="E434"/>
  <c r="F434"/>
  <c r="C435"/>
  <c r="D435"/>
  <c r="E435"/>
  <c r="F435"/>
  <c r="C436"/>
  <c r="D436"/>
  <c r="E436"/>
  <c r="F436"/>
  <c r="F437"/>
  <c r="F438"/>
  <c r="F439"/>
  <c r="C440"/>
  <c r="D440"/>
  <c r="E440"/>
  <c r="F440" s="1"/>
  <c r="C442"/>
  <c r="D442"/>
  <c r="E442"/>
  <c r="F443"/>
  <c r="C444"/>
  <c r="D444"/>
  <c r="E444"/>
  <c r="F444" s="1"/>
  <c r="C445"/>
  <c r="D445"/>
  <c r="E445"/>
  <c r="F445" s="1"/>
  <c r="F446"/>
  <c r="F448"/>
  <c r="C449"/>
  <c r="D449"/>
  <c r="E449"/>
  <c r="F449" s="1"/>
  <c r="C450"/>
  <c r="D450"/>
  <c r="E450"/>
  <c r="F450" s="1"/>
  <c r="F451"/>
  <c r="C452"/>
  <c r="D452"/>
  <c r="E452"/>
  <c r="F452"/>
  <c r="C453"/>
  <c r="D453"/>
  <c r="E453"/>
  <c r="F453"/>
  <c r="F454"/>
  <c r="C455"/>
  <c r="D455"/>
  <c r="E455"/>
  <c r="F455" s="1"/>
  <c r="C456"/>
  <c r="D456"/>
  <c r="E456"/>
  <c r="F456" s="1"/>
  <c r="C457"/>
  <c r="D457"/>
  <c r="E457"/>
  <c r="F457" s="1"/>
  <c r="F458"/>
  <c r="C459"/>
  <c r="D459"/>
  <c r="D462" s="1"/>
  <c r="D463" s="1"/>
  <c r="E459"/>
  <c r="F459"/>
  <c r="F460"/>
  <c r="C461"/>
  <c r="D461"/>
  <c r="E461"/>
  <c r="F461" s="1"/>
  <c r="C462"/>
  <c r="E462"/>
  <c r="F462" s="1"/>
  <c r="C463"/>
  <c r="E463"/>
  <c r="F463" s="1"/>
  <c r="F467"/>
  <c r="F468"/>
  <c r="F469"/>
  <c r="C470"/>
  <c r="D470"/>
  <c r="E470"/>
  <c r="F470"/>
  <c r="F471"/>
  <c r="F472"/>
  <c r="F473"/>
  <c r="C474"/>
  <c r="D474"/>
  <c r="E474"/>
  <c r="F474" s="1"/>
  <c r="C475"/>
  <c r="D475"/>
  <c r="D479" s="1"/>
  <c r="D480" s="1"/>
  <c r="E475"/>
  <c r="F475"/>
  <c r="F476"/>
  <c r="C477"/>
  <c r="D477"/>
  <c r="E477"/>
  <c r="F477" s="1"/>
  <c r="C478"/>
  <c r="D478"/>
  <c r="E478"/>
  <c r="F478" s="1"/>
  <c r="C479"/>
  <c r="E479"/>
  <c r="F479" s="1"/>
  <c r="C480"/>
  <c r="E480"/>
  <c r="F480" s="1"/>
  <c r="C483"/>
  <c r="D483"/>
  <c r="E483"/>
  <c r="C485"/>
  <c r="D485"/>
  <c r="D486" s="1"/>
  <c r="D487" s="1"/>
  <c r="E485"/>
  <c r="C486"/>
  <c r="C487" s="1"/>
  <c r="E486"/>
  <c r="E487" s="1"/>
  <c r="F491"/>
  <c r="F492"/>
  <c r="F493"/>
  <c r="C494"/>
  <c r="D494"/>
  <c r="E494"/>
  <c r="F494"/>
  <c r="F495"/>
  <c r="F496"/>
  <c r="F497"/>
  <c r="F498"/>
  <c r="C499"/>
  <c r="D499"/>
  <c r="E499"/>
  <c r="F499"/>
  <c r="C500"/>
  <c r="D500"/>
  <c r="D504" s="1"/>
  <c r="D505" s="1"/>
  <c r="E500"/>
  <c r="F500"/>
  <c r="F501"/>
  <c r="C502"/>
  <c r="D502"/>
  <c r="E502"/>
  <c r="F502" s="1"/>
  <c r="C503"/>
  <c r="D503"/>
  <c r="E503"/>
  <c r="F503" s="1"/>
  <c r="C504"/>
  <c r="E504"/>
  <c r="F504" s="1"/>
  <c r="C505"/>
  <c r="E505"/>
  <c r="F505" s="1"/>
  <c r="F507"/>
  <c r="C508"/>
  <c r="D508"/>
  <c r="D511" s="1"/>
  <c r="D512" s="1"/>
  <c r="E508"/>
  <c r="F508"/>
  <c r="F509"/>
  <c r="C510"/>
  <c r="D510"/>
  <c r="E510"/>
  <c r="F510" s="1"/>
  <c r="C511"/>
  <c r="E511"/>
  <c r="F511" s="1"/>
  <c r="C512"/>
  <c r="E512"/>
  <c r="F512" s="1"/>
  <c r="F516"/>
  <c r="F517"/>
  <c r="F518"/>
  <c r="F519"/>
  <c r="C521"/>
  <c r="D521"/>
  <c r="E521"/>
  <c r="F521" s="1"/>
  <c r="F522"/>
  <c r="F523"/>
  <c r="C524"/>
  <c r="D524"/>
  <c r="E524"/>
  <c r="F524" s="1"/>
  <c r="F526"/>
  <c r="C527"/>
  <c r="D527"/>
  <c r="D532" s="1"/>
  <c r="D533" s="1"/>
  <c r="D573" s="1"/>
  <c r="E527"/>
  <c r="F527"/>
  <c r="F528"/>
  <c r="F529"/>
  <c r="F530"/>
  <c r="C531"/>
  <c r="D531"/>
  <c r="E531"/>
  <c r="F531" s="1"/>
  <c r="C532"/>
  <c r="E532"/>
  <c r="F532" s="1"/>
  <c r="C533"/>
  <c r="E533"/>
  <c r="F533" s="1"/>
  <c r="F534"/>
  <c r="F535"/>
  <c r="F536"/>
  <c r="C537"/>
  <c r="D537"/>
  <c r="E537"/>
  <c r="F537"/>
  <c r="F538"/>
  <c r="F539"/>
  <c r="F540"/>
  <c r="F541"/>
  <c r="C542"/>
  <c r="D542"/>
  <c r="E542"/>
  <c r="F542"/>
  <c r="C543"/>
  <c r="D543"/>
  <c r="E543"/>
  <c r="F543"/>
  <c r="C545"/>
  <c r="D545"/>
  <c r="E545"/>
  <c r="F546"/>
  <c r="C547"/>
  <c r="D547"/>
  <c r="E547"/>
  <c r="F547"/>
  <c r="C548"/>
  <c r="D548"/>
  <c r="E548"/>
  <c r="F548"/>
  <c r="F549"/>
  <c r="F550"/>
  <c r="F551"/>
  <c r="C552"/>
  <c r="C560" s="1"/>
  <c r="C567" s="1"/>
  <c r="D552"/>
  <c r="E552"/>
  <c r="F552" s="1"/>
  <c r="F553"/>
  <c r="F554"/>
  <c r="C555"/>
  <c r="D555"/>
  <c r="E555"/>
  <c r="F555" s="1"/>
  <c r="F556"/>
  <c r="F557"/>
  <c r="F558"/>
  <c r="C559"/>
  <c r="D559"/>
  <c r="E559"/>
  <c r="F559"/>
  <c r="D560"/>
  <c r="F561"/>
  <c r="C562"/>
  <c r="D562"/>
  <c r="E562"/>
  <c r="F562" s="1"/>
  <c r="C563"/>
  <c r="D563"/>
  <c r="E563"/>
  <c r="F563" s="1"/>
  <c r="F564"/>
  <c r="C565"/>
  <c r="D565"/>
  <c r="E565"/>
  <c r="F565"/>
  <c r="C566"/>
  <c r="D566"/>
  <c r="E566"/>
  <c r="F566"/>
  <c r="D567"/>
  <c r="F568"/>
  <c r="C569"/>
  <c r="C572" s="1"/>
  <c r="D569"/>
  <c r="E569"/>
  <c r="F569" s="1"/>
  <c r="F570"/>
  <c r="C571"/>
  <c r="D571"/>
  <c r="E571"/>
  <c r="F571"/>
  <c r="D572"/>
  <c r="F575"/>
  <c r="C576"/>
  <c r="D576"/>
  <c r="E576"/>
  <c r="F576"/>
  <c r="C577"/>
  <c r="D577"/>
  <c r="E577"/>
  <c r="F577"/>
  <c r="C578"/>
  <c r="D578"/>
  <c r="E578"/>
  <c r="F578"/>
  <c r="F582"/>
  <c r="F583"/>
  <c r="F584"/>
  <c r="C585"/>
  <c r="D585"/>
  <c r="E585"/>
  <c r="F585"/>
  <c r="F586"/>
  <c r="F587"/>
  <c r="C588"/>
  <c r="D588"/>
  <c r="E588"/>
  <c r="F588"/>
  <c r="C589"/>
  <c r="D589"/>
  <c r="D593" s="1"/>
  <c r="D606" s="1"/>
  <c r="E589"/>
  <c r="F589"/>
  <c r="F590"/>
  <c r="C591"/>
  <c r="D591"/>
  <c r="E591"/>
  <c r="F591" s="1"/>
  <c r="C592"/>
  <c r="D592"/>
  <c r="E592"/>
  <c r="F592" s="1"/>
  <c r="C593"/>
  <c r="E593"/>
  <c r="F593" s="1"/>
  <c r="F594"/>
  <c r="C595"/>
  <c r="D595"/>
  <c r="E595"/>
  <c r="F595"/>
  <c r="C596"/>
  <c r="D596"/>
  <c r="E596"/>
  <c r="F596"/>
  <c r="C598"/>
  <c r="D598"/>
  <c r="E598"/>
  <c r="F599"/>
  <c r="C600"/>
  <c r="D600"/>
  <c r="E600"/>
  <c r="F600"/>
  <c r="C601"/>
  <c r="D601"/>
  <c r="E601"/>
  <c r="F601"/>
  <c r="C605"/>
  <c r="D605"/>
  <c r="E605"/>
  <c r="C606"/>
  <c r="E606"/>
  <c r="F606" s="1"/>
  <c r="F610"/>
  <c r="F611"/>
  <c r="F612"/>
  <c r="F613"/>
  <c r="C614"/>
  <c r="D614"/>
  <c r="E614"/>
  <c r="F614" s="1"/>
  <c r="C615"/>
  <c r="D615"/>
  <c r="E615"/>
  <c r="F615" s="1"/>
  <c r="C617"/>
  <c r="D617"/>
  <c r="E617"/>
  <c r="F618"/>
  <c r="C619"/>
  <c r="D619"/>
  <c r="E619"/>
  <c r="F619"/>
  <c r="C620"/>
  <c r="D620"/>
  <c r="E620"/>
  <c r="F620"/>
  <c r="F621"/>
  <c r="F622" s="1"/>
  <c r="F623" s="1"/>
  <c r="F624" s="1"/>
  <c r="F625" s="1"/>
  <c r="F626" s="1"/>
  <c r="F627" s="1"/>
  <c r="F628" s="1"/>
  <c r="F629" s="1"/>
  <c r="F630" s="1"/>
  <c r="F631" s="1"/>
  <c r="F632" s="1"/>
  <c r="F633" s="1"/>
  <c r="F634" s="1"/>
  <c r="F635" s="1"/>
  <c r="F636" s="1"/>
  <c r="F637" s="1"/>
  <c r="F638" s="1"/>
  <c r="F639" s="1"/>
  <c r="F640" s="1"/>
  <c r="F641" s="1"/>
  <c r="F642" s="1"/>
  <c r="F643" s="1"/>
  <c r="F644" s="1"/>
  <c r="F645" s="1"/>
  <c r="F646" s="1"/>
  <c r="F647" s="1"/>
  <c r="C624"/>
  <c r="D624"/>
  <c r="D631" s="1"/>
  <c r="D635" s="1"/>
  <c r="E624"/>
  <c r="C630"/>
  <c r="D630"/>
  <c r="E630"/>
  <c r="C631"/>
  <c r="C635" s="1"/>
  <c r="C642" s="1"/>
  <c r="E631"/>
  <c r="E635" s="1"/>
  <c r="E642" s="1"/>
  <c r="C633"/>
  <c r="D633"/>
  <c r="E633"/>
  <c r="C634"/>
  <c r="D634"/>
  <c r="E634"/>
  <c r="C638"/>
  <c r="D638"/>
  <c r="D641" s="1"/>
  <c r="E638"/>
  <c r="C640"/>
  <c r="D640"/>
  <c r="E640"/>
  <c r="C641"/>
  <c r="E641"/>
  <c r="C645"/>
  <c r="D645"/>
  <c r="E645"/>
  <c r="C646"/>
  <c r="D646"/>
  <c r="E646"/>
  <c r="C647"/>
  <c r="D647"/>
  <c r="E647"/>
  <c r="F651"/>
  <c r="C652"/>
  <c r="D652"/>
  <c r="D660" s="1"/>
  <c r="D663" s="1"/>
  <c r="D710" s="1"/>
  <c r="E652"/>
  <c r="F652"/>
  <c r="F653"/>
  <c r="F654"/>
  <c r="F655"/>
  <c r="C656"/>
  <c r="D656"/>
  <c r="E656"/>
  <c r="F656" s="1"/>
  <c r="F657"/>
  <c r="F658"/>
  <c r="C659"/>
  <c r="D659"/>
  <c r="E659"/>
  <c r="F659" s="1"/>
  <c r="C660"/>
  <c r="C663" s="1"/>
  <c r="C710" s="1"/>
  <c r="E660"/>
  <c r="F661"/>
  <c r="C662"/>
  <c r="D662"/>
  <c r="E662"/>
  <c r="F662"/>
  <c r="F664"/>
  <c r="F665"/>
  <c r="F666"/>
  <c r="C667"/>
  <c r="D667"/>
  <c r="E667"/>
  <c r="F667" s="1"/>
  <c r="F668"/>
  <c r="F669"/>
  <c r="F670"/>
  <c r="F671"/>
  <c r="C672"/>
  <c r="D672"/>
  <c r="E672"/>
  <c r="F672" s="1"/>
  <c r="C673"/>
  <c r="D673"/>
  <c r="E673"/>
  <c r="F673" s="1"/>
  <c r="C675"/>
  <c r="D675"/>
  <c r="E675"/>
  <c r="F676"/>
  <c r="C677"/>
  <c r="D677"/>
  <c r="E677"/>
  <c r="F677" s="1"/>
  <c r="C678"/>
  <c r="D678"/>
  <c r="E678"/>
  <c r="F678" s="1"/>
  <c r="F679"/>
  <c r="F680"/>
  <c r="F681"/>
  <c r="C682"/>
  <c r="D682"/>
  <c r="E682"/>
  <c r="F682"/>
  <c r="F683"/>
  <c r="F684"/>
  <c r="F685"/>
  <c r="F686"/>
  <c r="C687"/>
  <c r="D687"/>
  <c r="E687"/>
  <c r="F687"/>
  <c r="F688"/>
  <c r="F689"/>
  <c r="F690"/>
  <c r="F691"/>
  <c r="F692"/>
  <c r="F693"/>
  <c r="C694"/>
  <c r="D694"/>
  <c r="E694"/>
  <c r="F694"/>
  <c r="C695"/>
  <c r="D695"/>
  <c r="E695"/>
  <c r="F695"/>
  <c r="F696"/>
  <c r="C697"/>
  <c r="D697"/>
  <c r="E697"/>
  <c r="F697" s="1"/>
  <c r="C698"/>
  <c r="D698"/>
  <c r="E698"/>
  <c r="F698" s="1"/>
  <c r="F699"/>
  <c r="C700"/>
  <c r="D700"/>
  <c r="E700"/>
  <c r="F700"/>
  <c r="C701"/>
  <c r="D701"/>
  <c r="E701"/>
  <c r="F701"/>
  <c r="C702"/>
  <c r="D702"/>
  <c r="E702"/>
  <c r="F702"/>
  <c r="F703"/>
  <c r="C704"/>
  <c r="D704"/>
  <c r="E704"/>
  <c r="F704" s="1"/>
  <c r="F705"/>
  <c r="C706"/>
  <c r="D706"/>
  <c r="E706"/>
  <c r="F706"/>
  <c r="F707"/>
  <c r="C708"/>
  <c r="D708"/>
  <c r="E708"/>
  <c r="F708" s="1"/>
  <c r="C709"/>
  <c r="D709"/>
  <c r="E709"/>
  <c r="F709" s="1"/>
  <c r="F712"/>
  <c r="C713"/>
  <c r="D713"/>
  <c r="E713"/>
  <c r="F713"/>
  <c r="F714"/>
  <c r="F715"/>
  <c r="C716"/>
  <c r="D716"/>
  <c r="E716"/>
  <c r="F716"/>
  <c r="C717"/>
  <c r="D717"/>
  <c r="E717"/>
  <c r="F717"/>
  <c r="C718"/>
  <c r="D718"/>
  <c r="E718"/>
  <c r="F718"/>
  <c r="F722"/>
  <c r="F723"/>
  <c r="C724"/>
  <c r="D724"/>
  <c r="E724"/>
  <c r="F724"/>
  <c r="F725"/>
  <c r="F726"/>
  <c r="C727"/>
  <c r="D727"/>
  <c r="E727"/>
  <c r="F727"/>
  <c r="C728"/>
  <c r="D728"/>
  <c r="E728"/>
  <c r="F728"/>
  <c r="C729"/>
  <c r="D729"/>
  <c r="E729"/>
  <c r="F729"/>
  <c r="C730"/>
  <c r="D730"/>
  <c r="E730"/>
  <c r="F730"/>
  <c r="C733"/>
  <c r="D733"/>
  <c r="E733"/>
  <c r="C735"/>
  <c r="C736" s="1"/>
  <c r="C737" s="1"/>
  <c r="D735"/>
  <c r="E735"/>
  <c r="E736" s="1"/>
  <c r="E737" s="1"/>
  <c r="D736"/>
  <c r="D737" s="1"/>
  <c r="D886" s="1"/>
  <c r="F741"/>
  <c r="C742"/>
  <c r="D742"/>
  <c r="E742"/>
  <c r="F742"/>
  <c r="C743"/>
  <c r="D743"/>
  <c r="E743"/>
  <c r="F743"/>
  <c r="C744"/>
  <c r="D744"/>
  <c r="E744"/>
  <c r="F744"/>
  <c r="F748"/>
  <c r="C749"/>
  <c r="D749"/>
  <c r="E749"/>
  <c r="F749"/>
  <c r="C750"/>
  <c r="D750"/>
  <c r="E750"/>
  <c r="F750"/>
  <c r="C751"/>
  <c r="D751"/>
  <c r="E751"/>
  <c r="F751"/>
  <c r="F753"/>
  <c r="F755"/>
  <c r="C756"/>
  <c r="D756"/>
  <c r="E756"/>
  <c r="F756" s="1"/>
  <c r="C757"/>
  <c r="D757"/>
  <c r="E757"/>
  <c r="F757" s="1"/>
  <c r="C758"/>
  <c r="D758"/>
  <c r="E758"/>
  <c r="F758" s="1"/>
  <c r="F763"/>
  <c r="C764"/>
  <c r="D764"/>
  <c r="E764"/>
  <c r="F764" s="1"/>
  <c r="C765"/>
  <c r="D765"/>
  <c r="E765"/>
  <c r="F765" s="1"/>
  <c r="C766"/>
  <c r="D766"/>
  <c r="E766"/>
  <c r="F766"/>
  <c r="F770"/>
  <c r="C771"/>
  <c r="D771"/>
  <c r="E771"/>
  <c r="F771" s="1"/>
  <c r="C772"/>
  <c r="D772"/>
  <c r="E772"/>
  <c r="F772"/>
  <c r="C773"/>
  <c r="D773"/>
  <c r="E773"/>
  <c r="F773"/>
  <c r="F774"/>
  <c r="C775"/>
  <c r="D775"/>
  <c r="E775"/>
  <c r="F775"/>
  <c r="F776"/>
  <c r="C777"/>
  <c r="D777"/>
  <c r="E777"/>
  <c r="F777"/>
  <c r="F778"/>
  <c r="C779"/>
  <c r="D779"/>
  <c r="E779"/>
  <c r="F779"/>
  <c r="C780"/>
  <c r="D780"/>
  <c r="E780"/>
  <c r="F780"/>
  <c r="C781"/>
  <c r="D781"/>
  <c r="E781"/>
  <c r="F781"/>
  <c r="F785"/>
  <c r="C786"/>
  <c r="D786"/>
  <c r="E786"/>
  <c r="F786" s="1"/>
  <c r="C787"/>
  <c r="D787"/>
  <c r="E787"/>
  <c r="F787"/>
  <c r="C788"/>
  <c r="D788"/>
  <c r="E788"/>
  <c r="F788"/>
  <c r="F790"/>
  <c r="C791"/>
  <c r="D791"/>
  <c r="E791"/>
  <c r="F791"/>
  <c r="C792"/>
  <c r="D792"/>
  <c r="E792"/>
  <c r="F792"/>
  <c r="C793"/>
  <c r="D793"/>
  <c r="E793"/>
  <c r="F793"/>
  <c r="F797"/>
  <c r="F798"/>
  <c r="F799"/>
  <c r="F800"/>
  <c r="F801"/>
  <c r="F802"/>
  <c r="C803"/>
  <c r="D803"/>
  <c r="E803"/>
  <c r="F803"/>
  <c r="C804"/>
  <c r="D804"/>
  <c r="E804"/>
  <c r="F804"/>
  <c r="F805"/>
  <c r="C806"/>
  <c r="D806"/>
  <c r="E806"/>
  <c r="F806" s="1"/>
  <c r="F807"/>
  <c r="C808"/>
  <c r="D808"/>
  <c r="E808"/>
  <c r="F808"/>
  <c r="C809"/>
  <c r="D809"/>
  <c r="E809"/>
  <c r="F809"/>
  <c r="F810"/>
  <c r="F811"/>
  <c r="F812"/>
  <c r="C813"/>
  <c r="D813"/>
  <c r="E813"/>
  <c r="F813" s="1"/>
  <c r="F815"/>
  <c r="F816"/>
  <c r="F817"/>
  <c r="F818"/>
  <c r="C819"/>
  <c r="D819"/>
  <c r="E819"/>
  <c r="F819" s="1"/>
  <c r="F820"/>
  <c r="F821"/>
  <c r="F822"/>
  <c r="F823"/>
  <c r="C824"/>
  <c r="D824"/>
  <c r="E824"/>
  <c r="F824" s="1"/>
  <c r="C825"/>
  <c r="D825"/>
  <c r="E825"/>
  <c r="F825" s="1"/>
  <c r="F826"/>
  <c r="C827"/>
  <c r="D827"/>
  <c r="E827"/>
  <c r="F827"/>
  <c r="C828"/>
  <c r="D828"/>
  <c r="E828"/>
  <c r="F828"/>
  <c r="F829"/>
  <c r="C830"/>
  <c r="C832" s="1"/>
  <c r="C833" s="1"/>
  <c r="C834" s="1"/>
  <c r="D830"/>
  <c r="E830"/>
  <c r="F830" s="1"/>
  <c r="F831"/>
  <c r="D832"/>
  <c r="D833"/>
  <c r="D834"/>
  <c r="F836"/>
  <c r="C837"/>
  <c r="C840" s="1"/>
  <c r="C841" s="1"/>
  <c r="D837"/>
  <c r="E837"/>
  <c r="F837" s="1"/>
  <c r="F838"/>
  <c r="C839"/>
  <c r="D839"/>
  <c r="E839"/>
  <c r="F839"/>
  <c r="D840"/>
  <c r="D841"/>
  <c r="F845"/>
  <c r="C846"/>
  <c r="D846"/>
  <c r="E846"/>
  <c r="F846" s="1"/>
  <c r="C847"/>
  <c r="C851" s="1"/>
  <c r="C860" s="1"/>
  <c r="D847"/>
  <c r="E847"/>
  <c r="F847" s="1"/>
  <c r="F848"/>
  <c r="C849"/>
  <c r="D849"/>
  <c r="E849"/>
  <c r="F849"/>
  <c r="C850"/>
  <c r="D850"/>
  <c r="E850"/>
  <c r="F850"/>
  <c r="D851"/>
  <c r="F852"/>
  <c r="F854"/>
  <c r="F855"/>
  <c r="F857"/>
  <c r="C858"/>
  <c r="D858"/>
  <c r="E858"/>
  <c r="F858"/>
  <c r="C859"/>
  <c r="D859"/>
  <c r="E859"/>
  <c r="F859"/>
  <c r="D860"/>
  <c r="F862"/>
  <c r="C863"/>
  <c r="D863"/>
  <c r="E863"/>
  <c r="F863"/>
  <c r="C864"/>
  <c r="D864"/>
  <c r="E864"/>
  <c r="F864"/>
  <c r="C865"/>
  <c r="D865"/>
  <c r="E865"/>
  <c r="F865"/>
  <c r="F869"/>
  <c r="F870"/>
  <c r="C871"/>
  <c r="D871"/>
  <c r="E871"/>
  <c r="F871" s="1"/>
  <c r="F872"/>
  <c r="C873"/>
  <c r="D873"/>
  <c r="E873"/>
  <c r="F873"/>
  <c r="F874"/>
  <c r="C875"/>
  <c r="C878" s="1"/>
  <c r="C882" s="1"/>
  <c r="C883" s="1"/>
  <c r="C886" s="1"/>
  <c r="D875"/>
  <c r="E875"/>
  <c r="F875" s="1"/>
  <c r="C877"/>
  <c r="D877"/>
  <c r="E877"/>
  <c r="D878"/>
  <c r="F879"/>
  <c r="F880"/>
  <c r="C881"/>
  <c r="D881"/>
  <c r="E881"/>
  <c r="F881"/>
  <c r="D882"/>
  <c r="D883"/>
  <c r="F892"/>
  <c r="F893"/>
  <c r="F894"/>
  <c r="F895"/>
  <c r="F896"/>
  <c r="F897"/>
  <c r="C898"/>
  <c r="D898"/>
  <c r="E898"/>
  <c r="F898"/>
  <c r="C899"/>
  <c r="D899"/>
  <c r="E899"/>
  <c r="F899"/>
  <c r="F900"/>
  <c r="C901"/>
  <c r="D901"/>
  <c r="E901"/>
  <c r="F901" s="1"/>
  <c r="F902"/>
  <c r="C903"/>
  <c r="D903"/>
  <c r="E903"/>
  <c r="F903"/>
  <c r="C904"/>
  <c r="D904"/>
  <c r="E904"/>
  <c r="F904"/>
  <c r="F905"/>
  <c r="F906"/>
  <c r="F907"/>
  <c r="C908"/>
  <c r="D908"/>
  <c r="E908"/>
  <c r="F908"/>
  <c r="F909"/>
  <c r="F910"/>
  <c r="F911"/>
  <c r="F912"/>
  <c r="F913"/>
  <c r="C914"/>
  <c r="D914"/>
  <c r="E914"/>
  <c r="F914"/>
  <c r="F915"/>
  <c r="F916"/>
  <c r="F917"/>
  <c r="F918"/>
  <c r="C919"/>
  <c r="D919"/>
  <c r="E919"/>
  <c r="F919"/>
  <c r="C920"/>
  <c r="D920"/>
  <c r="E920"/>
  <c r="F920" s="1"/>
  <c r="F921"/>
  <c r="C922"/>
  <c r="D922"/>
  <c r="E922"/>
  <c r="F922"/>
  <c r="C923"/>
  <c r="D923"/>
  <c r="E923"/>
  <c r="F923"/>
  <c r="F924"/>
  <c r="C925"/>
  <c r="F925"/>
  <c r="F926"/>
  <c r="C927"/>
  <c r="D927"/>
  <c r="E927"/>
  <c r="F927"/>
  <c r="C928"/>
  <c r="D928"/>
  <c r="E928"/>
  <c r="F928"/>
  <c r="C931"/>
  <c r="D931"/>
  <c r="E931"/>
  <c r="F932"/>
  <c r="C933"/>
  <c r="D933"/>
  <c r="E933"/>
  <c r="F933"/>
  <c r="C934"/>
  <c r="D934"/>
  <c r="E934"/>
  <c r="F934"/>
  <c r="C935"/>
  <c r="D935"/>
  <c r="E935"/>
  <c r="F935"/>
  <c r="F937"/>
  <c r="C938"/>
  <c r="D938"/>
  <c r="E938"/>
  <c r="F938" s="1"/>
  <c r="F939"/>
  <c r="C940"/>
  <c r="D940"/>
  <c r="E940"/>
  <c r="F940"/>
  <c r="F941"/>
  <c r="C942"/>
  <c r="D942"/>
  <c r="E942"/>
  <c r="F942" s="1"/>
  <c r="C943"/>
  <c r="D943"/>
  <c r="E943"/>
  <c r="F943" s="1"/>
  <c r="F947"/>
  <c r="F949"/>
  <c r="F950"/>
  <c r="F951"/>
  <c r="F952"/>
  <c r="F953"/>
  <c r="F954"/>
  <c r="F955"/>
  <c r="F956"/>
  <c r="F957"/>
  <c r="F958"/>
  <c r="C959"/>
  <c r="D959"/>
  <c r="E959"/>
  <c r="F959"/>
  <c r="F960"/>
  <c r="F961"/>
  <c r="F962"/>
  <c r="C963"/>
  <c r="D963"/>
  <c r="E963"/>
  <c r="F963" s="1"/>
  <c r="F964"/>
  <c r="F965"/>
  <c r="F966"/>
  <c r="F967"/>
  <c r="F968"/>
  <c r="F969"/>
  <c r="F970"/>
  <c r="F972"/>
  <c r="F973"/>
  <c r="F974"/>
  <c r="F975"/>
  <c r="F976"/>
  <c r="F977"/>
  <c r="F978"/>
  <c r="F979"/>
  <c r="F980"/>
  <c r="F981"/>
  <c r="F982"/>
  <c r="F983"/>
  <c r="F984"/>
  <c r="F985"/>
  <c r="F986"/>
  <c r="C987"/>
  <c r="D987"/>
  <c r="E987"/>
  <c r="F987" s="1"/>
  <c r="F988"/>
  <c r="F989"/>
  <c r="F990"/>
  <c r="C991"/>
  <c r="D991"/>
  <c r="E991"/>
  <c r="F991"/>
  <c r="C992"/>
  <c r="D992"/>
  <c r="E992"/>
  <c r="F992"/>
  <c r="F993"/>
  <c r="F994"/>
  <c r="F995"/>
  <c r="C996"/>
  <c r="D996"/>
  <c r="E996"/>
  <c r="F996" s="1"/>
  <c r="C997"/>
  <c r="D997"/>
  <c r="E997"/>
  <c r="F997" s="1"/>
  <c r="C1003"/>
  <c r="D1003"/>
  <c r="E1003"/>
  <c r="F1003"/>
  <c r="C1004"/>
  <c r="D1004"/>
  <c r="E1004"/>
  <c r="F1004"/>
  <c r="F1008"/>
  <c r="F1009"/>
  <c r="F1010"/>
  <c r="F1011"/>
  <c r="F1012"/>
  <c r="F1013"/>
  <c r="F1014"/>
  <c r="F1015"/>
  <c r="F1016"/>
  <c r="F1017"/>
  <c r="F1018"/>
  <c r="F1020"/>
  <c r="F1021"/>
  <c r="F1022"/>
  <c r="F1023"/>
  <c r="F1024"/>
  <c r="F1025"/>
  <c r="F1026"/>
  <c r="F1027"/>
  <c r="F1028"/>
  <c r="F1029"/>
  <c r="F1030"/>
  <c r="C1031"/>
  <c r="D1031"/>
  <c r="E1031"/>
  <c r="F1031" s="1"/>
  <c r="C1032"/>
  <c r="D1032"/>
  <c r="E1032"/>
  <c r="F1032" s="1"/>
  <c r="F660" l="1"/>
  <c r="F418"/>
  <c r="C887"/>
  <c r="D642"/>
  <c r="D887" s="1"/>
  <c r="C573"/>
  <c r="E878"/>
  <c r="E851"/>
  <c r="E840"/>
  <c r="E832"/>
  <c r="E288"/>
  <c r="E663"/>
  <c r="E572"/>
  <c r="F572" s="1"/>
  <c r="E560"/>
  <c r="F840" l="1"/>
  <c r="E841"/>
  <c r="F841" s="1"/>
  <c r="F288"/>
  <c r="E289"/>
  <c r="F878"/>
  <c r="E882"/>
  <c r="E567"/>
  <c r="F560"/>
  <c r="F663"/>
  <c r="E710"/>
  <c r="F710" s="1"/>
  <c r="F832"/>
  <c r="E833"/>
  <c r="F851"/>
  <c r="F860" s="1"/>
  <c r="E860"/>
  <c r="E573" l="1"/>
  <c r="F573" s="1"/>
  <c r="F567"/>
  <c r="F833"/>
  <c r="E834"/>
  <c r="F834" s="1"/>
  <c r="F882"/>
  <c r="E883"/>
  <c r="F289"/>
  <c r="E307"/>
  <c r="F307" s="1"/>
  <c r="E887"/>
  <c r="F887" s="1"/>
  <c r="F883" l="1"/>
  <c r="E886"/>
  <c r="F886" s="1"/>
</calcChain>
</file>

<file path=xl/sharedStrings.xml><?xml version="1.0" encoding="utf-8"?>
<sst xmlns="http://schemas.openxmlformats.org/spreadsheetml/2006/main" count="2098" uniqueCount="595">
  <si>
    <t>Kiadási rovatok összesen</t>
  </si>
  <si>
    <t>**</t>
  </si>
  <si>
    <t xml:space="preserve">Dologi kiadások                         </t>
  </si>
  <si>
    <t xml:space="preserve">K3        </t>
  </si>
  <si>
    <t>Fizetendő általános forgalmi adó (ÁFA)</t>
  </si>
  <si>
    <t xml:space="preserve">K352 </t>
  </si>
  <si>
    <t>Működ.célú előzetes.felszám.levonh.ÁFA</t>
  </si>
  <si>
    <t xml:space="preserve">K351/1    </t>
  </si>
  <si>
    <t>Belföldi kiküldetések kiadásai</t>
  </si>
  <si>
    <t>K341/1</t>
  </si>
  <si>
    <t>Szemétdíjak</t>
  </si>
  <si>
    <t xml:space="preserve">K337/92   </t>
  </si>
  <si>
    <t>Kéményseprés,rovarírtás</t>
  </si>
  <si>
    <t xml:space="preserve">K337/91   </t>
  </si>
  <si>
    <t xml:space="preserve">Szállítási szolgáltatási díjak </t>
  </si>
  <si>
    <t xml:space="preserve">K337/3  </t>
  </si>
  <si>
    <t>Biztosítási szolgáltatási díjak</t>
  </si>
  <si>
    <t xml:space="preserve">K337/1    </t>
  </si>
  <si>
    <t>Egyéb szakmai szolg./egyéb</t>
  </si>
  <si>
    <t xml:space="preserve">K336/94   </t>
  </si>
  <si>
    <t>Foglalkozás egészségügy</t>
  </si>
  <si>
    <t xml:space="preserve">K336/93 </t>
  </si>
  <si>
    <t>Munkavédelem</t>
  </si>
  <si>
    <t xml:space="preserve">K336/91   </t>
  </si>
  <si>
    <t>Karbantartási, kisjavítási szolgáltatás</t>
  </si>
  <si>
    <t xml:space="preserve">K334      </t>
  </si>
  <si>
    <t>Vásárolt élelmezés</t>
  </si>
  <si>
    <t>K332</t>
  </si>
  <si>
    <t>Víz- és csatornadíjak</t>
  </si>
  <si>
    <t xml:space="preserve">K331/4 </t>
  </si>
  <si>
    <t>Gázenergia-szolgáltatási díjak</t>
  </si>
  <si>
    <t xml:space="preserve">K331/2    </t>
  </si>
  <si>
    <t>Villamosenergia szolg. díjak</t>
  </si>
  <si>
    <t xml:space="preserve">K331/1 </t>
  </si>
  <si>
    <t xml:space="preserve">Nem adatátvit.célú távközlési díjak </t>
  </si>
  <si>
    <t xml:space="preserve">K322/1    </t>
  </si>
  <si>
    <t>Számítást.szoftv.kapcs.inform.szolgált.</t>
  </si>
  <si>
    <t>K321/2</t>
  </si>
  <si>
    <t>Egyéb üzemeltetési anyag/egyéb</t>
  </si>
  <si>
    <t xml:space="preserve">K312/93   </t>
  </si>
  <si>
    <t>Karbantartási anyag</t>
  </si>
  <si>
    <t xml:space="preserve">K312/92   </t>
  </si>
  <si>
    <t>Tisztítószer beszerzés</t>
  </si>
  <si>
    <t xml:space="preserve">K312/91   </t>
  </si>
  <si>
    <t>Munkaruha, védőruha,egyenruha beszerzés</t>
  </si>
  <si>
    <t>K312/5</t>
  </si>
  <si>
    <t>Irodaszer,nyomtatv.beszerzés</t>
  </si>
  <si>
    <t xml:space="preserve">K312/2    </t>
  </si>
  <si>
    <t>Élelmiszer beszerzés</t>
  </si>
  <si>
    <t xml:space="preserve">K312/1    </t>
  </si>
  <si>
    <t>2017.évi költségvetés</t>
  </si>
  <si>
    <t>Teljesítés 2016.12.31</t>
  </si>
  <si>
    <t>Mód.előirányzat</t>
  </si>
  <si>
    <t>Er.előirányzat</t>
  </si>
  <si>
    <t>Rovat neve</t>
  </si>
  <si>
    <t>Rovat/tétel</t>
  </si>
  <si>
    <t>Intézményen kívüli gyermekétkeztetés</t>
  </si>
  <si>
    <t>Kiadás</t>
  </si>
  <si>
    <t>Bevételi rovatok összesen</t>
  </si>
  <si>
    <t xml:space="preserve">Működési bevételek                      </t>
  </si>
  <si>
    <t xml:space="preserve">B4        </t>
  </si>
  <si>
    <t>Kiszáml.egy.adóz.ért.term.szolg.ÁFA</t>
  </si>
  <si>
    <t xml:space="preserve">B406/1    </t>
  </si>
  <si>
    <t>Egyéb szolgáltatások miatti bevételek</t>
  </si>
  <si>
    <t xml:space="preserve">B402/4    </t>
  </si>
  <si>
    <t>Teljesítés %-a</t>
  </si>
  <si>
    <t xml:space="preserve"> Munkahelyi étkeztetés köznevelési intézményben </t>
  </si>
  <si>
    <t>Bevétel</t>
  </si>
  <si>
    <t>Nem intézm.ellát.térítési díja</t>
  </si>
  <si>
    <t>B405/2</t>
  </si>
  <si>
    <t>Intézményi ellátási díjak</t>
  </si>
  <si>
    <t xml:space="preserve">B405/1    </t>
  </si>
  <si>
    <t xml:space="preserve">Beruházások                             </t>
  </si>
  <si>
    <t xml:space="preserve">K6        </t>
  </si>
  <si>
    <t>Beruházás célú levonható előz.felsz. ÁFA</t>
  </si>
  <si>
    <t xml:space="preserve">K67/1     </t>
  </si>
  <si>
    <t>Kisértékű gép, berendezés beszerzése</t>
  </si>
  <si>
    <t>K64/7</t>
  </si>
  <si>
    <t>Kisértékű informatikai eszköz  beszerzés</t>
  </si>
  <si>
    <t xml:space="preserve">K63/2     </t>
  </si>
  <si>
    <t>K352</t>
  </si>
  <si>
    <t>K337/3</t>
  </si>
  <si>
    <t xml:space="preserve">K336/93   </t>
  </si>
  <si>
    <t>K336/91</t>
  </si>
  <si>
    <t>K331/4</t>
  </si>
  <si>
    <t>K331/1</t>
  </si>
  <si>
    <t xml:space="preserve">Adatátviteli, távközlési díjak </t>
  </si>
  <si>
    <t xml:space="preserve">K321/5    </t>
  </si>
  <si>
    <t>K312/92</t>
  </si>
  <si>
    <t xml:space="preserve">Munkaadókat terh.járulék.és szoc.hj.adó </t>
  </si>
  <si>
    <t xml:space="preserve">K2        </t>
  </si>
  <si>
    <t>Munkáltatót terhel.személyi jövedelemadó</t>
  </si>
  <si>
    <t>K2/7</t>
  </si>
  <si>
    <t>Egészségügyi hozzájárulás</t>
  </si>
  <si>
    <t>K2/3</t>
  </si>
  <si>
    <t>Szociális hozzájárulási adó</t>
  </si>
  <si>
    <t xml:space="preserve">K2/1      </t>
  </si>
  <si>
    <t xml:space="preserve">Személyi juttatások                     </t>
  </si>
  <si>
    <t xml:space="preserve">K1        </t>
  </si>
  <si>
    <t>Betegszabadság</t>
  </si>
  <si>
    <t>K1113/7</t>
  </si>
  <si>
    <t>Távolléti díj,szabadságmegváltás</t>
  </si>
  <si>
    <t>K1113/4</t>
  </si>
  <si>
    <t>Egyéb költségtérítések</t>
  </si>
  <si>
    <t>K1110</t>
  </si>
  <si>
    <t>Közlekedési költségtérítés</t>
  </si>
  <si>
    <t xml:space="preserve">K1109     </t>
  </si>
  <si>
    <t>Széchenyi Pihenő Kártya kiadása</t>
  </si>
  <si>
    <t>K1107/4</t>
  </si>
  <si>
    <t>Erzsébet-utalvány kiadása</t>
  </si>
  <si>
    <t>K1107/3</t>
  </si>
  <si>
    <t>Étkezési hozzájárulás</t>
  </si>
  <si>
    <t xml:space="preserve">K1107/1   </t>
  </si>
  <si>
    <t>Végkielégítés</t>
  </si>
  <si>
    <t xml:space="preserve">K1105     </t>
  </si>
  <si>
    <t>Normatív jutalmak</t>
  </si>
  <si>
    <t>K1102</t>
  </si>
  <si>
    <t>Illetménykompenzáció</t>
  </si>
  <si>
    <t xml:space="preserve">K1101/7   </t>
  </si>
  <si>
    <t>Illetménykiegészítések</t>
  </si>
  <si>
    <t xml:space="preserve">K1101/2   </t>
  </si>
  <si>
    <t>Alapilletmény</t>
  </si>
  <si>
    <t>K1101/1</t>
  </si>
  <si>
    <t>Gyermekétkeztetés köznevelési intézményben</t>
  </si>
  <si>
    <t>Általános forgalmi adó(ÁFA) visszatérít.</t>
  </si>
  <si>
    <t xml:space="preserve">B407      </t>
  </si>
  <si>
    <t>Kiszámlázott általános forgalmi adó(ÁFA)</t>
  </si>
  <si>
    <t xml:space="preserve">B406      </t>
  </si>
  <si>
    <t>B406/1</t>
  </si>
  <si>
    <t xml:space="preserve">Szolgáltatások ellenértéke              </t>
  </si>
  <si>
    <t xml:space="preserve">B402      </t>
  </si>
  <si>
    <t>Beruházás célú előzetesen felszámít. ÁFA</t>
  </si>
  <si>
    <t xml:space="preserve">K67       </t>
  </si>
  <si>
    <t>Egyéb tárgyi eszközök beszerzése, létes.</t>
  </si>
  <si>
    <t xml:space="preserve">K64       </t>
  </si>
  <si>
    <t xml:space="preserve">K64/7     </t>
  </si>
  <si>
    <t>Különféle befizet.és egyéb dologi kiadás</t>
  </si>
  <si>
    <t xml:space="preserve">K35       </t>
  </si>
  <si>
    <t>Működési célra előzetesen felszámít. ÁFA</t>
  </si>
  <si>
    <t xml:space="preserve">K351      </t>
  </si>
  <si>
    <t>K351/1</t>
  </si>
  <si>
    <t xml:space="preserve">Kiküldetések, reklám- és prop.kiadások  </t>
  </si>
  <si>
    <t xml:space="preserve">K34       </t>
  </si>
  <si>
    <t xml:space="preserve">Kiküldetések kiadásai                   </t>
  </si>
  <si>
    <t xml:space="preserve">K341      </t>
  </si>
  <si>
    <t xml:space="preserve">Szolgáltatási kiadások                  </t>
  </si>
  <si>
    <t xml:space="preserve">K33       </t>
  </si>
  <si>
    <t xml:space="preserve">Egyéb szolgáltatások                    </t>
  </si>
  <si>
    <t xml:space="preserve">K337      </t>
  </si>
  <si>
    <t>K337/92</t>
  </si>
  <si>
    <t xml:space="preserve">Szakmai tevékenységet segítő szolgált.  </t>
  </si>
  <si>
    <t xml:space="preserve">K336      </t>
  </si>
  <si>
    <t>K336/94</t>
  </si>
  <si>
    <t xml:space="preserve">K332      </t>
  </si>
  <si>
    <t xml:space="preserve">Közüzemi díjak                          </t>
  </si>
  <si>
    <t xml:space="preserve">K331      </t>
  </si>
  <si>
    <t xml:space="preserve">Kommunikációs szolgáltatások            </t>
  </si>
  <si>
    <t xml:space="preserve">K32       </t>
  </si>
  <si>
    <t xml:space="preserve">Egyéb kommunikációs szolgáltatások      </t>
  </si>
  <si>
    <t xml:space="preserve">K322      </t>
  </si>
  <si>
    <t>Informatikai szolgáltatások igénybevétel</t>
  </si>
  <si>
    <t xml:space="preserve">K321      </t>
  </si>
  <si>
    <t xml:space="preserve">Készletbeszerzés                        </t>
  </si>
  <si>
    <t xml:space="preserve">K31       </t>
  </si>
  <si>
    <t xml:space="preserve">Üzemeltetési anyagok beszerzése         </t>
  </si>
  <si>
    <t xml:space="preserve">K312      </t>
  </si>
  <si>
    <t>K312/91</t>
  </si>
  <si>
    <t>K312/1</t>
  </si>
  <si>
    <t>Máshova nem sorolt gazdasági ügyek</t>
  </si>
  <si>
    <t>Kiadások összesen</t>
  </si>
  <si>
    <t>Bevételek összesen</t>
  </si>
  <si>
    <t xml:space="preserve">Közhatalmi bevételek                    </t>
  </si>
  <si>
    <t xml:space="preserve">B3        </t>
  </si>
  <si>
    <t xml:space="preserve">Egyéb közhatalmi bevételek              </t>
  </si>
  <si>
    <t xml:space="preserve">B36       </t>
  </si>
  <si>
    <t>Egyéb települési adók</t>
  </si>
  <si>
    <t xml:space="preserve">B36/29    </t>
  </si>
  <si>
    <t>Önk.megill.helysz.és szabálysért.bírság</t>
  </si>
  <si>
    <t>B36/26</t>
  </si>
  <si>
    <t xml:space="preserve">Termékek és szolgáltatások adói         </t>
  </si>
  <si>
    <t xml:space="preserve">B35       </t>
  </si>
  <si>
    <t xml:space="preserve">Egyéb áruhasználati és szolgáltat.adók  </t>
  </si>
  <si>
    <t xml:space="preserve">B355      </t>
  </si>
  <si>
    <t>Idegenforgalmi adó (tartózkodás alapján)</t>
  </si>
  <si>
    <t>B355/21</t>
  </si>
  <si>
    <t xml:space="preserve">Gépjárműadók                            </t>
  </si>
  <si>
    <t xml:space="preserve">B354      </t>
  </si>
  <si>
    <t>Helyi önkorm.megillető belf.gépjárműadó</t>
  </si>
  <si>
    <t>B354/21</t>
  </si>
  <si>
    <t xml:space="preserve">Értékesítési és forgalmi adók           </t>
  </si>
  <si>
    <t xml:space="preserve">B351      </t>
  </si>
  <si>
    <t>Állandó jell.végz.tevék.ut.iparűzési adó</t>
  </si>
  <si>
    <t>B351/21</t>
  </si>
  <si>
    <t xml:space="preserve">Vagyoni típusú adók                     </t>
  </si>
  <si>
    <t xml:space="preserve">B34       </t>
  </si>
  <si>
    <t>Magánszem.kommunális adója</t>
  </si>
  <si>
    <t>B34/14</t>
  </si>
  <si>
    <t>Építményadó</t>
  </si>
  <si>
    <t>B34/11</t>
  </si>
  <si>
    <t>Pf.teljesítés</t>
  </si>
  <si>
    <t xml:space="preserve">Önkormányzatok funkcióra nem sorolható bevételei  </t>
  </si>
  <si>
    <t xml:space="preserve">Működési célú átvett pénzeszközök       </t>
  </si>
  <si>
    <t xml:space="preserve">B6        </t>
  </si>
  <si>
    <t>Működ.c.visszat.támog.kölcs.visszat.ÁH.k</t>
  </si>
  <si>
    <t xml:space="preserve">B64       </t>
  </si>
  <si>
    <t>Háztart.műk.vissz.tám.kölcs.vtérítése</t>
  </si>
  <si>
    <t>B64/3</t>
  </si>
  <si>
    <t xml:space="preserve">Ellátottak pénzbeli juttatásai          </t>
  </si>
  <si>
    <t xml:space="preserve">K4        </t>
  </si>
  <si>
    <t xml:space="preserve">Egyéb nem intézményi ellátások          </t>
  </si>
  <si>
    <t xml:space="preserve">K48       </t>
  </si>
  <si>
    <t>Szociális tüzifa</t>
  </si>
  <si>
    <t xml:space="preserve">K48/247   </t>
  </si>
  <si>
    <t>Első lakáshoz jutók támogatása</t>
  </si>
  <si>
    <t>K48/245</t>
  </si>
  <si>
    <t>Települési tám./temetési tám.</t>
  </si>
  <si>
    <t>K48/244</t>
  </si>
  <si>
    <t xml:space="preserve">Települési tám./létfennt. tám./átmeneti </t>
  </si>
  <si>
    <t xml:space="preserve">K48/243   </t>
  </si>
  <si>
    <t>Települési tám./lakásfennt.tám.</t>
  </si>
  <si>
    <t xml:space="preserve">K48/242   </t>
  </si>
  <si>
    <t>Átmeneti pénzbeli segély</t>
  </si>
  <si>
    <t xml:space="preserve">K48/22    </t>
  </si>
  <si>
    <t>Működ.célú előzet.felsz.le nem vonh.ÁFA</t>
  </si>
  <si>
    <t xml:space="preserve">K351/2    </t>
  </si>
  <si>
    <t xml:space="preserve">K337/3    </t>
  </si>
  <si>
    <t xml:space="preserve">Egyéb szociális pénzbeli és természetbeni ellátás </t>
  </si>
  <si>
    <t xml:space="preserve">Ellátási díjak                          </t>
  </si>
  <si>
    <t xml:space="preserve">B405      </t>
  </si>
  <si>
    <t>Szociális étkeztetés</t>
  </si>
  <si>
    <t xml:space="preserve">B405/5    </t>
  </si>
  <si>
    <t xml:space="preserve">K331/4    </t>
  </si>
  <si>
    <t xml:space="preserve">K331/1    </t>
  </si>
  <si>
    <t xml:space="preserve">K321/2    </t>
  </si>
  <si>
    <t xml:space="preserve">K312/5    </t>
  </si>
  <si>
    <t xml:space="preserve">Szociális étkeztetés </t>
  </si>
  <si>
    <t>Lakásfenntartási támogatás</t>
  </si>
  <si>
    <t xml:space="preserve">K46/21    </t>
  </si>
  <si>
    <t>Postai szolgáltatás díja</t>
  </si>
  <si>
    <t xml:space="preserve">K337/4    </t>
  </si>
  <si>
    <t>Lakásfenntartással, lakhatással összefüggő ellátás</t>
  </si>
  <si>
    <t>Települési tám./gyereknevelési</t>
  </si>
  <si>
    <t>K48/246</t>
  </si>
  <si>
    <t>Intézményi ellátottak pénzbeli juttatása</t>
  </si>
  <si>
    <t xml:space="preserve">K47       </t>
  </si>
  <si>
    <t>Felsőfokú oktat.résztv.pénzbeli juttatás</t>
  </si>
  <si>
    <t xml:space="preserve">K47/3     </t>
  </si>
  <si>
    <t xml:space="preserve">Családi támogatások                     </t>
  </si>
  <si>
    <t xml:space="preserve">K42       </t>
  </si>
  <si>
    <t>Pénzbeli gyermekvédelmi támogatás</t>
  </si>
  <si>
    <t xml:space="preserve">K42/21    </t>
  </si>
  <si>
    <t>Gyermekvédelmi pénzbeli és természetbeni ellátás</t>
  </si>
  <si>
    <t xml:space="preserve">K48/244   </t>
  </si>
  <si>
    <t>Köztemetés (pénzbeli)</t>
  </si>
  <si>
    <t xml:space="preserve">K48/23    </t>
  </si>
  <si>
    <t>Elhunyt személyek hátramaradottainak pénzbeli ell.</t>
  </si>
  <si>
    <t>Települési tám/gyógyszer</t>
  </si>
  <si>
    <t>Települési tám./ápolási díj</t>
  </si>
  <si>
    <t xml:space="preserve">K48/241   </t>
  </si>
  <si>
    <t>Helyi megállapítású ápolási díj</t>
  </si>
  <si>
    <t xml:space="preserve">K44/21    </t>
  </si>
  <si>
    <t>Betegséggel kapcsolatos pénzbeli ellátások, támog.</t>
  </si>
  <si>
    <t xml:space="preserve">Egyéb működési célú kiadások            </t>
  </si>
  <si>
    <t xml:space="preserve">K5        </t>
  </si>
  <si>
    <t xml:space="preserve">Egyéb működ.c.támogatások ÁH-on kivül   </t>
  </si>
  <si>
    <t xml:space="preserve">K512      </t>
  </si>
  <si>
    <t>Civil szerv.működ.c.támogatás</t>
  </si>
  <si>
    <t xml:space="preserve">K512/41   </t>
  </si>
  <si>
    <t>Civil szervezetek működési támogatása</t>
  </si>
  <si>
    <t>B402/4</t>
  </si>
  <si>
    <t>K351/2</t>
  </si>
  <si>
    <t>Ösküi Hírek,kiadv.szerk/egyéb szolg.</t>
  </si>
  <si>
    <t>K337/94</t>
  </si>
  <si>
    <t>K337/4</t>
  </si>
  <si>
    <t>Egyéb kiadói tevékenység</t>
  </si>
  <si>
    <t xml:space="preserve">Egyéb működési célú átvett pénzeszközök </t>
  </si>
  <si>
    <t xml:space="preserve">B65       </t>
  </si>
  <si>
    <t>Egyéb váll.műk.c.átvett pénzeszköz</t>
  </si>
  <si>
    <t>B65/23</t>
  </si>
  <si>
    <t xml:space="preserve">Tulajdonosi bevételek                   </t>
  </si>
  <si>
    <t xml:space="preserve">B404      </t>
  </si>
  <si>
    <t>Önk.egyéb helységek bérbeadása</t>
  </si>
  <si>
    <t xml:space="preserve">B404/342  </t>
  </si>
  <si>
    <t>Beruházás célú le nem von.előz.felsz.ÁFA</t>
  </si>
  <si>
    <t>K67/2</t>
  </si>
  <si>
    <t>Informatikai eszközök beszerzése, létes.</t>
  </si>
  <si>
    <t xml:space="preserve">K63       </t>
  </si>
  <si>
    <t>K63/2</t>
  </si>
  <si>
    <t>Egyéb üz.szolg.</t>
  </si>
  <si>
    <t xml:space="preserve">K337/95   </t>
  </si>
  <si>
    <t>K337/1</t>
  </si>
  <si>
    <t>K312/93</t>
  </si>
  <si>
    <t>K312/2</t>
  </si>
  <si>
    <t xml:space="preserve">K2/7      </t>
  </si>
  <si>
    <t xml:space="preserve">Külső személyi juttatások               </t>
  </si>
  <si>
    <t xml:space="preserve">K12       </t>
  </si>
  <si>
    <t xml:space="preserve">Egyéb külső személyi juttatások         </t>
  </si>
  <si>
    <t xml:space="preserve">K123      </t>
  </si>
  <si>
    <t xml:space="preserve">Foglalkoztatottak személyi juttatásai   </t>
  </si>
  <si>
    <t xml:space="preserve">K11       </t>
  </si>
  <si>
    <t>Foglalkoztatottak egyéb személyi juttat.</t>
  </si>
  <si>
    <t xml:space="preserve">K1113     </t>
  </si>
  <si>
    <t xml:space="preserve">K1113/7   </t>
  </si>
  <si>
    <t xml:space="preserve">K1110     </t>
  </si>
  <si>
    <t xml:space="preserve">Béren kívüli juttatások                 </t>
  </si>
  <si>
    <t xml:space="preserve">K1107     </t>
  </si>
  <si>
    <t>Törvény szerinti illetmények, munkabérek</t>
  </si>
  <si>
    <t xml:space="preserve">K1101     </t>
  </si>
  <si>
    <t xml:space="preserve">K1101/1   </t>
  </si>
  <si>
    <t>Közművelődés – hagyom.közösségi kultur érték.gond.</t>
  </si>
  <si>
    <t>Egyéb gép, berendezés beszerzés</t>
  </si>
  <si>
    <t>K64/1</t>
  </si>
  <si>
    <t>K337/95</t>
  </si>
  <si>
    <t>K334</t>
  </si>
  <si>
    <t>K331/2</t>
  </si>
  <si>
    <t>K322/1</t>
  </si>
  <si>
    <t xml:space="preserve">Közművelődés – közösségi és társadalmi részvétel </t>
  </si>
  <si>
    <t>Felújítások</t>
  </si>
  <si>
    <t>K7</t>
  </si>
  <si>
    <t>Felújítási célú előz.felsz. Le nem vonható ÁFA</t>
  </si>
  <si>
    <t>K74/2</t>
  </si>
  <si>
    <t>Építmény felújítás</t>
  </si>
  <si>
    <t>K71/4</t>
  </si>
  <si>
    <t>Épület felújítás</t>
  </si>
  <si>
    <t>K71/33</t>
  </si>
  <si>
    <t xml:space="preserve">Ingatlanok beszerzése, létesítése       </t>
  </si>
  <si>
    <t xml:space="preserve">K62       </t>
  </si>
  <si>
    <t>Egyéb célú telkek beszerzése</t>
  </si>
  <si>
    <t xml:space="preserve">K62/22    </t>
  </si>
  <si>
    <t>K512/41</t>
  </si>
  <si>
    <t>Sportlétesítmények, edzőtáborok működtet.és fejl.</t>
  </si>
  <si>
    <t xml:space="preserve">Működési célú támogatások ÁH-on belül   </t>
  </si>
  <si>
    <t xml:space="preserve">B1        </t>
  </si>
  <si>
    <t xml:space="preserve">Egyéb működ.célú támog.bevét.ÁH-on bel. </t>
  </si>
  <si>
    <t xml:space="preserve">B16       </t>
  </si>
  <si>
    <t>Tb.pü.alap.működ.c.támogatás bev.</t>
  </si>
  <si>
    <t xml:space="preserve">B16/4     </t>
  </si>
  <si>
    <t xml:space="preserve">K67/2     </t>
  </si>
  <si>
    <t>K1109</t>
  </si>
  <si>
    <t xml:space="preserve">K1107/3   </t>
  </si>
  <si>
    <t xml:space="preserve">Készenléti, ügyeleti hely. díj, túlóra  </t>
  </si>
  <si>
    <t xml:space="preserve">K1104     </t>
  </si>
  <si>
    <t>Készenléti, ügyeleti, helyettesítési díj</t>
  </si>
  <si>
    <t>K1104/1</t>
  </si>
  <si>
    <t xml:space="preserve">K1102     </t>
  </si>
  <si>
    <t>Egyéb feltételektől függő pótlékok</t>
  </si>
  <si>
    <t>K1101/6</t>
  </si>
  <si>
    <t>Egyéb kötelező pótlékok</t>
  </si>
  <si>
    <t>K1101/5</t>
  </si>
  <si>
    <t>K1101/2</t>
  </si>
  <si>
    <t xml:space="preserve">Család és nővédelmi egészségügyi gondozás  </t>
  </si>
  <si>
    <t>Fogorvosi alapellátás</t>
  </si>
  <si>
    <t>Háziorvosi ellátás</t>
  </si>
  <si>
    <t>Egyéb gép, berendezés</t>
  </si>
  <si>
    <t>Oktatás,tov.képzés</t>
  </si>
  <si>
    <t xml:space="preserve">K336/92   </t>
  </si>
  <si>
    <t>K2/1</t>
  </si>
  <si>
    <t>Munkav.irány.nem saját foglalk.fiz.jutt.</t>
  </si>
  <si>
    <t xml:space="preserve">K122      </t>
  </si>
  <si>
    <t>Állom. nem tartozók megbízási díja</t>
  </si>
  <si>
    <t>K122/1</t>
  </si>
  <si>
    <t>Város-, községgazdálkodási egyéb szolgáltatások</t>
  </si>
  <si>
    <t xml:space="preserve">Egyéb működési bevételek                </t>
  </si>
  <si>
    <t xml:space="preserve">B411      </t>
  </si>
  <si>
    <t>Egyéb kártérítési bevételek</t>
  </si>
  <si>
    <t>B411/2</t>
  </si>
  <si>
    <t>Egyéb önk.tulajdonosi bevétel</t>
  </si>
  <si>
    <t xml:space="preserve">B404/39   </t>
  </si>
  <si>
    <t>Felújítási célú előz.felsz le nem vonható ÁFA</t>
  </si>
  <si>
    <t xml:space="preserve">K64/1     </t>
  </si>
  <si>
    <t>Hajtó- és kenőanyag beszerzés</t>
  </si>
  <si>
    <t>K312/4</t>
  </si>
  <si>
    <t>Tüzelőanyag beszerzés</t>
  </si>
  <si>
    <t xml:space="preserve">K312/3    </t>
  </si>
  <si>
    <t>Zöldterület-kezelés</t>
  </si>
  <si>
    <t>Közvilágítás</t>
  </si>
  <si>
    <t>Önk.vagy.üzemelt.kezel.adásb.szár.bev.</t>
  </si>
  <si>
    <t xml:space="preserve">B404/31   </t>
  </si>
  <si>
    <t xml:space="preserve">Felújítások                             </t>
  </si>
  <si>
    <t xml:space="preserve">K7        </t>
  </si>
  <si>
    <t>Felújítás célú előzetesen felszámít. ÁFA</t>
  </si>
  <si>
    <t xml:space="preserve">K74       </t>
  </si>
  <si>
    <t>Felújít.célú előz.felszám.levonható ÁFA</t>
  </si>
  <si>
    <t xml:space="preserve">K74/1     </t>
  </si>
  <si>
    <t xml:space="preserve">Ingatlanok felújítása                   </t>
  </si>
  <si>
    <t xml:space="preserve">K71       </t>
  </si>
  <si>
    <t>Egyéb építmény felújítása</t>
  </si>
  <si>
    <t>Szennyvíz gyűjtése, tisztítása, elhelyezése</t>
  </si>
  <si>
    <t>Felújít.c.előz.felsz.le nem vonható ÁFA</t>
  </si>
  <si>
    <t xml:space="preserve">K71/4     </t>
  </si>
  <si>
    <t>Beruházási célú elő.felsz. ÁFA</t>
  </si>
  <si>
    <t>K67</t>
  </si>
  <si>
    <t>Beruh.célú előz.felsz. le nem vonható Áfa</t>
  </si>
  <si>
    <t>Hóeltakarítás</t>
  </si>
  <si>
    <t xml:space="preserve">K337/93   </t>
  </si>
  <si>
    <t>Közutak, hidak, alagutak üzemeltetése, fenntartása</t>
  </si>
  <si>
    <t>Elk.áll.pa.működ.c.támogatás bev.</t>
  </si>
  <si>
    <t xml:space="preserve">B16/5     </t>
  </si>
  <si>
    <t>Táppénz hozzájárulás</t>
  </si>
  <si>
    <t>K2/4</t>
  </si>
  <si>
    <t>Hosszabb időtartamú közfoglalkozatatás</t>
  </si>
  <si>
    <t xml:space="preserve">Finanszírozási bevételek                </t>
  </si>
  <si>
    <t xml:space="preserve">B8        </t>
  </si>
  <si>
    <t xml:space="preserve">Belföldi finanszírozási bevételek       </t>
  </si>
  <si>
    <t xml:space="preserve">B81       </t>
  </si>
  <si>
    <t xml:space="preserve">Maradvány igénybevétele                 </t>
  </si>
  <si>
    <t xml:space="preserve">B813      </t>
  </si>
  <si>
    <t>Előző évi kv-i maradvány igénybevétele</t>
  </si>
  <si>
    <t xml:space="preserve">B8131     </t>
  </si>
  <si>
    <t xml:space="preserve">Finanszírozási kiadások                 </t>
  </si>
  <si>
    <t xml:space="preserve">K9        </t>
  </si>
  <si>
    <t xml:space="preserve">Belföldi finanszírozási kiadások        </t>
  </si>
  <si>
    <t xml:space="preserve">K91       </t>
  </si>
  <si>
    <t>Központi,irányító szervi támog.folyósít.</t>
  </si>
  <si>
    <t xml:space="preserve">K915      </t>
  </si>
  <si>
    <t>Közp.irány.szervi működ.támog.folyósítás</t>
  </si>
  <si>
    <t>K915/2</t>
  </si>
  <si>
    <t xml:space="preserve">Egyéb működési célú támogatásokÁH.bel.  </t>
  </si>
  <si>
    <t xml:space="preserve">K506      </t>
  </si>
  <si>
    <t>Társulások működ.c.támogatás</t>
  </si>
  <si>
    <t>K506/7</t>
  </si>
  <si>
    <t>Támogatási célú finanszírozási műveletek</t>
  </si>
  <si>
    <t>ÁH-on belüli megelőlegezések</t>
  </si>
  <si>
    <t>B814</t>
  </si>
  <si>
    <t xml:space="preserve">Belföldi értékpapírok bevételei         </t>
  </si>
  <si>
    <t xml:space="preserve">B812      </t>
  </si>
  <si>
    <t>Befekt.c.belföldi értékp.bevált.értékes.</t>
  </si>
  <si>
    <t xml:space="preserve">B8123     </t>
  </si>
  <si>
    <t>Befekt.c.belf.jegyek beváltása</t>
  </si>
  <si>
    <t xml:space="preserve">B8123/3   </t>
  </si>
  <si>
    <t xml:space="preserve">Közvetített szolgáltatások ellenértéke  </t>
  </si>
  <si>
    <t xml:space="preserve">B403      </t>
  </si>
  <si>
    <t>ÁH.kiv.továbbsz.közvet.szolg.bevétele</t>
  </si>
  <si>
    <t xml:space="preserve">B403/2    </t>
  </si>
  <si>
    <t>Helyi adópótlék, adóbírság,elkobzás</t>
  </si>
  <si>
    <t xml:space="preserve">B36/28    </t>
  </si>
  <si>
    <t xml:space="preserve">B355/21   </t>
  </si>
  <si>
    <t>Talajterhelési díj</t>
  </si>
  <si>
    <t>B355/15</t>
  </si>
  <si>
    <t xml:space="preserve">Felhalm.célú támogatások ÁH-on belül    </t>
  </si>
  <si>
    <t xml:space="preserve">B2        </t>
  </si>
  <si>
    <t>Egyéb felhalm.c.támogat.bevét.ÁH-on bel.</t>
  </si>
  <si>
    <t xml:space="preserve">B25       </t>
  </si>
  <si>
    <t>Fej.kez.ei.EU-s pr.felh.c.támog.bevét.</t>
  </si>
  <si>
    <t xml:space="preserve">B25/31    </t>
  </si>
  <si>
    <t xml:space="preserve">Felhalm.célú önkorm.támogatások         </t>
  </si>
  <si>
    <t xml:space="preserve">B21       </t>
  </si>
  <si>
    <t>Felhalm.c.központ.támogatások</t>
  </si>
  <si>
    <t>B21/1</t>
  </si>
  <si>
    <t>Helyi önk.kv.sz.működ.c.támogatás bev.</t>
  </si>
  <si>
    <t xml:space="preserve">B16/6     </t>
  </si>
  <si>
    <t xml:space="preserve">Önkormányzatok működési támogatásai     </t>
  </si>
  <si>
    <t xml:space="preserve">B11       </t>
  </si>
  <si>
    <t>Egyéb, működési célú támogatások</t>
  </si>
  <si>
    <t xml:space="preserve">B116/9    </t>
  </si>
  <si>
    <t>MÁK-szoc.tüzifa</t>
  </si>
  <si>
    <t>B115/6</t>
  </si>
  <si>
    <t>MÁK-2015.évi bérkomp</t>
  </si>
  <si>
    <t xml:space="preserve">B115/1    </t>
  </si>
  <si>
    <t xml:space="preserve">Működ.célú kv-i támog. és kiegész.támog </t>
  </si>
  <si>
    <t xml:space="preserve">B115      </t>
  </si>
  <si>
    <t>Telep.önkorm.kulturális felad.támogatása</t>
  </si>
  <si>
    <t>B114</t>
  </si>
  <si>
    <t>MÁK-Egyes jöv.pótló/Telep.önk.szoc.felad</t>
  </si>
  <si>
    <t xml:space="preserve">B113/4    </t>
  </si>
  <si>
    <t>MÁK- Egyes jöv.pótló/Gyerm.étk.üzem.tám.</t>
  </si>
  <si>
    <t>B113/3</t>
  </si>
  <si>
    <t>MÁK- Egyes jöv.pótló/Gyerm.étk bértám.</t>
  </si>
  <si>
    <t xml:space="preserve">B113/2    </t>
  </si>
  <si>
    <t>MÁK-Egyes jöv.pótló/Szociális étkeztetés</t>
  </si>
  <si>
    <t>B113/1</t>
  </si>
  <si>
    <t>Óvodaműködtetési tám.</t>
  </si>
  <si>
    <t xml:space="preserve">B112/4    </t>
  </si>
  <si>
    <t>Óvónők kiegészítő bértám.</t>
  </si>
  <si>
    <t>B112/3</t>
  </si>
  <si>
    <t>Segítők bértám.</t>
  </si>
  <si>
    <t xml:space="preserve">B112/2    </t>
  </si>
  <si>
    <t>Óvodapedagógusok tám.</t>
  </si>
  <si>
    <t>B112/1</t>
  </si>
  <si>
    <t>Helyi önkorm.működésének ált.támogatása</t>
  </si>
  <si>
    <t xml:space="preserve">B111      </t>
  </si>
  <si>
    <t>ÁH.bel.megelőlegezések visszafizetése</t>
  </si>
  <si>
    <t xml:space="preserve">K914      </t>
  </si>
  <si>
    <t>Önkormányzatok elszámolásai a központi költségvet.</t>
  </si>
  <si>
    <t xml:space="preserve">Felhalmozási bevételek                  </t>
  </si>
  <si>
    <t xml:space="preserve">B5        </t>
  </si>
  <si>
    <t xml:space="preserve">Ingatlanok értékesítése                 </t>
  </si>
  <si>
    <t xml:space="preserve">B52       </t>
  </si>
  <si>
    <t>Lakóépület értékesítése</t>
  </si>
  <si>
    <t xml:space="preserve">B52/31    </t>
  </si>
  <si>
    <t xml:space="preserve">Biztosító által fizetett kártérítés </t>
  </si>
  <si>
    <t>B410</t>
  </si>
  <si>
    <t>ÁFA visszatérítés</t>
  </si>
  <si>
    <t>B407</t>
  </si>
  <si>
    <t>Egyéb önk.vagyon bérbead.szárm.bevét.</t>
  </si>
  <si>
    <t>B404/349</t>
  </si>
  <si>
    <t>Önkorm.lakások lakbérbevétele</t>
  </si>
  <si>
    <t>B404/341</t>
  </si>
  <si>
    <t>Felújítási célú előzetesen felsz. Áfa</t>
  </si>
  <si>
    <t>K74</t>
  </si>
  <si>
    <t>Felújítási célú előz.felsz. le nem vonható ÁFA</t>
  </si>
  <si>
    <t>Ingatlanok felújítása</t>
  </si>
  <si>
    <t>K71</t>
  </si>
  <si>
    <t>Egyéb építmény felújítás</t>
  </si>
  <si>
    <t>Egyéb épület felújítás</t>
  </si>
  <si>
    <t>Beruházás célú levonható előz.felsz.ÁFA</t>
  </si>
  <si>
    <t>K67/1</t>
  </si>
  <si>
    <t>Egyéb gép berend beszerzés</t>
  </si>
  <si>
    <t>Ingatlanok beszerzése, létesítése</t>
  </si>
  <si>
    <t>K62</t>
  </si>
  <si>
    <t>Egyéb épület beszerzés</t>
  </si>
  <si>
    <t>K62/33</t>
  </si>
  <si>
    <t>Egyéb célú telek beszerzés</t>
  </si>
  <si>
    <t>K62/22</t>
  </si>
  <si>
    <t xml:space="preserve">Egyéb dologi kiadások                   </t>
  </si>
  <si>
    <t xml:space="preserve">K355      </t>
  </si>
  <si>
    <t>Egyéb különféle dologi kiadások</t>
  </si>
  <si>
    <t xml:space="preserve">K355/9    </t>
  </si>
  <si>
    <t>Működ.célú előzet.felsz levonh.ÁFA</t>
  </si>
  <si>
    <t xml:space="preserve">Közvetített szolgáltatások              </t>
  </si>
  <si>
    <t xml:space="preserve">K335      </t>
  </si>
  <si>
    <t>Államházt.kiv. közvetített szolgáltatás</t>
  </si>
  <si>
    <t xml:space="preserve">K335/2    </t>
  </si>
  <si>
    <t>Az önkormányzati vagyonnal való gazdálk.kapcs.fel.</t>
  </si>
  <si>
    <t>Egyéb bérleti és lízing díjbevétel</t>
  </si>
  <si>
    <t xml:space="preserve">B402/29   </t>
  </si>
  <si>
    <t>Egyéb épület felújítása</t>
  </si>
  <si>
    <t>Köztemető fenntartás és működtetés</t>
  </si>
  <si>
    <t>Lakótelek értékesítés</t>
  </si>
  <si>
    <t xml:space="preserve">B52/21    </t>
  </si>
  <si>
    <t>Termőföld értékesítés</t>
  </si>
  <si>
    <t>B52/1</t>
  </si>
  <si>
    <t>Egyéb különféle működési bevételek</t>
  </si>
  <si>
    <t xml:space="preserve">B411/99   </t>
  </si>
  <si>
    <t xml:space="preserve">B411/2    </t>
  </si>
  <si>
    <t xml:space="preserve">Kamatbevételek és nyereségjell.bevét.   </t>
  </si>
  <si>
    <t xml:space="preserve">B408      </t>
  </si>
  <si>
    <t xml:space="preserve">Egyéb kapott kamatok és kam.jell.bevét. </t>
  </si>
  <si>
    <t xml:space="preserve">B4082     </t>
  </si>
  <si>
    <t>ÁH.bel.továbbsz.közvet.szolg.bevétele</t>
  </si>
  <si>
    <t>B403/1</t>
  </si>
  <si>
    <t xml:space="preserve">Egyéb felhalmozási célú kiadások        </t>
  </si>
  <si>
    <t xml:space="preserve">K8        </t>
  </si>
  <si>
    <t xml:space="preserve">Egyéb felhalm.c.támogatások ÁH-on bel.  </t>
  </si>
  <si>
    <t xml:space="preserve">K84       </t>
  </si>
  <si>
    <t xml:space="preserve">K71/33    </t>
  </si>
  <si>
    <t>Egyéb gép berend.</t>
  </si>
  <si>
    <t>Informatikai gép, berendezés beszerzés</t>
  </si>
  <si>
    <t xml:space="preserve">K63/1     </t>
  </si>
  <si>
    <t xml:space="preserve">K62/33    </t>
  </si>
  <si>
    <t>Lakóépület beszerzés</t>
  </si>
  <si>
    <t>K62/31</t>
  </si>
  <si>
    <t>Immateriális javak beszerzése, létesítés</t>
  </si>
  <si>
    <t xml:space="preserve">K61       </t>
  </si>
  <si>
    <t xml:space="preserve">Tartalékok                              </t>
  </si>
  <si>
    <t xml:space="preserve">K513      </t>
  </si>
  <si>
    <t>Fejlesztési tartalék</t>
  </si>
  <si>
    <t xml:space="preserve">K513/11   </t>
  </si>
  <si>
    <t>Tartalékok előirányzata</t>
  </si>
  <si>
    <t xml:space="preserve">K513/1    </t>
  </si>
  <si>
    <t xml:space="preserve">K506/7    </t>
  </si>
  <si>
    <t xml:space="preserve">Elvonások és befizetések                </t>
  </si>
  <si>
    <t xml:space="preserve">K502      </t>
  </si>
  <si>
    <t>K355/9</t>
  </si>
  <si>
    <t>Díjak, egyéb befizetések kiadásai</t>
  </si>
  <si>
    <t xml:space="preserve">K355/2    </t>
  </si>
  <si>
    <t>Pénzügyi, befektetési szolg.díjak</t>
  </si>
  <si>
    <t>K337/2</t>
  </si>
  <si>
    <t>K336/92</t>
  </si>
  <si>
    <t>Államházt.bel. közvetített szolgáltatás</t>
  </si>
  <si>
    <t>K335/1</t>
  </si>
  <si>
    <t xml:space="preserve">Bérleti és lízing díjak                 </t>
  </si>
  <si>
    <t xml:space="preserve">K333      </t>
  </si>
  <si>
    <t xml:space="preserve">Szakmai anyagok beszerzése              </t>
  </si>
  <si>
    <t xml:space="preserve">K311      </t>
  </si>
  <si>
    <t>Folyóirat-beszerzés</t>
  </si>
  <si>
    <t xml:space="preserve">K311/4    </t>
  </si>
  <si>
    <t>Könyvbeszerzés</t>
  </si>
  <si>
    <t>K311/3</t>
  </si>
  <si>
    <t xml:space="preserve">K2/4      </t>
  </si>
  <si>
    <t>Önkorm.képviselők tiszteletdíja</t>
  </si>
  <si>
    <t>K121/3</t>
  </si>
  <si>
    <t>Alpolgármester Ktg.átalány</t>
  </si>
  <si>
    <t>K121/2</t>
  </si>
  <si>
    <t>Polgármester Ktg.átalány</t>
  </si>
  <si>
    <t>K121/14</t>
  </si>
  <si>
    <t>Polgármester SZÉP kártya</t>
  </si>
  <si>
    <t xml:space="preserve">K121/13   </t>
  </si>
  <si>
    <t>Polgármester Erzsébet ut.</t>
  </si>
  <si>
    <t>K121/12</t>
  </si>
  <si>
    <t>Önkorm.képv.polgármesterek/alapill.</t>
  </si>
  <si>
    <t xml:space="preserve">K121/11   </t>
  </si>
  <si>
    <t>Önkormányzatok és önkorm.hivat.jogalkot.ált.ig.tev</t>
  </si>
  <si>
    <t>Öskü Község Önkormányzata</t>
  </si>
  <si>
    <t>18. melléklet a 6/2017.(V.31.) önkormányzati rendelethez</t>
  </si>
</sst>
</file>

<file path=xl/styles.xml><?xml version="1.0" encoding="utf-8"?>
<styleSheet xmlns="http://schemas.openxmlformats.org/spreadsheetml/2006/main">
  <numFmts count="3">
    <numFmt numFmtId="44" formatCode="_-* #,##0.00\ &quot;Ft&quot;_-;\-* #,##0.00\ &quot;Ft&quot;_-;_-* &quot;-&quot;??\ &quot;Ft&quot;_-;_-@_-"/>
    <numFmt numFmtId="164" formatCode="##,###,###,##0"/>
    <numFmt numFmtId="165" formatCode="_-* #,##0.00&quot; Ft&quot;_-;\-* #,##0.00&quot; Ft&quot;_-;_-* \-??&quot; Ft&quot;_-;_-@_-"/>
  </numFmts>
  <fonts count="3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i/>
      <sz val="11"/>
      <color rgb="FFFF0000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Arial"/>
      <family val="2"/>
      <charset val="238"/>
    </font>
    <font>
      <sz val="8"/>
      <name val="Garamond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charset val="238"/>
    </font>
    <font>
      <sz val="10"/>
      <name val="MS Sans Serif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2">
    <xf numFmtId="0" fontId="0" fillId="0" borderId="0"/>
    <xf numFmtId="9" fontId="3" fillId="0" borderId="0" applyFont="0" applyFill="0" applyBorder="0" applyAlignment="0" applyProtection="0"/>
    <xf numFmtId="0" fontId="16" fillId="0" borderId="0"/>
    <xf numFmtId="0" fontId="18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8" fillId="40" borderId="0" applyNumberFormat="0" applyBorder="0" applyAlignment="0" applyProtection="0"/>
    <xf numFmtId="0" fontId="18" fillId="41" borderId="0" applyNumberFormat="0" applyBorder="0" applyAlignment="0" applyProtection="0"/>
    <xf numFmtId="0" fontId="19" fillId="42" borderId="0" applyNumberFormat="0" applyBorder="0" applyAlignment="0" applyProtection="0"/>
    <xf numFmtId="0" fontId="19" fillId="43" borderId="0" applyNumberFormat="0" applyBorder="0" applyAlignment="0" applyProtection="0"/>
    <xf numFmtId="0" fontId="19" fillId="44" borderId="0" applyNumberFormat="0" applyBorder="0" applyAlignment="0" applyProtection="0"/>
    <xf numFmtId="0" fontId="19" fillId="37" borderId="0" applyNumberFormat="0" applyBorder="0" applyAlignment="0" applyProtection="0"/>
    <xf numFmtId="0" fontId="19" fillId="42" borderId="0" applyNumberFormat="0" applyBorder="0" applyAlignment="0" applyProtection="0"/>
    <xf numFmtId="0" fontId="19" fillId="45" borderId="0" applyNumberFormat="0" applyBorder="0" applyAlignment="0" applyProtection="0"/>
    <xf numFmtId="0" fontId="18" fillId="32" borderId="0" applyNumberFormat="0" applyBorder="0" applyAlignment="0" applyProtection="0"/>
    <xf numFmtId="0" fontId="18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3" borderId="0" applyNumberFormat="0" applyBorder="0" applyAlignment="0" applyProtection="0"/>
    <xf numFmtId="0" fontId="20" fillId="44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50" borderId="0" applyNumberFormat="0" applyBorder="0" applyAlignment="0" applyProtection="0"/>
    <xf numFmtId="0" fontId="20" fillId="51" borderId="0" applyNumberFormat="0" applyBorder="0" applyAlignment="0" applyProtection="0"/>
    <xf numFmtId="0" fontId="20" fillId="52" borderId="0" applyNumberFormat="0" applyBorder="0" applyAlignment="0" applyProtection="0"/>
    <xf numFmtId="0" fontId="20" fillId="53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54" borderId="0" applyNumberFormat="0" applyBorder="0" applyAlignment="0" applyProtection="0"/>
    <xf numFmtId="0" fontId="21" fillId="35" borderId="0" applyNumberFormat="0" applyBorder="0" applyAlignment="0" applyProtection="0"/>
    <xf numFmtId="0" fontId="22" fillId="55" borderId="9" applyNumberFormat="0" applyAlignment="0" applyProtection="0"/>
    <xf numFmtId="0" fontId="23" fillId="56" borderId="10" applyNumberFormat="0" applyAlignment="0" applyProtection="0"/>
    <xf numFmtId="0" fontId="3" fillId="0" borderId="0"/>
    <xf numFmtId="0" fontId="24" fillId="0" borderId="0" applyNumberFormat="0" applyFill="0" applyBorder="0" applyAlignment="0" applyProtection="0"/>
    <xf numFmtId="0" fontId="25" fillId="36" borderId="0" applyNumberFormat="0" applyBorder="0" applyAlignment="0" applyProtection="0"/>
    <xf numFmtId="0" fontId="26" fillId="0" borderId="11" applyNumberFormat="0" applyFill="0" applyAlignment="0" applyProtection="0"/>
    <xf numFmtId="0" fontId="27" fillId="0" borderId="12" applyNumberFormat="0" applyFill="0" applyAlignment="0" applyProtection="0"/>
    <xf numFmtId="0" fontId="28" fillId="0" borderId="13" applyNumberFormat="0" applyFill="0" applyAlignment="0" applyProtection="0"/>
    <xf numFmtId="0" fontId="28" fillId="0" borderId="0" applyNumberFormat="0" applyFill="0" applyBorder="0" applyAlignment="0" applyProtection="0"/>
    <xf numFmtId="0" fontId="29" fillId="39" borderId="9" applyNumberFormat="0" applyAlignment="0" applyProtection="0"/>
    <xf numFmtId="0" fontId="30" fillId="0" borderId="14" applyNumberFormat="0" applyFill="0" applyAlignment="0" applyProtection="0"/>
    <xf numFmtId="0" fontId="31" fillId="57" borderId="0" applyNumberFormat="0" applyBorder="0" applyAlignment="0" applyProtection="0"/>
    <xf numFmtId="0" fontId="32" fillId="0" borderId="0"/>
    <xf numFmtId="0" fontId="33" fillId="0" borderId="0"/>
    <xf numFmtId="0" fontId="33" fillId="0" borderId="0"/>
    <xf numFmtId="0" fontId="1" fillId="0" borderId="0"/>
    <xf numFmtId="0" fontId="3" fillId="0" borderId="0"/>
    <xf numFmtId="0" fontId="19" fillId="58" borderId="15" applyNumberFormat="0" applyFont="0" applyAlignment="0" applyProtection="0"/>
    <xf numFmtId="0" fontId="34" fillId="55" borderId="16" applyNumberFormat="0" applyAlignment="0" applyProtection="0"/>
    <xf numFmtId="165" fontId="3" fillId="0" borderId="0"/>
    <xf numFmtId="165" fontId="16" fillId="0" borderId="0"/>
    <xf numFmtId="44" fontId="16" fillId="0" borderId="0" applyFont="0" applyFill="0" applyBorder="0" applyAlignment="0" applyProtection="0"/>
    <xf numFmtId="165" fontId="16" fillId="0" borderId="0" applyFill="0" applyBorder="0" applyAlignment="0" applyProtection="0"/>
    <xf numFmtId="9" fontId="16" fillId="0" borderId="0" applyFill="0" applyBorder="0" applyAlignment="0" applyProtection="0"/>
    <xf numFmtId="9" fontId="32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7" applyNumberFormat="0" applyFill="0" applyAlignment="0" applyProtection="0"/>
    <xf numFmtId="0" fontId="37" fillId="0" borderId="0" applyNumberFormat="0" applyFill="0" applyBorder="0" applyAlignment="0" applyProtection="0"/>
  </cellStyleXfs>
  <cellXfs count="341">
    <xf numFmtId="0" fontId="0" fillId="0" borderId="0" xfId="0"/>
    <xf numFmtId="0" fontId="2" fillId="0" borderId="0" xfId="0" applyFont="1" applyBorder="1"/>
    <xf numFmtId="9" fontId="2" fillId="0" borderId="0" xfId="1" applyFont="1" applyBorder="1"/>
    <xf numFmtId="3" fontId="2" fillId="0" borderId="0" xfId="0" applyNumberFormat="1" applyFont="1" applyBorder="1"/>
    <xf numFmtId="9" fontId="4" fillId="2" borderId="0" xfId="1" applyFont="1" applyFill="1" applyBorder="1"/>
    <xf numFmtId="164" fontId="5" fillId="2" borderId="0" xfId="0" applyNumberFormat="1" applyFont="1" applyFill="1" applyBorder="1"/>
    <xf numFmtId="49" fontId="5" fillId="2" borderId="0" xfId="0" applyNumberFormat="1" applyFont="1" applyFill="1" applyBorder="1"/>
    <xf numFmtId="0" fontId="5" fillId="0" borderId="0" xfId="0" applyFont="1" applyBorder="1"/>
    <xf numFmtId="164" fontId="2" fillId="0" borderId="0" xfId="0" applyNumberFormat="1" applyFont="1" applyBorder="1"/>
    <xf numFmtId="49" fontId="2" fillId="0" borderId="0" xfId="0" applyNumberFormat="1" applyFont="1" applyBorder="1"/>
    <xf numFmtId="0" fontId="4" fillId="0" borderId="0" xfId="0" applyFont="1" applyBorder="1"/>
    <xf numFmtId="9" fontId="4" fillId="0" borderId="0" xfId="1" applyFont="1" applyBorder="1"/>
    <xf numFmtId="164" fontId="4" fillId="0" borderId="0" xfId="0" applyNumberFormat="1" applyFont="1" applyBorder="1"/>
    <xf numFmtId="49" fontId="4" fillId="0" borderId="0" xfId="0" applyNumberFormat="1" applyFont="1" applyBorder="1"/>
    <xf numFmtId="9" fontId="5" fillId="0" borderId="0" xfId="1" applyFont="1" applyBorder="1" applyAlignment="1">
      <alignment wrapText="1"/>
    </xf>
    <xf numFmtId="0" fontId="5" fillId="0" borderId="0" xfId="0" applyFont="1" applyBorder="1" applyAlignment="1">
      <alignment wrapText="1"/>
    </xf>
    <xf numFmtId="49" fontId="5" fillId="2" borderId="0" xfId="0" applyNumberFormat="1" applyFont="1" applyFill="1" applyBorder="1" applyAlignment="1">
      <alignment horizontal="center"/>
    </xf>
    <xf numFmtId="0" fontId="5" fillId="2" borderId="0" xfId="0" applyFont="1" applyFill="1" applyBorder="1"/>
    <xf numFmtId="9" fontId="5" fillId="2" borderId="1" xfId="1" applyFont="1" applyFill="1" applyBorder="1"/>
    <xf numFmtId="164" fontId="5" fillId="2" borderId="2" xfId="0" applyNumberFormat="1" applyFont="1" applyFill="1" applyBorder="1"/>
    <xf numFmtId="49" fontId="5" fillId="2" borderId="2" xfId="0" applyNumberFormat="1" applyFont="1" applyFill="1" applyBorder="1"/>
    <xf numFmtId="49" fontId="5" fillId="2" borderId="3" xfId="0" applyNumberFormat="1" applyFont="1" applyFill="1" applyBorder="1"/>
    <xf numFmtId="9" fontId="2" fillId="2" borderId="4" xfId="1" applyFont="1" applyFill="1" applyBorder="1"/>
    <xf numFmtId="164" fontId="2" fillId="2" borderId="0" xfId="0" applyNumberFormat="1" applyFont="1" applyFill="1" applyBorder="1"/>
    <xf numFmtId="49" fontId="2" fillId="2" borderId="0" xfId="0" applyNumberFormat="1" applyFont="1" applyFill="1" applyBorder="1"/>
    <xf numFmtId="49" fontId="2" fillId="2" borderId="5" xfId="0" applyNumberFormat="1" applyFont="1" applyFill="1" applyBorder="1"/>
    <xf numFmtId="9" fontId="2" fillId="0" borderId="4" xfId="1" applyFont="1" applyBorder="1"/>
    <xf numFmtId="49" fontId="2" fillId="0" borderId="5" xfId="0" applyNumberFormat="1" applyFont="1" applyBorder="1"/>
    <xf numFmtId="9" fontId="5" fillId="2" borderId="4" xfId="1" applyFont="1" applyFill="1" applyBorder="1" applyAlignment="1">
      <alignment wrapText="1"/>
    </xf>
    <xf numFmtId="0" fontId="5" fillId="2" borderId="0" xfId="0" applyFont="1" applyFill="1" applyBorder="1" applyAlignment="1">
      <alignment wrapText="1"/>
    </xf>
    <xf numFmtId="0" fontId="5" fillId="2" borderId="5" xfId="0" applyFont="1" applyFill="1" applyBorder="1"/>
    <xf numFmtId="49" fontId="5" fillId="2" borderId="4" xfId="0" applyNumberFormat="1" applyFont="1" applyFill="1" applyBorder="1" applyAlignment="1">
      <alignment horizontal="center"/>
    </xf>
    <xf numFmtId="0" fontId="2" fillId="0" borderId="5" xfId="0" applyFont="1" applyBorder="1"/>
    <xf numFmtId="9" fontId="4" fillId="2" borderId="4" xfId="1" applyFont="1" applyFill="1" applyBorder="1"/>
    <xf numFmtId="164" fontId="4" fillId="2" borderId="0" xfId="0" applyNumberFormat="1" applyFont="1" applyFill="1" applyBorder="1"/>
    <xf numFmtId="49" fontId="4" fillId="2" borderId="0" xfId="0" applyNumberFormat="1" applyFont="1" applyFill="1" applyBorder="1"/>
    <xf numFmtId="49" fontId="4" fillId="2" borderId="5" xfId="0" applyNumberFormat="1" applyFont="1" applyFill="1" applyBorder="1"/>
    <xf numFmtId="9" fontId="5" fillId="0" borderId="4" xfId="1" applyFont="1" applyBorder="1" applyAlignment="1">
      <alignment wrapText="1"/>
    </xf>
    <xf numFmtId="0" fontId="5" fillId="0" borderId="5" xfId="0" applyFont="1" applyBorder="1"/>
    <xf numFmtId="9" fontId="5" fillId="0" borderId="4" xfId="1" applyFont="1" applyBorder="1"/>
    <xf numFmtId="3" fontId="5" fillId="0" borderId="0" xfId="0" applyNumberFormat="1" applyFont="1" applyBorder="1"/>
    <xf numFmtId="49" fontId="5" fillId="2" borderId="5" xfId="0" applyNumberFormat="1" applyFont="1" applyFill="1" applyBorder="1"/>
    <xf numFmtId="9" fontId="2" fillId="3" borderId="4" xfId="1" applyFont="1" applyFill="1" applyBorder="1"/>
    <xf numFmtId="164" fontId="2" fillId="3" borderId="0" xfId="0" applyNumberFormat="1" applyFont="1" applyFill="1" applyBorder="1"/>
    <xf numFmtId="49" fontId="2" fillId="3" borderId="0" xfId="0" applyNumberFormat="1" applyFont="1" applyFill="1" applyBorder="1"/>
    <xf numFmtId="49" fontId="2" fillId="3" borderId="5" xfId="0" applyNumberFormat="1" applyFont="1" applyFill="1" applyBorder="1"/>
    <xf numFmtId="9" fontId="2" fillId="0" borderId="4" xfId="1" applyFont="1" applyFill="1" applyBorder="1"/>
    <xf numFmtId="164" fontId="2" fillId="0" borderId="0" xfId="0" applyNumberFormat="1" applyFont="1" applyFill="1" applyBorder="1"/>
    <xf numFmtId="49" fontId="2" fillId="0" borderId="0" xfId="0" applyNumberFormat="1" applyFont="1" applyFill="1" applyBorder="1"/>
    <xf numFmtId="9" fontId="2" fillId="4" borderId="4" xfId="1" applyFont="1" applyFill="1" applyBorder="1"/>
    <xf numFmtId="164" fontId="2" fillId="4" borderId="0" xfId="0" applyNumberFormat="1" applyFont="1" applyFill="1" applyBorder="1"/>
    <xf numFmtId="49" fontId="2" fillId="4" borderId="0" xfId="0" applyNumberFormat="1" applyFont="1" applyFill="1" applyBorder="1"/>
    <xf numFmtId="49" fontId="2" fillId="4" borderId="5" xfId="0" applyNumberFormat="1" applyFont="1" applyFill="1" applyBorder="1"/>
    <xf numFmtId="9" fontId="6" fillId="2" borderId="6" xfId="1" applyFont="1" applyFill="1" applyBorder="1"/>
    <xf numFmtId="3" fontId="6" fillId="2" borderId="7" xfId="0" applyNumberFormat="1" applyFont="1" applyFill="1" applyBorder="1"/>
    <xf numFmtId="49" fontId="6" fillId="2" borderId="7" xfId="0" applyNumberFormat="1" applyFont="1" applyFill="1" applyBorder="1"/>
    <xf numFmtId="0" fontId="6" fillId="2" borderId="8" xfId="0" applyFont="1" applyFill="1" applyBorder="1"/>
    <xf numFmtId="9" fontId="7" fillId="5" borderId="0" xfId="1" applyFont="1" applyFill="1" applyBorder="1"/>
    <xf numFmtId="3" fontId="7" fillId="5" borderId="0" xfId="0" applyNumberFormat="1" applyFont="1" applyFill="1" applyBorder="1"/>
    <xf numFmtId="0" fontId="7" fillId="5" borderId="0" xfId="0" applyFont="1" applyFill="1" applyBorder="1"/>
    <xf numFmtId="0" fontId="2" fillId="5" borderId="0" xfId="0" applyFont="1" applyFill="1" applyBorder="1"/>
    <xf numFmtId="9" fontId="4" fillId="6" borderId="0" xfId="1" applyFont="1" applyFill="1" applyBorder="1"/>
    <xf numFmtId="164" fontId="5" fillId="6" borderId="0" xfId="0" applyNumberFormat="1" applyFont="1" applyFill="1" applyBorder="1"/>
    <xf numFmtId="49" fontId="5" fillId="6" borderId="0" xfId="0" applyNumberFormat="1" applyFont="1" applyFill="1" applyBorder="1"/>
    <xf numFmtId="0" fontId="8" fillId="0" borderId="0" xfId="0" applyFont="1" applyBorder="1"/>
    <xf numFmtId="9" fontId="4" fillId="7" borderId="0" xfId="1" applyFont="1" applyFill="1" applyBorder="1"/>
    <xf numFmtId="164" fontId="8" fillId="7" borderId="0" xfId="0" applyNumberFormat="1" applyFont="1" applyFill="1" applyBorder="1"/>
    <xf numFmtId="49" fontId="8" fillId="7" borderId="0" xfId="0" applyNumberFormat="1" applyFont="1" applyFill="1" applyBorder="1"/>
    <xf numFmtId="9" fontId="2" fillId="8" borderId="0" xfId="1" applyFont="1" applyFill="1" applyBorder="1"/>
    <xf numFmtId="164" fontId="2" fillId="8" borderId="0" xfId="0" applyNumberFormat="1" applyFont="1" applyFill="1" applyBorder="1"/>
    <xf numFmtId="49" fontId="2" fillId="8" borderId="0" xfId="0" applyNumberFormat="1" applyFont="1" applyFill="1" applyBorder="1"/>
    <xf numFmtId="9" fontId="9" fillId="0" borderId="0" xfId="1" applyFont="1" applyBorder="1"/>
    <xf numFmtId="49" fontId="5" fillId="6" borderId="0" xfId="0" applyNumberFormat="1" applyFont="1" applyFill="1" applyBorder="1" applyAlignment="1">
      <alignment horizontal="center"/>
    </xf>
    <xf numFmtId="0" fontId="5" fillId="6" borderId="0" xfId="0" applyFont="1" applyFill="1" applyBorder="1"/>
    <xf numFmtId="9" fontId="5" fillId="9" borderId="0" xfId="1" applyFont="1" applyFill="1" applyBorder="1"/>
    <xf numFmtId="164" fontId="5" fillId="9" borderId="0" xfId="0" applyNumberFormat="1" applyFont="1" applyFill="1" applyBorder="1"/>
    <xf numFmtId="49" fontId="5" fillId="9" borderId="0" xfId="0" applyNumberFormat="1" applyFont="1" applyFill="1" applyBorder="1"/>
    <xf numFmtId="9" fontId="8" fillId="10" borderId="0" xfId="1" applyFont="1" applyFill="1" applyBorder="1"/>
    <xf numFmtId="164" fontId="8" fillId="10" borderId="0" xfId="0" applyNumberFormat="1" applyFont="1" applyFill="1" applyBorder="1"/>
    <xf numFmtId="49" fontId="8" fillId="10" borderId="0" xfId="0" applyNumberFormat="1" applyFont="1" applyFill="1" applyBorder="1"/>
    <xf numFmtId="164" fontId="5" fillId="0" borderId="0" xfId="0" applyNumberFormat="1" applyFont="1" applyBorder="1"/>
    <xf numFmtId="49" fontId="5" fillId="0" borderId="0" xfId="0" applyNumberFormat="1" applyFont="1" applyBorder="1"/>
    <xf numFmtId="9" fontId="4" fillId="10" borderId="0" xfId="1" applyFont="1" applyFill="1" applyBorder="1"/>
    <xf numFmtId="9" fontId="4" fillId="9" borderId="0" xfId="1" applyFont="1" applyFill="1" applyBorder="1"/>
    <xf numFmtId="9" fontId="2" fillId="11" borderId="0" xfId="1" applyFont="1" applyFill="1" applyBorder="1"/>
    <xf numFmtId="164" fontId="2" fillId="11" borderId="0" xfId="0" applyNumberFormat="1" applyFont="1" applyFill="1" applyBorder="1"/>
    <xf numFmtId="49" fontId="2" fillId="11" borderId="0" xfId="0" applyNumberFormat="1" applyFont="1" applyFill="1" applyBorder="1"/>
    <xf numFmtId="9" fontId="9" fillId="0" borderId="0" xfId="1" applyFont="1" applyBorder="1" applyAlignment="1">
      <alignment wrapText="1"/>
    </xf>
    <xf numFmtId="49" fontId="5" fillId="9" borderId="0" xfId="0" applyNumberFormat="1" applyFont="1" applyFill="1" applyBorder="1" applyAlignment="1">
      <alignment horizontal="center"/>
    </xf>
    <xf numFmtId="0" fontId="5" fillId="9" borderId="0" xfId="0" applyFont="1" applyFill="1" applyBorder="1"/>
    <xf numFmtId="9" fontId="4" fillId="8" borderId="0" xfId="1" applyFont="1" applyFill="1" applyBorder="1"/>
    <xf numFmtId="164" fontId="8" fillId="8" borderId="0" xfId="0" applyNumberFormat="1" applyFont="1" applyFill="1" applyBorder="1"/>
    <xf numFmtId="49" fontId="8" fillId="8" borderId="0" xfId="0" applyNumberFormat="1" applyFont="1" applyFill="1" applyBorder="1"/>
    <xf numFmtId="9" fontId="2" fillId="7" borderId="0" xfId="1" applyFont="1" applyFill="1" applyBorder="1"/>
    <xf numFmtId="164" fontId="2" fillId="7" borderId="0" xfId="0" applyNumberFormat="1" applyFont="1" applyFill="1" applyBorder="1"/>
    <xf numFmtId="49" fontId="2" fillId="7" borderId="0" xfId="0" applyNumberFormat="1" applyFont="1" applyFill="1" applyBorder="1"/>
    <xf numFmtId="164" fontId="4" fillId="7" borderId="0" xfId="0" applyNumberFormat="1" applyFont="1" applyFill="1" applyBorder="1"/>
    <xf numFmtId="49" fontId="4" fillId="7" borderId="0" xfId="0" applyNumberFormat="1" applyFont="1" applyFill="1" applyBorder="1"/>
    <xf numFmtId="9" fontId="2" fillId="0" borderId="0" xfId="1" applyFont="1" applyFill="1" applyBorder="1"/>
    <xf numFmtId="3" fontId="2" fillId="0" borderId="0" xfId="0" applyNumberFormat="1" applyFont="1" applyFill="1" applyBorder="1"/>
    <xf numFmtId="0" fontId="2" fillId="0" borderId="0" xfId="0" applyFont="1" applyFill="1" applyBorder="1"/>
    <xf numFmtId="0" fontId="9" fillId="0" borderId="0" xfId="0" applyFont="1" applyBorder="1"/>
    <xf numFmtId="9" fontId="4" fillId="4" borderId="0" xfId="1" applyFont="1" applyFill="1" applyBorder="1"/>
    <xf numFmtId="164" fontId="8" fillId="4" borderId="0" xfId="0" applyNumberFormat="1" applyFont="1" applyFill="1" applyBorder="1"/>
    <xf numFmtId="49" fontId="8" fillId="4" borderId="0" xfId="0" applyNumberFormat="1" applyFont="1" applyFill="1" applyBorder="1"/>
    <xf numFmtId="9" fontId="2" fillId="3" borderId="0" xfId="1" applyFont="1" applyFill="1" applyBorder="1"/>
    <xf numFmtId="9" fontId="4" fillId="12" borderId="0" xfId="1" applyFont="1" applyFill="1" applyBorder="1"/>
    <xf numFmtId="164" fontId="5" fillId="12" borderId="0" xfId="0" applyNumberFormat="1" applyFont="1" applyFill="1" applyBorder="1"/>
    <xf numFmtId="49" fontId="5" fillId="12" borderId="0" xfId="0" applyNumberFormat="1" applyFont="1" applyFill="1" applyBorder="1"/>
    <xf numFmtId="0" fontId="10" fillId="0" borderId="0" xfId="0" applyFont="1" applyBorder="1"/>
    <xf numFmtId="9" fontId="4" fillId="13" borderId="0" xfId="1" applyFont="1" applyFill="1" applyBorder="1"/>
    <xf numFmtId="164" fontId="8" fillId="13" borderId="0" xfId="0" applyNumberFormat="1" applyFont="1" applyFill="1" applyBorder="1"/>
    <xf numFmtId="49" fontId="8" fillId="13" borderId="0" xfId="0" applyNumberFormat="1" applyFont="1" applyFill="1" applyBorder="1"/>
    <xf numFmtId="9" fontId="2" fillId="14" borderId="0" xfId="1" applyFont="1" applyFill="1" applyBorder="1"/>
    <xf numFmtId="164" fontId="2" fillId="14" borderId="0" xfId="0" applyNumberFormat="1" applyFont="1" applyFill="1" applyBorder="1"/>
    <xf numFmtId="49" fontId="2" fillId="14" borderId="0" xfId="0" applyNumberFormat="1" applyFont="1" applyFill="1" applyBorder="1"/>
    <xf numFmtId="49" fontId="5" fillId="12" borderId="0" xfId="0" applyNumberFormat="1" applyFont="1" applyFill="1" applyBorder="1" applyAlignment="1">
      <alignment horizontal="center"/>
    </xf>
    <xf numFmtId="0" fontId="5" fillId="12" borderId="0" xfId="0" applyFont="1" applyFill="1" applyBorder="1"/>
    <xf numFmtId="9" fontId="4" fillId="15" borderId="0" xfId="1" applyFont="1" applyFill="1" applyBorder="1"/>
    <xf numFmtId="164" fontId="5" fillId="15" borderId="0" xfId="0" applyNumberFormat="1" applyFont="1" applyFill="1" applyBorder="1"/>
    <xf numFmtId="49" fontId="5" fillId="15" borderId="0" xfId="0" applyNumberFormat="1" applyFont="1" applyFill="1" applyBorder="1"/>
    <xf numFmtId="9" fontId="4" fillId="16" borderId="0" xfId="1" applyFont="1" applyFill="1" applyBorder="1"/>
    <xf numFmtId="164" fontId="8" fillId="16" borderId="0" xfId="0" applyNumberFormat="1" applyFont="1" applyFill="1" applyBorder="1"/>
    <xf numFmtId="49" fontId="8" fillId="16" borderId="0" xfId="0" applyNumberFormat="1" applyFont="1" applyFill="1" applyBorder="1"/>
    <xf numFmtId="49" fontId="5" fillId="15" borderId="0" xfId="0" applyNumberFormat="1" applyFont="1" applyFill="1" applyBorder="1" applyAlignment="1">
      <alignment horizontal="center"/>
    </xf>
    <xf numFmtId="0" fontId="5" fillId="15" borderId="0" xfId="0" applyFont="1" applyFill="1" applyBorder="1"/>
    <xf numFmtId="9" fontId="4" fillId="17" borderId="0" xfId="1" applyFont="1" applyFill="1" applyBorder="1"/>
    <xf numFmtId="164" fontId="5" fillId="17" borderId="0" xfId="0" applyNumberFormat="1" applyFont="1" applyFill="1" applyBorder="1"/>
    <xf numFmtId="49" fontId="5" fillId="17" borderId="0" xfId="0" applyNumberFormat="1" applyFont="1" applyFill="1" applyBorder="1"/>
    <xf numFmtId="9" fontId="4" fillId="18" borderId="0" xfId="1" applyFont="1" applyFill="1" applyBorder="1"/>
    <xf numFmtId="164" fontId="8" fillId="18" borderId="0" xfId="0" applyNumberFormat="1" applyFont="1" applyFill="1" applyBorder="1"/>
    <xf numFmtId="49" fontId="8" fillId="18" borderId="0" xfId="0" applyNumberFormat="1" applyFont="1" applyFill="1" applyBorder="1"/>
    <xf numFmtId="3" fontId="11" fillId="0" borderId="0" xfId="0" applyNumberFormat="1" applyFont="1" applyBorder="1"/>
    <xf numFmtId="3" fontId="12" fillId="0" borderId="0" xfId="0" applyNumberFormat="1" applyFont="1" applyBorder="1"/>
    <xf numFmtId="0" fontId="12" fillId="0" borderId="0" xfId="0" applyFont="1" applyBorder="1"/>
    <xf numFmtId="9" fontId="5" fillId="17" borderId="0" xfId="1" applyFont="1" applyFill="1" applyBorder="1"/>
    <xf numFmtId="164" fontId="13" fillId="0" borderId="0" xfId="0" applyNumberFormat="1" applyFont="1" applyBorder="1"/>
    <xf numFmtId="3" fontId="13" fillId="0" borderId="0" xfId="0" applyNumberFormat="1" applyFont="1" applyBorder="1"/>
    <xf numFmtId="0" fontId="13" fillId="0" borderId="0" xfId="0" applyFont="1" applyBorder="1"/>
    <xf numFmtId="9" fontId="8" fillId="18" borderId="0" xfId="1" applyFont="1" applyFill="1" applyBorder="1"/>
    <xf numFmtId="49" fontId="5" fillId="17" borderId="0" xfId="0" applyNumberFormat="1" applyFont="1" applyFill="1" applyBorder="1" applyAlignment="1">
      <alignment horizontal="center"/>
    </xf>
    <xf numFmtId="0" fontId="5" fillId="17" borderId="0" xfId="0" applyFont="1" applyFill="1" applyBorder="1"/>
    <xf numFmtId="9" fontId="5" fillId="19" borderId="0" xfId="1" applyFont="1" applyFill="1" applyBorder="1"/>
    <xf numFmtId="164" fontId="5" fillId="19" borderId="0" xfId="0" applyNumberFormat="1" applyFont="1" applyFill="1" applyBorder="1"/>
    <xf numFmtId="49" fontId="5" fillId="19" borderId="0" xfId="0" applyNumberFormat="1" applyFont="1" applyFill="1" applyBorder="1"/>
    <xf numFmtId="9" fontId="10" fillId="20" borderId="0" xfId="1" applyFont="1" applyFill="1" applyBorder="1"/>
    <xf numFmtId="164" fontId="10" fillId="20" borderId="0" xfId="0" applyNumberFormat="1" applyFont="1" applyFill="1" applyBorder="1"/>
    <xf numFmtId="49" fontId="10" fillId="20" borderId="0" xfId="0" applyNumberFormat="1" applyFont="1" applyFill="1" applyBorder="1"/>
    <xf numFmtId="49" fontId="5" fillId="19" borderId="0" xfId="0" applyNumberFormat="1" applyFont="1" applyFill="1" applyBorder="1" applyAlignment="1">
      <alignment horizontal="center"/>
    </xf>
    <xf numFmtId="0" fontId="5" fillId="19" borderId="0" xfId="0" applyFont="1" applyFill="1" applyBorder="1"/>
    <xf numFmtId="9" fontId="5" fillId="2" borderId="0" xfId="1" applyFont="1" applyFill="1" applyBorder="1"/>
    <xf numFmtId="164" fontId="10" fillId="3" borderId="0" xfId="0" applyNumberFormat="1" applyFont="1" applyFill="1" applyBorder="1"/>
    <xf numFmtId="49" fontId="10" fillId="3" borderId="0" xfId="0" applyNumberFormat="1" applyFont="1" applyFill="1" applyBorder="1"/>
    <xf numFmtId="9" fontId="5" fillId="2" borderId="0" xfId="1" applyFont="1" applyFill="1" applyBorder="1" applyAlignment="1">
      <alignment wrapText="1"/>
    </xf>
    <xf numFmtId="164" fontId="10" fillId="13" borderId="0" xfId="0" applyNumberFormat="1" applyFont="1" applyFill="1" applyBorder="1"/>
    <xf numFmtId="49" fontId="10" fillId="13" borderId="0" xfId="0" applyNumberFormat="1" applyFont="1" applyFill="1" applyBorder="1"/>
    <xf numFmtId="164" fontId="10" fillId="14" borderId="0" xfId="0" applyNumberFormat="1" applyFont="1" applyFill="1" applyBorder="1"/>
    <xf numFmtId="49" fontId="10" fillId="14" borderId="0" xfId="0" applyNumberFormat="1" applyFont="1" applyFill="1" applyBorder="1"/>
    <xf numFmtId="9" fontId="4" fillId="21" borderId="0" xfId="1" applyFont="1" applyFill="1" applyBorder="1"/>
    <xf numFmtId="164" fontId="5" fillId="21" borderId="0" xfId="0" applyNumberFormat="1" applyFont="1" applyFill="1" applyBorder="1"/>
    <xf numFmtId="49" fontId="5" fillId="21" borderId="0" xfId="0" applyNumberFormat="1" applyFont="1" applyFill="1" applyBorder="1"/>
    <xf numFmtId="164" fontId="2" fillId="21" borderId="0" xfId="0" applyNumberFormat="1" applyFont="1" applyFill="1" applyBorder="1"/>
    <xf numFmtId="49" fontId="2" fillId="21" borderId="0" xfId="0" applyNumberFormat="1" applyFont="1" applyFill="1" applyBorder="1"/>
    <xf numFmtId="9" fontId="2" fillId="22" borderId="0" xfId="1" applyFont="1" applyFill="1" applyBorder="1"/>
    <xf numFmtId="164" fontId="10" fillId="22" borderId="0" xfId="0" applyNumberFormat="1" applyFont="1" applyFill="1" applyBorder="1"/>
    <xf numFmtId="49" fontId="10" fillId="22" borderId="0" xfId="0" applyNumberFormat="1" applyFont="1" applyFill="1" applyBorder="1"/>
    <xf numFmtId="9" fontId="4" fillId="23" borderId="0" xfId="1" applyFont="1" applyFill="1" applyBorder="1"/>
    <xf numFmtId="164" fontId="8" fillId="23" borderId="0" xfId="0" applyNumberFormat="1" applyFont="1" applyFill="1" applyBorder="1"/>
    <xf numFmtId="49" fontId="8" fillId="23" borderId="0" xfId="0" applyNumberFormat="1" applyFont="1" applyFill="1" applyBorder="1"/>
    <xf numFmtId="0" fontId="10" fillId="0" borderId="0" xfId="0" applyFont="1" applyFill="1" applyBorder="1"/>
    <xf numFmtId="164" fontId="2" fillId="22" borderId="0" xfId="0" applyNumberFormat="1" applyFont="1" applyFill="1" applyBorder="1"/>
    <xf numFmtId="49" fontId="2" fillId="22" borderId="0" xfId="0" applyNumberFormat="1" applyFont="1" applyFill="1" applyBorder="1"/>
    <xf numFmtId="9" fontId="2" fillId="24" borderId="0" xfId="1" applyFont="1" applyFill="1" applyBorder="1"/>
    <xf numFmtId="49" fontId="5" fillId="21" borderId="0" xfId="0" applyNumberFormat="1" applyFont="1" applyFill="1" applyBorder="1" applyAlignment="1">
      <alignment horizontal="center"/>
    </xf>
    <xf numFmtId="0" fontId="5" fillId="21" borderId="0" xfId="0" applyFont="1" applyFill="1" applyBorder="1"/>
    <xf numFmtId="9" fontId="5" fillId="6" borderId="0" xfId="1" applyFont="1" applyFill="1" applyBorder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9" fontId="5" fillId="0" borderId="0" xfId="1" applyFont="1" applyFill="1" applyBorder="1"/>
    <xf numFmtId="9" fontId="4" fillId="0" borderId="0" xfId="1" applyFont="1" applyBorder="1" applyAlignment="1">
      <alignment wrapText="1"/>
    </xf>
    <xf numFmtId="0" fontId="4" fillId="0" borderId="0" xfId="0" applyFont="1" applyBorder="1" applyAlignment="1">
      <alignment wrapText="1"/>
    </xf>
    <xf numFmtId="9" fontId="5" fillId="12" borderId="0" xfId="1" applyFont="1" applyFill="1" applyBorder="1"/>
    <xf numFmtId="9" fontId="8" fillId="13" borderId="0" xfId="1" applyFont="1" applyFill="1" applyBorder="1"/>
    <xf numFmtId="164" fontId="4" fillId="12" borderId="0" xfId="0" applyNumberFormat="1" applyFont="1" applyFill="1" applyBorder="1"/>
    <xf numFmtId="49" fontId="4" fillId="12" borderId="0" xfId="0" applyNumberFormat="1" applyFont="1" applyFill="1" applyBorder="1"/>
    <xf numFmtId="164" fontId="4" fillId="13" borderId="0" xfId="0" applyNumberFormat="1" applyFont="1" applyFill="1" applyBorder="1"/>
    <xf numFmtId="49" fontId="4" fillId="13" borderId="0" xfId="0" applyNumberFormat="1" applyFont="1" applyFill="1" applyBorder="1"/>
    <xf numFmtId="9" fontId="4" fillId="25" borderId="0" xfId="1" applyFont="1" applyFill="1" applyBorder="1"/>
    <xf numFmtId="164" fontId="5" fillId="25" borderId="0" xfId="0" applyNumberFormat="1" applyFont="1" applyFill="1" applyBorder="1"/>
    <xf numFmtId="49" fontId="5" fillId="25" borderId="0" xfId="0" applyNumberFormat="1" applyFont="1" applyFill="1" applyBorder="1"/>
    <xf numFmtId="9" fontId="2" fillId="20" borderId="0" xfId="1" applyFont="1" applyFill="1" applyBorder="1"/>
    <xf numFmtId="9" fontId="4" fillId="19" borderId="0" xfId="1" applyFont="1" applyFill="1" applyBorder="1"/>
    <xf numFmtId="164" fontId="8" fillId="19" borderId="0" xfId="0" applyNumberFormat="1" applyFont="1" applyFill="1" applyBorder="1"/>
    <xf numFmtId="49" fontId="8" fillId="19" borderId="0" xfId="0" applyNumberFormat="1" applyFont="1" applyFill="1" applyBorder="1"/>
    <xf numFmtId="164" fontId="2" fillId="20" borderId="0" xfId="0" applyNumberFormat="1" applyFont="1" applyFill="1" applyBorder="1"/>
    <xf numFmtId="49" fontId="2" fillId="20" borderId="0" xfId="0" applyNumberFormat="1" applyFont="1" applyFill="1" applyBorder="1"/>
    <xf numFmtId="49" fontId="5" fillId="25" borderId="0" xfId="0" applyNumberFormat="1" applyFont="1" applyFill="1" applyBorder="1" applyAlignment="1">
      <alignment horizontal="center"/>
    </xf>
    <xf numFmtId="0" fontId="5" fillId="25" borderId="0" xfId="0" applyFont="1" applyFill="1" applyBorder="1"/>
    <xf numFmtId="9" fontId="5" fillId="18" borderId="0" xfId="1" applyFont="1" applyFill="1" applyBorder="1"/>
    <xf numFmtId="164" fontId="5" fillId="18" borderId="0" xfId="0" applyNumberFormat="1" applyFont="1" applyFill="1" applyBorder="1"/>
    <xf numFmtId="49" fontId="5" fillId="18" borderId="0" xfId="0" applyNumberFormat="1" applyFont="1" applyFill="1" applyBorder="1"/>
    <xf numFmtId="164" fontId="2" fillId="24" borderId="0" xfId="0" applyNumberFormat="1" applyFont="1" applyFill="1" applyBorder="1"/>
    <xf numFmtId="49" fontId="2" fillId="24" borderId="0" xfId="0" applyNumberFormat="1" applyFont="1" applyFill="1" applyBorder="1"/>
    <xf numFmtId="164" fontId="5" fillId="0" borderId="0" xfId="0" applyNumberFormat="1" applyFont="1" applyFill="1" applyBorder="1"/>
    <xf numFmtId="49" fontId="5" fillId="0" borderId="0" xfId="0" applyNumberFormat="1" applyFont="1" applyFill="1" applyBorder="1"/>
    <xf numFmtId="9" fontId="4" fillId="26" borderId="0" xfId="1" applyFont="1" applyFill="1" applyBorder="1"/>
    <xf numFmtId="164" fontId="8" fillId="26" borderId="0" xfId="0" applyNumberFormat="1" applyFont="1" applyFill="1" applyBorder="1"/>
    <xf numFmtId="49" fontId="8" fillId="26" borderId="0" xfId="0" applyNumberFormat="1" applyFont="1" applyFill="1" applyBorder="1"/>
    <xf numFmtId="49" fontId="5" fillId="18" borderId="0" xfId="0" applyNumberFormat="1" applyFont="1" applyFill="1" applyBorder="1" applyAlignment="1">
      <alignment horizontal="center" vertical="center"/>
    </xf>
    <xf numFmtId="0" fontId="5" fillId="18" borderId="0" xfId="0" applyFont="1" applyFill="1" applyBorder="1" applyAlignment="1">
      <alignment vertical="center"/>
    </xf>
    <xf numFmtId="9" fontId="4" fillId="3" borderId="0" xfId="1" applyFont="1" applyFill="1" applyBorder="1"/>
    <xf numFmtId="164" fontId="4" fillId="3" borderId="0" xfId="0" applyNumberFormat="1" applyFont="1" applyFill="1" applyBorder="1"/>
    <xf numFmtId="49" fontId="4" fillId="3" borderId="0" xfId="0" applyNumberFormat="1" applyFont="1" applyFill="1" applyBorder="1"/>
    <xf numFmtId="164" fontId="14" fillId="4" borderId="0" xfId="0" applyNumberFormat="1" applyFont="1" applyFill="1" applyBorder="1"/>
    <xf numFmtId="49" fontId="14" fillId="4" borderId="0" xfId="0" applyNumberFormat="1" applyFont="1" applyFill="1" applyBorder="1"/>
    <xf numFmtId="9" fontId="4" fillId="14" borderId="0" xfId="1" applyFont="1" applyFill="1" applyBorder="1"/>
    <xf numFmtId="164" fontId="8" fillId="14" borderId="0" xfId="0" applyNumberFormat="1" applyFont="1" applyFill="1" applyBorder="1"/>
    <xf numFmtId="49" fontId="8" fillId="14" borderId="0" xfId="0" applyNumberFormat="1" applyFont="1" applyFill="1" applyBorder="1"/>
    <xf numFmtId="164" fontId="15" fillId="13" borderId="0" xfId="0" applyNumberFormat="1" applyFont="1" applyFill="1" applyBorder="1"/>
    <xf numFmtId="49" fontId="15" fillId="13" borderId="0" xfId="0" applyNumberFormat="1" applyFont="1" applyFill="1" applyBorder="1"/>
    <xf numFmtId="164" fontId="4" fillId="14" borderId="0" xfId="0" applyNumberFormat="1" applyFont="1" applyFill="1" applyBorder="1"/>
    <xf numFmtId="49" fontId="4" fillId="14" borderId="0" xfId="0" applyNumberFormat="1" applyFont="1" applyFill="1" applyBorder="1"/>
    <xf numFmtId="9" fontId="2" fillId="13" borderId="0" xfId="1" applyFont="1" applyFill="1" applyBorder="1"/>
    <xf numFmtId="9" fontId="8" fillId="27" borderId="0" xfId="1" applyFont="1" applyFill="1" applyBorder="1"/>
    <xf numFmtId="164" fontId="5" fillId="27" borderId="0" xfId="0" applyNumberFormat="1" applyFont="1" applyFill="1" applyBorder="1"/>
    <xf numFmtId="49" fontId="5" fillId="27" borderId="0" xfId="0" applyNumberFormat="1" applyFont="1" applyFill="1" applyBorder="1"/>
    <xf numFmtId="9" fontId="8" fillId="15" borderId="0" xfId="1" applyFont="1" applyFill="1" applyBorder="1"/>
    <xf numFmtId="164" fontId="8" fillId="15" borderId="0" xfId="0" applyNumberFormat="1" applyFont="1" applyFill="1" applyBorder="1"/>
    <xf numFmtId="49" fontId="8" fillId="15" borderId="0" xfId="0" applyNumberFormat="1" applyFont="1" applyFill="1" applyBorder="1"/>
    <xf numFmtId="9" fontId="5" fillId="27" borderId="0" xfId="1" applyFont="1" applyFill="1" applyBorder="1"/>
    <xf numFmtId="164" fontId="4" fillId="16" borderId="0" xfId="0" applyNumberFormat="1" applyFont="1" applyFill="1" applyBorder="1"/>
    <xf numFmtId="49" fontId="4" fillId="16" borderId="0" xfId="0" applyNumberFormat="1" applyFont="1" applyFill="1" applyBorder="1"/>
    <xf numFmtId="49" fontId="5" fillId="27" borderId="0" xfId="0" applyNumberFormat="1" applyFont="1" applyFill="1" applyBorder="1" applyAlignment="1">
      <alignment horizontal="center"/>
    </xf>
    <xf numFmtId="0" fontId="5" fillId="27" borderId="0" xfId="0" applyFont="1" applyFill="1" applyBorder="1"/>
    <xf numFmtId="9" fontId="2" fillId="12" borderId="0" xfId="1" applyFont="1" applyFill="1" applyBorder="1"/>
    <xf numFmtId="3" fontId="4" fillId="12" borderId="0" xfId="0" applyNumberFormat="1" applyFont="1" applyFill="1" applyBorder="1"/>
    <xf numFmtId="9" fontId="8" fillId="12" borderId="0" xfId="1" applyFont="1" applyFill="1" applyBorder="1"/>
    <xf numFmtId="9" fontId="10" fillId="4" borderId="0" xfId="1" applyFont="1" applyFill="1" applyBorder="1"/>
    <xf numFmtId="164" fontId="10" fillId="4" borderId="0" xfId="0" applyNumberFormat="1" applyFont="1" applyFill="1" applyBorder="1"/>
    <xf numFmtId="49" fontId="10" fillId="4" borderId="0" xfId="0" applyNumberFormat="1" applyFont="1" applyFill="1" applyBorder="1"/>
    <xf numFmtId="164" fontId="8" fillId="3" borderId="0" xfId="0" applyNumberFormat="1" applyFont="1" applyFill="1" applyBorder="1"/>
    <xf numFmtId="49" fontId="8" fillId="3" borderId="0" xfId="0" applyNumberFormat="1" applyFont="1" applyFill="1" applyBorder="1"/>
    <xf numFmtId="9" fontId="5" fillId="28" borderId="0" xfId="1" applyFont="1" applyFill="1" applyBorder="1"/>
    <xf numFmtId="164" fontId="5" fillId="28" borderId="0" xfId="0" applyNumberFormat="1" applyFont="1" applyFill="1" applyBorder="1"/>
    <xf numFmtId="49" fontId="5" fillId="28" borderId="0" xfId="0" applyNumberFormat="1" applyFont="1" applyFill="1" applyBorder="1"/>
    <xf numFmtId="9" fontId="2" fillId="29" borderId="0" xfId="1" applyFont="1" applyFill="1" applyBorder="1"/>
    <xf numFmtId="164" fontId="10" fillId="29" borderId="0" xfId="0" applyNumberFormat="1" applyFont="1" applyFill="1" applyBorder="1"/>
    <xf numFmtId="49" fontId="10" fillId="29" borderId="0" xfId="0" applyNumberFormat="1" applyFont="1" applyFill="1" applyBorder="1"/>
    <xf numFmtId="9" fontId="2" fillId="30" borderId="0" xfId="1" applyFont="1" applyFill="1" applyBorder="1"/>
    <xf numFmtId="164" fontId="2" fillId="30" borderId="0" xfId="0" applyNumberFormat="1" applyFont="1" applyFill="1" applyBorder="1"/>
    <xf numFmtId="49" fontId="2" fillId="30" borderId="0" xfId="0" applyNumberFormat="1" applyFont="1" applyFill="1" applyBorder="1"/>
    <xf numFmtId="49" fontId="9" fillId="0" borderId="0" xfId="0" applyNumberFormat="1" applyFont="1" applyFill="1" applyBorder="1"/>
    <xf numFmtId="9" fontId="4" fillId="28" borderId="0" xfId="1" applyFont="1" applyFill="1" applyBorder="1"/>
    <xf numFmtId="164" fontId="10" fillId="30" borderId="0" xfId="0" applyNumberFormat="1" applyFont="1" applyFill="1" applyBorder="1"/>
    <xf numFmtId="49" fontId="10" fillId="30" borderId="0" xfId="0" applyNumberFormat="1" applyFont="1" applyFill="1" applyBorder="1"/>
    <xf numFmtId="49" fontId="5" fillId="28" borderId="0" xfId="0" applyNumberFormat="1" applyFont="1" applyFill="1" applyBorder="1" applyAlignment="1">
      <alignment horizontal="center"/>
    </xf>
    <xf numFmtId="0" fontId="5" fillId="28" borderId="0" xfId="0" applyFont="1" applyFill="1" applyBorder="1"/>
    <xf numFmtId="9" fontId="8" fillId="22" borderId="0" xfId="1" applyFont="1" applyFill="1" applyBorder="1"/>
    <xf numFmtId="164" fontId="5" fillId="22" borderId="0" xfId="0" applyNumberFormat="1" applyFont="1" applyFill="1" applyBorder="1"/>
    <xf numFmtId="49" fontId="5" fillId="22" borderId="0" xfId="0" applyNumberFormat="1" applyFont="1" applyFill="1" applyBorder="1"/>
    <xf numFmtId="9" fontId="8" fillId="31" borderId="0" xfId="1" applyFont="1" applyFill="1" applyBorder="1"/>
    <xf numFmtId="164" fontId="5" fillId="31" borderId="0" xfId="0" applyNumberFormat="1" applyFont="1" applyFill="1" applyBorder="1"/>
    <xf numFmtId="49" fontId="5" fillId="31" borderId="0" xfId="0" applyNumberFormat="1" applyFont="1" applyFill="1" applyBorder="1"/>
    <xf numFmtId="9" fontId="8" fillId="21" borderId="0" xfId="1" applyFont="1" applyFill="1" applyBorder="1"/>
    <xf numFmtId="164" fontId="8" fillId="21" borderId="0" xfId="0" applyNumberFormat="1" applyFont="1" applyFill="1" applyBorder="1"/>
    <xf numFmtId="49" fontId="8" fillId="21" borderId="0" xfId="0" applyNumberFormat="1" applyFont="1" applyFill="1" applyBorder="1"/>
    <xf numFmtId="9" fontId="2" fillId="26" borderId="0" xfId="1" applyFont="1" applyFill="1" applyBorder="1"/>
    <xf numFmtId="164" fontId="2" fillId="23" borderId="0" xfId="0" applyNumberFormat="1" applyFont="1" applyFill="1" applyBorder="1"/>
    <xf numFmtId="49" fontId="2" fillId="23" borderId="0" xfId="0" applyNumberFormat="1" applyFont="1" applyFill="1" applyBorder="1"/>
    <xf numFmtId="9" fontId="8" fillId="23" borderId="0" xfId="1" applyFont="1" applyFill="1" applyBorder="1"/>
    <xf numFmtId="3" fontId="10" fillId="0" borderId="0" xfId="0" applyNumberFormat="1" applyFont="1" applyBorder="1"/>
    <xf numFmtId="9" fontId="5" fillId="21" borderId="0" xfId="1" applyFont="1" applyFill="1" applyBorder="1"/>
    <xf numFmtId="164" fontId="8" fillId="22" borderId="0" xfId="0" applyNumberFormat="1" applyFont="1" applyFill="1" applyBorder="1"/>
    <xf numFmtId="49" fontId="8" fillId="22" borderId="0" xfId="0" applyNumberFormat="1" applyFont="1" applyFill="1" applyBorder="1"/>
    <xf numFmtId="49" fontId="5" fillId="22" borderId="0" xfId="0" applyNumberFormat="1" applyFont="1" applyFill="1" applyBorder="1" applyAlignment="1">
      <alignment horizontal="center" vertical="center"/>
    </xf>
    <xf numFmtId="0" fontId="5" fillId="22" borderId="0" xfId="0" applyFont="1" applyFill="1" applyBorder="1" applyAlignment="1">
      <alignment vertical="center"/>
    </xf>
    <xf numFmtId="9" fontId="4" fillId="20" borderId="0" xfId="1" applyFont="1" applyFill="1" applyBorder="1"/>
    <xf numFmtId="164" fontId="8" fillId="20" borderId="0" xfId="0" applyNumberFormat="1" applyFont="1" applyFill="1" applyBorder="1"/>
    <xf numFmtId="49" fontId="8" fillId="20" borderId="0" xfId="0" applyNumberFormat="1" applyFont="1" applyFill="1" applyBorder="1"/>
    <xf numFmtId="164" fontId="8" fillId="25" borderId="0" xfId="0" applyNumberFormat="1" applyFont="1" applyFill="1" applyBorder="1"/>
    <xf numFmtId="49" fontId="8" fillId="25" borderId="0" xfId="0" applyNumberFormat="1" applyFont="1" applyFill="1" applyBorder="1"/>
    <xf numFmtId="164" fontId="4" fillId="19" borderId="0" xfId="0" applyNumberFormat="1" applyFont="1" applyFill="1" applyBorder="1"/>
    <xf numFmtId="49" fontId="4" fillId="19" borderId="0" xfId="0" applyNumberFormat="1" applyFont="1" applyFill="1" applyBorder="1"/>
    <xf numFmtId="49" fontId="5" fillId="25" borderId="0" xfId="0" applyNumberFormat="1" applyFont="1" applyFill="1" applyBorder="1" applyAlignment="1">
      <alignment horizontal="center" vertical="center"/>
    </xf>
    <xf numFmtId="0" fontId="5" fillId="25" borderId="0" xfId="0" applyFont="1" applyFill="1" applyBorder="1" applyAlignment="1">
      <alignment vertical="center"/>
    </xf>
    <xf numFmtId="49" fontId="4" fillId="12" borderId="0" xfId="0" applyNumberFormat="1" applyFont="1" applyFill="1" applyBorder="1" applyAlignment="1">
      <alignment vertical="center"/>
    </xf>
    <xf numFmtId="9" fontId="4" fillId="13" borderId="0" xfId="1" applyFont="1" applyFill="1" applyBorder="1" applyAlignment="1">
      <alignment wrapText="1"/>
    </xf>
    <xf numFmtId="0" fontId="4" fillId="13" borderId="0" xfId="0" applyFont="1" applyFill="1" applyBorder="1" applyAlignment="1">
      <alignment wrapText="1"/>
    </xf>
    <xf numFmtId="0" fontId="4" fillId="13" borderId="0" xfId="0" applyFont="1" applyFill="1" applyBorder="1"/>
    <xf numFmtId="0" fontId="5" fillId="13" borderId="0" xfId="0" quotePrefix="1" applyFont="1" applyFill="1" applyBorder="1" applyAlignment="1">
      <alignment horizontal="center" vertical="center"/>
    </xf>
    <xf numFmtId="0" fontId="5" fillId="13" borderId="0" xfId="0" applyFont="1" applyFill="1" applyBorder="1" applyAlignment="1">
      <alignment horizontal="left" vertical="center"/>
    </xf>
    <xf numFmtId="3" fontId="4" fillId="6" borderId="0" xfId="0" applyNumberFormat="1" applyFont="1" applyFill="1" applyBorder="1"/>
    <xf numFmtId="49" fontId="4" fillId="6" borderId="0" xfId="0" applyNumberFormat="1" applyFont="1" applyFill="1" applyBorder="1"/>
    <xf numFmtId="3" fontId="5" fillId="6" borderId="0" xfId="0" applyNumberFormat="1" applyFont="1" applyFill="1" applyBorder="1"/>
    <xf numFmtId="3" fontId="8" fillId="8" borderId="0" xfId="0" applyNumberFormat="1" applyFont="1" applyFill="1" applyBorder="1"/>
    <xf numFmtId="9" fontId="4" fillId="0" borderId="0" xfId="1" applyFont="1" applyFill="1" applyBorder="1"/>
    <xf numFmtId="3" fontId="4" fillId="0" borderId="0" xfId="0" applyNumberFormat="1" applyFont="1" applyFill="1" applyBorder="1"/>
    <xf numFmtId="49" fontId="4" fillId="0" borderId="0" xfId="0" applyNumberFormat="1" applyFont="1" applyFill="1" applyBorder="1"/>
    <xf numFmtId="9" fontId="4" fillId="6" borderId="0" xfId="1" applyFont="1" applyFill="1" applyBorder="1" applyAlignment="1">
      <alignment vertical="center"/>
    </xf>
    <xf numFmtId="9" fontId="2" fillId="6" borderId="0" xfId="1" applyFont="1" applyFill="1" applyBorder="1" applyAlignment="1">
      <alignment vertical="center"/>
    </xf>
    <xf numFmtId="9" fontId="2" fillId="7" borderId="0" xfId="1" applyFont="1" applyFill="1" applyBorder="1" applyAlignment="1">
      <alignment vertical="center"/>
    </xf>
    <xf numFmtId="3" fontId="8" fillId="7" borderId="0" xfId="0" applyNumberFormat="1" applyFont="1" applyFill="1" applyBorder="1"/>
    <xf numFmtId="9" fontId="4" fillId="7" borderId="0" xfId="1" applyFont="1" applyFill="1" applyBorder="1" applyAlignment="1">
      <alignment vertical="center"/>
    </xf>
    <xf numFmtId="9" fontId="2" fillId="0" borderId="0" xfId="1" applyFont="1" applyFill="1" applyBorder="1" applyAlignment="1">
      <alignment vertical="center"/>
    </xf>
    <xf numFmtId="3" fontId="10" fillId="7" borderId="0" xfId="0" applyNumberFormat="1" applyFont="1" applyFill="1" applyBorder="1"/>
    <xf numFmtId="49" fontId="10" fillId="7" borderId="0" xfId="0" applyNumberFormat="1" applyFont="1" applyFill="1" applyBorder="1"/>
    <xf numFmtId="9" fontId="4" fillId="8" borderId="0" xfId="1" applyFont="1" applyFill="1" applyBorder="1" applyAlignment="1">
      <alignment vertical="center"/>
    </xf>
    <xf numFmtId="3" fontId="4" fillId="8" borderId="0" xfId="0" applyNumberFormat="1" applyFont="1" applyFill="1" applyBorder="1"/>
    <xf numFmtId="49" fontId="4" fillId="8" borderId="0" xfId="0" applyNumberFormat="1" applyFont="1" applyFill="1" applyBorder="1"/>
    <xf numFmtId="0" fontId="10" fillId="0" borderId="0" xfId="0" applyFont="1" applyBorder="1" applyAlignment="1">
      <alignment vertical="center"/>
    </xf>
    <xf numFmtId="3" fontId="8" fillId="7" borderId="0" xfId="0" applyNumberFormat="1" applyFont="1" applyFill="1" applyBorder="1" applyAlignment="1">
      <alignment vertical="center"/>
    </xf>
    <xf numFmtId="49" fontId="8" fillId="7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3" fontId="4" fillId="8" borderId="0" xfId="0" applyNumberFormat="1" applyFont="1" applyFill="1" applyBorder="1" applyAlignment="1">
      <alignment vertical="center"/>
    </xf>
    <xf numFmtId="49" fontId="4" fillId="8" borderId="0" xfId="0" applyNumberFormat="1" applyFont="1" applyFill="1" applyBorder="1" applyAlignment="1">
      <alignment vertical="center"/>
    </xf>
    <xf numFmtId="3" fontId="2" fillId="7" borderId="0" xfId="0" applyNumberFormat="1" applyFont="1" applyFill="1" applyBorder="1" applyAlignment="1">
      <alignment vertical="center"/>
    </xf>
    <xf numFmtId="49" fontId="2" fillId="7" borderId="0" xfId="0" applyNumberFormat="1" applyFont="1" applyFill="1" applyBorder="1" applyAlignment="1">
      <alignment vertical="center"/>
    </xf>
    <xf numFmtId="3" fontId="5" fillId="6" borderId="0" xfId="0" applyNumberFormat="1" applyFont="1" applyFill="1" applyBorder="1" applyAlignment="1">
      <alignment vertical="center"/>
    </xf>
    <xf numFmtId="49" fontId="5" fillId="6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3" fontId="4" fillId="8" borderId="0" xfId="0" applyNumberFormat="1" applyFont="1" applyFill="1" applyBorder="1" applyAlignment="1">
      <alignment horizontal="right" vertical="center"/>
    </xf>
    <xf numFmtId="49" fontId="4" fillId="8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/>
    </xf>
    <xf numFmtId="3" fontId="2" fillId="7" borderId="0" xfId="0" applyNumberFormat="1" applyFont="1" applyFill="1" applyBorder="1" applyAlignment="1">
      <alignment horizontal="right" vertical="center"/>
    </xf>
    <xf numFmtId="49" fontId="2" fillId="7" borderId="0" xfId="0" applyNumberFormat="1" applyFont="1" applyFill="1" applyBorder="1" applyAlignment="1">
      <alignment horizontal="left" vertical="center"/>
    </xf>
    <xf numFmtId="0" fontId="4" fillId="6" borderId="0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vertical="center"/>
    </xf>
    <xf numFmtId="0" fontId="2" fillId="0" borderId="0" xfId="0" applyFont="1" applyBorder="1" applyAlignment="1">
      <alignment wrapText="1"/>
    </xf>
    <xf numFmtId="9" fontId="4" fillId="6" borderId="0" xfId="1" applyFont="1" applyFill="1" applyBorder="1" applyAlignment="1">
      <alignment wrapText="1"/>
    </xf>
    <xf numFmtId="3" fontId="4" fillId="6" borderId="0" xfId="0" applyNumberFormat="1" applyFont="1" applyFill="1" applyBorder="1" applyAlignment="1">
      <alignment horizontal="left" vertical="center" wrapText="1"/>
    </xf>
    <xf numFmtId="3" fontId="4" fillId="6" borderId="0" xfId="0" applyNumberFormat="1" applyFont="1" applyFill="1" applyBorder="1" applyAlignment="1">
      <alignment horizontal="left" vertical="center"/>
    </xf>
    <xf numFmtId="0" fontId="4" fillId="6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3" fontId="17" fillId="0" borderId="0" xfId="2" applyNumberFormat="1" applyFont="1" applyAlignment="1">
      <alignment horizontal="left"/>
    </xf>
  </cellXfs>
  <cellStyles count="62">
    <cellStyle name="1. jelölőszín" xfId="3"/>
    <cellStyle name="2. jelölőszín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3. jelölőszín" xfId="11"/>
    <cellStyle name="4. jelölőszín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5. jelölőszín" xfId="19"/>
    <cellStyle name="6. jelölőszín" xfId="20"/>
    <cellStyle name="60% - Accent1" xfId="21"/>
    <cellStyle name="60% - Accent2" xfId="22"/>
    <cellStyle name="60% - Accent3" xfId="23"/>
    <cellStyle name="60% - Accent4" xfId="24"/>
    <cellStyle name="60% - Accent5" xfId="25"/>
    <cellStyle name="60% - Accent6" xfId="26"/>
    <cellStyle name="Accent1" xfId="27"/>
    <cellStyle name="Accent2" xfId="28"/>
    <cellStyle name="Accent3" xfId="29"/>
    <cellStyle name="Accent4" xfId="30"/>
    <cellStyle name="Accent5" xfId="31"/>
    <cellStyle name="Accent6" xfId="32"/>
    <cellStyle name="Bad" xfId="33"/>
    <cellStyle name="Calculation" xfId="34"/>
    <cellStyle name="Check Cell" xfId="35"/>
    <cellStyle name="Excel Built-in Normal" xfId="36"/>
    <cellStyle name="Explanatory Text" xfId="37"/>
    <cellStyle name="Good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ál" xfId="0" builtinId="0"/>
    <cellStyle name="Normál 2" xfId="46"/>
    <cellStyle name="Normál 2 2" xfId="47"/>
    <cellStyle name="Normál 2_Esztertáblák" xfId="48"/>
    <cellStyle name="Normál 3" xfId="49"/>
    <cellStyle name="Normál 4" xfId="50"/>
    <cellStyle name="Normál_Mellékletek_költségvetés" xfId="2"/>
    <cellStyle name="Note" xfId="51"/>
    <cellStyle name="Output" xfId="52"/>
    <cellStyle name="Pénznem 2" xfId="53"/>
    <cellStyle name="Pénznem 3" xfId="54"/>
    <cellStyle name="Pénznem 3 2" xfId="55"/>
    <cellStyle name="Pénznem 3_Teljesítési táblák Zirc I-III." xfId="56"/>
    <cellStyle name="Százalék" xfId="1" builtinId="5"/>
    <cellStyle name="Százalék 2" xfId="57"/>
    <cellStyle name="Százalék 3" xfId="58"/>
    <cellStyle name="Title" xfId="59"/>
    <cellStyle name="Total" xfId="60"/>
    <cellStyle name="Warning Text" xfId="6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ktat&#243;/Desktop/&#201;vi/pendrive/&#214;sk&#252;/2017/05.31/2.%20z&#225;rsz&#225;mad&#225;s%20rendelet/Z&#225;rsz&#225;mad&#225;s%20mell&#233;klete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m_Összevont_KV-iMérleg_"/>
      <sheetName val="19.m.KÖH_KV-i Mérleg"/>
      <sheetName val="20.m.KÖH bevételek"/>
      <sheetName val="21.m.KÖH kiadások"/>
      <sheetName val="22.m.KÖH mérleg"/>
      <sheetName val="23.m.KÖH_Pénzeszköz"/>
      <sheetName val="Munka6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32"/>
  <sheetViews>
    <sheetView tabSelected="1" workbookViewId="0">
      <selection sqref="A1:J1"/>
    </sheetView>
  </sheetViews>
  <sheetFormatPr defaultColWidth="9" defaultRowHeight="15"/>
  <cols>
    <col min="1" max="1" width="10.28515625" style="1" customWidth="1"/>
    <col min="2" max="2" width="37.28515625" style="1" customWidth="1"/>
    <col min="3" max="3" width="16.85546875" style="3" customWidth="1"/>
    <col min="4" max="4" width="16.5703125" style="3" customWidth="1"/>
    <col min="5" max="5" width="15.7109375" style="3" customWidth="1"/>
    <col min="6" max="6" width="14" style="2" customWidth="1"/>
    <col min="7" max="7" width="9" style="1"/>
    <col min="8" max="8" width="22.140625" style="1" customWidth="1"/>
    <col min="9" max="9" width="17.42578125" style="1" customWidth="1"/>
    <col min="10" max="10" width="15.42578125" style="1" customWidth="1"/>
    <col min="11" max="11" width="13.85546875" style="1" customWidth="1"/>
    <col min="12" max="12" width="9.7109375" style="1" customWidth="1"/>
    <col min="13" max="16384" width="9" style="1"/>
  </cols>
  <sheetData>
    <row r="1" spans="1:10">
      <c r="A1" s="340" t="s">
        <v>594</v>
      </c>
      <c r="B1" s="340"/>
      <c r="C1" s="340"/>
      <c r="D1" s="340"/>
      <c r="E1" s="340"/>
      <c r="F1" s="340"/>
      <c r="G1" s="340"/>
      <c r="H1" s="340"/>
      <c r="I1" s="340"/>
      <c r="J1" s="340"/>
    </row>
    <row r="2" spans="1:10" ht="34.5" customHeight="1">
      <c r="A2" s="339" t="s">
        <v>593</v>
      </c>
      <c r="B2" s="339"/>
      <c r="C2" s="339"/>
      <c r="D2" s="339"/>
      <c r="E2" s="339"/>
      <c r="F2" s="339"/>
    </row>
    <row r="3" spans="1:10" ht="43.5" customHeight="1">
      <c r="A3" s="338" t="s">
        <v>55</v>
      </c>
      <c r="B3" s="338" t="s">
        <v>54</v>
      </c>
      <c r="C3" s="337" t="s">
        <v>53</v>
      </c>
      <c r="D3" s="337" t="s">
        <v>52</v>
      </c>
      <c r="E3" s="336" t="s">
        <v>51</v>
      </c>
      <c r="F3" s="335" t="s">
        <v>65</v>
      </c>
      <c r="H3" s="334"/>
      <c r="I3" s="3"/>
      <c r="J3" s="3"/>
    </row>
    <row r="4" spans="1:10" ht="30.75" customHeight="1">
      <c r="A4" s="333" t="s">
        <v>57</v>
      </c>
      <c r="B4" s="332" t="s">
        <v>592</v>
      </c>
      <c r="C4" s="332"/>
      <c r="D4" s="332"/>
      <c r="E4" s="332"/>
      <c r="F4" s="332"/>
    </row>
    <row r="5" spans="1:10" s="312" customFormat="1" ht="30" customHeight="1">
      <c r="A5" s="316" t="s">
        <v>307</v>
      </c>
      <c r="B5" s="316" t="s">
        <v>306</v>
      </c>
      <c r="C5" s="315">
        <v>2636489</v>
      </c>
      <c r="D5" s="315">
        <v>1595182</v>
      </c>
      <c r="E5" s="315">
        <v>1595182</v>
      </c>
      <c r="F5" s="300">
        <f>E5/D5</f>
        <v>1</v>
      </c>
    </row>
    <row r="6" spans="1:10" s="312" customFormat="1" ht="30" customHeight="1">
      <c r="A6" s="316" t="s">
        <v>116</v>
      </c>
      <c r="B6" s="316" t="s">
        <v>115</v>
      </c>
      <c r="C6" s="315">
        <v>240000</v>
      </c>
      <c r="D6" s="315">
        <v>612600</v>
      </c>
      <c r="E6" s="315">
        <v>612600</v>
      </c>
      <c r="F6" s="300">
        <f>E6/D6</f>
        <v>1</v>
      </c>
    </row>
    <row r="7" spans="1:10">
      <c r="A7" s="9" t="s">
        <v>112</v>
      </c>
      <c r="B7" s="9" t="s">
        <v>111</v>
      </c>
      <c r="C7" s="3">
        <v>143000</v>
      </c>
      <c r="D7" s="3">
        <v>88200</v>
      </c>
      <c r="E7" s="3">
        <v>88200</v>
      </c>
      <c r="F7" s="303">
        <f>E7/D7</f>
        <v>1</v>
      </c>
    </row>
    <row r="8" spans="1:10">
      <c r="A8" s="9" t="s">
        <v>110</v>
      </c>
      <c r="B8" s="9" t="s">
        <v>109</v>
      </c>
      <c r="C8" s="3">
        <v>66000</v>
      </c>
      <c r="D8" s="3">
        <v>39400</v>
      </c>
      <c r="E8" s="3">
        <v>39400</v>
      </c>
      <c r="F8" s="303">
        <f>E8/D8</f>
        <v>1</v>
      </c>
    </row>
    <row r="9" spans="1:10" s="319" customFormat="1" ht="24.75" customHeight="1">
      <c r="A9" s="331" t="s">
        <v>305</v>
      </c>
      <c r="B9" s="331" t="s">
        <v>304</v>
      </c>
      <c r="C9" s="330">
        <f>C7+C8</f>
        <v>209000</v>
      </c>
      <c r="D9" s="330">
        <f>D7+D8</f>
        <v>127600</v>
      </c>
      <c r="E9" s="330">
        <f>E7+E8</f>
        <v>127600</v>
      </c>
      <c r="F9" s="300">
        <f>E9/D9</f>
        <v>1</v>
      </c>
      <c r="H9" s="328"/>
      <c r="I9" s="329"/>
    </row>
    <row r="10" spans="1:10" s="312" customFormat="1" ht="24" customHeight="1">
      <c r="A10" s="316" t="s">
        <v>303</v>
      </c>
      <c r="B10" s="316" t="s">
        <v>103</v>
      </c>
      <c r="C10" s="315">
        <v>24000</v>
      </c>
      <c r="D10" s="315">
        <v>24000</v>
      </c>
      <c r="E10" s="315">
        <v>24000</v>
      </c>
      <c r="F10" s="300">
        <f>E10/D10</f>
        <v>1</v>
      </c>
      <c r="H10" s="328"/>
      <c r="I10" s="327"/>
    </row>
    <row r="11" spans="1:10" s="312" customFormat="1" ht="25.5" customHeight="1">
      <c r="A11" s="316" t="s">
        <v>301</v>
      </c>
      <c r="B11" s="316" t="s">
        <v>300</v>
      </c>
      <c r="C11" s="315"/>
      <c r="D11" s="315">
        <v>17200</v>
      </c>
      <c r="E11" s="315">
        <v>17200</v>
      </c>
      <c r="F11" s="300">
        <f>E11/D11</f>
        <v>1</v>
      </c>
      <c r="H11" s="328"/>
      <c r="I11" s="327"/>
    </row>
    <row r="12" spans="1:10" ht="26.25" customHeight="1">
      <c r="A12" s="314" t="s">
        <v>299</v>
      </c>
      <c r="B12" s="314" t="s">
        <v>298</v>
      </c>
      <c r="C12" s="313">
        <f>C5+C6+C9+C10+C11</f>
        <v>3109489</v>
      </c>
      <c r="D12" s="313">
        <f>D5+D6+D9+D10+D11</f>
        <v>2376582</v>
      </c>
      <c r="E12" s="313">
        <f>E5+E6+E9+E10+E11</f>
        <v>2376582</v>
      </c>
      <c r="F12" s="306">
        <f>E12/D12</f>
        <v>1</v>
      </c>
      <c r="H12" s="326"/>
      <c r="I12" s="99"/>
    </row>
    <row r="13" spans="1:10">
      <c r="A13" s="9" t="s">
        <v>591</v>
      </c>
      <c r="B13" s="9" t="s">
        <v>590</v>
      </c>
      <c r="C13" s="3">
        <v>5573000</v>
      </c>
      <c r="D13" s="3">
        <v>5551202</v>
      </c>
      <c r="E13" s="3">
        <v>5551202</v>
      </c>
      <c r="F13" s="303">
        <f>E13/D13</f>
        <v>1</v>
      </c>
      <c r="H13" s="324"/>
      <c r="I13" s="325"/>
    </row>
    <row r="14" spans="1:10">
      <c r="A14" s="9" t="s">
        <v>589</v>
      </c>
      <c r="B14" s="9" t="s">
        <v>588</v>
      </c>
      <c r="C14" s="3">
        <v>96000</v>
      </c>
      <c r="D14" s="3">
        <v>96000</v>
      </c>
      <c r="E14" s="3">
        <v>96000</v>
      </c>
      <c r="F14" s="303">
        <f>E14/D14</f>
        <v>1</v>
      </c>
      <c r="H14" s="324"/>
      <c r="I14" s="323"/>
    </row>
    <row r="15" spans="1:10">
      <c r="A15" s="9" t="s">
        <v>587</v>
      </c>
      <c r="B15" s="9" t="s">
        <v>586</v>
      </c>
      <c r="C15" s="3">
        <v>50000</v>
      </c>
      <c r="D15" s="3">
        <v>52680</v>
      </c>
      <c r="E15" s="3">
        <v>52680</v>
      </c>
      <c r="F15" s="303">
        <f>E15/D15</f>
        <v>1</v>
      </c>
      <c r="H15" s="324"/>
      <c r="I15" s="325"/>
    </row>
    <row r="16" spans="1:10">
      <c r="A16" s="9" t="s">
        <v>585</v>
      </c>
      <c r="B16" s="9" t="s">
        <v>584</v>
      </c>
      <c r="C16" s="3">
        <v>832000</v>
      </c>
      <c r="D16" s="3">
        <v>831600</v>
      </c>
      <c r="E16" s="3">
        <v>831600</v>
      </c>
      <c r="F16" s="303">
        <f>E16/D16</f>
        <v>1</v>
      </c>
      <c r="H16" s="324"/>
      <c r="I16" s="323"/>
    </row>
    <row r="17" spans="1:9">
      <c r="A17" s="9" t="s">
        <v>583</v>
      </c>
      <c r="B17" s="9" t="s">
        <v>582</v>
      </c>
      <c r="C17" s="3">
        <v>283000</v>
      </c>
      <c r="D17" s="3">
        <v>329812</v>
      </c>
      <c r="E17" s="3">
        <v>329812</v>
      </c>
      <c r="F17" s="303">
        <f>E17/D17</f>
        <v>1</v>
      </c>
      <c r="H17" s="324"/>
      <c r="I17" s="325"/>
    </row>
    <row r="18" spans="1:9">
      <c r="A18" s="9" t="s">
        <v>581</v>
      </c>
      <c r="B18" s="9" t="s">
        <v>580</v>
      </c>
      <c r="C18" s="3">
        <v>4447000</v>
      </c>
      <c r="D18" s="3">
        <v>4488782</v>
      </c>
      <c r="E18" s="3">
        <v>4488782</v>
      </c>
      <c r="F18" s="303">
        <f>E18/D18</f>
        <v>1</v>
      </c>
      <c r="H18" s="324"/>
      <c r="I18" s="323"/>
    </row>
    <row r="19" spans="1:9" s="319" customFormat="1" ht="24.75" customHeight="1">
      <c r="A19" s="322" t="s">
        <v>295</v>
      </c>
      <c r="B19" s="322" t="s">
        <v>294</v>
      </c>
      <c r="C19" s="321">
        <f>C13+C14+C15+C16+C17+C18</f>
        <v>11281000</v>
      </c>
      <c r="D19" s="321">
        <f>D13+D14+D15+D16+D17+D18</f>
        <v>11350076</v>
      </c>
      <c r="E19" s="321">
        <f>E13+E14+E15+E16+E17+E18</f>
        <v>11350076</v>
      </c>
      <c r="F19" s="306">
        <f>E19/D19</f>
        <v>1</v>
      </c>
      <c r="H19" s="320"/>
      <c r="I19" s="320"/>
    </row>
    <row r="20" spans="1:9" s="312" customFormat="1" ht="25.5" customHeight="1">
      <c r="A20" s="318" t="s">
        <v>98</v>
      </c>
      <c r="B20" s="318" t="s">
        <v>97</v>
      </c>
      <c r="C20" s="317">
        <f>C12+C19</f>
        <v>14390489</v>
      </c>
      <c r="D20" s="317">
        <f>D12+D19</f>
        <v>13726658</v>
      </c>
      <c r="E20" s="317">
        <f>E12+E19</f>
        <v>13726658</v>
      </c>
      <c r="F20" s="298">
        <f>E20/D20</f>
        <v>1</v>
      </c>
    </row>
    <row r="21" spans="1:9">
      <c r="A21" s="9" t="s">
        <v>356</v>
      </c>
      <c r="B21" s="9" t="s">
        <v>95</v>
      </c>
      <c r="C21" s="3">
        <v>3565000</v>
      </c>
      <c r="D21" s="3">
        <v>3533099</v>
      </c>
      <c r="E21" s="3">
        <v>3533099</v>
      </c>
      <c r="F21" s="303">
        <f>E21/D21</f>
        <v>1</v>
      </c>
    </row>
    <row r="22" spans="1:9">
      <c r="A22" s="9" t="s">
        <v>94</v>
      </c>
      <c r="B22" s="9" t="s">
        <v>93</v>
      </c>
      <c r="D22" s="3">
        <v>46038</v>
      </c>
      <c r="E22" s="3">
        <v>46038</v>
      </c>
      <c r="F22" s="303">
        <f>E22/D22</f>
        <v>1</v>
      </c>
    </row>
    <row r="23" spans="1:9">
      <c r="A23" s="9" t="s">
        <v>579</v>
      </c>
      <c r="B23" s="9" t="s">
        <v>398</v>
      </c>
      <c r="D23" s="3">
        <v>0</v>
      </c>
      <c r="F23" s="303"/>
    </row>
    <row r="24" spans="1:9">
      <c r="A24" s="9" t="s">
        <v>293</v>
      </c>
      <c r="B24" s="9" t="s">
        <v>91</v>
      </c>
      <c r="D24" s="3">
        <v>49534</v>
      </c>
      <c r="E24" s="3">
        <v>49534</v>
      </c>
      <c r="F24" s="303">
        <f>E24/D24</f>
        <v>1</v>
      </c>
    </row>
    <row r="25" spans="1:9" s="312" customFormat="1" ht="27" customHeight="1">
      <c r="A25" s="318" t="s">
        <v>90</v>
      </c>
      <c r="B25" s="318" t="s">
        <v>89</v>
      </c>
      <c r="C25" s="317">
        <f>C21+C22+C23+C24</f>
        <v>3565000</v>
      </c>
      <c r="D25" s="317">
        <f>D21+D22+D23+D24</f>
        <v>3628671</v>
      </c>
      <c r="E25" s="317">
        <f>E21+E22+E23+E24</f>
        <v>3628671</v>
      </c>
      <c r="F25" s="298">
        <f>E25/D25</f>
        <v>1</v>
      </c>
    </row>
    <row r="26" spans="1:9">
      <c r="A26" s="9" t="s">
        <v>578</v>
      </c>
      <c r="B26" s="9" t="s">
        <v>577</v>
      </c>
      <c r="D26" s="3">
        <v>27248</v>
      </c>
      <c r="E26" s="3">
        <v>27248</v>
      </c>
      <c r="F26" s="303">
        <f>E26/D26</f>
        <v>1</v>
      </c>
    </row>
    <row r="27" spans="1:9">
      <c r="A27" s="9" t="s">
        <v>576</v>
      </c>
      <c r="B27" s="9" t="s">
        <v>575</v>
      </c>
      <c r="C27" s="3">
        <v>40000</v>
      </c>
      <c r="D27" s="3">
        <v>60000</v>
      </c>
      <c r="E27" s="3">
        <v>20000</v>
      </c>
      <c r="F27" s="303">
        <f>E27/D27</f>
        <v>0.33333333333333331</v>
      </c>
    </row>
    <row r="28" spans="1:9" s="312" customFormat="1" ht="23.25" customHeight="1">
      <c r="A28" s="316" t="s">
        <v>574</v>
      </c>
      <c r="B28" s="316" t="s">
        <v>573</v>
      </c>
      <c r="C28" s="315">
        <f>C26+C27</f>
        <v>40000</v>
      </c>
      <c r="D28" s="315">
        <f>D26+D27</f>
        <v>87248</v>
      </c>
      <c r="E28" s="315">
        <f>E26+E27</f>
        <v>47248</v>
      </c>
      <c r="F28" s="300">
        <f>E28/D28</f>
        <v>0.5415367687511462</v>
      </c>
    </row>
    <row r="29" spans="1:9">
      <c r="A29" s="9" t="s">
        <v>292</v>
      </c>
      <c r="B29" s="9" t="s">
        <v>46</v>
      </c>
      <c r="C29" s="3">
        <v>50000</v>
      </c>
      <c r="D29" s="3">
        <v>208146</v>
      </c>
      <c r="E29" s="3">
        <v>208146</v>
      </c>
      <c r="F29" s="303">
        <f>E29/D29</f>
        <v>1</v>
      </c>
    </row>
    <row r="30" spans="1:9">
      <c r="A30" s="9" t="s">
        <v>166</v>
      </c>
      <c r="B30" s="9" t="s">
        <v>42</v>
      </c>
      <c r="C30" s="3">
        <v>50000</v>
      </c>
      <c r="D30" s="3">
        <v>135804</v>
      </c>
      <c r="E30" s="3">
        <v>135804</v>
      </c>
      <c r="F30" s="303">
        <f>E30/D30</f>
        <v>1</v>
      </c>
    </row>
    <row r="31" spans="1:9">
      <c r="A31" s="9" t="s">
        <v>88</v>
      </c>
      <c r="B31" s="9" t="s">
        <v>40</v>
      </c>
      <c r="C31" s="3">
        <v>150000</v>
      </c>
      <c r="D31" s="3">
        <v>116306</v>
      </c>
      <c r="E31" s="3">
        <v>116306</v>
      </c>
      <c r="F31" s="303">
        <f>E31/D31</f>
        <v>1</v>
      </c>
    </row>
    <row r="32" spans="1:9">
      <c r="A32" s="9" t="s">
        <v>291</v>
      </c>
      <c r="B32" s="9" t="s">
        <v>38</v>
      </c>
      <c r="C32" s="3">
        <v>150000</v>
      </c>
      <c r="D32" s="3">
        <v>451617</v>
      </c>
      <c r="E32" s="3">
        <v>451617</v>
      </c>
      <c r="F32" s="303">
        <f>E32/D32</f>
        <v>1</v>
      </c>
    </row>
    <row r="33" spans="1:6" s="309" customFormat="1" ht="23.25" customHeight="1">
      <c r="A33" s="311" t="s">
        <v>165</v>
      </c>
      <c r="B33" s="311" t="s">
        <v>164</v>
      </c>
      <c r="C33" s="310">
        <f>C29+C30+C31+C32</f>
        <v>400000</v>
      </c>
      <c r="D33" s="310">
        <f>D29+D30+D31+D32</f>
        <v>911873</v>
      </c>
      <c r="E33" s="310">
        <f>E29+E30+E31+E32</f>
        <v>911873</v>
      </c>
      <c r="F33" s="302">
        <f>E33/D33</f>
        <v>1</v>
      </c>
    </row>
    <row r="34" spans="1:6" s="312" customFormat="1" ht="26.25" customHeight="1">
      <c r="A34" s="314" t="s">
        <v>163</v>
      </c>
      <c r="B34" s="314" t="s">
        <v>162</v>
      </c>
      <c r="C34" s="313">
        <f>C28+C33</f>
        <v>440000</v>
      </c>
      <c r="D34" s="313">
        <f>D28+D33</f>
        <v>999121</v>
      </c>
      <c r="E34" s="313">
        <f>E28+E33</f>
        <v>959121</v>
      </c>
      <c r="F34" s="306">
        <f>E34/D34</f>
        <v>0.95996480906717008</v>
      </c>
    </row>
    <row r="35" spans="1:6">
      <c r="A35" s="9" t="s">
        <v>37</v>
      </c>
      <c r="B35" s="9" t="s">
        <v>36</v>
      </c>
      <c r="D35" s="3">
        <v>111300</v>
      </c>
      <c r="E35" s="3">
        <v>111300</v>
      </c>
      <c r="F35" s="303">
        <f>E35/D35</f>
        <v>1</v>
      </c>
    </row>
    <row r="36" spans="1:6" s="309" customFormat="1" ht="23.25" customHeight="1">
      <c r="A36" s="311" t="s">
        <v>161</v>
      </c>
      <c r="B36" s="311" t="s">
        <v>160</v>
      </c>
      <c r="C36" s="310">
        <f>C35</f>
        <v>0</v>
      </c>
      <c r="D36" s="310">
        <f>D35</f>
        <v>111300</v>
      </c>
      <c r="E36" s="310">
        <f>E35</f>
        <v>111300</v>
      </c>
      <c r="F36" s="302">
        <f>E36/D36</f>
        <v>1</v>
      </c>
    </row>
    <row r="37" spans="1:6">
      <c r="A37" s="9" t="s">
        <v>35</v>
      </c>
      <c r="B37" s="9" t="s">
        <v>34</v>
      </c>
      <c r="D37" s="3">
        <v>8620</v>
      </c>
      <c r="E37" s="3">
        <v>8620</v>
      </c>
      <c r="F37" s="303">
        <f>E37/D37</f>
        <v>1</v>
      </c>
    </row>
    <row r="38" spans="1:6" s="309" customFormat="1" ht="24" customHeight="1">
      <c r="A38" s="311" t="s">
        <v>159</v>
      </c>
      <c r="B38" s="311" t="s">
        <v>158</v>
      </c>
      <c r="C38" s="310">
        <f>C37</f>
        <v>0</v>
      </c>
      <c r="D38" s="310">
        <f>D37</f>
        <v>8620</v>
      </c>
      <c r="E38" s="310">
        <f>E37</f>
        <v>8620</v>
      </c>
      <c r="F38" s="302">
        <f>E38/D38</f>
        <v>1</v>
      </c>
    </row>
    <row r="39" spans="1:6" s="312" customFormat="1" ht="27" customHeight="1">
      <c r="A39" s="314" t="s">
        <v>157</v>
      </c>
      <c r="B39" s="314" t="s">
        <v>156</v>
      </c>
      <c r="C39" s="313">
        <f>C36+C38</f>
        <v>0</v>
      </c>
      <c r="D39" s="313">
        <f>D36+D38</f>
        <v>119920</v>
      </c>
      <c r="E39" s="313">
        <f>E36+E38</f>
        <v>119920</v>
      </c>
      <c r="F39" s="306">
        <f>E39/D39</f>
        <v>1</v>
      </c>
    </row>
    <row r="40" spans="1:6" s="309" customFormat="1" ht="27" customHeight="1">
      <c r="A40" s="311" t="s">
        <v>572</v>
      </c>
      <c r="B40" s="311" t="s">
        <v>571</v>
      </c>
      <c r="C40" s="310"/>
      <c r="D40" s="310">
        <v>17922</v>
      </c>
      <c r="E40" s="310">
        <v>17922</v>
      </c>
      <c r="F40" s="302">
        <f>E40/D40</f>
        <v>1</v>
      </c>
    </row>
    <row r="41" spans="1:6" s="309" customFormat="1" ht="21" customHeight="1">
      <c r="A41" s="311" t="s">
        <v>25</v>
      </c>
      <c r="B41" s="311" t="s">
        <v>24</v>
      </c>
      <c r="C41" s="310">
        <v>100000</v>
      </c>
      <c r="D41" s="310">
        <v>262394</v>
      </c>
      <c r="E41" s="310">
        <v>262394</v>
      </c>
      <c r="F41" s="302">
        <f>E41/D41</f>
        <v>1</v>
      </c>
    </row>
    <row r="42" spans="1:6">
      <c r="A42" s="9" t="s">
        <v>570</v>
      </c>
      <c r="B42" s="9" t="s">
        <v>569</v>
      </c>
      <c r="D42" s="3">
        <v>32688</v>
      </c>
      <c r="E42" s="3">
        <v>32688</v>
      </c>
      <c r="F42" s="303">
        <f>E42/D42</f>
        <v>1</v>
      </c>
    </row>
    <row r="43" spans="1:6" s="309" customFormat="1" ht="22.5" customHeight="1">
      <c r="A43" s="311" t="s">
        <v>520</v>
      </c>
      <c r="B43" s="311" t="s">
        <v>519</v>
      </c>
      <c r="C43" s="310">
        <f>C42</f>
        <v>0</v>
      </c>
      <c r="D43" s="310">
        <f>D42</f>
        <v>32688</v>
      </c>
      <c r="E43" s="310">
        <f>E42</f>
        <v>32688</v>
      </c>
      <c r="F43" s="302">
        <f>E43/D43</f>
        <v>1</v>
      </c>
    </row>
    <row r="44" spans="1:6">
      <c r="A44" s="9" t="s">
        <v>23</v>
      </c>
      <c r="B44" s="9" t="s">
        <v>22</v>
      </c>
      <c r="C44" s="3">
        <v>20000</v>
      </c>
      <c r="D44" s="3">
        <v>20837</v>
      </c>
      <c r="E44" s="3">
        <v>20837</v>
      </c>
      <c r="F44" s="303">
        <f>E44/D44</f>
        <v>1</v>
      </c>
    </row>
    <row r="45" spans="1:6">
      <c r="A45" s="9" t="s">
        <v>568</v>
      </c>
      <c r="B45" s="9" t="s">
        <v>354</v>
      </c>
      <c r="D45" s="3">
        <v>44000</v>
      </c>
      <c r="E45" s="3">
        <v>44000</v>
      </c>
      <c r="F45" s="303">
        <f>E45/D45</f>
        <v>1</v>
      </c>
    </row>
    <row r="46" spans="1:6">
      <c r="A46" s="9" t="s">
        <v>82</v>
      </c>
      <c r="B46" s="9" t="s">
        <v>20</v>
      </c>
      <c r="C46" s="3">
        <v>15000</v>
      </c>
      <c r="D46" s="3">
        <v>15000</v>
      </c>
      <c r="E46" s="3">
        <v>15000</v>
      </c>
      <c r="F46" s="303">
        <f>E46/D46</f>
        <v>1</v>
      </c>
    </row>
    <row r="47" spans="1:6">
      <c r="A47" s="9" t="s">
        <v>152</v>
      </c>
      <c r="B47" s="9" t="s">
        <v>18</v>
      </c>
      <c r="C47" s="3">
        <v>2288000</v>
      </c>
      <c r="D47" s="3">
        <v>1690770</v>
      </c>
      <c r="E47" s="3">
        <v>1690770</v>
      </c>
      <c r="F47" s="303">
        <f>E47/D47</f>
        <v>1</v>
      </c>
    </row>
    <row r="48" spans="1:6" s="309" customFormat="1" ht="24.75" customHeight="1">
      <c r="A48" s="311" t="s">
        <v>151</v>
      </c>
      <c r="B48" s="311" t="s">
        <v>150</v>
      </c>
      <c r="C48" s="310">
        <f>C44+C45+C46+C47</f>
        <v>2323000</v>
      </c>
      <c r="D48" s="310">
        <f>D44+D45+D46+D47</f>
        <v>1770607</v>
      </c>
      <c r="E48" s="310">
        <f>E44+E45+E46+E47</f>
        <v>1770607</v>
      </c>
      <c r="F48" s="302">
        <f>E48/D48</f>
        <v>1</v>
      </c>
    </row>
    <row r="49" spans="1:6">
      <c r="A49" s="9" t="s">
        <v>290</v>
      </c>
      <c r="B49" s="9" t="s">
        <v>16</v>
      </c>
      <c r="C49" s="3">
        <v>120000</v>
      </c>
      <c r="D49" s="3">
        <v>110240</v>
      </c>
      <c r="E49" s="3">
        <v>110240</v>
      </c>
      <c r="F49" s="303">
        <f>E49/D49</f>
        <v>1</v>
      </c>
    </row>
    <row r="50" spans="1:6">
      <c r="A50" s="9" t="s">
        <v>567</v>
      </c>
      <c r="B50" s="9" t="s">
        <v>566</v>
      </c>
      <c r="C50" s="3">
        <v>1500000</v>
      </c>
      <c r="D50" s="3">
        <v>1500000</v>
      </c>
      <c r="E50" s="3">
        <v>1400909</v>
      </c>
      <c r="F50" s="303">
        <f>E50/D50</f>
        <v>0.93393933333333334</v>
      </c>
    </row>
    <row r="51" spans="1:6">
      <c r="A51" s="9" t="s">
        <v>81</v>
      </c>
      <c r="B51" s="9" t="s">
        <v>14</v>
      </c>
      <c r="C51" s="3">
        <v>100000</v>
      </c>
      <c r="D51" s="3">
        <v>389039</v>
      </c>
      <c r="E51" s="3">
        <v>389039</v>
      </c>
      <c r="F51" s="303">
        <f>E51/D51</f>
        <v>1</v>
      </c>
    </row>
    <row r="52" spans="1:6">
      <c r="A52" s="9" t="s">
        <v>273</v>
      </c>
      <c r="B52" s="9" t="s">
        <v>238</v>
      </c>
      <c r="C52" s="3">
        <v>100000</v>
      </c>
      <c r="D52" s="3">
        <v>42014</v>
      </c>
      <c r="E52" s="3">
        <v>42014</v>
      </c>
      <c r="F52" s="303">
        <f>E52/D52</f>
        <v>1</v>
      </c>
    </row>
    <row r="53" spans="1:6">
      <c r="A53" s="9" t="s">
        <v>312</v>
      </c>
      <c r="B53" s="9" t="s">
        <v>288</v>
      </c>
      <c r="C53" s="3">
        <v>160000</v>
      </c>
      <c r="D53" s="3">
        <v>174100</v>
      </c>
      <c r="E53" s="3">
        <v>174100</v>
      </c>
      <c r="F53" s="303">
        <f>E53/D53</f>
        <v>1</v>
      </c>
    </row>
    <row r="54" spans="1:6" s="309" customFormat="1" ht="23.25" customHeight="1">
      <c r="A54" s="311" t="s">
        <v>148</v>
      </c>
      <c r="B54" s="311" t="s">
        <v>147</v>
      </c>
      <c r="C54" s="310">
        <f>C49+C50+C51+C52+C53</f>
        <v>1980000</v>
      </c>
      <c r="D54" s="310">
        <f>D49+D50+D51+D52+D53</f>
        <v>2215393</v>
      </c>
      <c r="E54" s="310">
        <f>E49+E50+E51+E52+E53</f>
        <v>2116302</v>
      </c>
      <c r="F54" s="302">
        <f>E54/D54</f>
        <v>0.9552715928957074</v>
      </c>
    </row>
    <row r="55" spans="1:6" ht="25.5" customHeight="1">
      <c r="A55" s="308" t="s">
        <v>146</v>
      </c>
      <c r="B55" s="308" t="s">
        <v>145</v>
      </c>
      <c r="C55" s="307">
        <f>C40+C41+C43+C48+C54</f>
        <v>4403000</v>
      </c>
      <c r="D55" s="307">
        <f>D40+D41+D43+D48+D54</f>
        <v>4299004</v>
      </c>
      <c r="E55" s="307">
        <f>E40+E41+E43+E48+E54</f>
        <v>4199913</v>
      </c>
      <c r="F55" s="306">
        <f>E55/D55</f>
        <v>0.97695024242824613</v>
      </c>
    </row>
    <row r="56" spans="1:6" s="109" customFormat="1" ht="23.25" customHeight="1">
      <c r="A56" s="305" t="s">
        <v>144</v>
      </c>
      <c r="B56" s="305" t="s">
        <v>143</v>
      </c>
      <c r="C56" s="304">
        <v>50000</v>
      </c>
      <c r="D56" s="304">
        <v>43800</v>
      </c>
      <c r="E56" s="304">
        <v>43800</v>
      </c>
      <c r="F56" s="300">
        <f>E56/D56</f>
        <v>1</v>
      </c>
    </row>
    <row r="57" spans="1:6" ht="24.75" customHeight="1">
      <c r="A57" s="308" t="s">
        <v>142</v>
      </c>
      <c r="B57" s="308" t="s">
        <v>141</v>
      </c>
      <c r="C57" s="307">
        <f>C56</f>
        <v>50000</v>
      </c>
      <c r="D57" s="307">
        <f>D56</f>
        <v>43800</v>
      </c>
      <c r="E57" s="307">
        <f>E56</f>
        <v>43800</v>
      </c>
      <c r="F57" s="306">
        <f>E57/D57</f>
        <v>1</v>
      </c>
    </row>
    <row r="58" spans="1:6">
      <c r="A58" s="9" t="s">
        <v>270</v>
      </c>
      <c r="B58" s="9" t="s">
        <v>223</v>
      </c>
      <c r="C58" s="3">
        <v>1613000</v>
      </c>
      <c r="D58" s="3">
        <v>593000</v>
      </c>
      <c r="E58" s="3">
        <v>559677</v>
      </c>
      <c r="F58" s="303">
        <f>E58/D58</f>
        <v>0.94380607082630696</v>
      </c>
    </row>
    <row r="59" spans="1:6" s="109" customFormat="1" ht="24" customHeight="1">
      <c r="A59" s="67" t="s">
        <v>139</v>
      </c>
      <c r="B59" s="67" t="s">
        <v>138</v>
      </c>
      <c r="C59" s="301">
        <f>C58</f>
        <v>1613000</v>
      </c>
      <c r="D59" s="301">
        <f>D58</f>
        <v>593000</v>
      </c>
      <c r="E59" s="301">
        <f>E58</f>
        <v>559677</v>
      </c>
      <c r="F59" s="302">
        <f>E59/D59</f>
        <v>0.94380607082630696</v>
      </c>
    </row>
    <row r="60" spans="1:6">
      <c r="A60" s="9" t="s">
        <v>565</v>
      </c>
      <c r="B60" s="9" t="s">
        <v>564</v>
      </c>
      <c r="D60" s="3">
        <v>263420</v>
      </c>
      <c r="E60" s="3">
        <v>263420</v>
      </c>
      <c r="F60" s="303">
        <f>E60/D60</f>
        <v>1</v>
      </c>
    </row>
    <row r="61" spans="1:6">
      <c r="A61" s="9" t="s">
        <v>563</v>
      </c>
      <c r="B61" s="9" t="s">
        <v>516</v>
      </c>
      <c r="D61" s="3">
        <v>5237343</v>
      </c>
      <c r="E61" s="3">
        <v>5237343</v>
      </c>
      <c r="F61" s="303">
        <f>E61/D61</f>
        <v>1</v>
      </c>
    </row>
    <row r="62" spans="1:6" s="109" customFormat="1" ht="24.75" customHeight="1">
      <c r="A62" s="67" t="s">
        <v>515</v>
      </c>
      <c r="B62" s="67" t="s">
        <v>514</v>
      </c>
      <c r="C62" s="301">
        <f>C60+C61</f>
        <v>0</v>
      </c>
      <c r="D62" s="301">
        <f>D60+D61</f>
        <v>5500763</v>
      </c>
      <c r="E62" s="301">
        <f>E60+E61</f>
        <v>5500763</v>
      </c>
      <c r="F62" s="302">
        <f>E62/D62</f>
        <v>1</v>
      </c>
    </row>
    <row r="63" spans="1:6" ht="24" customHeight="1">
      <c r="A63" s="308" t="s">
        <v>137</v>
      </c>
      <c r="B63" s="308" t="s">
        <v>136</v>
      </c>
      <c r="C63" s="307">
        <f>C59+C62</f>
        <v>1613000</v>
      </c>
      <c r="D63" s="307">
        <f>D59+D62</f>
        <v>6093763</v>
      </c>
      <c r="E63" s="307">
        <f>E59+E62</f>
        <v>6060440</v>
      </c>
      <c r="F63" s="306">
        <f>E63/D63</f>
        <v>0.9945316219222835</v>
      </c>
    </row>
    <row r="64" spans="1:6" ht="26.25" customHeight="1">
      <c r="A64" s="63" t="s">
        <v>3</v>
      </c>
      <c r="B64" s="63" t="s">
        <v>2</v>
      </c>
      <c r="C64" s="293">
        <f>C34+C39+C55+C57+C63</f>
        <v>6506000</v>
      </c>
      <c r="D64" s="293">
        <f>D34+D39+D55+D57+D63</f>
        <v>11555608</v>
      </c>
      <c r="E64" s="293">
        <f>E34+E39+E55+E57+E63</f>
        <v>11383194</v>
      </c>
      <c r="F64" s="298">
        <f>E64/D64</f>
        <v>0.98507962540785388</v>
      </c>
    </row>
    <row r="65" spans="1:6" s="109" customFormat="1" ht="22.5" customHeight="1">
      <c r="A65" s="305" t="s">
        <v>562</v>
      </c>
      <c r="B65" s="305" t="s">
        <v>561</v>
      </c>
      <c r="C65" s="304"/>
      <c r="D65" s="304">
        <v>26666</v>
      </c>
      <c r="E65" s="304"/>
      <c r="F65" s="300">
        <f>E65/D65</f>
        <v>0</v>
      </c>
    </row>
    <row r="66" spans="1:6">
      <c r="A66" s="9" t="s">
        <v>560</v>
      </c>
      <c r="B66" s="9" t="s">
        <v>419</v>
      </c>
      <c r="C66" s="3">
        <v>3463000</v>
      </c>
      <c r="D66" s="3">
        <v>0</v>
      </c>
      <c r="F66" s="303"/>
    </row>
    <row r="67" spans="1:6" s="109" customFormat="1" ht="22.5" customHeight="1">
      <c r="A67" s="305" t="s">
        <v>418</v>
      </c>
      <c r="B67" s="305" t="s">
        <v>417</v>
      </c>
      <c r="C67" s="304">
        <f>C66</f>
        <v>3463000</v>
      </c>
      <c r="D67" s="304">
        <f>D66</f>
        <v>0</v>
      </c>
      <c r="E67" s="304">
        <f>E66</f>
        <v>0</v>
      </c>
      <c r="F67" s="300"/>
    </row>
    <row r="68" spans="1:6">
      <c r="A68" s="9" t="s">
        <v>559</v>
      </c>
      <c r="B68" s="9" t="s">
        <v>558</v>
      </c>
      <c r="C68" s="3">
        <v>2388000</v>
      </c>
      <c r="D68" s="3">
        <v>60930194</v>
      </c>
      <c r="F68" s="303"/>
    </row>
    <row r="69" spans="1:6">
      <c r="A69" s="9" t="s">
        <v>557</v>
      </c>
      <c r="B69" s="9" t="s">
        <v>556</v>
      </c>
      <c r="C69" s="3">
        <v>7009000</v>
      </c>
      <c r="D69" s="3">
        <v>9055229</v>
      </c>
      <c r="F69" s="303"/>
    </row>
    <row r="70" spans="1:6" s="109" customFormat="1" ht="24.75" customHeight="1">
      <c r="A70" s="67" t="s">
        <v>555</v>
      </c>
      <c r="B70" s="67" t="s">
        <v>554</v>
      </c>
      <c r="C70" s="301">
        <f>C68+C69</f>
        <v>9397000</v>
      </c>
      <c r="D70" s="301">
        <f>D68+D69</f>
        <v>69985423</v>
      </c>
      <c r="E70" s="301">
        <f>E68+E69</f>
        <v>0</v>
      </c>
      <c r="F70" s="302">
        <f>E70/D70</f>
        <v>0</v>
      </c>
    </row>
    <row r="71" spans="1:6" ht="27" customHeight="1">
      <c r="A71" s="63" t="s">
        <v>263</v>
      </c>
      <c r="B71" s="63" t="s">
        <v>262</v>
      </c>
      <c r="C71" s="293">
        <f>C67+C70+C65</f>
        <v>12860000</v>
      </c>
      <c r="D71" s="293">
        <f>D67+D70+D65</f>
        <v>70012089</v>
      </c>
      <c r="E71" s="293">
        <f>E67+E70+E65</f>
        <v>0</v>
      </c>
      <c r="F71" s="298">
        <f>E71/D71</f>
        <v>0</v>
      </c>
    </row>
    <row r="72" spans="1:6" s="109" customFormat="1" ht="25.5" customHeight="1">
      <c r="A72" s="67" t="s">
        <v>553</v>
      </c>
      <c r="B72" s="67" t="s">
        <v>552</v>
      </c>
      <c r="C72" s="301"/>
      <c r="D72" s="301">
        <v>20000</v>
      </c>
      <c r="E72" s="301">
        <v>20000</v>
      </c>
      <c r="F72" s="302">
        <f>E72/D72</f>
        <v>1</v>
      </c>
    </row>
    <row r="73" spans="1:6">
      <c r="A73" s="9" t="s">
        <v>551</v>
      </c>
      <c r="B73" s="9" t="s">
        <v>550</v>
      </c>
      <c r="D73" s="3">
        <v>4200000</v>
      </c>
      <c r="E73" s="3">
        <v>4200000</v>
      </c>
      <c r="F73" s="303">
        <f>E73/D73</f>
        <v>1</v>
      </c>
    </row>
    <row r="74" spans="1:6">
      <c r="A74" s="9" t="s">
        <v>549</v>
      </c>
      <c r="B74" s="9" t="s">
        <v>510</v>
      </c>
      <c r="D74" s="3">
        <v>0</v>
      </c>
      <c r="F74" s="303"/>
    </row>
    <row r="75" spans="1:6" s="109" customFormat="1" ht="24" customHeight="1">
      <c r="A75" s="67" t="s">
        <v>326</v>
      </c>
      <c r="B75" s="67" t="s">
        <v>325</v>
      </c>
      <c r="C75" s="301">
        <f>C73+C74</f>
        <v>0</v>
      </c>
      <c r="D75" s="301">
        <f>D73+D74</f>
        <v>4200000</v>
      </c>
      <c r="E75" s="301">
        <f>E73+E74</f>
        <v>4200000</v>
      </c>
      <c r="F75" s="302">
        <f>E75/D75</f>
        <v>1</v>
      </c>
    </row>
    <row r="76" spans="1:6">
      <c r="A76" s="9" t="s">
        <v>548</v>
      </c>
      <c r="B76" s="9" t="s">
        <v>547</v>
      </c>
      <c r="C76" s="3">
        <v>400000</v>
      </c>
      <c r="D76" s="3">
        <v>1470024</v>
      </c>
      <c r="E76" s="3">
        <v>1470024</v>
      </c>
      <c r="F76" s="303">
        <f>E76/D76</f>
        <v>1</v>
      </c>
    </row>
    <row r="77" spans="1:6">
      <c r="A77" s="9" t="s">
        <v>287</v>
      </c>
      <c r="B77" s="9" t="s">
        <v>78</v>
      </c>
      <c r="C77" s="3">
        <v>50000</v>
      </c>
      <c r="D77" s="3">
        <v>409649</v>
      </c>
      <c r="E77" s="3">
        <v>409649</v>
      </c>
      <c r="F77" s="303">
        <f>E77/D77</f>
        <v>1</v>
      </c>
    </row>
    <row r="78" spans="1:6" s="109" customFormat="1" ht="25.5" customHeight="1">
      <c r="A78" s="67" t="s">
        <v>286</v>
      </c>
      <c r="B78" s="67" t="s">
        <v>285</v>
      </c>
      <c r="C78" s="301">
        <f>C76+C77</f>
        <v>450000</v>
      </c>
      <c r="D78" s="301">
        <f>D76+D77</f>
        <v>1879673</v>
      </c>
      <c r="E78" s="301">
        <f>E76+E77</f>
        <v>1879673</v>
      </c>
      <c r="F78" s="302">
        <f>E78/D78</f>
        <v>1</v>
      </c>
    </row>
    <row r="79" spans="1:6">
      <c r="A79" s="9" t="s">
        <v>77</v>
      </c>
      <c r="B79" s="9" t="s">
        <v>76</v>
      </c>
      <c r="C79" s="3">
        <v>200000</v>
      </c>
      <c r="D79" s="3">
        <v>547396</v>
      </c>
      <c r="E79" s="3">
        <v>547396</v>
      </c>
      <c r="F79" s="303">
        <f>E79/D79</f>
        <v>1</v>
      </c>
    </row>
    <row r="80" spans="1:6">
      <c r="A80" s="9" t="s">
        <v>311</v>
      </c>
      <c r="B80" s="9" t="s">
        <v>546</v>
      </c>
      <c r="F80" s="303"/>
    </row>
    <row r="81" spans="1:6" s="109" customFormat="1" ht="24.75" customHeight="1">
      <c r="A81" s="67" t="s">
        <v>134</v>
      </c>
      <c r="B81" s="67" t="s">
        <v>133</v>
      </c>
      <c r="C81" s="301">
        <f>C79</f>
        <v>200000</v>
      </c>
      <c r="D81" s="301">
        <f>D79</f>
        <v>547396</v>
      </c>
      <c r="E81" s="301">
        <f>E79</f>
        <v>547396</v>
      </c>
      <c r="F81" s="302">
        <f>E81/D81</f>
        <v>1</v>
      </c>
    </row>
    <row r="82" spans="1:6">
      <c r="A82" s="9" t="s">
        <v>284</v>
      </c>
      <c r="B82" s="9" t="s">
        <v>283</v>
      </c>
      <c r="C82" s="3">
        <v>176000</v>
      </c>
      <c r="D82" s="3">
        <v>660709</v>
      </c>
      <c r="E82" s="3">
        <v>660709</v>
      </c>
      <c r="F82" s="303">
        <f>E82/D82</f>
        <v>1</v>
      </c>
    </row>
    <row r="83" spans="1:6" s="109" customFormat="1" ht="20.25" customHeight="1">
      <c r="A83" s="67" t="s">
        <v>132</v>
      </c>
      <c r="B83" s="67" t="s">
        <v>131</v>
      </c>
      <c r="C83" s="301">
        <f>C82</f>
        <v>176000</v>
      </c>
      <c r="D83" s="301">
        <f>D82</f>
        <v>660709</v>
      </c>
      <c r="E83" s="301">
        <f>E82</f>
        <v>660709</v>
      </c>
      <c r="F83" s="302">
        <f>E83/D83</f>
        <v>1</v>
      </c>
    </row>
    <row r="84" spans="1:6" ht="28.5" customHeight="1">
      <c r="A84" s="63" t="s">
        <v>73</v>
      </c>
      <c r="B84" s="63" t="s">
        <v>72</v>
      </c>
      <c r="C84" s="293">
        <f>C72+C75+C78+C81+C83</f>
        <v>826000</v>
      </c>
      <c r="D84" s="293">
        <f>D72+D75+D78+D81+D83</f>
        <v>7307778</v>
      </c>
      <c r="E84" s="293">
        <f>E72+E75+E78+E81+E83</f>
        <v>7307778</v>
      </c>
      <c r="F84" s="298">
        <f>E84/D84</f>
        <v>1</v>
      </c>
    </row>
    <row r="85" spans="1:6">
      <c r="A85" s="9" t="s">
        <v>545</v>
      </c>
      <c r="B85" s="9" t="s">
        <v>526</v>
      </c>
      <c r="C85" s="3">
        <v>200000</v>
      </c>
      <c r="D85" s="3">
        <v>200000</v>
      </c>
      <c r="F85" s="303"/>
    </row>
    <row r="86" spans="1:6">
      <c r="A86" s="9" t="s">
        <v>389</v>
      </c>
      <c r="B86" s="9" t="s">
        <v>386</v>
      </c>
      <c r="D86" s="3">
        <v>121136</v>
      </c>
      <c r="E86" s="3">
        <v>121136</v>
      </c>
      <c r="F86" s="303">
        <f>E86/D86</f>
        <v>1</v>
      </c>
    </row>
    <row r="87" spans="1:6" s="109" customFormat="1" ht="24" customHeight="1">
      <c r="A87" s="67" t="s">
        <v>385</v>
      </c>
      <c r="B87" s="67" t="s">
        <v>384</v>
      </c>
      <c r="C87" s="301">
        <f>C85+C86</f>
        <v>200000</v>
      </c>
      <c r="D87" s="301">
        <f>D85+D86</f>
        <v>321136</v>
      </c>
      <c r="E87" s="301">
        <f>E85+E86</f>
        <v>121136</v>
      </c>
      <c r="F87" s="302">
        <f>E87/D87</f>
        <v>0.37721090130038365</v>
      </c>
    </row>
    <row r="88" spans="1:6">
      <c r="A88" s="9" t="s">
        <v>320</v>
      </c>
      <c r="B88" s="9" t="s">
        <v>388</v>
      </c>
      <c r="C88" s="3">
        <v>27000</v>
      </c>
      <c r="D88" s="3">
        <v>55419</v>
      </c>
      <c r="E88" s="3">
        <v>32707</v>
      </c>
      <c r="F88" s="303">
        <f>E88/D88</f>
        <v>0.59017665421606313</v>
      </c>
    </row>
    <row r="89" spans="1:6" s="109" customFormat="1" ht="24" customHeight="1">
      <c r="A89" s="67" t="s">
        <v>381</v>
      </c>
      <c r="B89" s="67" t="s">
        <v>380</v>
      </c>
      <c r="C89" s="301">
        <f>C88</f>
        <v>27000</v>
      </c>
      <c r="D89" s="301">
        <f>D88</f>
        <v>55419</v>
      </c>
      <c r="E89" s="301">
        <f>E88</f>
        <v>32707</v>
      </c>
      <c r="F89" s="302">
        <f>E89/D89</f>
        <v>0.59017665421606313</v>
      </c>
    </row>
    <row r="90" spans="1:6" ht="24.75" customHeight="1">
      <c r="A90" s="63" t="s">
        <v>379</v>
      </c>
      <c r="B90" s="63" t="s">
        <v>378</v>
      </c>
      <c r="C90" s="293">
        <f>C87+C89</f>
        <v>227000</v>
      </c>
      <c r="D90" s="293">
        <f>D87+D89</f>
        <v>376555</v>
      </c>
      <c r="E90" s="293">
        <f>E87+E89</f>
        <v>153843</v>
      </c>
      <c r="F90" s="298">
        <f>E90/D90</f>
        <v>0.40855386331346016</v>
      </c>
    </row>
    <row r="91" spans="1:6" s="64" customFormat="1" ht="24" customHeight="1">
      <c r="A91" s="67" t="s">
        <v>544</v>
      </c>
      <c r="B91" s="67" t="s">
        <v>543</v>
      </c>
      <c r="C91" s="301"/>
      <c r="D91" s="301">
        <v>23628</v>
      </c>
      <c r="E91" s="301"/>
      <c r="F91" s="300"/>
    </row>
    <row r="92" spans="1:6" ht="15.75">
      <c r="A92" s="63" t="s">
        <v>542</v>
      </c>
      <c r="B92" s="63" t="s">
        <v>541</v>
      </c>
      <c r="C92" s="293">
        <f>C91</f>
        <v>0</v>
      </c>
      <c r="D92" s="293">
        <f>D91</f>
        <v>23628</v>
      </c>
      <c r="E92" s="293">
        <f>E91</f>
        <v>0</v>
      </c>
      <c r="F92" s="299"/>
    </row>
    <row r="93" spans="1:6" ht="30" customHeight="1">
      <c r="A93" s="292" t="s">
        <v>1</v>
      </c>
      <c r="B93" s="292" t="s">
        <v>0</v>
      </c>
      <c r="C93" s="291">
        <f>C20+C25+C64+C71+C84+C90+C92</f>
        <v>38374489</v>
      </c>
      <c r="D93" s="291">
        <f>D20+D25+D64+D71+D84+D90+D92</f>
        <v>106630987</v>
      </c>
      <c r="E93" s="291">
        <f>E20+E25+E64+E71+E84+E90+E92</f>
        <v>36200144</v>
      </c>
      <c r="F93" s="298">
        <f>E93/D93</f>
        <v>0.3394899083134249</v>
      </c>
    </row>
    <row r="94" spans="1:6" ht="30" customHeight="1">
      <c r="A94" s="292" t="s">
        <v>67</v>
      </c>
      <c r="B94" s="297"/>
      <c r="C94" s="296"/>
      <c r="D94" s="296"/>
      <c r="E94" s="296"/>
      <c r="F94" s="295"/>
    </row>
    <row r="95" spans="1:6">
      <c r="A95" s="9" t="s">
        <v>64</v>
      </c>
      <c r="B95" s="9" t="s">
        <v>63</v>
      </c>
      <c r="C95" s="3">
        <v>1000000</v>
      </c>
      <c r="D95" s="3">
        <v>1076477</v>
      </c>
      <c r="E95" s="3">
        <v>1036750</v>
      </c>
      <c r="F95" s="2">
        <f>E95/D95</f>
        <v>0.96309535642656552</v>
      </c>
    </row>
    <row r="96" spans="1:6" s="109" customFormat="1" ht="24.75" customHeight="1">
      <c r="A96" s="92" t="s">
        <v>130</v>
      </c>
      <c r="B96" s="92" t="s">
        <v>129</v>
      </c>
      <c r="C96" s="294">
        <f>C95</f>
        <v>1000000</v>
      </c>
      <c r="D96" s="294">
        <f>D95</f>
        <v>1076477</v>
      </c>
      <c r="E96" s="294">
        <f>E95</f>
        <v>1036750</v>
      </c>
      <c r="F96" s="90">
        <f>E96/D96</f>
        <v>0.96309535642656552</v>
      </c>
    </row>
    <row r="97" spans="1:6">
      <c r="A97" s="9" t="s">
        <v>540</v>
      </c>
      <c r="B97" s="9" t="s">
        <v>539</v>
      </c>
      <c r="D97" s="3">
        <v>32688</v>
      </c>
      <c r="E97" s="3">
        <v>32688</v>
      </c>
      <c r="F97" s="2">
        <f>E97/D97</f>
        <v>1</v>
      </c>
    </row>
    <row r="98" spans="1:6" s="109" customFormat="1" ht="22.5" customHeight="1">
      <c r="A98" s="92" t="s">
        <v>431</v>
      </c>
      <c r="B98" s="92" t="s">
        <v>430</v>
      </c>
      <c r="C98" s="294">
        <f>C97</f>
        <v>0</v>
      </c>
      <c r="D98" s="294">
        <f>D97</f>
        <v>32688</v>
      </c>
      <c r="E98" s="294">
        <f>E97</f>
        <v>32688</v>
      </c>
      <c r="F98" s="90">
        <f>E98/D98</f>
        <v>1</v>
      </c>
    </row>
    <row r="99" spans="1:6">
      <c r="A99" s="9" t="s">
        <v>495</v>
      </c>
      <c r="B99" s="9" t="s">
        <v>494</v>
      </c>
      <c r="D99" s="3">
        <v>2800</v>
      </c>
      <c r="E99" s="3">
        <v>2800</v>
      </c>
      <c r="F99" s="2">
        <f>E99/D99</f>
        <v>1</v>
      </c>
    </row>
    <row r="100" spans="1:6" s="109" customFormat="1" ht="22.5" customHeight="1">
      <c r="A100" s="92" t="s">
        <v>280</v>
      </c>
      <c r="B100" s="92" t="s">
        <v>279</v>
      </c>
      <c r="C100" s="294">
        <f>C99</f>
        <v>0</v>
      </c>
      <c r="D100" s="294">
        <f>D99</f>
        <v>2800</v>
      </c>
      <c r="E100" s="294">
        <f>E99</f>
        <v>2800</v>
      </c>
      <c r="F100" s="90">
        <f>E100/D100</f>
        <v>1</v>
      </c>
    </row>
    <row r="101" spans="1:6">
      <c r="A101" s="9" t="s">
        <v>128</v>
      </c>
      <c r="B101" s="9" t="s">
        <v>61</v>
      </c>
      <c r="D101" s="3">
        <v>540000</v>
      </c>
      <c r="E101" s="3">
        <v>540000</v>
      </c>
      <c r="F101" s="2">
        <f>E101/D101</f>
        <v>1</v>
      </c>
    </row>
    <row r="102" spans="1:6" s="109" customFormat="1" ht="20.25" customHeight="1">
      <c r="A102" s="92" t="s">
        <v>127</v>
      </c>
      <c r="B102" s="92" t="s">
        <v>126</v>
      </c>
      <c r="C102" s="294">
        <f>C101</f>
        <v>0</v>
      </c>
      <c r="D102" s="294">
        <f>D101</f>
        <v>540000</v>
      </c>
      <c r="E102" s="294">
        <f>E101</f>
        <v>540000</v>
      </c>
      <c r="F102" s="90">
        <f>E102/D102</f>
        <v>1</v>
      </c>
    </row>
    <row r="103" spans="1:6">
      <c r="A103" s="9" t="s">
        <v>538</v>
      </c>
      <c r="B103" s="9" t="s">
        <v>537</v>
      </c>
      <c r="C103" s="3">
        <v>1668000</v>
      </c>
      <c r="D103" s="3">
        <v>1533521</v>
      </c>
      <c r="E103" s="3">
        <v>462843</v>
      </c>
      <c r="F103" s="98">
        <f>E103/D103</f>
        <v>0.30181719063514617</v>
      </c>
    </row>
    <row r="104" spans="1:6" s="109" customFormat="1" ht="23.25" customHeight="1">
      <c r="A104" s="92" t="s">
        <v>536</v>
      </c>
      <c r="B104" s="92" t="s">
        <v>535</v>
      </c>
      <c r="C104" s="294">
        <f>C103</f>
        <v>1668000</v>
      </c>
      <c r="D104" s="294">
        <f>D103</f>
        <v>1533521</v>
      </c>
      <c r="E104" s="294">
        <f>E103</f>
        <v>462843</v>
      </c>
      <c r="F104" s="90">
        <f>E104/D104</f>
        <v>0.30181719063514617</v>
      </c>
    </row>
    <row r="105" spans="1:6">
      <c r="A105" s="9" t="s">
        <v>534</v>
      </c>
      <c r="B105" s="9" t="s">
        <v>364</v>
      </c>
      <c r="D105" s="3">
        <v>37369</v>
      </c>
      <c r="F105" s="2">
        <f>E105/D105</f>
        <v>0</v>
      </c>
    </row>
    <row r="106" spans="1:6">
      <c r="A106" s="9" t="s">
        <v>533</v>
      </c>
      <c r="B106" s="9" t="s">
        <v>532</v>
      </c>
      <c r="D106" s="3">
        <v>109480</v>
      </c>
      <c r="E106" s="3">
        <v>125024</v>
      </c>
      <c r="F106" s="2">
        <f>E106/D106</f>
        <v>1.1419802703690172</v>
      </c>
    </row>
    <row r="107" spans="1:6" s="109" customFormat="1" ht="21.75" customHeight="1">
      <c r="A107" s="92" t="s">
        <v>363</v>
      </c>
      <c r="B107" s="92" t="s">
        <v>362</v>
      </c>
      <c r="C107" s="294">
        <f>C105+C106</f>
        <v>0</v>
      </c>
      <c r="D107" s="294">
        <f>D105+D106</f>
        <v>146849</v>
      </c>
      <c r="E107" s="294">
        <f>E105+E106</f>
        <v>125024</v>
      </c>
      <c r="F107" s="90">
        <f>E107/D107</f>
        <v>0.85137794605342898</v>
      </c>
    </row>
    <row r="108" spans="1:6" ht="24" customHeight="1">
      <c r="A108" s="63" t="s">
        <v>60</v>
      </c>
      <c r="B108" s="63" t="s">
        <v>59</v>
      </c>
      <c r="C108" s="293">
        <f>C96+C98+C100+C102+C104+C107</f>
        <v>2668000</v>
      </c>
      <c r="D108" s="293">
        <f>D96+D98+D100+D102+D104+D107</f>
        <v>3332335</v>
      </c>
      <c r="E108" s="293">
        <f>E96+E98+E100+E102+E104+E107</f>
        <v>2200105</v>
      </c>
      <c r="F108" s="61">
        <f>E108/D108</f>
        <v>0.6602292386569778</v>
      </c>
    </row>
    <row r="109" spans="1:6">
      <c r="A109" s="9" t="s">
        <v>531</v>
      </c>
      <c r="B109" s="9" t="s">
        <v>530</v>
      </c>
      <c r="D109" s="3">
        <v>25500</v>
      </c>
      <c r="E109" s="3">
        <v>25500</v>
      </c>
      <c r="F109" s="2">
        <f>E109/D109</f>
        <v>1</v>
      </c>
    </row>
    <row r="110" spans="1:6">
      <c r="A110" s="9" t="s">
        <v>529</v>
      </c>
      <c r="B110" s="9" t="s">
        <v>528</v>
      </c>
      <c r="C110" s="3">
        <v>2000000</v>
      </c>
      <c r="D110" s="3">
        <v>2000000</v>
      </c>
      <c r="E110" s="3">
        <v>2000000</v>
      </c>
      <c r="F110" s="2">
        <f>E110/D110</f>
        <v>1</v>
      </c>
    </row>
    <row r="111" spans="1:6" s="109" customFormat="1" ht="24" customHeight="1">
      <c r="A111" s="92" t="s">
        <v>487</v>
      </c>
      <c r="B111" s="92" t="s">
        <v>486</v>
      </c>
      <c r="C111" s="294">
        <f>C109+C110</f>
        <v>2000000</v>
      </c>
      <c r="D111" s="294">
        <f>D109+D110</f>
        <v>2025500</v>
      </c>
      <c r="E111" s="294">
        <f>E109+E110</f>
        <v>2025500</v>
      </c>
      <c r="F111" s="90">
        <f>E111/D111</f>
        <v>1</v>
      </c>
    </row>
    <row r="112" spans="1:6" ht="26.25" customHeight="1">
      <c r="A112" s="63" t="s">
        <v>485</v>
      </c>
      <c r="B112" s="63" t="s">
        <v>484</v>
      </c>
      <c r="C112" s="293">
        <f>C111</f>
        <v>2000000</v>
      </c>
      <c r="D112" s="293">
        <f>D111</f>
        <v>2025500</v>
      </c>
      <c r="E112" s="293">
        <f>E111</f>
        <v>2025500</v>
      </c>
      <c r="F112" s="61">
        <f>E112/D112</f>
        <v>1</v>
      </c>
    </row>
    <row r="113" spans="1:6">
      <c r="A113" s="9" t="s">
        <v>276</v>
      </c>
      <c r="B113" s="9" t="s">
        <v>275</v>
      </c>
      <c r="D113" s="3">
        <v>115000</v>
      </c>
      <c r="E113" s="3">
        <v>115000</v>
      </c>
      <c r="F113" s="2">
        <f>E113/D113</f>
        <v>1</v>
      </c>
    </row>
    <row r="114" spans="1:6" ht="25.5" customHeight="1">
      <c r="A114" s="63" t="s">
        <v>202</v>
      </c>
      <c r="B114" s="63" t="s">
        <v>201</v>
      </c>
      <c r="C114" s="293">
        <f>C113</f>
        <v>0</v>
      </c>
      <c r="D114" s="293">
        <f>D113</f>
        <v>115000</v>
      </c>
      <c r="E114" s="293">
        <f>E113</f>
        <v>115000</v>
      </c>
      <c r="F114" s="61">
        <f>E114/D114</f>
        <v>1</v>
      </c>
    </row>
    <row r="115" spans="1:6" ht="31.5" customHeight="1">
      <c r="A115" s="292" t="s">
        <v>1</v>
      </c>
      <c r="B115" s="292" t="s">
        <v>58</v>
      </c>
      <c r="C115" s="291">
        <f>C108+C112+C114</f>
        <v>4668000</v>
      </c>
      <c r="D115" s="291">
        <f>D108+D112+D114</f>
        <v>5472835</v>
      </c>
      <c r="E115" s="291">
        <f>E108+E112+E114</f>
        <v>4340605</v>
      </c>
      <c r="F115" s="61">
        <f>E115/D115</f>
        <v>0.79311819194256727</v>
      </c>
    </row>
    <row r="117" spans="1:6" ht="30.75" customHeight="1">
      <c r="A117" s="290" t="s">
        <v>57</v>
      </c>
      <c r="B117" s="289" t="s">
        <v>527</v>
      </c>
      <c r="C117" s="289"/>
      <c r="D117" s="289"/>
      <c r="E117" s="289"/>
      <c r="F117" s="289"/>
    </row>
    <row r="118" spans="1:6" ht="29.25">
      <c r="A118" s="288" t="s">
        <v>55</v>
      </c>
      <c r="B118" s="288" t="s">
        <v>54</v>
      </c>
      <c r="C118" s="288" t="s">
        <v>53</v>
      </c>
      <c r="D118" s="288" t="s">
        <v>52</v>
      </c>
      <c r="E118" s="287" t="s">
        <v>51</v>
      </c>
      <c r="F118" s="286" t="s">
        <v>50</v>
      </c>
    </row>
    <row r="119" spans="1:6">
      <c r="A119" s="9" t="s">
        <v>41</v>
      </c>
      <c r="B119" s="9" t="s">
        <v>40</v>
      </c>
      <c r="C119" s="8">
        <v>270000</v>
      </c>
      <c r="D119" s="8">
        <v>276253</v>
      </c>
      <c r="E119" s="8">
        <v>276253</v>
      </c>
      <c r="F119" s="2">
        <f>E119/D119</f>
        <v>1</v>
      </c>
    </row>
    <row r="120" spans="1:6">
      <c r="A120" s="9" t="s">
        <v>291</v>
      </c>
      <c r="B120" s="9" t="s">
        <v>38</v>
      </c>
      <c r="C120" s="8"/>
      <c r="D120" s="8">
        <v>2204</v>
      </c>
      <c r="E120" s="8">
        <v>2204</v>
      </c>
      <c r="F120" s="2">
        <f>E120/D120</f>
        <v>1</v>
      </c>
    </row>
    <row r="121" spans="1:6" s="109" customFormat="1" ht="22.5" customHeight="1">
      <c r="A121" s="217" t="s">
        <v>165</v>
      </c>
      <c r="B121" s="217" t="s">
        <v>164</v>
      </c>
      <c r="C121" s="216">
        <f>C119+C120</f>
        <v>270000</v>
      </c>
      <c r="D121" s="216">
        <f>D119+D120</f>
        <v>278457</v>
      </c>
      <c r="E121" s="216">
        <f>E119+E120</f>
        <v>278457</v>
      </c>
      <c r="F121" s="215">
        <f>E121/D121</f>
        <v>1</v>
      </c>
    </row>
    <row r="122" spans="1:6">
      <c r="A122" s="186" t="s">
        <v>163</v>
      </c>
      <c r="B122" s="186" t="s">
        <v>162</v>
      </c>
      <c r="C122" s="185">
        <f>C121</f>
        <v>270000</v>
      </c>
      <c r="D122" s="185">
        <f>D121</f>
        <v>278457</v>
      </c>
      <c r="E122" s="185">
        <f>E121</f>
        <v>278457</v>
      </c>
      <c r="F122" s="110">
        <f>E122/D122</f>
        <v>1</v>
      </c>
    </row>
    <row r="123" spans="1:6">
      <c r="A123" s="9" t="s">
        <v>232</v>
      </c>
      <c r="B123" s="9" t="s">
        <v>32</v>
      </c>
      <c r="C123" s="8">
        <v>30000</v>
      </c>
      <c r="D123" s="8">
        <v>22140</v>
      </c>
      <c r="E123" s="8">
        <v>22140</v>
      </c>
      <c r="F123" s="2">
        <f>E123/D123</f>
        <v>1</v>
      </c>
    </row>
    <row r="124" spans="1:6">
      <c r="A124" s="9" t="s">
        <v>84</v>
      </c>
      <c r="B124" s="9" t="s">
        <v>28</v>
      </c>
      <c r="C124" s="8">
        <v>100000</v>
      </c>
      <c r="D124" s="8">
        <v>98697</v>
      </c>
      <c r="E124" s="8">
        <v>98697</v>
      </c>
      <c r="F124" s="2">
        <f>E124/D124</f>
        <v>1</v>
      </c>
    </row>
    <row r="125" spans="1:6" s="109" customFormat="1" ht="20.25" customHeight="1">
      <c r="A125" s="217" t="s">
        <v>155</v>
      </c>
      <c r="B125" s="217" t="s">
        <v>154</v>
      </c>
      <c r="C125" s="216">
        <f>C123+C124</f>
        <v>130000</v>
      </c>
      <c r="D125" s="216">
        <f>D123+D124</f>
        <v>120837</v>
      </c>
      <c r="E125" s="216">
        <f>E123+E124</f>
        <v>120837</v>
      </c>
      <c r="F125" s="215">
        <f>E125/D125</f>
        <v>1</v>
      </c>
    </row>
    <row r="126" spans="1:6" s="109" customFormat="1" ht="22.5" customHeight="1">
      <c r="A126" s="217" t="s">
        <v>25</v>
      </c>
      <c r="B126" s="217" t="s">
        <v>24</v>
      </c>
      <c r="C126" s="216"/>
      <c r="D126" s="216">
        <v>195100</v>
      </c>
      <c r="E126" s="216">
        <v>195100</v>
      </c>
      <c r="F126" s="215">
        <f>E126/D126</f>
        <v>1</v>
      </c>
    </row>
    <row r="127" spans="1:6">
      <c r="A127" s="9" t="s">
        <v>290</v>
      </c>
      <c r="B127" s="9" t="s">
        <v>16</v>
      </c>
      <c r="C127" s="8">
        <v>14000</v>
      </c>
      <c r="D127" s="8">
        <v>15365</v>
      </c>
      <c r="E127" s="8">
        <v>15363</v>
      </c>
      <c r="F127" s="2">
        <f>E127/D127</f>
        <v>0.99986983403839891</v>
      </c>
    </row>
    <row r="128" spans="1:6">
      <c r="A128" s="9" t="s">
        <v>81</v>
      </c>
      <c r="B128" s="9" t="s">
        <v>14</v>
      </c>
      <c r="C128" s="8"/>
      <c r="D128" s="8">
        <v>765700</v>
      </c>
      <c r="E128" s="8">
        <v>765700</v>
      </c>
      <c r="F128" s="2">
        <f>E128/D128</f>
        <v>1</v>
      </c>
    </row>
    <row r="129" spans="1:6">
      <c r="A129" s="9" t="s">
        <v>11</v>
      </c>
      <c r="B129" s="9" t="s">
        <v>10</v>
      </c>
      <c r="C129" s="8">
        <v>200000</v>
      </c>
      <c r="D129" s="8">
        <v>0</v>
      </c>
      <c r="E129" s="8"/>
    </row>
    <row r="130" spans="1:6" s="109" customFormat="1" ht="24.75" customHeight="1">
      <c r="A130" s="217" t="s">
        <v>148</v>
      </c>
      <c r="B130" s="217" t="s">
        <v>147</v>
      </c>
      <c r="C130" s="216">
        <f>C127+C128+C129</f>
        <v>214000</v>
      </c>
      <c r="D130" s="216">
        <f>D127+D128+D129</f>
        <v>781065</v>
      </c>
      <c r="E130" s="216">
        <f>E127+E128+E129</f>
        <v>781063</v>
      </c>
      <c r="F130" s="215">
        <f>E130/D130</f>
        <v>0.99999743939364838</v>
      </c>
    </row>
    <row r="131" spans="1:6" ht="24.75" customHeight="1">
      <c r="A131" s="186" t="s">
        <v>146</v>
      </c>
      <c r="B131" s="186" t="s">
        <v>145</v>
      </c>
      <c r="C131" s="185">
        <f>C125+C126+C130</f>
        <v>344000</v>
      </c>
      <c r="D131" s="185">
        <f>D125+D126+D130</f>
        <v>1097002</v>
      </c>
      <c r="E131" s="185">
        <f>E125+E126+E130</f>
        <v>1097000</v>
      </c>
      <c r="F131" s="110">
        <f>E131/D131</f>
        <v>0.9999981768492674</v>
      </c>
    </row>
    <row r="132" spans="1:6" s="109" customFormat="1" ht="24.75" customHeight="1">
      <c r="A132" s="217" t="s">
        <v>139</v>
      </c>
      <c r="B132" s="217" t="s">
        <v>138</v>
      </c>
      <c r="C132" s="216">
        <v>160000</v>
      </c>
      <c r="D132" s="216">
        <v>130000</v>
      </c>
      <c r="E132" s="216">
        <v>113945</v>
      </c>
      <c r="F132" s="215">
        <f>E132/D132</f>
        <v>0.87649999999999995</v>
      </c>
    </row>
    <row r="133" spans="1:6" ht="28.5" customHeight="1">
      <c r="A133" s="186" t="s">
        <v>137</v>
      </c>
      <c r="B133" s="186" t="s">
        <v>136</v>
      </c>
      <c r="C133" s="185">
        <f>C132</f>
        <v>160000</v>
      </c>
      <c r="D133" s="185">
        <f>D132</f>
        <v>130000</v>
      </c>
      <c r="E133" s="185">
        <f>E132</f>
        <v>113945</v>
      </c>
      <c r="F133" s="110">
        <f>E133/D133</f>
        <v>0.87649999999999995</v>
      </c>
    </row>
    <row r="134" spans="1:6" ht="21" customHeight="1">
      <c r="A134" s="184" t="s">
        <v>3</v>
      </c>
      <c r="B134" s="184" t="s">
        <v>2</v>
      </c>
      <c r="C134" s="183">
        <f>C122+C131+C133</f>
        <v>774000</v>
      </c>
      <c r="D134" s="183">
        <f>D122+D131+D133</f>
        <v>1505459</v>
      </c>
      <c r="E134" s="183">
        <f>E122+E131+E133</f>
        <v>1489402</v>
      </c>
      <c r="F134" s="106">
        <f>E134/D134</f>
        <v>0.98933414991706847</v>
      </c>
    </row>
    <row r="135" spans="1:6">
      <c r="A135" s="9" t="s">
        <v>311</v>
      </c>
      <c r="B135" s="9" t="s">
        <v>310</v>
      </c>
      <c r="C135" s="8">
        <v>900000</v>
      </c>
      <c r="D135" s="8">
        <v>829900</v>
      </c>
      <c r="E135" s="8">
        <v>829900</v>
      </c>
      <c r="F135" s="2">
        <f>E135/D135</f>
        <v>1</v>
      </c>
    </row>
    <row r="136" spans="1:6" s="109" customFormat="1" ht="23.25" customHeight="1">
      <c r="A136" s="112" t="s">
        <v>134</v>
      </c>
      <c r="B136" s="112" t="s">
        <v>133</v>
      </c>
      <c r="C136" s="111">
        <f>C135</f>
        <v>900000</v>
      </c>
      <c r="D136" s="111">
        <f>D135</f>
        <v>829900</v>
      </c>
      <c r="E136" s="111">
        <f>E135</f>
        <v>829900</v>
      </c>
      <c r="F136" s="110">
        <f>E136/D136</f>
        <v>1</v>
      </c>
    </row>
    <row r="137" spans="1:6">
      <c r="A137" s="9" t="s">
        <v>337</v>
      </c>
      <c r="B137" s="9" t="s">
        <v>283</v>
      </c>
      <c r="C137" s="8">
        <v>243000</v>
      </c>
      <c r="D137" s="8">
        <v>224073</v>
      </c>
      <c r="E137" s="8">
        <v>224073</v>
      </c>
      <c r="F137" s="2">
        <f>E137/D137</f>
        <v>1</v>
      </c>
    </row>
    <row r="138" spans="1:6" s="109" customFormat="1" ht="23.25" customHeight="1">
      <c r="A138" s="112" t="s">
        <v>132</v>
      </c>
      <c r="B138" s="112" t="s">
        <v>131</v>
      </c>
      <c r="C138" s="111">
        <f>C137</f>
        <v>243000</v>
      </c>
      <c r="D138" s="111">
        <f>D137</f>
        <v>224073</v>
      </c>
      <c r="E138" s="111">
        <f>E137</f>
        <v>224073</v>
      </c>
      <c r="F138" s="110">
        <f>E138/D138</f>
        <v>1</v>
      </c>
    </row>
    <row r="139" spans="1:6" ht="24.75" customHeight="1">
      <c r="A139" s="184" t="s">
        <v>73</v>
      </c>
      <c r="B139" s="184" t="s">
        <v>72</v>
      </c>
      <c r="C139" s="183">
        <f>C136+C138</f>
        <v>1143000</v>
      </c>
      <c r="D139" s="183">
        <f>D136+D138</f>
        <v>1053973</v>
      </c>
      <c r="E139" s="183">
        <f>E136+E138</f>
        <v>1053973</v>
      </c>
      <c r="F139" s="106">
        <f>E139/D139</f>
        <v>1</v>
      </c>
    </row>
    <row r="140" spans="1:6">
      <c r="A140" s="9" t="s">
        <v>324</v>
      </c>
      <c r="B140" s="9" t="s">
        <v>526</v>
      </c>
      <c r="C140" s="8"/>
      <c r="D140" s="8">
        <v>1348079</v>
      </c>
      <c r="E140" s="8">
        <v>822266</v>
      </c>
      <c r="F140" s="2">
        <f>E140/D140</f>
        <v>0.60995386768876303</v>
      </c>
    </row>
    <row r="141" spans="1:6">
      <c r="A141" s="9" t="s">
        <v>389</v>
      </c>
      <c r="B141" s="9" t="s">
        <v>386</v>
      </c>
      <c r="C141" s="8">
        <v>400000</v>
      </c>
      <c r="D141" s="8">
        <v>141203</v>
      </c>
      <c r="E141" s="8">
        <v>141203</v>
      </c>
      <c r="F141" s="2">
        <f>E141/D141</f>
        <v>1</v>
      </c>
    </row>
    <row r="142" spans="1:6" s="109" customFormat="1" ht="23.25" customHeight="1">
      <c r="A142" s="112" t="s">
        <v>385</v>
      </c>
      <c r="B142" s="112" t="s">
        <v>384</v>
      </c>
      <c r="C142" s="111">
        <f>C140+C141</f>
        <v>400000</v>
      </c>
      <c r="D142" s="111">
        <f>D140+D141</f>
        <v>1489282</v>
      </c>
      <c r="E142" s="111">
        <f>E140+E141</f>
        <v>963469</v>
      </c>
      <c r="F142" s="110">
        <f>E142/D142</f>
        <v>0.6469352345626953</v>
      </c>
    </row>
    <row r="143" spans="1:6" s="109" customFormat="1" ht="21.75" customHeight="1">
      <c r="A143" s="112" t="s">
        <v>381</v>
      </c>
      <c r="B143" s="112" t="s">
        <v>380</v>
      </c>
      <c r="C143" s="111">
        <v>108000</v>
      </c>
      <c r="D143" s="111">
        <v>402107</v>
      </c>
      <c r="E143" s="111">
        <v>249379</v>
      </c>
      <c r="F143" s="110">
        <f>E143/D143</f>
        <v>0.62018069817237698</v>
      </c>
    </row>
    <row r="144" spans="1:6" ht="23.25" customHeight="1">
      <c r="A144" s="184" t="s">
        <v>379</v>
      </c>
      <c r="B144" s="184" t="s">
        <v>378</v>
      </c>
      <c r="C144" s="183">
        <f>C142+C143</f>
        <v>508000</v>
      </c>
      <c r="D144" s="183">
        <f>D142+D143</f>
        <v>1891389</v>
      </c>
      <c r="E144" s="183">
        <f>E142+E143</f>
        <v>1212848</v>
      </c>
      <c r="F144" s="106">
        <f>E144/D144</f>
        <v>0.64124725268043747</v>
      </c>
    </row>
    <row r="145" spans="1:6" ht="33" customHeight="1">
      <c r="A145" s="108" t="s">
        <v>1</v>
      </c>
      <c r="B145" s="108" t="s">
        <v>0</v>
      </c>
      <c r="C145" s="107">
        <f>C134+C139+C144</f>
        <v>2425000</v>
      </c>
      <c r="D145" s="107">
        <f>D134+D139+D144</f>
        <v>4450821</v>
      </c>
      <c r="E145" s="107">
        <f>E134+E139+E144</f>
        <v>3756223</v>
      </c>
      <c r="F145" s="106">
        <f>E145/D145</f>
        <v>0.84393935411017429</v>
      </c>
    </row>
    <row r="146" spans="1:6" ht="33" customHeight="1">
      <c r="A146" s="285" t="s">
        <v>67</v>
      </c>
      <c r="B146" s="9"/>
      <c r="C146" s="8"/>
      <c r="D146" s="8"/>
      <c r="E146" s="8"/>
    </row>
    <row r="147" spans="1:6">
      <c r="A147" s="9" t="s">
        <v>525</v>
      </c>
      <c r="B147" s="9" t="s">
        <v>524</v>
      </c>
      <c r="C147" s="8"/>
      <c r="D147" s="8">
        <v>4606816</v>
      </c>
      <c r="E147" s="8">
        <v>4405858</v>
      </c>
      <c r="F147" s="2">
        <f>E147/D147</f>
        <v>0.95637811451553523</v>
      </c>
    </row>
    <row r="148" spans="1:6" s="109" customFormat="1" ht="24.75" customHeight="1">
      <c r="A148" s="112" t="s">
        <v>130</v>
      </c>
      <c r="B148" s="112" t="s">
        <v>129</v>
      </c>
      <c r="C148" s="111">
        <f>C147</f>
        <v>0</v>
      </c>
      <c r="D148" s="111">
        <f>D147</f>
        <v>4606816</v>
      </c>
      <c r="E148" s="111">
        <f>E147</f>
        <v>4405858</v>
      </c>
      <c r="F148" s="110">
        <f>E148/D148</f>
        <v>0.95637811451553523</v>
      </c>
    </row>
    <row r="149" spans="1:6">
      <c r="A149" s="9" t="s">
        <v>128</v>
      </c>
      <c r="B149" s="9" t="s">
        <v>61</v>
      </c>
      <c r="C149" s="8"/>
      <c r="D149" s="8">
        <v>1715266</v>
      </c>
      <c r="E149" s="8">
        <v>1189582</v>
      </c>
      <c r="F149" s="2">
        <f>E149/D149</f>
        <v>0.69352625190495232</v>
      </c>
    </row>
    <row r="150" spans="1:6" s="109" customFormat="1" ht="22.5" customHeight="1">
      <c r="A150" s="112" t="s">
        <v>127</v>
      </c>
      <c r="B150" s="112" t="s">
        <v>126</v>
      </c>
      <c r="C150" s="111">
        <f>C149</f>
        <v>0</v>
      </c>
      <c r="D150" s="111">
        <f>D149</f>
        <v>1715266</v>
      </c>
      <c r="E150" s="111">
        <f>E149</f>
        <v>1189582</v>
      </c>
      <c r="F150" s="110">
        <f>E150/D150</f>
        <v>0.69352625190495232</v>
      </c>
    </row>
    <row r="151" spans="1:6" ht="23.25" customHeight="1">
      <c r="A151" s="108" t="s">
        <v>60</v>
      </c>
      <c r="B151" s="108" t="s">
        <v>59</v>
      </c>
      <c r="C151" s="107">
        <f>C148+C150</f>
        <v>0</v>
      </c>
      <c r="D151" s="107">
        <f>D148+D150</f>
        <v>6322082</v>
      </c>
      <c r="E151" s="107">
        <f>E148+E150</f>
        <v>5595440</v>
      </c>
      <c r="F151" s="106">
        <f>E151/D151</f>
        <v>0.88506286378443055</v>
      </c>
    </row>
    <row r="152" spans="1:6" ht="30.75" customHeight="1">
      <c r="A152" s="108" t="s">
        <v>1</v>
      </c>
      <c r="B152" s="108" t="s">
        <v>58</v>
      </c>
      <c r="C152" s="107">
        <f>C151</f>
        <v>0</v>
      </c>
      <c r="D152" s="107">
        <f>D151</f>
        <v>6322082</v>
      </c>
      <c r="E152" s="107">
        <f>E151</f>
        <v>5595440</v>
      </c>
      <c r="F152" s="106">
        <f>E152/D152</f>
        <v>0.88506286378443055</v>
      </c>
    </row>
    <row r="153" spans="1:6">
      <c r="C153" s="1"/>
      <c r="D153" s="1"/>
      <c r="E153" s="1"/>
    </row>
    <row r="154" spans="1:6" ht="32.25" customHeight="1">
      <c r="A154" s="284" t="s">
        <v>57</v>
      </c>
      <c r="B154" s="283" t="s">
        <v>523</v>
      </c>
      <c r="C154" s="283"/>
      <c r="D154" s="283"/>
      <c r="E154" s="283"/>
      <c r="F154" s="283"/>
    </row>
    <row r="155" spans="1:6" ht="29.25">
      <c r="A155" s="10" t="s">
        <v>55</v>
      </c>
      <c r="B155" s="10" t="s">
        <v>54</v>
      </c>
      <c r="C155" s="10" t="s">
        <v>53</v>
      </c>
      <c r="D155" s="10" t="s">
        <v>52</v>
      </c>
      <c r="E155" s="180" t="s">
        <v>51</v>
      </c>
      <c r="F155" s="179" t="s">
        <v>50</v>
      </c>
    </row>
    <row r="156" spans="1:6">
      <c r="A156" s="9" t="s">
        <v>41</v>
      </c>
      <c r="B156" s="9" t="s">
        <v>40</v>
      </c>
      <c r="C156" s="8">
        <v>50000</v>
      </c>
      <c r="D156" s="8">
        <v>90555</v>
      </c>
      <c r="E156" s="8">
        <v>90555</v>
      </c>
      <c r="F156" s="2">
        <f>E156/D156</f>
        <v>1</v>
      </c>
    </row>
    <row r="157" spans="1:6">
      <c r="A157" s="9" t="s">
        <v>39</v>
      </c>
      <c r="B157" s="9" t="s">
        <v>38</v>
      </c>
      <c r="C157" s="8">
        <v>20000</v>
      </c>
      <c r="D157" s="8">
        <v>12181</v>
      </c>
      <c r="E157" s="8">
        <v>12181</v>
      </c>
      <c r="F157" s="2">
        <f>E157/D157</f>
        <v>1</v>
      </c>
    </row>
    <row r="158" spans="1:6" s="109" customFormat="1" ht="24" customHeight="1">
      <c r="A158" s="278" t="s">
        <v>165</v>
      </c>
      <c r="B158" s="278" t="s">
        <v>164</v>
      </c>
      <c r="C158" s="277">
        <f>C156+C157</f>
        <v>70000</v>
      </c>
      <c r="D158" s="277">
        <f>D156+D157</f>
        <v>102736</v>
      </c>
      <c r="E158" s="277">
        <f>E156+E157</f>
        <v>102736</v>
      </c>
      <c r="F158" s="276">
        <f>E158/D158</f>
        <v>1</v>
      </c>
    </row>
    <row r="159" spans="1:6">
      <c r="A159" s="282" t="s">
        <v>163</v>
      </c>
      <c r="B159" s="282" t="s">
        <v>162</v>
      </c>
      <c r="C159" s="281">
        <f>C158</f>
        <v>70000</v>
      </c>
      <c r="D159" s="281">
        <f>D158</f>
        <v>102736</v>
      </c>
      <c r="E159" s="281">
        <f>E158</f>
        <v>102736</v>
      </c>
      <c r="F159" s="191">
        <f>E159/D159</f>
        <v>1</v>
      </c>
    </row>
    <row r="160" spans="1:6">
      <c r="A160" s="9" t="s">
        <v>87</v>
      </c>
      <c r="B160" s="9" t="s">
        <v>86</v>
      </c>
      <c r="C160" s="8">
        <v>5000</v>
      </c>
      <c r="D160" s="8">
        <v>0</v>
      </c>
      <c r="E160" s="8"/>
    </row>
    <row r="161" spans="1:6" s="109" customFormat="1" ht="24" customHeight="1">
      <c r="A161" s="278" t="s">
        <v>161</v>
      </c>
      <c r="B161" s="278" t="s">
        <v>160</v>
      </c>
      <c r="C161" s="277">
        <f>C160</f>
        <v>5000</v>
      </c>
      <c r="D161" s="277">
        <f>D160</f>
        <v>0</v>
      </c>
      <c r="E161" s="277">
        <f>E160</f>
        <v>0</v>
      </c>
      <c r="F161" s="276"/>
    </row>
    <row r="162" spans="1:6">
      <c r="A162" s="9" t="s">
        <v>35</v>
      </c>
      <c r="B162" s="9" t="s">
        <v>34</v>
      </c>
      <c r="C162" s="8">
        <v>35000</v>
      </c>
      <c r="D162" s="8">
        <v>0</v>
      </c>
      <c r="E162" s="8"/>
    </row>
    <row r="163" spans="1:6" s="109" customFormat="1" ht="24" customHeight="1">
      <c r="A163" s="278" t="s">
        <v>159</v>
      </c>
      <c r="B163" s="278" t="s">
        <v>158</v>
      </c>
      <c r="C163" s="277">
        <f>C162</f>
        <v>35000</v>
      </c>
      <c r="D163" s="277">
        <f>D162</f>
        <v>0</v>
      </c>
      <c r="E163" s="277">
        <f>E162</f>
        <v>0</v>
      </c>
      <c r="F163" s="276"/>
    </row>
    <row r="164" spans="1:6">
      <c r="A164" s="282" t="s">
        <v>157</v>
      </c>
      <c r="B164" s="282" t="s">
        <v>156</v>
      </c>
      <c r="C164" s="281">
        <f>C161+C163</f>
        <v>40000</v>
      </c>
      <c r="D164" s="281">
        <f>D161+D163</f>
        <v>0</v>
      </c>
      <c r="E164" s="281">
        <f>E161+E163</f>
        <v>0</v>
      </c>
      <c r="F164" s="191"/>
    </row>
    <row r="165" spans="1:6">
      <c r="A165" s="9" t="s">
        <v>232</v>
      </c>
      <c r="B165" s="9" t="s">
        <v>32</v>
      </c>
      <c r="C165" s="8">
        <v>100000</v>
      </c>
      <c r="D165" s="8">
        <v>313620</v>
      </c>
      <c r="E165" s="8">
        <v>313620</v>
      </c>
      <c r="F165" s="2">
        <f>E165/D165</f>
        <v>1</v>
      </c>
    </row>
    <row r="166" spans="1:6">
      <c r="A166" s="9" t="s">
        <v>314</v>
      </c>
      <c r="B166" s="9" t="s">
        <v>30</v>
      </c>
      <c r="C166" s="8">
        <v>164000</v>
      </c>
      <c r="D166" s="8">
        <v>156448</v>
      </c>
      <c r="E166" s="8">
        <v>156448</v>
      </c>
      <c r="F166" s="2">
        <f>E166/D166</f>
        <v>1</v>
      </c>
    </row>
    <row r="167" spans="1:6">
      <c r="A167" s="9" t="s">
        <v>231</v>
      </c>
      <c r="B167" s="9" t="s">
        <v>28</v>
      </c>
      <c r="C167" s="8">
        <v>50000</v>
      </c>
      <c r="D167" s="8">
        <v>40009</v>
      </c>
      <c r="E167" s="8">
        <v>40009</v>
      </c>
      <c r="F167" s="2">
        <f>E167/D167</f>
        <v>1</v>
      </c>
    </row>
    <row r="168" spans="1:6" s="109" customFormat="1" ht="21" customHeight="1">
      <c r="A168" s="278" t="s">
        <v>155</v>
      </c>
      <c r="B168" s="278" t="s">
        <v>154</v>
      </c>
      <c r="C168" s="277">
        <f>C165+C166+C167</f>
        <v>314000</v>
      </c>
      <c r="D168" s="277">
        <f>D165+D166+D167</f>
        <v>510077</v>
      </c>
      <c r="E168" s="277">
        <f>E165+E166+E167</f>
        <v>510077</v>
      </c>
      <c r="F168" s="276">
        <f>E168/D168</f>
        <v>1</v>
      </c>
    </row>
    <row r="169" spans="1:6" s="109" customFormat="1" ht="21" customHeight="1">
      <c r="A169" s="278" t="s">
        <v>313</v>
      </c>
      <c r="B169" s="278" t="s">
        <v>24</v>
      </c>
      <c r="C169" s="277">
        <v>250000</v>
      </c>
      <c r="D169" s="277">
        <v>38000</v>
      </c>
      <c r="E169" s="277">
        <v>38000</v>
      </c>
      <c r="F169" s="276">
        <f>E169/D169</f>
        <v>1</v>
      </c>
    </row>
    <row r="170" spans="1:6">
      <c r="A170" s="9" t="s">
        <v>522</v>
      </c>
      <c r="B170" s="9" t="s">
        <v>521</v>
      </c>
      <c r="C170" s="8"/>
      <c r="D170" s="8">
        <v>1170921</v>
      </c>
      <c r="E170" s="8">
        <v>842022</v>
      </c>
      <c r="F170" s="98">
        <f>E170/D170</f>
        <v>0.7191108537638321</v>
      </c>
    </row>
    <row r="171" spans="1:6" s="109" customFormat="1" ht="23.25" customHeight="1">
      <c r="A171" s="278" t="s">
        <v>520</v>
      </c>
      <c r="B171" s="278" t="s">
        <v>519</v>
      </c>
      <c r="C171" s="277">
        <f>C170</f>
        <v>0</v>
      </c>
      <c r="D171" s="277">
        <f>D170</f>
        <v>1170921</v>
      </c>
      <c r="E171" s="277">
        <f>E170</f>
        <v>842022</v>
      </c>
      <c r="F171" s="276">
        <f>E171/D171</f>
        <v>0.7191108537638321</v>
      </c>
    </row>
    <row r="172" spans="1:6">
      <c r="A172" s="9" t="s">
        <v>290</v>
      </c>
      <c r="B172" s="9" t="s">
        <v>16</v>
      </c>
      <c r="C172" s="8">
        <v>500000</v>
      </c>
      <c r="D172" s="8">
        <v>171327</v>
      </c>
      <c r="E172" s="8">
        <v>171327</v>
      </c>
      <c r="F172" s="2">
        <f>E172/D172</f>
        <v>1</v>
      </c>
    </row>
    <row r="173" spans="1:6">
      <c r="A173" s="9" t="s">
        <v>13</v>
      </c>
      <c r="B173" s="9" t="s">
        <v>12</v>
      </c>
      <c r="C173" s="8">
        <v>5000</v>
      </c>
      <c r="D173" s="8">
        <v>0</v>
      </c>
      <c r="E173" s="8"/>
    </row>
    <row r="174" spans="1:6">
      <c r="A174" s="9" t="s">
        <v>11</v>
      </c>
      <c r="B174" s="9" t="s">
        <v>10</v>
      </c>
      <c r="C174" s="8">
        <v>5000</v>
      </c>
      <c r="D174" s="8">
        <v>9348</v>
      </c>
      <c r="E174" s="8">
        <v>9348</v>
      </c>
      <c r="F174" s="2">
        <f>E174/D174</f>
        <v>1</v>
      </c>
    </row>
    <row r="175" spans="1:6" s="109" customFormat="1" ht="24" customHeight="1">
      <c r="A175" s="278" t="s">
        <v>148</v>
      </c>
      <c r="B175" s="278" t="s">
        <v>147</v>
      </c>
      <c r="C175" s="277">
        <f>C172+C173+C174</f>
        <v>510000</v>
      </c>
      <c r="D175" s="277">
        <f>D172+D173+D174</f>
        <v>180675</v>
      </c>
      <c r="E175" s="277">
        <f>E172+E173+E174</f>
        <v>180675</v>
      </c>
      <c r="F175" s="276">
        <f>E175/D175</f>
        <v>1</v>
      </c>
    </row>
    <row r="176" spans="1:6">
      <c r="A176" s="282" t="s">
        <v>146</v>
      </c>
      <c r="B176" s="282" t="s">
        <v>145</v>
      </c>
      <c r="C176" s="281">
        <f>C168+C169+C171+C175</f>
        <v>1074000</v>
      </c>
      <c r="D176" s="281">
        <f>D168+D169+D171+D175</f>
        <v>1899673</v>
      </c>
      <c r="E176" s="281">
        <f>E168+E169+E171+E175</f>
        <v>1570774</v>
      </c>
      <c r="F176" s="191">
        <f>E176/D176</f>
        <v>0.82686546579332343</v>
      </c>
    </row>
    <row r="177" spans="1:6">
      <c r="A177" s="48" t="s">
        <v>140</v>
      </c>
      <c r="B177" s="48" t="s">
        <v>518</v>
      </c>
      <c r="C177" s="47"/>
      <c r="D177" s="47"/>
      <c r="E177" s="47"/>
    </row>
    <row r="178" spans="1:6">
      <c r="A178" s="9" t="s">
        <v>270</v>
      </c>
      <c r="B178" s="9" t="s">
        <v>223</v>
      </c>
      <c r="C178" s="8">
        <v>315000</v>
      </c>
      <c r="D178" s="8">
        <v>175000</v>
      </c>
      <c r="E178" s="8">
        <v>166670</v>
      </c>
      <c r="F178" s="2">
        <f>E178/D178</f>
        <v>0.95240000000000002</v>
      </c>
    </row>
    <row r="179" spans="1:6" s="109" customFormat="1" ht="21.75" customHeight="1">
      <c r="A179" s="278" t="s">
        <v>139</v>
      </c>
      <c r="B179" s="278" t="s">
        <v>138</v>
      </c>
      <c r="C179" s="277">
        <f>C178</f>
        <v>315000</v>
      </c>
      <c r="D179" s="277">
        <f>D178</f>
        <v>175000</v>
      </c>
      <c r="E179" s="277">
        <f>E178</f>
        <v>166670</v>
      </c>
      <c r="F179" s="276">
        <f>E179/D179</f>
        <v>0.95240000000000002</v>
      </c>
    </row>
    <row r="180" spans="1:6">
      <c r="A180" s="9" t="s">
        <v>517</v>
      </c>
      <c r="B180" s="9" t="s">
        <v>516</v>
      </c>
      <c r="C180" s="8"/>
      <c r="D180" s="8">
        <v>75000</v>
      </c>
      <c r="E180" s="8"/>
      <c r="F180" s="2">
        <f>E180/D180</f>
        <v>0</v>
      </c>
    </row>
    <row r="181" spans="1:6" s="109" customFormat="1" ht="24.75" customHeight="1">
      <c r="A181" s="278" t="s">
        <v>515</v>
      </c>
      <c r="B181" s="278" t="s">
        <v>514</v>
      </c>
      <c r="C181" s="277">
        <f>C180</f>
        <v>0</v>
      </c>
      <c r="D181" s="277">
        <f>D180</f>
        <v>75000</v>
      </c>
      <c r="E181" s="277">
        <f>E180</f>
        <v>0</v>
      </c>
      <c r="F181" s="276">
        <f>E181/D181</f>
        <v>0</v>
      </c>
    </row>
    <row r="182" spans="1:6" ht="23.25" customHeight="1">
      <c r="A182" s="282" t="s">
        <v>137</v>
      </c>
      <c r="B182" s="282" t="s">
        <v>136</v>
      </c>
      <c r="C182" s="281">
        <f>C179+C181</f>
        <v>315000</v>
      </c>
      <c r="D182" s="281">
        <f>D179+D181</f>
        <v>250000</v>
      </c>
      <c r="E182" s="281">
        <f>E179+E181</f>
        <v>166670</v>
      </c>
      <c r="F182" s="191">
        <f>E182/D182</f>
        <v>0.66668000000000005</v>
      </c>
    </row>
    <row r="183" spans="1:6" ht="27.75" customHeight="1">
      <c r="A183" s="189" t="s">
        <v>3</v>
      </c>
      <c r="B183" s="189" t="s">
        <v>2</v>
      </c>
      <c r="C183" s="188">
        <f>C159+C164+C176+C182</f>
        <v>1499000</v>
      </c>
      <c r="D183" s="188">
        <f>D159+D164+D176+D182</f>
        <v>2252409</v>
      </c>
      <c r="E183" s="188">
        <f>E159+E164+E176+E182</f>
        <v>1840180</v>
      </c>
      <c r="F183" s="187">
        <f>E183/D183</f>
        <v>0.81698306124686948</v>
      </c>
    </row>
    <row r="184" spans="1:6">
      <c r="A184" s="48" t="s">
        <v>513</v>
      </c>
      <c r="B184" s="48" t="s">
        <v>512</v>
      </c>
      <c r="C184" s="47"/>
      <c r="D184" s="47"/>
      <c r="E184" s="47"/>
    </row>
    <row r="185" spans="1:6">
      <c r="A185" s="48" t="s">
        <v>511</v>
      </c>
      <c r="B185" s="48" t="s">
        <v>510</v>
      </c>
      <c r="C185" s="47"/>
      <c r="D185" s="47"/>
      <c r="E185" s="47"/>
    </row>
    <row r="186" spans="1:6" s="109" customFormat="1" ht="24" customHeight="1">
      <c r="A186" s="280" t="s">
        <v>509</v>
      </c>
      <c r="B186" s="280" t="s">
        <v>508</v>
      </c>
      <c r="C186" s="279">
        <f>C185+C184</f>
        <v>0</v>
      </c>
      <c r="D186" s="279">
        <f>D185+D184</f>
        <v>0</v>
      </c>
      <c r="E186" s="279">
        <f>E185+E184</f>
        <v>0</v>
      </c>
      <c r="F186" s="187"/>
    </row>
    <row r="187" spans="1:6">
      <c r="A187" s="48" t="s">
        <v>311</v>
      </c>
      <c r="B187" s="48" t="s">
        <v>507</v>
      </c>
      <c r="C187" s="47"/>
      <c r="D187" s="47"/>
      <c r="E187" s="47"/>
    </row>
    <row r="188" spans="1:6">
      <c r="A188" s="9" t="s">
        <v>135</v>
      </c>
      <c r="B188" s="9" t="s">
        <v>76</v>
      </c>
      <c r="C188" s="8"/>
      <c r="D188" s="8">
        <v>55110</v>
      </c>
      <c r="E188" s="8">
        <v>55110</v>
      </c>
      <c r="F188" s="2">
        <f>E188/D188</f>
        <v>1</v>
      </c>
    </row>
    <row r="189" spans="1:6" s="109" customFormat="1" ht="26.25" customHeight="1">
      <c r="A189" s="193" t="s">
        <v>134</v>
      </c>
      <c r="B189" s="193" t="s">
        <v>133</v>
      </c>
      <c r="C189" s="192">
        <f>C188</f>
        <v>0</v>
      </c>
      <c r="D189" s="192">
        <f>D188</f>
        <v>55110</v>
      </c>
      <c r="E189" s="192">
        <f>E188</f>
        <v>55110</v>
      </c>
      <c r="F189" s="191">
        <f>E189/D189</f>
        <v>1</v>
      </c>
    </row>
    <row r="190" spans="1:6">
      <c r="A190" s="9" t="s">
        <v>506</v>
      </c>
      <c r="B190" s="9" t="s">
        <v>505</v>
      </c>
      <c r="C190" s="8"/>
      <c r="D190" s="8">
        <v>14880</v>
      </c>
      <c r="E190" s="8">
        <v>14880</v>
      </c>
      <c r="F190" s="2">
        <f>E190/D190</f>
        <v>1</v>
      </c>
    </row>
    <row r="191" spans="1:6" s="109" customFormat="1" ht="25.5" customHeight="1">
      <c r="A191" s="193" t="s">
        <v>132</v>
      </c>
      <c r="B191" s="193" t="s">
        <v>131</v>
      </c>
      <c r="C191" s="192">
        <f>C190</f>
        <v>0</v>
      </c>
      <c r="D191" s="192">
        <f>D190</f>
        <v>14880</v>
      </c>
      <c r="E191" s="192">
        <f>E190</f>
        <v>14880</v>
      </c>
      <c r="F191" s="191">
        <f>E191/D191</f>
        <v>1</v>
      </c>
    </row>
    <row r="192" spans="1:6" ht="24.75" customHeight="1">
      <c r="A192" s="189" t="s">
        <v>73</v>
      </c>
      <c r="B192" s="189" t="s">
        <v>72</v>
      </c>
      <c r="C192" s="188">
        <f>C186+C189+C191</f>
        <v>0</v>
      </c>
      <c r="D192" s="188">
        <f>D186+D189+D191</f>
        <v>69990</v>
      </c>
      <c r="E192" s="188">
        <f>E186+E189+E191</f>
        <v>69990</v>
      </c>
      <c r="F192" s="187">
        <f>E192/D192</f>
        <v>1</v>
      </c>
    </row>
    <row r="193" spans="1:6">
      <c r="A193" s="48" t="s">
        <v>324</v>
      </c>
      <c r="B193" s="48" t="s">
        <v>504</v>
      </c>
      <c r="C193" s="47"/>
      <c r="D193" s="47"/>
      <c r="E193" s="47"/>
    </row>
    <row r="194" spans="1:6">
      <c r="A194" s="48" t="s">
        <v>322</v>
      </c>
      <c r="B194" s="48" t="s">
        <v>503</v>
      </c>
      <c r="C194" s="47"/>
      <c r="D194" s="47"/>
      <c r="E194" s="47"/>
    </row>
    <row r="195" spans="1:6" s="109" customFormat="1" ht="22.5" customHeight="1">
      <c r="A195" s="280" t="s">
        <v>502</v>
      </c>
      <c r="B195" s="280" t="s">
        <v>501</v>
      </c>
      <c r="C195" s="279">
        <f>SUM(C193:C194)</f>
        <v>0</v>
      </c>
      <c r="D195" s="279">
        <f>SUM(D193:D194)</f>
        <v>0</v>
      </c>
      <c r="E195" s="279">
        <f>SUM(E193:E194)</f>
        <v>0</v>
      </c>
      <c r="F195" s="187"/>
    </row>
    <row r="196" spans="1:6">
      <c r="A196" s="48" t="s">
        <v>320</v>
      </c>
      <c r="B196" s="48" t="s">
        <v>500</v>
      </c>
      <c r="C196" s="47"/>
      <c r="D196" s="47"/>
      <c r="E196" s="47"/>
    </row>
    <row r="197" spans="1:6" s="109" customFormat="1" ht="24.75" customHeight="1">
      <c r="A197" s="280" t="s">
        <v>499</v>
      </c>
      <c r="B197" s="280" t="s">
        <v>498</v>
      </c>
      <c r="C197" s="279">
        <f>C196</f>
        <v>0</v>
      </c>
      <c r="D197" s="279">
        <f>D196</f>
        <v>0</v>
      </c>
      <c r="E197" s="279">
        <f>E196</f>
        <v>0</v>
      </c>
      <c r="F197" s="187"/>
    </row>
    <row r="198" spans="1:6" s="101" customFormat="1" ht="15.75">
      <c r="A198" s="189" t="s">
        <v>318</v>
      </c>
      <c r="B198" s="189" t="s">
        <v>317</v>
      </c>
      <c r="C198" s="188">
        <f>C195+C197</f>
        <v>0</v>
      </c>
      <c r="D198" s="188">
        <f>D195+D197</f>
        <v>0</v>
      </c>
      <c r="E198" s="188">
        <f>E195+E197</f>
        <v>0</v>
      </c>
      <c r="F198" s="187"/>
    </row>
    <row r="199" spans="1:6" ht="36.75" customHeight="1">
      <c r="A199" s="189" t="s">
        <v>1</v>
      </c>
      <c r="B199" s="189" t="s">
        <v>0</v>
      </c>
      <c r="C199" s="188">
        <f>C183+C192+C198</f>
        <v>1499000</v>
      </c>
      <c r="D199" s="188">
        <f>D183+D192+D198</f>
        <v>2322399</v>
      </c>
      <c r="E199" s="188">
        <f>E183+E192+E198</f>
        <v>1910170</v>
      </c>
      <c r="F199" s="187">
        <f>E199/D199</f>
        <v>0.82249863180271776</v>
      </c>
    </row>
    <row r="200" spans="1:6" ht="32.25" customHeight="1">
      <c r="A200" s="189" t="s">
        <v>67</v>
      </c>
      <c r="B200" s="9"/>
      <c r="C200" s="8"/>
      <c r="D200" s="8"/>
      <c r="E200" s="8"/>
    </row>
    <row r="201" spans="1:6">
      <c r="A201" s="9" t="s">
        <v>433</v>
      </c>
      <c r="B201" s="9" t="s">
        <v>432</v>
      </c>
      <c r="C201" s="8">
        <v>328000</v>
      </c>
      <c r="D201" s="8">
        <v>1948449</v>
      </c>
      <c r="E201" s="8">
        <v>874547</v>
      </c>
      <c r="F201" s="2">
        <f>E201/D201</f>
        <v>0.44884264355905645</v>
      </c>
    </row>
    <row r="202" spans="1:6" s="109" customFormat="1" ht="24.75" customHeight="1">
      <c r="A202" s="278" t="s">
        <v>431</v>
      </c>
      <c r="B202" s="278" t="s">
        <v>430</v>
      </c>
      <c r="C202" s="277">
        <f>C201</f>
        <v>328000</v>
      </c>
      <c r="D202" s="277">
        <f>D201</f>
        <v>1948449</v>
      </c>
      <c r="E202" s="277">
        <f>E201</f>
        <v>874547</v>
      </c>
      <c r="F202" s="276">
        <f>E202/D202</f>
        <v>0.44884264355905645</v>
      </c>
    </row>
    <row r="203" spans="1:6">
      <c r="A203" s="9" t="s">
        <v>497</v>
      </c>
      <c r="B203" s="9" t="s">
        <v>496</v>
      </c>
      <c r="C203" s="8">
        <v>2463000</v>
      </c>
      <c r="D203" s="8">
        <v>2463000</v>
      </c>
      <c r="E203" s="8">
        <v>1995845</v>
      </c>
      <c r="F203" s="2">
        <f>E203/D203</f>
        <v>0.81033089727974017</v>
      </c>
    </row>
    <row r="204" spans="1:6">
      <c r="A204" s="9" t="s">
        <v>495</v>
      </c>
      <c r="B204" s="9" t="s">
        <v>494</v>
      </c>
      <c r="C204" s="8"/>
      <c r="D204" s="8">
        <v>0</v>
      </c>
      <c r="E204" s="8">
        <v>16500</v>
      </c>
    </row>
    <row r="205" spans="1:6" s="109" customFormat="1" ht="22.5" customHeight="1">
      <c r="A205" s="278" t="s">
        <v>280</v>
      </c>
      <c r="B205" s="278" t="s">
        <v>279</v>
      </c>
      <c r="C205" s="277">
        <f>C203+C204</f>
        <v>2463000</v>
      </c>
      <c r="D205" s="277">
        <f>D203+D204</f>
        <v>2463000</v>
      </c>
      <c r="E205" s="277">
        <f>E203+E204</f>
        <v>2012345</v>
      </c>
      <c r="F205" s="276">
        <f>E205/D205</f>
        <v>0.8170300446609825</v>
      </c>
    </row>
    <row r="206" spans="1:6">
      <c r="A206" s="9" t="s">
        <v>128</v>
      </c>
      <c r="B206" s="9" t="s">
        <v>61</v>
      </c>
      <c r="C206" s="8"/>
      <c r="D206" s="8">
        <v>0</v>
      </c>
      <c r="E206" s="8">
        <v>201204</v>
      </c>
    </row>
    <row r="207" spans="1:6" s="109" customFormat="1" ht="22.5" customHeight="1">
      <c r="A207" s="278" t="s">
        <v>127</v>
      </c>
      <c r="B207" s="278" t="s">
        <v>126</v>
      </c>
      <c r="C207" s="277">
        <f>C206</f>
        <v>0</v>
      </c>
      <c r="D207" s="277">
        <f>D206</f>
        <v>0</v>
      </c>
      <c r="E207" s="277">
        <f>E206</f>
        <v>201204</v>
      </c>
      <c r="F207" s="276"/>
    </row>
    <row r="208" spans="1:6" s="109" customFormat="1" ht="22.5" customHeight="1">
      <c r="A208" s="278" t="s">
        <v>493</v>
      </c>
      <c r="B208" s="278" t="s">
        <v>492</v>
      </c>
      <c r="C208" s="277"/>
      <c r="D208" s="277"/>
      <c r="E208" s="277"/>
      <c r="F208" s="276"/>
    </row>
    <row r="209" spans="1:8" s="109" customFormat="1" ht="22.5" customHeight="1">
      <c r="A209" s="278" t="s">
        <v>491</v>
      </c>
      <c r="B209" s="278" t="s">
        <v>490</v>
      </c>
      <c r="C209" s="277"/>
      <c r="D209" s="277">
        <v>14907</v>
      </c>
      <c r="E209" s="277">
        <v>14907</v>
      </c>
      <c r="F209" s="276">
        <f>E209/D209</f>
        <v>1</v>
      </c>
    </row>
    <row r="210" spans="1:8" ht="26.25" customHeight="1">
      <c r="A210" s="189" t="s">
        <v>60</v>
      </c>
      <c r="B210" s="189" t="s">
        <v>59</v>
      </c>
      <c r="C210" s="188">
        <f>C202+C205+C207+C209</f>
        <v>2791000</v>
      </c>
      <c r="D210" s="188">
        <f>D202+D205+D207+D209</f>
        <v>4426356</v>
      </c>
      <c r="E210" s="188">
        <f>E202+E205+E207+E209</f>
        <v>3103003</v>
      </c>
      <c r="F210" s="187">
        <f>E210/D210</f>
        <v>0.70102879208088997</v>
      </c>
    </row>
    <row r="211" spans="1:8">
      <c r="A211" s="9" t="s">
        <v>489</v>
      </c>
      <c r="B211" s="9" t="s">
        <v>488</v>
      </c>
      <c r="C211" s="8">
        <v>7500000</v>
      </c>
      <c r="D211" s="8">
        <v>7474500</v>
      </c>
      <c r="E211" s="8"/>
      <c r="F211" s="2">
        <f>E211/D211</f>
        <v>0</v>
      </c>
    </row>
    <row r="212" spans="1:8" s="109" customFormat="1" ht="22.5" customHeight="1">
      <c r="A212" s="278" t="s">
        <v>487</v>
      </c>
      <c r="B212" s="278" t="s">
        <v>486</v>
      </c>
      <c r="C212" s="277">
        <f>C211</f>
        <v>7500000</v>
      </c>
      <c r="D212" s="277">
        <f>D211</f>
        <v>7474500</v>
      </c>
      <c r="E212" s="277">
        <f>E211</f>
        <v>0</v>
      </c>
      <c r="F212" s="276">
        <f>E212/D212</f>
        <v>0</v>
      </c>
    </row>
    <row r="213" spans="1:8" ht="15.75">
      <c r="A213" s="189" t="s">
        <v>485</v>
      </c>
      <c r="B213" s="189" t="s">
        <v>484</v>
      </c>
      <c r="C213" s="188">
        <f>C212</f>
        <v>7500000</v>
      </c>
      <c r="D213" s="188">
        <f>D212</f>
        <v>7474500</v>
      </c>
      <c r="E213" s="188">
        <f>E212</f>
        <v>0</v>
      </c>
      <c r="F213" s="187">
        <f>E213/D213</f>
        <v>0</v>
      </c>
    </row>
    <row r="214" spans="1:8" ht="31.5" customHeight="1">
      <c r="A214" s="189" t="s">
        <v>1</v>
      </c>
      <c r="B214" s="189" t="s">
        <v>58</v>
      </c>
      <c r="C214" s="188">
        <f>C210+C213</f>
        <v>10291000</v>
      </c>
      <c r="D214" s="188">
        <f>D210+D213</f>
        <v>11900856</v>
      </c>
      <c r="E214" s="188">
        <f>E210+E213</f>
        <v>3103003</v>
      </c>
      <c r="F214" s="187">
        <f>E214/D214</f>
        <v>0.2607377990289102</v>
      </c>
    </row>
    <row r="216" spans="1:8" ht="30" customHeight="1">
      <c r="A216" s="275" t="s">
        <v>57</v>
      </c>
      <c r="B216" s="274" t="s">
        <v>483</v>
      </c>
      <c r="C216" s="274"/>
      <c r="D216" s="274"/>
      <c r="E216" s="274"/>
      <c r="F216" s="274"/>
    </row>
    <row r="217" spans="1:8" ht="29.25">
      <c r="A217" s="10" t="s">
        <v>55</v>
      </c>
      <c r="B217" s="10" t="s">
        <v>54</v>
      </c>
      <c r="C217" s="10" t="s">
        <v>53</v>
      </c>
      <c r="D217" s="10" t="s">
        <v>52</v>
      </c>
      <c r="E217" s="180" t="s">
        <v>51</v>
      </c>
      <c r="F217" s="179" t="s">
        <v>50</v>
      </c>
    </row>
    <row r="218" spans="1:8">
      <c r="A218" s="9" t="s">
        <v>482</v>
      </c>
      <c r="B218" s="9" t="s">
        <v>481</v>
      </c>
      <c r="C218" s="8">
        <v>5465911</v>
      </c>
      <c r="D218" s="8">
        <v>15111969</v>
      </c>
      <c r="E218" s="8">
        <v>15111969</v>
      </c>
      <c r="F218" s="2">
        <f>E218/D218</f>
        <v>1</v>
      </c>
    </row>
    <row r="219" spans="1:8" s="109" customFormat="1" ht="27" customHeight="1">
      <c r="A219" s="273" t="s">
        <v>412</v>
      </c>
      <c r="B219" s="273" t="s">
        <v>411</v>
      </c>
      <c r="C219" s="272">
        <f>C218</f>
        <v>5465911</v>
      </c>
      <c r="D219" s="272">
        <f>D218</f>
        <v>15111969</v>
      </c>
      <c r="E219" s="272">
        <f>E218</f>
        <v>15111969</v>
      </c>
      <c r="F219" s="257">
        <f>F218</f>
        <v>1</v>
      </c>
    </row>
    <row r="220" spans="1:8" ht="23.25" customHeight="1">
      <c r="A220" s="160" t="s">
        <v>410</v>
      </c>
      <c r="B220" s="160" t="s">
        <v>409</v>
      </c>
      <c r="C220" s="159">
        <f>C219</f>
        <v>5465911</v>
      </c>
      <c r="D220" s="159">
        <f>D219</f>
        <v>15111969</v>
      </c>
      <c r="E220" s="159">
        <f>E219</f>
        <v>15111969</v>
      </c>
      <c r="F220" s="271">
        <f>F219</f>
        <v>1</v>
      </c>
    </row>
    <row r="221" spans="1:8" ht="30.75" customHeight="1">
      <c r="A221" s="160" t="s">
        <v>1</v>
      </c>
      <c r="B221" s="160" t="s">
        <v>0</v>
      </c>
      <c r="C221" s="159">
        <f>C220</f>
        <v>5465911</v>
      </c>
      <c r="D221" s="159">
        <f>D220</f>
        <v>15111969</v>
      </c>
      <c r="E221" s="159">
        <f>E220</f>
        <v>15111969</v>
      </c>
      <c r="F221" s="271">
        <f>F220</f>
        <v>1</v>
      </c>
    </row>
    <row r="222" spans="1:8" ht="30.75" customHeight="1">
      <c r="A222" s="259" t="s">
        <v>67</v>
      </c>
      <c r="B222" s="9"/>
      <c r="C222" s="8"/>
      <c r="D222" s="8"/>
      <c r="E222" s="8"/>
    </row>
    <row r="223" spans="1:8">
      <c r="A223" s="48" t="s">
        <v>480</v>
      </c>
      <c r="B223" s="48" t="s">
        <v>479</v>
      </c>
      <c r="C223" s="47">
        <v>72549141</v>
      </c>
      <c r="D223" s="47">
        <v>83410691</v>
      </c>
      <c r="E223" s="47">
        <v>83410691</v>
      </c>
      <c r="F223" s="98">
        <f>E223/D223</f>
        <v>1</v>
      </c>
      <c r="G223" s="3"/>
      <c r="H223" s="3"/>
    </row>
    <row r="224" spans="1:8">
      <c r="A224" s="9" t="s">
        <v>478</v>
      </c>
      <c r="B224" s="9" t="s">
        <v>477</v>
      </c>
      <c r="C224" s="8">
        <v>30232900</v>
      </c>
      <c r="D224" s="8">
        <v>31998100</v>
      </c>
      <c r="E224" s="8">
        <v>31998100</v>
      </c>
      <c r="F224" s="98">
        <f>E224/D224</f>
        <v>1</v>
      </c>
    </row>
    <row r="225" spans="1:8">
      <c r="A225" s="9" t="s">
        <v>476</v>
      </c>
      <c r="B225" s="9" t="s">
        <v>475</v>
      </c>
      <c r="C225" s="8">
        <v>8400000</v>
      </c>
      <c r="D225" s="8">
        <v>9000000</v>
      </c>
      <c r="E225" s="8">
        <v>9000000</v>
      </c>
      <c r="F225" s="98">
        <f>E225/D225</f>
        <v>1</v>
      </c>
    </row>
    <row r="226" spans="1:8">
      <c r="A226" s="9" t="s">
        <v>474</v>
      </c>
      <c r="B226" s="9" t="s">
        <v>473</v>
      </c>
      <c r="C226" s="8">
        <v>352000</v>
      </c>
      <c r="D226" s="8">
        <v>264001</v>
      </c>
      <c r="E226" s="8">
        <v>264001</v>
      </c>
      <c r="F226" s="98">
        <f>E226/D226</f>
        <v>1</v>
      </c>
    </row>
    <row r="227" spans="1:8">
      <c r="A227" s="9" t="s">
        <v>472</v>
      </c>
      <c r="B227" s="9" t="s">
        <v>471</v>
      </c>
      <c r="C227" s="8">
        <v>5973333</v>
      </c>
      <c r="D227" s="8">
        <v>6407999</v>
      </c>
      <c r="E227" s="8">
        <v>6407999</v>
      </c>
      <c r="F227" s="98">
        <f>E227/D227</f>
        <v>1</v>
      </c>
      <c r="H227" s="3"/>
    </row>
    <row r="228" spans="1:8">
      <c r="A228" s="9" t="s">
        <v>470</v>
      </c>
      <c r="B228" s="9" t="s">
        <v>469</v>
      </c>
      <c r="C228" s="8">
        <v>1660800</v>
      </c>
      <c r="D228" s="8">
        <v>1660800</v>
      </c>
      <c r="E228" s="8">
        <v>1660800</v>
      </c>
      <c r="F228" s="98">
        <f>E228/D228</f>
        <v>1</v>
      </c>
    </row>
    <row r="229" spans="1:8">
      <c r="A229" s="9" t="s">
        <v>468</v>
      </c>
      <c r="B229" s="9" t="s">
        <v>467</v>
      </c>
      <c r="C229" s="8">
        <v>7931520</v>
      </c>
      <c r="D229" s="8">
        <v>8013120</v>
      </c>
      <c r="E229" s="8">
        <v>8013120</v>
      </c>
      <c r="F229" s="98">
        <f>E229/D229</f>
        <v>1</v>
      </c>
    </row>
    <row r="230" spans="1:8">
      <c r="A230" s="9" t="s">
        <v>466</v>
      </c>
      <c r="B230" s="9" t="s">
        <v>465</v>
      </c>
      <c r="C230" s="8">
        <v>6789898</v>
      </c>
      <c r="D230" s="8">
        <v>6444387</v>
      </c>
      <c r="E230" s="8">
        <v>6444387</v>
      </c>
      <c r="F230" s="98">
        <f>E230/D230</f>
        <v>1</v>
      </c>
    </row>
    <row r="231" spans="1:8">
      <c r="A231" s="9" t="s">
        <v>464</v>
      </c>
      <c r="B231" s="9" t="s">
        <v>463</v>
      </c>
      <c r="C231" s="8">
        <v>14459587</v>
      </c>
      <c r="D231" s="8">
        <v>14459587</v>
      </c>
      <c r="E231" s="8">
        <v>14459587</v>
      </c>
      <c r="F231" s="98">
        <f>E231/D231</f>
        <v>1</v>
      </c>
      <c r="H231" s="3"/>
    </row>
    <row r="232" spans="1:8">
      <c r="A232" s="9" t="s">
        <v>462</v>
      </c>
      <c r="B232" s="9" t="s">
        <v>461</v>
      </c>
      <c r="C232" s="8">
        <v>2579820</v>
      </c>
      <c r="D232" s="8">
        <v>2579820</v>
      </c>
      <c r="E232" s="8">
        <v>2579820</v>
      </c>
      <c r="F232" s="98">
        <f>E232/D232</f>
        <v>1</v>
      </c>
    </row>
    <row r="233" spans="1:8">
      <c r="A233" s="9" t="s">
        <v>460</v>
      </c>
      <c r="B233" s="9" t="s">
        <v>459</v>
      </c>
      <c r="C233" s="8"/>
      <c r="D233" s="8">
        <v>0</v>
      </c>
      <c r="E233" s="8"/>
      <c r="F233" s="98"/>
    </row>
    <row r="234" spans="1:8">
      <c r="A234" s="9" t="s">
        <v>458</v>
      </c>
      <c r="B234" s="9" t="s">
        <v>457</v>
      </c>
      <c r="C234" s="8"/>
      <c r="D234" s="8">
        <v>1331087</v>
      </c>
      <c r="E234" s="8">
        <v>1331087</v>
      </c>
      <c r="F234" s="98">
        <f>E234/D234</f>
        <v>1</v>
      </c>
    </row>
    <row r="235" spans="1:8">
      <c r="A235" s="9" t="s">
        <v>456</v>
      </c>
      <c r="B235" s="9" t="s">
        <v>455</v>
      </c>
      <c r="C235" s="8"/>
      <c r="D235" s="8">
        <v>1120140</v>
      </c>
      <c r="E235" s="8">
        <v>1120140</v>
      </c>
      <c r="F235" s="98">
        <f>E235/D235</f>
        <v>1</v>
      </c>
    </row>
    <row r="236" spans="1:8">
      <c r="A236" s="9" t="s">
        <v>454</v>
      </c>
      <c r="B236" s="9" t="s">
        <v>453</v>
      </c>
      <c r="C236" s="8"/>
      <c r="D236" s="8">
        <v>216673</v>
      </c>
      <c r="E236" s="8">
        <v>216673</v>
      </c>
      <c r="F236" s="98">
        <f>E236/D236</f>
        <v>1</v>
      </c>
    </row>
    <row r="237" spans="1:8" s="109" customFormat="1" ht="20.25" customHeight="1">
      <c r="A237" s="168" t="s">
        <v>452</v>
      </c>
      <c r="B237" s="168" t="s">
        <v>451</v>
      </c>
      <c r="C237" s="167">
        <f>SUM(C223:C236)</f>
        <v>150928999</v>
      </c>
      <c r="D237" s="167">
        <f>SUM(D223:D236)</f>
        <v>166906405</v>
      </c>
      <c r="E237" s="167">
        <f>SUM(E223:E236)</f>
        <v>166906405</v>
      </c>
      <c r="F237" s="205">
        <f>E237/D237</f>
        <v>1</v>
      </c>
      <c r="H237" s="270"/>
    </row>
    <row r="238" spans="1:8">
      <c r="A238" s="9" t="s">
        <v>450</v>
      </c>
      <c r="B238" s="9" t="s">
        <v>449</v>
      </c>
      <c r="C238" s="8"/>
      <c r="D238" s="8">
        <v>313200</v>
      </c>
      <c r="E238" s="8">
        <v>313200</v>
      </c>
      <c r="F238" s="2">
        <f>E238/D238</f>
        <v>1</v>
      </c>
    </row>
    <row r="239" spans="1:8" s="109" customFormat="1" ht="25.5" customHeight="1">
      <c r="A239" s="168" t="s">
        <v>334</v>
      </c>
      <c r="B239" s="168" t="s">
        <v>333</v>
      </c>
      <c r="C239" s="167">
        <f>C238</f>
        <v>0</v>
      </c>
      <c r="D239" s="167">
        <f>D238</f>
        <v>313200</v>
      </c>
      <c r="E239" s="167">
        <f>E238</f>
        <v>313200</v>
      </c>
      <c r="F239" s="269">
        <f>F238</f>
        <v>1</v>
      </c>
    </row>
    <row r="240" spans="1:8" ht="15.75">
      <c r="A240" s="262" t="s">
        <v>332</v>
      </c>
      <c r="B240" s="262" t="s">
        <v>331</v>
      </c>
      <c r="C240" s="261">
        <f>C237+C239</f>
        <v>150928999</v>
      </c>
      <c r="D240" s="261">
        <f>D237+D239</f>
        <v>167219605</v>
      </c>
      <c r="E240" s="261">
        <f>E237+E239</f>
        <v>167219605</v>
      </c>
      <c r="F240" s="260">
        <f>F239</f>
        <v>1</v>
      </c>
    </row>
    <row r="241" spans="1:6">
      <c r="A241" s="9" t="s">
        <v>448</v>
      </c>
      <c r="B241" s="9" t="s">
        <v>447</v>
      </c>
      <c r="C241" s="8"/>
      <c r="D241" s="8">
        <v>37388794</v>
      </c>
      <c r="E241" s="8">
        <v>37388794</v>
      </c>
      <c r="F241" s="98">
        <f>F240</f>
        <v>1</v>
      </c>
    </row>
    <row r="242" spans="1:6" s="109" customFormat="1" ht="23.25" customHeight="1">
      <c r="A242" s="168" t="s">
        <v>446</v>
      </c>
      <c r="B242" s="168" t="s">
        <v>445</v>
      </c>
      <c r="C242" s="167">
        <f>C241</f>
        <v>0</v>
      </c>
      <c r="D242" s="167">
        <f>D241</f>
        <v>37388794</v>
      </c>
      <c r="E242" s="167">
        <f>E241</f>
        <v>37388794</v>
      </c>
      <c r="F242" s="269">
        <f>F241</f>
        <v>1</v>
      </c>
    </row>
    <row r="243" spans="1:6">
      <c r="A243" s="9" t="s">
        <v>444</v>
      </c>
      <c r="B243" s="9" t="s">
        <v>443</v>
      </c>
      <c r="C243" s="8"/>
      <c r="D243" s="8">
        <v>7000000</v>
      </c>
      <c r="E243" s="8">
        <v>7000000</v>
      </c>
      <c r="F243" s="98">
        <f>F242</f>
        <v>1</v>
      </c>
    </row>
    <row r="244" spans="1:6" s="109" customFormat="1" ht="21.75" customHeight="1">
      <c r="A244" s="168" t="s">
        <v>442</v>
      </c>
      <c r="B244" s="168" t="s">
        <v>441</v>
      </c>
      <c r="C244" s="167">
        <f>C243</f>
        <v>0</v>
      </c>
      <c r="D244" s="167">
        <f>D243</f>
        <v>7000000</v>
      </c>
      <c r="E244" s="167">
        <f>E243</f>
        <v>7000000</v>
      </c>
      <c r="F244" s="269">
        <f>F243</f>
        <v>1</v>
      </c>
    </row>
    <row r="245" spans="1:6" ht="23.25" customHeight="1">
      <c r="A245" s="262" t="s">
        <v>440</v>
      </c>
      <c r="B245" s="262" t="s">
        <v>439</v>
      </c>
      <c r="C245" s="261">
        <f>C242+C244</f>
        <v>0</v>
      </c>
      <c r="D245" s="261">
        <f>D242+D244</f>
        <v>44388794</v>
      </c>
      <c r="E245" s="261">
        <f>E242+E244</f>
        <v>44388794</v>
      </c>
      <c r="F245" s="260">
        <f>F244</f>
        <v>1</v>
      </c>
    </row>
    <row r="246" spans="1:6">
      <c r="A246" s="9" t="s">
        <v>438</v>
      </c>
      <c r="B246" s="9" t="s">
        <v>437</v>
      </c>
      <c r="C246" s="8">
        <v>876000</v>
      </c>
      <c r="D246" s="8">
        <v>885687</v>
      </c>
      <c r="E246" s="8">
        <v>706829</v>
      </c>
      <c r="F246" s="98">
        <f>F245</f>
        <v>1</v>
      </c>
    </row>
    <row r="247" spans="1:6">
      <c r="A247" s="9" t="s">
        <v>436</v>
      </c>
      <c r="B247" s="9" t="s">
        <v>183</v>
      </c>
      <c r="C247" s="8">
        <v>300000</v>
      </c>
      <c r="D247" s="8">
        <v>300000</v>
      </c>
      <c r="E247" s="8"/>
      <c r="F247" s="98">
        <f>F246</f>
        <v>1</v>
      </c>
    </row>
    <row r="248" spans="1:6">
      <c r="A248" s="171" t="s">
        <v>182</v>
      </c>
      <c r="B248" s="171" t="s">
        <v>181</v>
      </c>
      <c r="C248" s="170">
        <f>C246+C247</f>
        <v>1176000</v>
      </c>
      <c r="D248" s="170">
        <f>D246+D247</f>
        <v>1185687</v>
      </c>
      <c r="E248" s="170">
        <f>E246+E247</f>
        <v>706829</v>
      </c>
      <c r="F248" s="269">
        <f>F247</f>
        <v>1</v>
      </c>
    </row>
    <row r="249" spans="1:6" s="109" customFormat="1" ht="24" customHeight="1">
      <c r="A249" s="168" t="s">
        <v>180</v>
      </c>
      <c r="B249" s="168" t="s">
        <v>179</v>
      </c>
      <c r="C249" s="167">
        <f>C248</f>
        <v>1176000</v>
      </c>
      <c r="D249" s="167">
        <f>D248</f>
        <v>1185687</v>
      </c>
      <c r="E249" s="167">
        <f>E248</f>
        <v>706829</v>
      </c>
      <c r="F249" s="269">
        <f>F248</f>
        <v>1</v>
      </c>
    </row>
    <row r="250" spans="1:6">
      <c r="A250" s="9" t="s">
        <v>435</v>
      </c>
      <c r="B250" s="9" t="s">
        <v>434</v>
      </c>
      <c r="C250" s="8"/>
      <c r="D250" s="8">
        <v>1052489</v>
      </c>
      <c r="E250" s="8">
        <v>257232</v>
      </c>
      <c r="F250" s="98">
        <f>F249</f>
        <v>1</v>
      </c>
    </row>
    <row r="251" spans="1:6" s="64" customFormat="1" ht="22.5" customHeight="1">
      <c r="A251" s="168" t="s">
        <v>174</v>
      </c>
      <c r="B251" s="168" t="s">
        <v>173</v>
      </c>
      <c r="C251" s="167">
        <f>C250</f>
        <v>0</v>
      </c>
      <c r="D251" s="167">
        <f>D250</f>
        <v>1052489</v>
      </c>
      <c r="E251" s="167">
        <f>E250</f>
        <v>257232</v>
      </c>
      <c r="F251" s="269">
        <f>F250</f>
        <v>1</v>
      </c>
    </row>
    <row r="252" spans="1:6" ht="24.75" customHeight="1">
      <c r="A252" s="262" t="s">
        <v>172</v>
      </c>
      <c r="B252" s="262" t="s">
        <v>171</v>
      </c>
      <c r="C252" s="261">
        <f>C249+C251</f>
        <v>1176000</v>
      </c>
      <c r="D252" s="261">
        <f>D249+D251</f>
        <v>2238176</v>
      </c>
      <c r="E252" s="261">
        <f>E249+E251</f>
        <v>964061</v>
      </c>
      <c r="F252" s="260">
        <f>F251</f>
        <v>1</v>
      </c>
    </row>
    <row r="253" spans="1:6">
      <c r="A253" s="9" t="s">
        <v>433</v>
      </c>
      <c r="B253" s="9" t="s">
        <v>432</v>
      </c>
      <c r="C253" s="8"/>
      <c r="D253" s="8">
        <v>30535</v>
      </c>
      <c r="E253" s="8"/>
      <c r="F253" s="98">
        <f>F252</f>
        <v>1</v>
      </c>
    </row>
    <row r="254" spans="1:6">
      <c r="A254" s="268" t="s">
        <v>431</v>
      </c>
      <c r="B254" s="268" t="s">
        <v>430</v>
      </c>
      <c r="C254" s="267">
        <f>C253</f>
        <v>0</v>
      </c>
      <c r="D254" s="267">
        <f>D253</f>
        <v>30535</v>
      </c>
      <c r="E254" s="267">
        <f>E253</f>
        <v>0</v>
      </c>
      <c r="F254" s="269">
        <f>F253</f>
        <v>1</v>
      </c>
    </row>
    <row r="255" spans="1:6" ht="23.25" customHeight="1">
      <c r="A255" s="262" t="s">
        <v>60</v>
      </c>
      <c r="B255" s="262" t="s">
        <v>59</v>
      </c>
      <c r="C255" s="261">
        <f>C254</f>
        <v>0</v>
      </c>
      <c r="D255" s="261">
        <f>D254</f>
        <v>30535</v>
      </c>
      <c r="E255" s="261">
        <f>E254</f>
        <v>0</v>
      </c>
      <c r="F255" s="260">
        <f>F254</f>
        <v>1</v>
      </c>
    </row>
    <row r="256" spans="1:6">
      <c r="A256" s="9" t="s">
        <v>429</v>
      </c>
      <c r="B256" s="9" t="s">
        <v>428</v>
      </c>
      <c r="C256" s="8"/>
      <c r="D256" s="8">
        <v>12591680</v>
      </c>
      <c r="E256" s="8">
        <v>12591680</v>
      </c>
      <c r="F256" s="98">
        <f>F255</f>
        <v>1</v>
      </c>
    </row>
    <row r="257" spans="1:6">
      <c r="A257" s="171" t="s">
        <v>427</v>
      </c>
      <c r="B257" s="171" t="s">
        <v>426</v>
      </c>
      <c r="C257" s="170">
        <f>C256</f>
        <v>0</v>
      </c>
      <c r="D257" s="170">
        <f>D256</f>
        <v>12591680</v>
      </c>
      <c r="E257" s="170">
        <f>E256</f>
        <v>12591680</v>
      </c>
      <c r="F257" s="163">
        <f>F256</f>
        <v>1</v>
      </c>
    </row>
    <row r="258" spans="1:6">
      <c r="A258" s="268" t="s">
        <v>425</v>
      </c>
      <c r="B258" s="268" t="s">
        <v>424</v>
      </c>
      <c r="C258" s="267">
        <f>C257</f>
        <v>0</v>
      </c>
      <c r="D258" s="267">
        <f>D257</f>
        <v>12591680</v>
      </c>
      <c r="E258" s="267">
        <f>E257</f>
        <v>12591680</v>
      </c>
      <c r="F258" s="266">
        <f>F257</f>
        <v>1</v>
      </c>
    </row>
    <row r="259" spans="1:6">
      <c r="A259" s="268" t="s">
        <v>423</v>
      </c>
      <c r="B259" s="268" t="s">
        <v>422</v>
      </c>
      <c r="C259" s="267"/>
      <c r="D259" s="267">
        <v>16263930</v>
      </c>
      <c r="E259" s="267">
        <v>16263930</v>
      </c>
      <c r="F259" s="266">
        <f>F258</f>
        <v>1</v>
      </c>
    </row>
    <row r="260" spans="1:6" s="109" customFormat="1" ht="24" customHeight="1">
      <c r="A260" s="265" t="s">
        <v>404</v>
      </c>
      <c r="B260" s="265" t="s">
        <v>403</v>
      </c>
      <c r="C260" s="264">
        <f>C258+C259</f>
        <v>0</v>
      </c>
      <c r="D260" s="264">
        <f>D258+D259</f>
        <v>28855610</v>
      </c>
      <c r="E260" s="264">
        <f>E258+E259</f>
        <v>28855610</v>
      </c>
      <c r="F260" s="263">
        <f>F259</f>
        <v>1</v>
      </c>
    </row>
    <row r="261" spans="1:6" ht="24" customHeight="1">
      <c r="A261" s="262" t="s">
        <v>402</v>
      </c>
      <c r="B261" s="262" t="s">
        <v>401</v>
      </c>
      <c r="C261" s="261">
        <f>C260</f>
        <v>0</v>
      </c>
      <c r="D261" s="261">
        <f>D260</f>
        <v>28855610</v>
      </c>
      <c r="E261" s="261">
        <f>E260</f>
        <v>28855610</v>
      </c>
      <c r="F261" s="260">
        <f>F260</f>
        <v>1</v>
      </c>
    </row>
    <row r="262" spans="1:6" ht="30" customHeight="1">
      <c r="A262" s="259" t="s">
        <v>1</v>
      </c>
      <c r="B262" s="259" t="s">
        <v>58</v>
      </c>
      <c r="C262" s="258">
        <f>C240+C245+C252+C255+C261</f>
        <v>152104999</v>
      </c>
      <c r="D262" s="258">
        <f>D240+D245+D252+D255+D261</f>
        <v>242732720</v>
      </c>
      <c r="E262" s="258">
        <f>E240+E245+E252+E255+E261</f>
        <v>241428070</v>
      </c>
      <c r="F262" s="257">
        <f>F261</f>
        <v>1</v>
      </c>
    </row>
    <row r="264" spans="1:6" ht="31.5" customHeight="1">
      <c r="A264" s="256" t="s">
        <v>57</v>
      </c>
      <c r="B264" s="255" t="s">
        <v>421</v>
      </c>
      <c r="C264" s="255"/>
      <c r="D264" s="255"/>
      <c r="E264" s="255"/>
      <c r="F264" s="255"/>
    </row>
    <row r="265" spans="1:6" ht="31.5" customHeight="1">
      <c r="A265" s="10" t="s">
        <v>55</v>
      </c>
      <c r="B265" s="10" t="s">
        <v>54</v>
      </c>
      <c r="C265" s="10" t="s">
        <v>53</v>
      </c>
      <c r="D265" s="10" t="s">
        <v>52</v>
      </c>
      <c r="E265" s="180" t="s">
        <v>51</v>
      </c>
      <c r="F265" s="179" t="s">
        <v>50</v>
      </c>
    </row>
    <row r="266" spans="1:6">
      <c r="A266" s="9" t="s">
        <v>420</v>
      </c>
      <c r="B266" s="9" t="s">
        <v>419</v>
      </c>
      <c r="C266" s="8"/>
      <c r="D266" s="8">
        <v>3463000</v>
      </c>
      <c r="E266" s="8">
        <v>1964906</v>
      </c>
      <c r="F266" s="2">
        <f>E266/D266</f>
        <v>0.56739994224660695</v>
      </c>
    </row>
    <row r="267" spans="1:6" s="109" customFormat="1" ht="24" customHeight="1">
      <c r="A267" s="254" t="s">
        <v>418</v>
      </c>
      <c r="B267" s="254" t="s">
        <v>417</v>
      </c>
      <c r="C267" s="253">
        <f>C266</f>
        <v>0</v>
      </c>
      <c r="D267" s="253">
        <f>D266</f>
        <v>3463000</v>
      </c>
      <c r="E267" s="253">
        <f>E266</f>
        <v>1964906</v>
      </c>
      <c r="F267" s="248">
        <f>E267/D267</f>
        <v>0.56739994224660695</v>
      </c>
    </row>
    <row r="268" spans="1:6" ht="21" customHeight="1">
      <c r="A268" s="244" t="s">
        <v>263</v>
      </c>
      <c r="B268" s="244" t="s">
        <v>262</v>
      </c>
      <c r="C268" s="243">
        <f>C267</f>
        <v>0</v>
      </c>
      <c r="D268" s="243">
        <f>D267</f>
        <v>3463000</v>
      </c>
      <c r="E268" s="243">
        <f>E267</f>
        <v>1964906</v>
      </c>
      <c r="F268" s="252">
        <f>E268/D268</f>
        <v>0.56739994224660695</v>
      </c>
    </row>
    <row r="269" spans="1:6">
      <c r="A269" s="9" t="s">
        <v>416</v>
      </c>
      <c r="B269" s="9" t="s">
        <v>415</v>
      </c>
      <c r="C269" s="8">
        <v>101587600</v>
      </c>
      <c r="D269" s="8">
        <v>105428497</v>
      </c>
      <c r="E269" s="8">
        <v>105428497</v>
      </c>
      <c r="F269" s="2">
        <f>E269/D269</f>
        <v>1</v>
      </c>
    </row>
    <row r="270" spans="1:6" ht="24" customHeight="1">
      <c r="A270" s="250" t="s">
        <v>414</v>
      </c>
      <c r="B270" s="250" t="s">
        <v>413</v>
      </c>
      <c r="C270" s="249">
        <f>C269</f>
        <v>101587600</v>
      </c>
      <c r="D270" s="249">
        <f>D269</f>
        <v>105428497</v>
      </c>
      <c r="E270" s="249">
        <f>E269</f>
        <v>105428497</v>
      </c>
      <c r="F270" s="248">
        <f>E270/D270</f>
        <v>1</v>
      </c>
    </row>
    <row r="271" spans="1:6" s="109" customFormat="1" ht="26.25" customHeight="1">
      <c r="A271" s="247" t="s">
        <v>412</v>
      </c>
      <c r="B271" s="247" t="s">
        <v>411</v>
      </c>
      <c r="C271" s="246">
        <f>C270</f>
        <v>101587600</v>
      </c>
      <c r="D271" s="246">
        <f>D270</f>
        <v>105428497</v>
      </c>
      <c r="E271" s="246">
        <f>E270</f>
        <v>105428497</v>
      </c>
      <c r="F271" s="245">
        <f>E271/D271</f>
        <v>1</v>
      </c>
    </row>
    <row r="272" spans="1:6" ht="27" customHeight="1">
      <c r="A272" s="244" t="s">
        <v>410</v>
      </c>
      <c r="B272" s="244" t="s">
        <v>409</v>
      </c>
      <c r="C272" s="243">
        <f>C271</f>
        <v>101587600</v>
      </c>
      <c r="D272" s="243">
        <f>D271</f>
        <v>105428497</v>
      </c>
      <c r="E272" s="243">
        <f>E271</f>
        <v>105428497</v>
      </c>
      <c r="F272" s="252">
        <f>E272/D272</f>
        <v>1</v>
      </c>
    </row>
    <row r="273" spans="1:6" ht="27.75" customHeight="1">
      <c r="A273" s="244" t="s">
        <v>1</v>
      </c>
      <c r="B273" s="244" t="s">
        <v>0</v>
      </c>
      <c r="C273" s="243">
        <f>C268+C272</f>
        <v>101587600</v>
      </c>
      <c r="D273" s="243">
        <f>D268+D272</f>
        <v>108891497</v>
      </c>
      <c r="E273" s="243">
        <f>E268+E272</f>
        <v>107393403</v>
      </c>
      <c r="F273" s="252">
        <f>E273/D273</f>
        <v>0.98624232340198248</v>
      </c>
    </row>
    <row r="274" spans="1:6" ht="27.75" customHeight="1">
      <c r="A274" s="244" t="s">
        <v>67</v>
      </c>
      <c r="C274" s="8"/>
      <c r="D274" s="8"/>
      <c r="E274" s="8"/>
    </row>
    <row r="275" spans="1:6" ht="16.5" customHeight="1">
      <c r="A275" s="251" t="s">
        <v>408</v>
      </c>
      <c r="B275" s="9" t="s">
        <v>407</v>
      </c>
      <c r="C275" s="8"/>
      <c r="D275" s="8"/>
      <c r="E275" s="8"/>
    </row>
    <row r="276" spans="1:6">
      <c r="A276" s="9" t="s">
        <v>408</v>
      </c>
      <c r="B276" s="9" t="s">
        <v>407</v>
      </c>
      <c r="C276" s="8">
        <v>10000000</v>
      </c>
      <c r="D276" s="8">
        <v>16266651</v>
      </c>
      <c r="E276" s="8">
        <v>16266651</v>
      </c>
      <c r="F276" s="2">
        <f>E276/D276</f>
        <v>1</v>
      </c>
    </row>
    <row r="277" spans="1:6">
      <c r="A277" s="250" t="s">
        <v>406</v>
      </c>
      <c r="B277" s="250" t="s">
        <v>405</v>
      </c>
      <c r="C277" s="249">
        <f>C276</f>
        <v>10000000</v>
      </c>
      <c r="D277" s="249">
        <f>D276</f>
        <v>16266651</v>
      </c>
      <c r="E277" s="249">
        <f>E276</f>
        <v>16266651</v>
      </c>
      <c r="F277" s="248">
        <f>E277/D277</f>
        <v>1</v>
      </c>
    </row>
    <row r="278" spans="1:6" s="109" customFormat="1" ht="27" customHeight="1">
      <c r="A278" s="247" t="s">
        <v>404</v>
      </c>
      <c r="B278" s="247" t="s">
        <v>403</v>
      </c>
      <c r="C278" s="246">
        <f>C277</f>
        <v>10000000</v>
      </c>
      <c r="D278" s="246">
        <f>D277</f>
        <v>16266651</v>
      </c>
      <c r="E278" s="246">
        <f>E277</f>
        <v>16266651</v>
      </c>
      <c r="F278" s="245">
        <f>E278/D278</f>
        <v>1</v>
      </c>
    </row>
    <row r="279" spans="1:6" ht="22.5" customHeight="1">
      <c r="A279" s="244" t="s">
        <v>402</v>
      </c>
      <c r="B279" s="244" t="s">
        <v>401</v>
      </c>
      <c r="C279" s="243">
        <f>C278</f>
        <v>10000000</v>
      </c>
      <c r="D279" s="243">
        <f>D278</f>
        <v>16266651</v>
      </c>
      <c r="E279" s="243">
        <f>E278</f>
        <v>16266651</v>
      </c>
      <c r="F279" s="242">
        <f>F278</f>
        <v>1</v>
      </c>
    </row>
    <row r="280" spans="1:6" ht="32.25" customHeight="1">
      <c r="A280" s="244" t="s">
        <v>1</v>
      </c>
      <c r="B280" s="244" t="s">
        <v>58</v>
      </c>
      <c r="C280" s="243">
        <f>C279</f>
        <v>10000000</v>
      </c>
      <c r="D280" s="243">
        <f>D279</f>
        <v>16266651</v>
      </c>
      <c r="E280" s="243">
        <f>E279</f>
        <v>16266651</v>
      </c>
      <c r="F280" s="242">
        <f>F279</f>
        <v>1</v>
      </c>
    </row>
    <row r="282" spans="1:6" ht="28.5" customHeight="1">
      <c r="A282" s="17" t="s">
        <v>57</v>
      </c>
      <c r="B282" s="16" t="s">
        <v>400</v>
      </c>
      <c r="C282" s="16"/>
      <c r="D282" s="16"/>
      <c r="E282" s="16"/>
      <c r="F282" s="16"/>
    </row>
    <row r="283" spans="1:6" ht="29.25">
      <c r="A283" s="10" t="s">
        <v>55</v>
      </c>
      <c r="B283" s="10" t="s">
        <v>54</v>
      </c>
      <c r="C283" s="10" t="s">
        <v>53</v>
      </c>
      <c r="D283" s="10" t="s">
        <v>52</v>
      </c>
      <c r="E283" s="180" t="s">
        <v>51</v>
      </c>
      <c r="F283" s="179" t="s">
        <v>50</v>
      </c>
    </row>
    <row r="284" spans="1:6">
      <c r="A284" s="9" t="s">
        <v>308</v>
      </c>
      <c r="B284" s="9" t="s">
        <v>121</v>
      </c>
      <c r="C284" s="8">
        <v>5035000</v>
      </c>
      <c r="D284" s="8">
        <v>17515155</v>
      </c>
      <c r="E284" s="8">
        <v>17515155</v>
      </c>
      <c r="F284" s="2">
        <f>E284/D284</f>
        <v>1</v>
      </c>
    </row>
    <row r="285" spans="1:6" ht="25.5" customHeight="1">
      <c r="A285" s="44" t="s">
        <v>307</v>
      </c>
      <c r="B285" s="44" t="s">
        <v>306</v>
      </c>
      <c r="C285" s="43">
        <f>C284</f>
        <v>5035000</v>
      </c>
      <c r="D285" s="43">
        <f>D284</f>
        <v>17515155</v>
      </c>
      <c r="E285" s="43">
        <f>E284</f>
        <v>17515155</v>
      </c>
      <c r="F285" s="105">
        <f>E285/D285</f>
        <v>1</v>
      </c>
    </row>
    <row r="286" spans="1:6">
      <c r="A286" s="9" t="s">
        <v>100</v>
      </c>
      <c r="B286" s="9" t="s">
        <v>99</v>
      </c>
      <c r="C286" s="8"/>
      <c r="D286" s="8">
        <v>335574</v>
      </c>
      <c r="E286" s="8">
        <v>335574</v>
      </c>
      <c r="F286" s="2">
        <f>E286/D286</f>
        <v>1</v>
      </c>
    </row>
    <row r="287" spans="1:6" ht="24" customHeight="1">
      <c r="A287" s="44" t="s">
        <v>301</v>
      </c>
      <c r="B287" s="44" t="s">
        <v>300</v>
      </c>
      <c r="C287" s="43">
        <f>C286</f>
        <v>0</v>
      </c>
      <c r="D287" s="43">
        <f>D286</f>
        <v>335574</v>
      </c>
      <c r="E287" s="43">
        <f>E286</f>
        <v>335574</v>
      </c>
      <c r="F287" s="105">
        <f>E287/D287</f>
        <v>1</v>
      </c>
    </row>
    <row r="288" spans="1:6" s="109" customFormat="1" ht="24.75" customHeight="1">
      <c r="A288" s="104" t="s">
        <v>299</v>
      </c>
      <c r="B288" s="104" t="s">
        <v>298</v>
      </c>
      <c r="C288" s="103">
        <f>C285+C287</f>
        <v>5035000</v>
      </c>
      <c r="D288" s="103">
        <f>D285+D287</f>
        <v>17850729</v>
      </c>
      <c r="E288" s="103">
        <f>E285+E287</f>
        <v>17850729</v>
      </c>
      <c r="F288" s="102">
        <f>E288/D288</f>
        <v>1</v>
      </c>
    </row>
    <row r="289" spans="1:6" ht="23.25" customHeight="1">
      <c r="A289" s="6" t="s">
        <v>98</v>
      </c>
      <c r="B289" s="6" t="s">
        <v>97</v>
      </c>
      <c r="C289" s="5">
        <f>C288</f>
        <v>5035000</v>
      </c>
      <c r="D289" s="5">
        <f>D288</f>
        <v>17850729</v>
      </c>
      <c r="E289" s="5">
        <f>E288</f>
        <v>17850729</v>
      </c>
      <c r="F289" s="4">
        <f>E289/D289</f>
        <v>1</v>
      </c>
    </row>
    <row r="290" spans="1:6">
      <c r="A290" s="9" t="s">
        <v>96</v>
      </c>
      <c r="B290" s="9" t="s">
        <v>95</v>
      </c>
      <c r="C290" s="8">
        <v>1360000</v>
      </c>
      <c r="D290" s="8">
        <v>3956658</v>
      </c>
      <c r="E290" s="8">
        <v>3956658</v>
      </c>
      <c r="F290" s="2">
        <f>E290/D290</f>
        <v>1</v>
      </c>
    </row>
    <row r="291" spans="1:6">
      <c r="A291" s="9" t="s">
        <v>399</v>
      </c>
      <c r="B291" s="9" t="s">
        <v>398</v>
      </c>
      <c r="C291" s="8"/>
      <c r="D291" s="8">
        <v>71634</v>
      </c>
      <c r="E291" s="8">
        <v>71634</v>
      </c>
      <c r="F291" s="2">
        <f>E291/D291</f>
        <v>1</v>
      </c>
    </row>
    <row r="292" spans="1:6" ht="24" customHeight="1">
      <c r="A292" s="6" t="s">
        <v>90</v>
      </c>
      <c r="B292" s="6" t="s">
        <v>89</v>
      </c>
      <c r="C292" s="5">
        <f>C290+C291</f>
        <v>1360000</v>
      </c>
      <c r="D292" s="5">
        <f>D290+D291</f>
        <v>4028292</v>
      </c>
      <c r="E292" s="5">
        <f>E290+E291</f>
        <v>4028292</v>
      </c>
      <c r="F292" s="4">
        <f>E292/D292</f>
        <v>1</v>
      </c>
    </row>
    <row r="293" spans="1:6">
      <c r="A293" s="9" t="s">
        <v>45</v>
      </c>
      <c r="B293" s="9" t="s">
        <v>44</v>
      </c>
      <c r="C293" s="8"/>
      <c r="D293" s="8">
        <v>280706</v>
      </c>
      <c r="E293" s="8">
        <v>280706</v>
      </c>
      <c r="F293" s="2">
        <f>E293/D293</f>
        <v>1</v>
      </c>
    </row>
    <row r="294" spans="1:6">
      <c r="A294" s="9" t="s">
        <v>291</v>
      </c>
      <c r="B294" s="9" t="s">
        <v>38</v>
      </c>
      <c r="C294" s="8"/>
      <c r="D294" s="8">
        <v>14791</v>
      </c>
      <c r="E294" s="8">
        <v>14791</v>
      </c>
      <c r="F294" s="2">
        <f>E294/D294</f>
        <v>1</v>
      </c>
    </row>
    <row r="295" spans="1:6" s="109" customFormat="1" ht="21" customHeight="1">
      <c r="A295" s="241" t="s">
        <v>165</v>
      </c>
      <c r="B295" s="241" t="s">
        <v>164</v>
      </c>
      <c r="C295" s="240">
        <f>C293+C294</f>
        <v>0</v>
      </c>
      <c r="D295" s="240">
        <f>D293+D294</f>
        <v>295497</v>
      </c>
      <c r="E295" s="240">
        <f>E293+E294</f>
        <v>295497</v>
      </c>
      <c r="F295" s="210">
        <f>E295/D295</f>
        <v>1</v>
      </c>
    </row>
    <row r="296" spans="1:6" s="109" customFormat="1" ht="21.75" customHeight="1">
      <c r="A296" s="104" t="s">
        <v>163</v>
      </c>
      <c r="B296" s="104" t="s">
        <v>162</v>
      </c>
      <c r="C296" s="103">
        <f>C295</f>
        <v>0</v>
      </c>
      <c r="D296" s="103">
        <f>D295</f>
        <v>295497</v>
      </c>
      <c r="E296" s="103">
        <f>E295</f>
        <v>295497</v>
      </c>
      <c r="F296" s="102">
        <f>E296/D296</f>
        <v>1</v>
      </c>
    </row>
    <row r="297" spans="1:6">
      <c r="A297" s="9" t="s">
        <v>23</v>
      </c>
      <c r="B297" s="9" t="s">
        <v>22</v>
      </c>
      <c r="C297" s="8">
        <v>30000</v>
      </c>
      <c r="D297" s="8">
        <v>30000</v>
      </c>
      <c r="E297" s="8">
        <v>30000</v>
      </c>
      <c r="F297" s="2">
        <f>E297/D297</f>
        <v>1</v>
      </c>
    </row>
    <row r="298" spans="1:6" s="109" customFormat="1" ht="23.25" customHeight="1">
      <c r="A298" s="241" t="s">
        <v>151</v>
      </c>
      <c r="B298" s="241" t="s">
        <v>150</v>
      </c>
      <c r="C298" s="240">
        <f>C297</f>
        <v>30000</v>
      </c>
      <c r="D298" s="240">
        <f>D297</f>
        <v>30000</v>
      </c>
      <c r="E298" s="240">
        <f>E297</f>
        <v>30000</v>
      </c>
      <c r="F298" s="210">
        <f>E298/D298</f>
        <v>1</v>
      </c>
    </row>
    <row r="299" spans="1:6">
      <c r="A299" s="9" t="s">
        <v>225</v>
      </c>
      <c r="B299" s="9" t="s">
        <v>14</v>
      </c>
      <c r="C299" s="8">
        <v>3000</v>
      </c>
      <c r="D299" s="8">
        <v>0</v>
      </c>
      <c r="E299" s="8"/>
    </row>
    <row r="300" spans="1:6">
      <c r="A300" s="9" t="s">
        <v>239</v>
      </c>
      <c r="B300" s="9" t="s">
        <v>238</v>
      </c>
      <c r="C300" s="8">
        <v>5000</v>
      </c>
      <c r="D300" s="8">
        <v>5008</v>
      </c>
      <c r="E300" s="8">
        <v>5008</v>
      </c>
      <c r="F300" s="2">
        <f>E300/D300</f>
        <v>1</v>
      </c>
    </row>
    <row r="301" spans="1:6" s="109" customFormat="1" ht="20.25" customHeight="1">
      <c r="A301" s="241" t="s">
        <v>148</v>
      </c>
      <c r="B301" s="241" t="s">
        <v>147</v>
      </c>
      <c r="C301" s="240">
        <f>C299+C300</f>
        <v>8000</v>
      </c>
      <c r="D301" s="240">
        <f>D299+D300</f>
        <v>5008</v>
      </c>
      <c r="E301" s="240">
        <f>E299+E300</f>
        <v>5008</v>
      </c>
      <c r="F301" s="210">
        <f>E301/D301</f>
        <v>1</v>
      </c>
    </row>
    <row r="302" spans="1:6" s="109" customFormat="1" ht="24" customHeight="1">
      <c r="A302" s="104" t="s">
        <v>146</v>
      </c>
      <c r="B302" s="104" t="s">
        <v>145</v>
      </c>
      <c r="C302" s="103">
        <f>C298+C301</f>
        <v>38000</v>
      </c>
      <c r="D302" s="103">
        <f>D298+D301</f>
        <v>35008</v>
      </c>
      <c r="E302" s="103">
        <f>E298+E301</f>
        <v>35008</v>
      </c>
      <c r="F302" s="102">
        <f>E302/D302</f>
        <v>1</v>
      </c>
    </row>
    <row r="303" spans="1:6">
      <c r="A303" s="9" t="s">
        <v>270</v>
      </c>
      <c r="B303" s="9" t="s">
        <v>223</v>
      </c>
      <c r="C303" s="8">
        <v>118000</v>
      </c>
      <c r="D303" s="8">
        <v>80069</v>
      </c>
      <c r="E303" s="8">
        <v>80069</v>
      </c>
      <c r="F303" s="98">
        <f>E303/D303</f>
        <v>1</v>
      </c>
    </row>
    <row r="304" spans="1:6" ht="21" customHeight="1">
      <c r="A304" s="212" t="s">
        <v>139</v>
      </c>
      <c r="B304" s="212" t="s">
        <v>138</v>
      </c>
      <c r="C304" s="211">
        <f>C303</f>
        <v>118000</v>
      </c>
      <c r="D304" s="211">
        <f>D303</f>
        <v>80069</v>
      </c>
      <c r="E304" s="211">
        <f>E303</f>
        <v>80069</v>
      </c>
      <c r="F304" s="210">
        <f>E304/D304</f>
        <v>1</v>
      </c>
    </row>
    <row r="305" spans="1:7" s="109" customFormat="1" ht="22.5" customHeight="1">
      <c r="A305" s="104" t="s">
        <v>137</v>
      </c>
      <c r="B305" s="104" t="s">
        <v>136</v>
      </c>
      <c r="C305" s="103">
        <f>C304</f>
        <v>118000</v>
      </c>
      <c r="D305" s="103">
        <f>D304</f>
        <v>80069</v>
      </c>
      <c r="E305" s="103">
        <f>E304</f>
        <v>80069</v>
      </c>
      <c r="F305" s="102">
        <f>E305/D305</f>
        <v>1</v>
      </c>
    </row>
    <row r="306" spans="1:7" ht="22.5" customHeight="1">
      <c r="A306" s="6" t="s">
        <v>3</v>
      </c>
      <c r="B306" s="6" t="s">
        <v>2</v>
      </c>
      <c r="C306" s="5">
        <f>C296+C302+C305</f>
        <v>156000</v>
      </c>
      <c r="D306" s="5">
        <f>D296+D302+D305</f>
        <v>410574</v>
      </c>
      <c r="E306" s="5">
        <f>E296+E302+E305</f>
        <v>410574</v>
      </c>
      <c r="F306" s="4">
        <f>E306/D306</f>
        <v>1</v>
      </c>
    </row>
    <row r="307" spans="1:7" ht="30" customHeight="1">
      <c r="A307" s="6" t="s">
        <v>1</v>
      </c>
      <c r="B307" s="6" t="s">
        <v>0</v>
      </c>
      <c r="C307" s="5">
        <f>C289+C292+C306</f>
        <v>6551000</v>
      </c>
      <c r="D307" s="5">
        <f>D289+D292+D306</f>
        <v>22289595</v>
      </c>
      <c r="E307" s="5">
        <f>E289+E292+E306</f>
        <v>22289595</v>
      </c>
      <c r="F307" s="4">
        <f>E307/D307</f>
        <v>1</v>
      </c>
    </row>
    <row r="308" spans="1:7" ht="30" customHeight="1">
      <c r="A308" s="6" t="s">
        <v>67</v>
      </c>
      <c r="B308" s="204"/>
      <c r="C308" s="203"/>
      <c r="D308" s="203"/>
      <c r="E308" s="203"/>
      <c r="F308" s="178"/>
      <c r="G308" s="100"/>
    </row>
    <row r="309" spans="1:7">
      <c r="A309" s="9" t="s">
        <v>397</v>
      </c>
      <c r="B309" s="9" t="s">
        <v>396</v>
      </c>
      <c r="C309" s="8"/>
      <c r="D309" s="8">
        <v>18704598</v>
      </c>
      <c r="E309" s="8">
        <v>18704598</v>
      </c>
      <c r="F309" s="2">
        <f>E309/D309</f>
        <v>1</v>
      </c>
    </row>
    <row r="310" spans="1:7" s="109" customFormat="1" ht="21.75" customHeight="1">
      <c r="A310" s="239" t="s">
        <v>334</v>
      </c>
      <c r="B310" s="239" t="s">
        <v>333</v>
      </c>
      <c r="C310" s="238">
        <f>C309</f>
        <v>0</v>
      </c>
      <c r="D310" s="238">
        <f>D309</f>
        <v>18704598</v>
      </c>
      <c r="E310" s="238">
        <f>E309</f>
        <v>18704598</v>
      </c>
      <c r="F310" s="237">
        <f>F309</f>
        <v>1</v>
      </c>
    </row>
    <row r="311" spans="1:7" ht="22.5" customHeight="1">
      <c r="A311" s="6" t="s">
        <v>332</v>
      </c>
      <c r="B311" s="6" t="s">
        <v>331</v>
      </c>
      <c r="C311" s="5">
        <f>C310</f>
        <v>0</v>
      </c>
      <c r="D311" s="5">
        <f>D310</f>
        <v>18704598</v>
      </c>
      <c r="E311" s="5">
        <f>E310</f>
        <v>18704598</v>
      </c>
      <c r="F311" s="150">
        <f>F310</f>
        <v>1</v>
      </c>
    </row>
    <row r="312" spans="1:7" ht="33" customHeight="1">
      <c r="A312" s="6" t="s">
        <v>1</v>
      </c>
      <c r="B312" s="6" t="s">
        <v>58</v>
      </c>
      <c r="C312" s="5">
        <f>C311</f>
        <v>0</v>
      </c>
      <c r="D312" s="5">
        <f>D311</f>
        <v>18704598</v>
      </c>
      <c r="E312" s="5">
        <f>E311</f>
        <v>18704598</v>
      </c>
      <c r="F312" s="150">
        <f>F311</f>
        <v>1</v>
      </c>
    </row>
    <row r="314" spans="1:7" ht="31.5" customHeight="1">
      <c r="A314" s="117" t="s">
        <v>57</v>
      </c>
      <c r="B314" s="116" t="s">
        <v>395</v>
      </c>
      <c r="C314" s="116"/>
      <c r="D314" s="116"/>
      <c r="E314" s="116"/>
      <c r="F314" s="116"/>
    </row>
    <row r="315" spans="1:7" ht="29.25">
      <c r="A315" s="10" t="s">
        <v>55</v>
      </c>
      <c r="B315" s="10" t="s">
        <v>54</v>
      </c>
      <c r="C315" s="10" t="s">
        <v>53</v>
      </c>
      <c r="D315" s="10" t="s">
        <v>52</v>
      </c>
      <c r="E315" s="180" t="s">
        <v>51</v>
      </c>
      <c r="F315" s="179" t="s">
        <v>50</v>
      </c>
    </row>
    <row r="316" spans="1:7">
      <c r="A316" s="9" t="s">
        <v>41</v>
      </c>
      <c r="B316" s="9" t="s">
        <v>40</v>
      </c>
      <c r="C316" s="8">
        <v>100000</v>
      </c>
      <c r="D316" s="8">
        <v>80515</v>
      </c>
      <c r="E316" s="8">
        <v>80515</v>
      </c>
      <c r="F316" s="2">
        <f>E316/D316</f>
        <v>1</v>
      </c>
    </row>
    <row r="317" spans="1:7" ht="26.25" customHeight="1">
      <c r="A317" s="221" t="s">
        <v>165</v>
      </c>
      <c r="B317" s="221" t="s">
        <v>164</v>
      </c>
      <c r="C317" s="220">
        <v>100000</v>
      </c>
      <c r="D317" s="220">
        <v>80515</v>
      </c>
      <c r="E317" s="220">
        <v>80515</v>
      </c>
      <c r="F317" s="215">
        <f>SUM(F316)</f>
        <v>1</v>
      </c>
    </row>
    <row r="318" spans="1:7" s="109" customFormat="1" ht="23.25" customHeight="1">
      <c r="A318" s="112" t="s">
        <v>163</v>
      </c>
      <c r="B318" s="112" t="s">
        <v>162</v>
      </c>
      <c r="C318" s="111">
        <f>C317</f>
        <v>100000</v>
      </c>
      <c r="D318" s="111">
        <f>D317</f>
        <v>80515</v>
      </c>
      <c r="E318" s="111">
        <f>E317</f>
        <v>80515</v>
      </c>
      <c r="F318" s="182">
        <f>F317</f>
        <v>1</v>
      </c>
    </row>
    <row r="319" spans="1:7" ht="21.75" customHeight="1">
      <c r="A319" s="221" t="s">
        <v>25</v>
      </c>
      <c r="B319" s="221" t="s">
        <v>24</v>
      </c>
      <c r="C319" s="220">
        <v>300000</v>
      </c>
      <c r="D319" s="220">
        <v>170000</v>
      </c>
      <c r="E319" s="220">
        <v>170000</v>
      </c>
      <c r="F319" s="215">
        <f>E319/D319</f>
        <v>1</v>
      </c>
    </row>
    <row r="320" spans="1:7">
      <c r="A320" s="9" t="s">
        <v>152</v>
      </c>
      <c r="B320" s="9" t="s">
        <v>18</v>
      </c>
      <c r="C320" s="8"/>
      <c r="D320" s="8">
        <v>350000</v>
      </c>
      <c r="E320" s="8">
        <v>350000</v>
      </c>
      <c r="F320" s="2">
        <f>E320/D320</f>
        <v>1</v>
      </c>
    </row>
    <row r="321" spans="1:6" ht="24" customHeight="1">
      <c r="A321" s="221" t="s">
        <v>151</v>
      </c>
      <c r="B321" s="221" t="s">
        <v>150</v>
      </c>
      <c r="C321" s="220">
        <f>C320</f>
        <v>0</v>
      </c>
      <c r="D321" s="220">
        <f>D320</f>
        <v>350000</v>
      </c>
      <c r="E321" s="220">
        <f>E320</f>
        <v>350000</v>
      </c>
      <c r="F321" s="215">
        <f>F320</f>
        <v>1</v>
      </c>
    </row>
    <row r="322" spans="1:6">
      <c r="A322" s="9" t="s">
        <v>225</v>
      </c>
      <c r="B322" s="9" t="s">
        <v>14</v>
      </c>
      <c r="C322" s="8">
        <v>50000</v>
      </c>
      <c r="D322" s="8">
        <v>0</v>
      </c>
      <c r="E322" s="8"/>
    </row>
    <row r="323" spans="1:6">
      <c r="A323" s="9" t="s">
        <v>11</v>
      </c>
      <c r="B323" s="9" t="s">
        <v>10</v>
      </c>
      <c r="C323" s="8">
        <v>100000</v>
      </c>
      <c r="D323" s="8">
        <v>0</v>
      </c>
      <c r="E323" s="8"/>
    </row>
    <row r="324" spans="1:6">
      <c r="A324" s="9" t="s">
        <v>394</v>
      </c>
      <c r="B324" s="9" t="s">
        <v>393</v>
      </c>
      <c r="C324" s="8">
        <v>3200000</v>
      </c>
      <c r="D324" s="8">
        <v>3200000</v>
      </c>
      <c r="E324" s="8">
        <v>2791000</v>
      </c>
      <c r="F324" s="2">
        <f>E324/D324</f>
        <v>0.8721875</v>
      </c>
    </row>
    <row r="325" spans="1:6" ht="23.25" customHeight="1">
      <c r="A325" s="221" t="s">
        <v>148</v>
      </c>
      <c r="B325" s="221" t="s">
        <v>147</v>
      </c>
      <c r="C325" s="220">
        <f>C322+C323+C324</f>
        <v>3350000</v>
      </c>
      <c r="D325" s="220">
        <f>D322+D323+D324</f>
        <v>3200000</v>
      </c>
      <c r="E325" s="220">
        <f>E322+E323+E324</f>
        <v>2791000</v>
      </c>
      <c r="F325" s="215">
        <f>F322+F323+F324</f>
        <v>0.8721875</v>
      </c>
    </row>
    <row r="326" spans="1:6" s="109" customFormat="1" ht="22.5" customHeight="1">
      <c r="A326" s="112" t="s">
        <v>146</v>
      </c>
      <c r="B326" s="112" t="s">
        <v>145</v>
      </c>
      <c r="C326" s="111">
        <f>C319+C321+C325</f>
        <v>3650000</v>
      </c>
      <c r="D326" s="111">
        <f>D319+D321+D325</f>
        <v>3720000</v>
      </c>
      <c r="E326" s="111">
        <f>E319+E321+E325</f>
        <v>3311000</v>
      </c>
      <c r="F326" s="182">
        <f>F319+F321+F325</f>
        <v>2.8721874999999999</v>
      </c>
    </row>
    <row r="327" spans="1:6">
      <c r="A327" s="9" t="s">
        <v>270</v>
      </c>
      <c r="B327" s="9" t="s">
        <v>223</v>
      </c>
      <c r="C327" s="8">
        <v>1040000</v>
      </c>
      <c r="D327" s="8">
        <v>840000</v>
      </c>
      <c r="E327" s="8">
        <v>817032</v>
      </c>
      <c r="F327" s="2">
        <f>E327/D327</f>
        <v>0.97265714285714289</v>
      </c>
    </row>
    <row r="328" spans="1:6" ht="22.5" customHeight="1">
      <c r="A328" s="221" t="s">
        <v>139</v>
      </c>
      <c r="B328" s="221" t="s">
        <v>138</v>
      </c>
      <c r="C328" s="220">
        <f>C327</f>
        <v>1040000</v>
      </c>
      <c r="D328" s="220">
        <f>D327</f>
        <v>840000</v>
      </c>
      <c r="E328" s="220">
        <f>E327</f>
        <v>817032</v>
      </c>
      <c r="F328" s="215">
        <f>F327</f>
        <v>0.97265714285714289</v>
      </c>
    </row>
    <row r="329" spans="1:6" s="109" customFormat="1" ht="22.5" customHeight="1">
      <c r="A329" s="112" t="s">
        <v>137</v>
      </c>
      <c r="B329" s="112" t="s">
        <v>136</v>
      </c>
      <c r="C329" s="111">
        <f>C328</f>
        <v>1040000</v>
      </c>
      <c r="D329" s="111">
        <f>D328</f>
        <v>840000</v>
      </c>
      <c r="E329" s="111">
        <f>E328</f>
        <v>817032</v>
      </c>
      <c r="F329" s="182">
        <f>F328</f>
        <v>0.97265714285714289</v>
      </c>
    </row>
    <row r="330" spans="1:6" ht="25.5" customHeight="1">
      <c r="A330" s="184" t="s">
        <v>3</v>
      </c>
      <c r="B330" s="184" t="s">
        <v>2</v>
      </c>
      <c r="C330" s="183">
        <f>C318+C326+C329</f>
        <v>4790000</v>
      </c>
      <c r="D330" s="183">
        <f>D318+D326+D329</f>
        <v>4640515</v>
      </c>
      <c r="E330" s="183">
        <f>E318+E326+E329</f>
        <v>4208547</v>
      </c>
      <c r="F330" s="236">
        <f>F329</f>
        <v>0.97265714285714289</v>
      </c>
    </row>
    <row r="331" spans="1:6">
      <c r="A331" s="9" t="s">
        <v>369</v>
      </c>
      <c r="B331" s="9" t="s">
        <v>310</v>
      </c>
      <c r="C331" s="8"/>
      <c r="D331" s="8">
        <v>348300</v>
      </c>
      <c r="E331" s="8">
        <v>348300</v>
      </c>
      <c r="F331" s="2">
        <f>E331/D331</f>
        <v>1</v>
      </c>
    </row>
    <row r="332" spans="1:6">
      <c r="A332" s="9" t="s">
        <v>77</v>
      </c>
      <c r="B332" s="9" t="s">
        <v>76</v>
      </c>
      <c r="C332" s="8"/>
      <c r="D332" s="8">
        <v>27800</v>
      </c>
      <c r="E332" s="8">
        <v>27800</v>
      </c>
      <c r="F332" s="2">
        <f>E332/D332</f>
        <v>1</v>
      </c>
    </row>
    <row r="333" spans="1:6" s="109" customFormat="1" ht="23.25" customHeight="1">
      <c r="A333" s="112" t="s">
        <v>134</v>
      </c>
      <c r="B333" s="112" t="s">
        <v>133</v>
      </c>
      <c r="C333" s="111">
        <f>C331+C332</f>
        <v>0</v>
      </c>
      <c r="D333" s="111">
        <f>D331+D332</f>
        <v>376100</v>
      </c>
      <c r="E333" s="111">
        <f>E331+E332</f>
        <v>376100</v>
      </c>
      <c r="F333" s="110">
        <f>E333/D333</f>
        <v>1</v>
      </c>
    </row>
    <row r="334" spans="1:6">
      <c r="A334" s="48" t="s">
        <v>284</v>
      </c>
      <c r="B334" s="48" t="s">
        <v>392</v>
      </c>
      <c r="C334" s="47"/>
      <c r="D334" s="47"/>
      <c r="E334" s="47"/>
    </row>
    <row r="335" spans="1:6" s="109" customFormat="1" ht="23.25" customHeight="1">
      <c r="A335" s="112" t="s">
        <v>391</v>
      </c>
      <c r="B335" s="112" t="s">
        <v>390</v>
      </c>
      <c r="C335" s="111">
        <f>C334</f>
        <v>0</v>
      </c>
      <c r="D335" s="111">
        <f>D334</f>
        <v>0</v>
      </c>
      <c r="E335" s="111">
        <f>E334</f>
        <v>0</v>
      </c>
      <c r="F335" s="110"/>
    </row>
    <row r="336" spans="1:6" ht="23.25" customHeight="1">
      <c r="A336" s="184" t="s">
        <v>73</v>
      </c>
      <c r="B336" s="184" t="s">
        <v>72</v>
      </c>
      <c r="C336" s="235">
        <f>C333+C335</f>
        <v>0</v>
      </c>
      <c r="D336" s="235">
        <f>D333+D335</f>
        <v>376100</v>
      </c>
      <c r="E336" s="235">
        <f>E333+E335</f>
        <v>376100</v>
      </c>
      <c r="F336" s="234">
        <f>E336/D336</f>
        <v>1</v>
      </c>
    </row>
    <row r="337" spans="1:6">
      <c r="A337" s="9" t="s">
        <v>389</v>
      </c>
      <c r="B337" s="9" t="s">
        <v>386</v>
      </c>
      <c r="C337" s="8">
        <v>1446000</v>
      </c>
      <c r="D337" s="8">
        <v>7705173</v>
      </c>
      <c r="E337" s="8">
        <v>7599015</v>
      </c>
      <c r="F337" s="2">
        <f>E337/D337</f>
        <v>0.9862225027264151</v>
      </c>
    </row>
    <row r="338" spans="1:6" s="109" customFormat="1" ht="24.75" customHeight="1">
      <c r="A338" s="112" t="s">
        <v>385</v>
      </c>
      <c r="B338" s="112" t="s">
        <v>384</v>
      </c>
      <c r="C338" s="111">
        <f>C337</f>
        <v>1446000</v>
      </c>
      <c r="D338" s="111">
        <f>D337</f>
        <v>7705173</v>
      </c>
      <c r="E338" s="111">
        <f>E337</f>
        <v>7599015</v>
      </c>
      <c r="F338" s="110">
        <f>E338/D338</f>
        <v>0.9862225027264151</v>
      </c>
    </row>
    <row r="339" spans="1:6">
      <c r="A339" s="9" t="s">
        <v>320</v>
      </c>
      <c r="B339" s="9" t="s">
        <v>388</v>
      </c>
      <c r="C339" s="8">
        <v>390000</v>
      </c>
      <c r="D339" s="8">
        <v>2101752</v>
      </c>
      <c r="E339" s="8">
        <v>2041801</v>
      </c>
      <c r="F339" s="2">
        <f>E339/D339</f>
        <v>0.97147570217608925</v>
      </c>
    </row>
    <row r="340" spans="1:6" s="109" customFormat="1" ht="25.5" customHeight="1">
      <c r="A340" s="112" t="s">
        <v>381</v>
      </c>
      <c r="B340" s="112" t="s">
        <v>380</v>
      </c>
      <c r="C340" s="111">
        <f>C339</f>
        <v>390000</v>
      </c>
      <c r="D340" s="111">
        <f>D339</f>
        <v>2101752</v>
      </c>
      <c r="E340" s="111">
        <f>E339</f>
        <v>2041801</v>
      </c>
      <c r="F340" s="110">
        <f>E340/D340</f>
        <v>0.97147570217608925</v>
      </c>
    </row>
    <row r="341" spans="1:6" ht="24.75" customHeight="1">
      <c r="A341" s="184" t="s">
        <v>379</v>
      </c>
      <c r="B341" s="184" t="s">
        <v>378</v>
      </c>
      <c r="C341" s="183">
        <f>C338+C340</f>
        <v>1836000</v>
      </c>
      <c r="D341" s="183">
        <f>D338+D340</f>
        <v>9806925</v>
      </c>
      <c r="E341" s="183">
        <f>E338+E340</f>
        <v>9640816</v>
      </c>
      <c r="F341" s="106">
        <f>E341/D341</f>
        <v>0.98306207093456921</v>
      </c>
    </row>
    <row r="342" spans="1:6" ht="30.75" customHeight="1">
      <c r="A342" s="108" t="s">
        <v>1</v>
      </c>
      <c r="B342" s="108" t="s">
        <v>0</v>
      </c>
      <c r="C342" s="107">
        <f>C330+C336+C341</f>
        <v>6626000</v>
      </c>
      <c r="D342" s="107">
        <f>D330+D336+D341</f>
        <v>14823540</v>
      </c>
      <c r="E342" s="107">
        <f>E330+E336+E341</f>
        <v>14225463</v>
      </c>
      <c r="F342" s="106">
        <f>E342/D342</f>
        <v>0.95965356453316819</v>
      </c>
    </row>
    <row r="344" spans="1:6" ht="33" customHeight="1">
      <c r="A344" s="233" t="s">
        <v>57</v>
      </c>
      <c r="B344" s="232" t="s">
        <v>387</v>
      </c>
      <c r="C344" s="232"/>
      <c r="D344" s="232"/>
      <c r="E344" s="232"/>
      <c r="F344" s="232"/>
    </row>
    <row r="345" spans="1:6" ht="30" customHeight="1">
      <c r="A345" s="10" t="s">
        <v>55</v>
      </c>
      <c r="B345" s="10" t="s">
        <v>54</v>
      </c>
      <c r="C345" s="10" t="s">
        <v>53</v>
      </c>
      <c r="D345" s="10" t="s">
        <v>52</v>
      </c>
      <c r="E345" s="180" t="s">
        <v>51</v>
      </c>
      <c r="F345" s="179" t="s">
        <v>50</v>
      </c>
    </row>
    <row r="346" spans="1:6">
      <c r="A346" s="9" t="s">
        <v>17</v>
      </c>
      <c r="B346" s="9" t="s">
        <v>16</v>
      </c>
      <c r="C346" s="8">
        <v>65000</v>
      </c>
      <c r="D346" s="8">
        <v>440490</v>
      </c>
      <c r="E346" s="8">
        <v>440490</v>
      </c>
      <c r="F346" s="2">
        <f>E346/D346</f>
        <v>1</v>
      </c>
    </row>
    <row r="347" spans="1:6" ht="22.5" customHeight="1">
      <c r="A347" s="231" t="s">
        <v>148</v>
      </c>
      <c r="B347" s="231" t="s">
        <v>147</v>
      </c>
      <c r="C347" s="230">
        <f>C346</f>
        <v>65000</v>
      </c>
      <c r="D347" s="230">
        <f>D346</f>
        <v>440490</v>
      </c>
      <c r="E347" s="230">
        <f>E346</f>
        <v>440490</v>
      </c>
      <c r="F347" s="121">
        <f>F346</f>
        <v>1</v>
      </c>
    </row>
    <row r="348" spans="1:6" s="109" customFormat="1" ht="24" customHeight="1">
      <c r="A348" s="228" t="s">
        <v>146</v>
      </c>
      <c r="B348" s="228" t="s">
        <v>145</v>
      </c>
      <c r="C348" s="227">
        <f>C347</f>
        <v>65000</v>
      </c>
      <c r="D348" s="227">
        <f>D347</f>
        <v>440490</v>
      </c>
      <c r="E348" s="227">
        <f>E347</f>
        <v>440490</v>
      </c>
      <c r="F348" s="226">
        <f>F347</f>
        <v>1</v>
      </c>
    </row>
    <row r="349" spans="1:6" s="101" customFormat="1" ht="24" customHeight="1">
      <c r="A349" s="225" t="s">
        <v>3</v>
      </c>
      <c r="B349" s="225" t="s">
        <v>2</v>
      </c>
      <c r="C349" s="224">
        <f>C348</f>
        <v>65000</v>
      </c>
      <c r="D349" s="224">
        <f>D348</f>
        <v>440490</v>
      </c>
      <c r="E349" s="224">
        <f>E348</f>
        <v>440490</v>
      </c>
      <c r="F349" s="229">
        <f>F348</f>
        <v>1</v>
      </c>
    </row>
    <row r="350" spans="1:6">
      <c r="A350" s="9" t="s">
        <v>322</v>
      </c>
      <c r="B350" s="9" t="s">
        <v>386</v>
      </c>
      <c r="C350" s="8"/>
      <c r="D350" s="8">
        <v>1069054</v>
      </c>
      <c r="E350" s="8">
        <v>1069054</v>
      </c>
      <c r="F350" s="2">
        <f>E350/D350</f>
        <v>1</v>
      </c>
    </row>
    <row r="351" spans="1:6" s="109" customFormat="1" ht="23.25" customHeight="1">
      <c r="A351" s="228" t="s">
        <v>385</v>
      </c>
      <c r="B351" s="228" t="s">
        <v>384</v>
      </c>
      <c r="C351" s="227">
        <f>C350</f>
        <v>0</v>
      </c>
      <c r="D351" s="227">
        <f>D350</f>
        <v>1069054</v>
      </c>
      <c r="E351" s="227">
        <f>E350</f>
        <v>1069054</v>
      </c>
      <c r="F351" s="226">
        <f>F350</f>
        <v>1</v>
      </c>
    </row>
    <row r="352" spans="1:6">
      <c r="A352" s="9" t="s">
        <v>383</v>
      </c>
      <c r="B352" s="9" t="s">
        <v>382</v>
      </c>
      <c r="C352" s="8"/>
      <c r="D352" s="8">
        <v>314532</v>
      </c>
      <c r="E352" s="8">
        <v>288644</v>
      </c>
      <c r="F352" s="2">
        <f>E352/D352</f>
        <v>0.91769358920554989</v>
      </c>
    </row>
    <row r="353" spans="1:6" s="109" customFormat="1" ht="24" customHeight="1">
      <c r="A353" s="228" t="s">
        <v>381</v>
      </c>
      <c r="B353" s="228" t="s">
        <v>380</v>
      </c>
      <c r="C353" s="227">
        <f>C352</f>
        <v>0</v>
      </c>
      <c r="D353" s="227">
        <f>D352</f>
        <v>314532</v>
      </c>
      <c r="E353" s="227">
        <f>E352</f>
        <v>288644</v>
      </c>
      <c r="F353" s="226">
        <f>F352</f>
        <v>0.91769358920554989</v>
      </c>
    </row>
    <row r="354" spans="1:6" s="101" customFormat="1" ht="26.25" customHeight="1">
      <c r="A354" s="225" t="s">
        <v>379</v>
      </c>
      <c r="B354" s="225" t="s">
        <v>378</v>
      </c>
      <c r="C354" s="224">
        <f>C351+C353</f>
        <v>0</v>
      </c>
      <c r="D354" s="224">
        <f>D351+D353</f>
        <v>1383586</v>
      </c>
      <c r="E354" s="224">
        <f>E351+E353</f>
        <v>1357698</v>
      </c>
      <c r="F354" s="223">
        <f>F353</f>
        <v>0.91769358920554989</v>
      </c>
    </row>
    <row r="355" spans="1:6" ht="29.25" customHeight="1">
      <c r="A355" s="225" t="s">
        <v>1</v>
      </c>
      <c r="B355" s="225" t="s">
        <v>0</v>
      </c>
      <c r="C355" s="224">
        <f>C349+C354</f>
        <v>65000</v>
      </c>
      <c r="D355" s="224">
        <f>D349+D354</f>
        <v>1824076</v>
      </c>
      <c r="E355" s="224">
        <f>E349+E354</f>
        <v>1798188</v>
      </c>
      <c r="F355" s="223">
        <f>F354</f>
        <v>0.91769358920554989</v>
      </c>
    </row>
    <row r="356" spans="1:6" ht="30" customHeight="1">
      <c r="A356" s="225" t="s">
        <v>67</v>
      </c>
      <c r="B356" s="48"/>
      <c r="C356" s="47"/>
      <c r="D356" s="47"/>
      <c r="E356" s="47"/>
      <c r="F356" s="98"/>
    </row>
    <row r="357" spans="1:6">
      <c r="A357" s="9" t="s">
        <v>377</v>
      </c>
      <c r="B357" s="9" t="s">
        <v>376</v>
      </c>
      <c r="C357" s="8">
        <v>5519000</v>
      </c>
      <c r="D357" s="8">
        <v>5526985</v>
      </c>
      <c r="E357" s="8">
        <v>5526985</v>
      </c>
      <c r="F357" s="2">
        <f>E357/D357</f>
        <v>1</v>
      </c>
    </row>
    <row r="358" spans="1:6" s="109" customFormat="1" ht="24.75" customHeight="1">
      <c r="A358" s="228" t="s">
        <v>280</v>
      </c>
      <c r="B358" s="228" t="s">
        <v>279</v>
      </c>
      <c r="C358" s="227">
        <f>C357</f>
        <v>5519000</v>
      </c>
      <c r="D358" s="227">
        <f>D357</f>
        <v>5526985</v>
      </c>
      <c r="E358" s="227">
        <f>E357</f>
        <v>5526985</v>
      </c>
      <c r="F358" s="226">
        <f>F357</f>
        <v>1</v>
      </c>
    </row>
    <row r="359" spans="1:6">
      <c r="A359" s="9" t="s">
        <v>128</v>
      </c>
      <c r="B359" s="9" t="s">
        <v>61</v>
      </c>
      <c r="C359" s="8">
        <v>1490000</v>
      </c>
      <c r="D359" s="8">
        <v>1490000</v>
      </c>
      <c r="E359" s="8">
        <v>1492286</v>
      </c>
      <c r="F359" s="2">
        <f>E359/D359</f>
        <v>1.0015342281879194</v>
      </c>
    </row>
    <row r="360" spans="1:6" s="109" customFormat="1" ht="23.25" customHeight="1">
      <c r="A360" s="228" t="s">
        <v>127</v>
      </c>
      <c r="B360" s="228" t="s">
        <v>126</v>
      </c>
      <c r="C360" s="227">
        <f>C359</f>
        <v>1490000</v>
      </c>
      <c r="D360" s="227">
        <f>D359</f>
        <v>1490000</v>
      </c>
      <c r="E360" s="227">
        <f>E359</f>
        <v>1492286</v>
      </c>
      <c r="F360" s="226">
        <f>F359</f>
        <v>1.0015342281879194</v>
      </c>
    </row>
    <row r="361" spans="1:6" s="101" customFormat="1" ht="26.25" customHeight="1">
      <c r="A361" s="225" t="s">
        <v>60</v>
      </c>
      <c r="B361" s="225" t="s">
        <v>59</v>
      </c>
      <c r="C361" s="224">
        <f>C358+C360</f>
        <v>7009000</v>
      </c>
      <c r="D361" s="224">
        <f>D358+D360</f>
        <v>7016985</v>
      </c>
      <c r="E361" s="224">
        <f>E358+E360</f>
        <v>7019271</v>
      </c>
      <c r="F361" s="223">
        <f>F360</f>
        <v>1.0015342281879194</v>
      </c>
    </row>
    <row r="362" spans="1:6" ht="30.75" customHeight="1">
      <c r="A362" s="225" t="s">
        <v>1</v>
      </c>
      <c r="B362" s="225" t="s">
        <v>58</v>
      </c>
      <c r="C362" s="224">
        <f>C361</f>
        <v>7009000</v>
      </c>
      <c r="D362" s="224">
        <f>D361</f>
        <v>7016985</v>
      </c>
      <c r="E362" s="224">
        <f>E361</f>
        <v>7019271</v>
      </c>
      <c r="F362" s="223">
        <f>F361</f>
        <v>1.0015342281879194</v>
      </c>
    </row>
    <row r="364" spans="1:6" ht="27" customHeight="1">
      <c r="A364" s="73" t="s">
        <v>57</v>
      </c>
      <c r="B364" s="72" t="s">
        <v>375</v>
      </c>
      <c r="C364" s="72"/>
      <c r="D364" s="72"/>
      <c r="E364" s="72"/>
      <c r="F364" s="72"/>
    </row>
    <row r="365" spans="1:6" ht="29.25">
      <c r="A365" s="10" t="s">
        <v>55</v>
      </c>
      <c r="B365" s="10" t="s">
        <v>54</v>
      </c>
      <c r="C365" s="10" t="s">
        <v>53</v>
      </c>
      <c r="D365" s="10" t="s">
        <v>52</v>
      </c>
      <c r="E365" s="180" t="s">
        <v>51</v>
      </c>
      <c r="F365" s="179" t="s">
        <v>50</v>
      </c>
    </row>
    <row r="366" spans="1:6">
      <c r="A366" s="9" t="s">
        <v>232</v>
      </c>
      <c r="B366" s="9" t="s">
        <v>32</v>
      </c>
      <c r="C366" s="8">
        <v>2000000</v>
      </c>
      <c r="D366" s="8">
        <v>2497158</v>
      </c>
      <c r="E366" s="8">
        <v>2497158</v>
      </c>
      <c r="F366" s="2">
        <f>E366/D366</f>
        <v>1</v>
      </c>
    </row>
    <row r="367" spans="1:6" ht="22.5" customHeight="1">
      <c r="A367" s="97" t="s">
        <v>155</v>
      </c>
      <c r="B367" s="97" t="s">
        <v>154</v>
      </c>
      <c r="C367" s="96">
        <f>C366</f>
        <v>2000000</v>
      </c>
      <c r="D367" s="96">
        <f>D366</f>
        <v>2497158</v>
      </c>
      <c r="E367" s="96">
        <f>E366</f>
        <v>2497158</v>
      </c>
      <c r="F367" s="65">
        <f>E367/D367</f>
        <v>1</v>
      </c>
    </row>
    <row r="368" spans="1:6" ht="29.25" customHeight="1">
      <c r="A368" s="97" t="s">
        <v>313</v>
      </c>
      <c r="B368" s="97" t="s">
        <v>24</v>
      </c>
      <c r="C368" s="96">
        <v>1000000</v>
      </c>
      <c r="D368" s="96">
        <v>489602</v>
      </c>
      <c r="E368" s="96">
        <v>489602</v>
      </c>
      <c r="F368" s="65">
        <f>E368/D368</f>
        <v>1</v>
      </c>
    </row>
    <row r="369" spans="1:6" s="109" customFormat="1" ht="24.75" customHeight="1">
      <c r="A369" s="92" t="s">
        <v>146</v>
      </c>
      <c r="B369" s="92" t="s">
        <v>145</v>
      </c>
      <c r="C369" s="91">
        <f>C367+C368</f>
        <v>3000000</v>
      </c>
      <c r="D369" s="91">
        <f>D367+D368</f>
        <v>2986760</v>
      </c>
      <c r="E369" s="91">
        <f>E367+E368</f>
        <v>2986760</v>
      </c>
      <c r="F369" s="90">
        <f>E369/D369</f>
        <v>1</v>
      </c>
    </row>
    <row r="370" spans="1:6">
      <c r="A370" s="9" t="s">
        <v>224</v>
      </c>
      <c r="B370" s="9" t="s">
        <v>223</v>
      </c>
      <c r="C370" s="8">
        <v>810000</v>
      </c>
      <c r="D370" s="8">
        <v>747005</v>
      </c>
      <c r="E370" s="8">
        <v>747005</v>
      </c>
      <c r="F370" s="2">
        <f>E370/D370</f>
        <v>1</v>
      </c>
    </row>
    <row r="371" spans="1:6" ht="21" customHeight="1">
      <c r="A371" s="95" t="s">
        <v>139</v>
      </c>
      <c r="B371" s="95" t="s">
        <v>138</v>
      </c>
      <c r="C371" s="94">
        <f>C370</f>
        <v>810000</v>
      </c>
      <c r="D371" s="94">
        <f>D370</f>
        <v>747005</v>
      </c>
      <c r="E371" s="94">
        <f>E370</f>
        <v>747005</v>
      </c>
      <c r="F371" s="93">
        <f>E371/D371</f>
        <v>1</v>
      </c>
    </row>
    <row r="372" spans="1:6" s="109" customFormat="1" ht="21.75" customHeight="1">
      <c r="A372" s="92" t="s">
        <v>137</v>
      </c>
      <c r="B372" s="92" t="s">
        <v>136</v>
      </c>
      <c r="C372" s="91">
        <f>C371</f>
        <v>810000</v>
      </c>
      <c r="D372" s="91">
        <f>D371</f>
        <v>747005</v>
      </c>
      <c r="E372" s="91">
        <f>E371</f>
        <v>747005</v>
      </c>
      <c r="F372" s="90">
        <f>E372/D372</f>
        <v>1</v>
      </c>
    </row>
    <row r="373" spans="1:6" ht="24.75" customHeight="1">
      <c r="A373" s="63" t="s">
        <v>3</v>
      </c>
      <c r="B373" s="63" t="s">
        <v>2</v>
      </c>
      <c r="C373" s="62">
        <f>C369+C372</f>
        <v>3810000</v>
      </c>
      <c r="D373" s="62">
        <f>D369+D372</f>
        <v>3733765</v>
      </c>
      <c r="E373" s="62">
        <f>E369+E372</f>
        <v>3733765</v>
      </c>
      <c r="F373" s="61">
        <f>E373/D373</f>
        <v>1</v>
      </c>
    </row>
    <row r="374" spans="1:6">
      <c r="A374" s="9" t="s">
        <v>311</v>
      </c>
      <c r="B374" s="9" t="s">
        <v>310</v>
      </c>
      <c r="C374" s="8">
        <v>420000</v>
      </c>
      <c r="D374" s="8">
        <v>420000</v>
      </c>
      <c r="E374" s="8">
        <v>420000</v>
      </c>
      <c r="F374" s="2">
        <f>E374/D374</f>
        <v>1</v>
      </c>
    </row>
    <row r="375" spans="1:6" s="109" customFormat="1" ht="24" customHeight="1">
      <c r="A375" s="92" t="s">
        <v>134</v>
      </c>
      <c r="B375" s="92" t="s">
        <v>133</v>
      </c>
      <c r="C375" s="91">
        <f>C374</f>
        <v>420000</v>
      </c>
      <c r="D375" s="91">
        <f>D374</f>
        <v>420000</v>
      </c>
      <c r="E375" s="91">
        <f>E374</f>
        <v>420000</v>
      </c>
      <c r="F375" s="90">
        <f>E375/D375</f>
        <v>1</v>
      </c>
    </row>
    <row r="376" spans="1:6">
      <c r="A376" s="9" t="s">
        <v>337</v>
      </c>
      <c r="B376" s="9" t="s">
        <v>283</v>
      </c>
      <c r="C376" s="8">
        <v>113000</v>
      </c>
      <c r="D376" s="8">
        <v>113400</v>
      </c>
      <c r="E376" s="8">
        <v>113400</v>
      </c>
      <c r="F376" s="2">
        <f>E376/D376</f>
        <v>1</v>
      </c>
    </row>
    <row r="377" spans="1:6" s="109" customFormat="1" ht="24.75" customHeight="1">
      <c r="A377" s="92" t="s">
        <v>132</v>
      </c>
      <c r="B377" s="92" t="s">
        <v>131</v>
      </c>
      <c r="C377" s="91">
        <f>C376</f>
        <v>113000</v>
      </c>
      <c r="D377" s="91">
        <f>D376</f>
        <v>113400</v>
      </c>
      <c r="E377" s="91">
        <f>E376</f>
        <v>113400</v>
      </c>
      <c r="F377" s="90">
        <f>E377/D377</f>
        <v>1</v>
      </c>
    </row>
    <row r="378" spans="1:6" ht="29.25" customHeight="1">
      <c r="A378" s="63" t="s">
        <v>73</v>
      </c>
      <c r="B378" s="63" t="s">
        <v>72</v>
      </c>
      <c r="C378" s="62">
        <f>C375+C377</f>
        <v>533000</v>
      </c>
      <c r="D378" s="62">
        <f>D375+D377</f>
        <v>533400</v>
      </c>
      <c r="E378" s="62">
        <f>E375+E377</f>
        <v>533400</v>
      </c>
      <c r="F378" s="61">
        <f>E378/D378</f>
        <v>1</v>
      </c>
    </row>
    <row r="379" spans="1:6" ht="29.25" customHeight="1">
      <c r="A379" s="63" t="s">
        <v>1</v>
      </c>
      <c r="B379" s="63" t="s">
        <v>0</v>
      </c>
      <c r="C379" s="62">
        <f>C373+C378</f>
        <v>4343000</v>
      </c>
      <c r="D379" s="62">
        <f>D373+D378</f>
        <v>4267165</v>
      </c>
      <c r="E379" s="62">
        <f>E373+E378</f>
        <v>4267165</v>
      </c>
      <c r="F379" s="61">
        <f>E379/D379</f>
        <v>1</v>
      </c>
    </row>
    <row r="380" spans="1:6">
      <c r="C380" s="1"/>
      <c r="D380" s="1"/>
      <c r="E380" s="1"/>
    </row>
    <row r="381" spans="1:6" ht="30.75" customHeight="1">
      <c r="A381" s="117" t="s">
        <v>57</v>
      </c>
      <c r="B381" s="116" t="s">
        <v>374</v>
      </c>
      <c r="C381" s="116"/>
      <c r="D381" s="116"/>
      <c r="E381" s="116"/>
      <c r="F381" s="116"/>
    </row>
    <row r="382" spans="1:6" ht="28.5" customHeight="1">
      <c r="A382" s="10" t="s">
        <v>55</v>
      </c>
      <c r="B382" s="10" t="s">
        <v>54</v>
      </c>
      <c r="C382" s="10" t="s">
        <v>53</v>
      </c>
      <c r="D382" s="10" t="s">
        <v>52</v>
      </c>
      <c r="E382" s="180" t="s">
        <v>51</v>
      </c>
      <c r="F382" s="179" t="s">
        <v>50</v>
      </c>
    </row>
    <row r="383" spans="1:6">
      <c r="A383" s="9" t="s">
        <v>373</v>
      </c>
      <c r="B383" s="9" t="s">
        <v>372</v>
      </c>
      <c r="C383" s="8"/>
      <c r="D383" s="8">
        <v>58000</v>
      </c>
      <c r="E383" s="8">
        <v>58000</v>
      </c>
      <c r="F383" s="2">
        <f>E383/D383</f>
        <v>1</v>
      </c>
    </row>
    <row r="384" spans="1:6">
      <c r="A384" s="9" t="s">
        <v>371</v>
      </c>
      <c r="B384" s="9" t="s">
        <v>370</v>
      </c>
      <c r="C384" s="8">
        <v>500000</v>
      </c>
      <c r="D384" s="8">
        <v>524865</v>
      </c>
      <c r="E384" s="8">
        <v>524865</v>
      </c>
      <c r="F384" s="2">
        <f>E384/D384</f>
        <v>1</v>
      </c>
    </row>
    <row r="385" spans="1:6">
      <c r="A385" s="9" t="s">
        <v>45</v>
      </c>
      <c r="B385" s="9" t="s">
        <v>44</v>
      </c>
      <c r="C385" s="8">
        <v>50000</v>
      </c>
      <c r="D385" s="8">
        <v>41602</v>
      </c>
      <c r="E385" s="8">
        <v>41602</v>
      </c>
      <c r="F385" s="2">
        <f>E385/D385</f>
        <v>1</v>
      </c>
    </row>
    <row r="386" spans="1:6">
      <c r="A386" s="9" t="s">
        <v>43</v>
      </c>
      <c r="B386" s="9" t="s">
        <v>42</v>
      </c>
      <c r="C386" s="8">
        <v>50000</v>
      </c>
      <c r="D386" s="8">
        <v>0</v>
      </c>
      <c r="E386" s="8"/>
    </row>
    <row r="387" spans="1:6">
      <c r="A387" s="9" t="s">
        <v>41</v>
      </c>
      <c r="B387" s="9" t="s">
        <v>40</v>
      </c>
      <c r="C387" s="8">
        <v>250000</v>
      </c>
      <c r="D387" s="8">
        <v>298900</v>
      </c>
      <c r="E387" s="8">
        <v>298900</v>
      </c>
      <c r="F387" s="2">
        <f>E387/D387</f>
        <v>1</v>
      </c>
    </row>
    <row r="388" spans="1:6">
      <c r="A388" s="9" t="s">
        <v>291</v>
      </c>
      <c r="B388" s="9" t="s">
        <v>38</v>
      </c>
      <c r="C388" s="8">
        <v>500000</v>
      </c>
      <c r="D388" s="8">
        <v>644266</v>
      </c>
      <c r="E388" s="8">
        <v>644266</v>
      </c>
      <c r="F388" s="2">
        <f>E388/D388</f>
        <v>1</v>
      </c>
    </row>
    <row r="389" spans="1:6" ht="23.25" customHeight="1">
      <c r="A389" s="221" t="s">
        <v>165</v>
      </c>
      <c r="B389" s="221" t="s">
        <v>164</v>
      </c>
      <c r="C389" s="220">
        <f>C383+C384+C385+C386+C387+C388</f>
        <v>1350000</v>
      </c>
      <c r="D389" s="220">
        <f>D383+D384+D385+D386+D387+D388</f>
        <v>1567633</v>
      </c>
      <c r="E389" s="220">
        <f>E383+E384+E385+E386+E387+E388</f>
        <v>1567633</v>
      </c>
      <c r="F389" s="215">
        <f>E389/D389</f>
        <v>1</v>
      </c>
    </row>
    <row r="390" spans="1:6" s="109" customFormat="1" ht="21.75" customHeight="1">
      <c r="A390" s="219" t="s">
        <v>163</v>
      </c>
      <c r="B390" s="219" t="s">
        <v>162</v>
      </c>
      <c r="C390" s="218">
        <f>C389</f>
        <v>1350000</v>
      </c>
      <c r="D390" s="218">
        <f>D389</f>
        <v>1567633</v>
      </c>
      <c r="E390" s="218">
        <f>E389</f>
        <v>1567633</v>
      </c>
      <c r="F390" s="222">
        <f>E390/D390</f>
        <v>1</v>
      </c>
    </row>
    <row r="391" spans="1:6">
      <c r="A391" s="9" t="s">
        <v>232</v>
      </c>
      <c r="B391" s="9" t="s">
        <v>32</v>
      </c>
      <c r="C391" s="8">
        <v>200000</v>
      </c>
      <c r="D391" s="8">
        <v>349902</v>
      </c>
      <c r="E391" s="8">
        <v>349902</v>
      </c>
      <c r="F391" s="2">
        <f>E391/D391</f>
        <v>1</v>
      </c>
    </row>
    <row r="392" spans="1:6">
      <c r="A392" s="9" t="s">
        <v>84</v>
      </c>
      <c r="B392" s="9" t="s">
        <v>28</v>
      </c>
      <c r="C392" s="8">
        <v>100000</v>
      </c>
      <c r="D392" s="8">
        <v>19927</v>
      </c>
      <c r="E392" s="8">
        <v>19927</v>
      </c>
      <c r="F392" s="2">
        <f>E392/D392</f>
        <v>1</v>
      </c>
    </row>
    <row r="393" spans="1:6" ht="22.5" customHeight="1">
      <c r="A393" s="221" t="s">
        <v>155</v>
      </c>
      <c r="B393" s="221" t="s">
        <v>154</v>
      </c>
      <c r="C393" s="220">
        <f>C391+C392</f>
        <v>300000</v>
      </c>
      <c r="D393" s="220">
        <f>D391+D392</f>
        <v>369829</v>
      </c>
      <c r="E393" s="220">
        <f>E391+E392</f>
        <v>369829</v>
      </c>
      <c r="F393" s="215">
        <f>E393/D393</f>
        <v>1</v>
      </c>
    </row>
    <row r="394" spans="1:6" ht="22.5" customHeight="1">
      <c r="A394" s="221" t="s">
        <v>313</v>
      </c>
      <c r="B394" s="221" t="s">
        <v>24</v>
      </c>
      <c r="C394" s="220">
        <v>200000</v>
      </c>
      <c r="D394" s="220">
        <v>945638</v>
      </c>
      <c r="E394" s="220">
        <v>945638</v>
      </c>
      <c r="F394" s="215">
        <f>E394/D394</f>
        <v>1</v>
      </c>
    </row>
    <row r="395" spans="1:6">
      <c r="A395" s="9" t="s">
        <v>81</v>
      </c>
      <c r="B395" s="9" t="s">
        <v>14</v>
      </c>
      <c r="C395" s="8">
        <v>50000</v>
      </c>
      <c r="D395" s="8">
        <v>483039</v>
      </c>
      <c r="E395" s="8">
        <v>483039</v>
      </c>
      <c r="F395" s="2">
        <f>E395/D395</f>
        <v>1</v>
      </c>
    </row>
    <row r="396" spans="1:6">
      <c r="A396" s="9" t="s">
        <v>149</v>
      </c>
      <c r="B396" s="9" t="s">
        <v>10</v>
      </c>
      <c r="C396" s="8">
        <v>100000</v>
      </c>
      <c r="D396" s="8">
        <v>70000</v>
      </c>
      <c r="E396" s="8">
        <v>58059</v>
      </c>
      <c r="F396" s="2">
        <f>E396/D396</f>
        <v>0.82941428571428566</v>
      </c>
    </row>
    <row r="397" spans="1:6" ht="21.75" customHeight="1">
      <c r="A397" s="221" t="s">
        <v>148</v>
      </c>
      <c r="B397" s="221" t="s">
        <v>147</v>
      </c>
      <c r="C397" s="220">
        <f>C395+C396</f>
        <v>150000</v>
      </c>
      <c r="D397" s="220">
        <f>D395+D396</f>
        <v>553039</v>
      </c>
      <c r="E397" s="220">
        <f>E395+E396</f>
        <v>541098</v>
      </c>
      <c r="F397" s="215">
        <f>E397/D397</f>
        <v>0.97840839434470261</v>
      </c>
    </row>
    <row r="398" spans="1:6" s="109" customFormat="1" ht="22.5" customHeight="1">
      <c r="A398" s="219" t="s">
        <v>146</v>
      </c>
      <c r="B398" s="219" t="s">
        <v>145</v>
      </c>
      <c r="C398" s="218">
        <f>C393+C394+C397</f>
        <v>650000</v>
      </c>
      <c r="D398" s="218">
        <f>D393+D394+D397</f>
        <v>1868506</v>
      </c>
      <c r="E398" s="218">
        <f>E393+E394+E397</f>
        <v>1856565</v>
      </c>
      <c r="F398" s="110">
        <f>E398/D398</f>
        <v>0.99360933280385511</v>
      </c>
    </row>
    <row r="399" spans="1:6">
      <c r="A399" s="9" t="s">
        <v>270</v>
      </c>
      <c r="B399" s="9" t="s">
        <v>223</v>
      </c>
      <c r="C399" s="8">
        <v>595000</v>
      </c>
      <c r="D399" s="8">
        <v>691762</v>
      </c>
      <c r="E399" s="8">
        <v>691762</v>
      </c>
      <c r="F399" s="2">
        <f>E399/D399</f>
        <v>1</v>
      </c>
    </row>
    <row r="400" spans="1:6" ht="23.25" customHeight="1">
      <c r="A400" s="221" t="s">
        <v>139</v>
      </c>
      <c r="B400" s="221" t="s">
        <v>138</v>
      </c>
      <c r="C400" s="220">
        <f>C399</f>
        <v>595000</v>
      </c>
      <c r="D400" s="220">
        <f>D399</f>
        <v>691762</v>
      </c>
      <c r="E400" s="220">
        <f>E399</f>
        <v>691762</v>
      </c>
      <c r="F400" s="215">
        <f>E400/D400</f>
        <v>1</v>
      </c>
    </row>
    <row r="401" spans="1:7" s="109" customFormat="1" ht="21.75" customHeight="1">
      <c r="A401" s="219" t="s">
        <v>137</v>
      </c>
      <c r="B401" s="219" t="s">
        <v>136</v>
      </c>
      <c r="C401" s="218">
        <f>C400</f>
        <v>595000</v>
      </c>
      <c r="D401" s="218">
        <f>D400</f>
        <v>691762</v>
      </c>
      <c r="E401" s="218">
        <f>E400</f>
        <v>691762</v>
      </c>
      <c r="F401" s="110">
        <f>E401/D401</f>
        <v>1</v>
      </c>
    </row>
    <row r="402" spans="1:7" s="101" customFormat="1" ht="22.5" customHeight="1">
      <c r="A402" s="108" t="s">
        <v>3</v>
      </c>
      <c r="B402" s="108" t="s">
        <v>2</v>
      </c>
      <c r="C402" s="107">
        <f>C390+C398+C401</f>
        <v>2595000</v>
      </c>
      <c r="D402" s="107">
        <f>D390+D398+D401</f>
        <v>4127901</v>
      </c>
      <c r="E402" s="107">
        <f>E390+E398+E401</f>
        <v>4115960</v>
      </c>
      <c r="F402" s="106">
        <f>E402/D402</f>
        <v>0.99710724651584426</v>
      </c>
    </row>
    <row r="403" spans="1:7">
      <c r="A403" s="9" t="s">
        <v>369</v>
      </c>
      <c r="B403" s="9" t="s">
        <v>310</v>
      </c>
      <c r="C403" s="8"/>
      <c r="D403" s="8">
        <v>600700</v>
      </c>
      <c r="E403" s="8">
        <v>600700</v>
      </c>
      <c r="F403" s="2">
        <f>E403/D403</f>
        <v>1</v>
      </c>
    </row>
    <row r="404" spans="1:7">
      <c r="A404" s="9" t="s">
        <v>77</v>
      </c>
      <c r="B404" s="9" t="s">
        <v>76</v>
      </c>
      <c r="C404" s="8"/>
      <c r="D404" s="8">
        <v>114898</v>
      </c>
      <c r="E404" s="8">
        <v>114898</v>
      </c>
      <c r="F404" s="2">
        <f>E404/D404</f>
        <v>1</v>
      </c>
    </row>
    <row r="405" spans="1:7" s="109" customFormat="1" ht="23.25" customHeight="1">
      <c r="A405" s="219" t="s">
        <v>134</v>
      </c>
      <c r="B405" s="219" t="s">
        <v>133</v>
      </c>
      <c r="C405" s="218">
        <f>C403+C404</f>
        <v>0</v>
      </c>
      <c r="D405" s="218">
        <f>D403+D404</f>
        <v>715598</v>
      </c>
      <c r="E405" s="218">
        <f>E403+E404</f>
        <v>715598</v>
      </c>
      <c r="F405" s="110">
        <f>E405/D405</f>
        <v>1</v>
      </c>
    </row>
    <row r="406" spans="1:7">
      <c r="A406" s="9" t="s">
        <v>284</v>
      </c>
      <c r="B406" s="9" t="s">
        <v>283</v>
      </c>
      <c r="C406" s="8"/>
      <c r="D406" s="8">
        <v>190088</v>
      </c>
      <c r="E406" s="8">
        <v>190088</v>
      </c>
      <c r="F406" s="2">
        <f>E406/D406</f>
        <v>1</v>
      </c>
    </row>
    <row r="407" spans="1:7" s="109" customFormat="1" ht="21" customHeight="1">
      <c r="A407" s="219" t="s">
        <v>132</v>
      </c>
      <c r="B407" s="219" t="s">
        <v>131</v>
      </c>
      <c r="C407" s="218">
        <f>C406</f>
        <v>0</v>
      </c>
      <c r="D407" s="218">
        <f>D406</f>
        <v>190088</v>
      </c>
      <c r="E407" s="218">
        <f>E406</f>
        <v>190088</v>
      </c>
      <c r="F407" s="110">
        <f>E407/D407</f>
        <v>1</v>
      </c>
    </row>
    <row r="408" spans="1:7" s="101" customFormat="1" ht="24" customHeight="1">
      <c r="A408" s="108" t="s">
        <v>73</v>
      </c>
      <c r="B408" s="108" t="s">
        <v>72</v>
      </c>
      <c r="C408" s="107">
        <f>C405+C407</f>
        <v>0</v>
      </c>
      <c r="D408" s="107">
        <f>D405+D407</f>
        <v>905686</v>
      </c>
      <c r="E408" s="107">
        <f>E405+E407</f>
        <v>905686</v>
      </c>
      <c r="F408" s="106">
        <f>E408/D408</f>
        <v>1</v>
      </c>
    </row>
    <row r="409" spans="1:7">
      <c r="A409" s="48" t="s">
        <v>322</v>
      </c>
      <c r="B409" s="48" t="s">
        <v>321</v>
      </c>
      <c r="C409" s="47"/>
      <c r="D409" s="47"/>
      <c r="E409" s="47"/>
    </row>
    <row r="410" spans="1:7">
      <c r="A410" s="48" t="s">
        <v>320</v>
      </c>
      <c r="B410" s="48" t="s">
        <v>368</v>
      </c>
      <c r="C410" s="47"/>
      <c r="D410" s="47"/>
      <c r="E410" s="47"/>
    </row>
    <row r="411" spans="1:7" s="101" customFormat="1" ht="22.5" customHeight="1">
      <c r="A411" s="108" t="s">
        <v>318</v>
      </c>
      <c r="B411" s="108" t="s">
        <v>317</v>
      </c>
      <c r="C411" s="107">
        <f>C409+C410</f>
        <v>0</v>
      </c>
      <c r="D411" s="107">
        <f>D409+D410</f>
        <v>0</v>
      </c>
      <c r="E411" s="107">
        <f>E409+E410</f>
        <v>0</v>
      </c>
      <c r="F411" s="106"/>
    </row>
    <row r="412" spans="1:7" ht="30" customHeight="1">
      <c r="A412" s="184" t="s">
        <v>1</v>
      </c>
      <c r="B412" s="184" t="s">
        <v>0</v>
      </c>
      <c r="C412" s="183">
        <f>C402+C408+C411</f>
        <v>2595000</v>
      </c>
      <c r="D412" s="183">
        <f>D402+D408+D411</f>
        <v>5033587</v>
      </c>
      <c r="E412" s="183">
        <f>E402+E408+E411</f>
        <v>5021646</v>
      </c>
      <c r="F412" s="106">
        <f>E412/D412</f>
        <v>0.99762773544988892</v>
      </c>
      <c r="G412" s="10"/>
    </row>
    <row r="413" spans="1:7" ht="30" customHeight="1">
      <c r="A413" s="184" t="s">
        <v>67</v>
      </c>
      <c r="B413" s="48"/>
      <c r="C413" s="47"/>
      <c r="D413" s="47"/>
      <c r="E413" s="47"/>
      <c r="F413" s="98"/>
    </row>
    <row r="414" spans="1:7">
      <c r="A414" s="9" t="s">
        <v>367</v>
      </c>
      <c r="B414" s="9" t="s">
        <v>366</v>
      </c>
      <c r="C414" s="8"/>
      <c r="D414" s="8">
        <v>478830</v>
      </c>
      <c r="E414" s="8">
        <v>608323</v>
      </c>
      <c r="F414" s="2">
        <f>E414/D414</f>
        <v>1.2704362717457136</v>
      </c>
    </row>
    <row r="415" spans="1:7" s="109" customFormat="1" ht="21.75" customHeight="1">
      <c r="A415" s="217" t="s">
        <v>280</v>
      </c>
      <c r="B415" s="217" t="s">
        <v>279</v>
      </c>
      <c r="C415" s="216">
        <f>C414</f>
        <v>0</v>
      </c>
      <c r="D415" s="216">
        <f>D414</f>
        <v>478830</v>
      </c>
      <c r="E415" s="216">
        <f>E414</f>
        <v>608323</v>
      </c>
      <c r="F415" s="215">
        <f>E415/D415</f>
        <v>1.2704362717457136</v>
      </c>
    </row>
    <row r="416" spans="1:7">
      <c r="A416" s="9" t="s">
        <v>365</v>
      </c>
      <c r="B416" s="9" t="s">
        <v>364</v>
      </c>
      <c r="C416" s="8"/>
      <c r="D416" s="8">
        <v>0</v>
      </c>
      <c r="E416" s="8">
        <v>50940</v>
      </c>
    </row>
    <row r="417" spans="1:6" s="109" customFormat="1" ht="22.5" customHeight="1">
      <c r="A417" s="217" t="s">
        <v>363</v>
      </c>
      <c r="B417" s="217" t="s">
        <v>362</v>
      </c>
      <c r="C417" s="216">
        <f>C416</f>
        <v>0</v>
      </c>
      <c r="D417" s="216">
        <f>D416</f>
        <v>0</v>
      </c>
      <c r="E417" s="216">
        <f>E416</f>
        <v>50940</v>
      </c>
      <c r="F417" s="215"/>
    </row>
    <row r="418" spans="1:6" ht="24" customHeight="1">
      <c r="A418" s="108" t="s">
        <v>60</v>
      </c>
      <c r="B418" s="108" t="s">
        <v>59</v>
      </c>
      <c r="C418" s="107">
        <f>C415+C417</f>
        <v>0</v>
      </c>
      <c r="D418" s="107">
        <f>D415+D417</f>
        <v>478830</v>
      </c>
      <c r="E418" s="107">
        <f>E415+E417</f>
        <v>659263</v>
      </c>
      <c r="F418" s="106">
        <f>E418/D418</f>
        <v>1.3768205835056282</v>
      </c>
    </row>
    <row r="419" spans="1:6" ht="32.25" customHeight="1">
      <c r="A419" s="184" t="s">
        <v>1</v>
      </c>
      <c r="B419" s="184" t="s">
        <v>58</v>
      </c>
      <c r="C419" s="183">
        <f>C418</f>
        <v>0</v>
      </c>
      <c r="D419" s="183">
        <f>D418</f>
        <v>478830</v>
      </c>
      <c r="E419" s="183">
        <f>E418</f>
        <v>659263</v>
      </c>
      <c r="F419" s="106">
        <f>E419/D419</f>
        <v>1.3768205835056282</v>
      </c>
    </row>
    <row r="421" spans="1:6" ht="30.75" customHeight="1">
      <c r="A421" s="17" t="s">
        <v>57</v>
      </c>
      <c r="B421" s="16" t="s">
        <v>361</v>
      </c>
      <c r="C421" s="16"/>
      <c r="D421" s="16"/>
      <c r="E421" s="16"/>
      <c r="F421" s="16"/>
    </row>
    <row r="422" spans="1:6" ht="29.25">
      <c r="A422" s="10" t="s">
        <v>55</v>
      </c>
      <c r="B422" s="10" t="s">
        <v>54</v>
      </c>
      <c r="C422" s="10" t="s">
        <v>53</v>
      </c>
      <c r="D422" s="10" t="s">
        <v>52</v>
      </c>
      <c r="E422" s="180" t="s">
        <v>51</v>
      </c>
      <c r="F422" s="179" t="s">
        <v>50</v>
      </c>
    </row>
    <row r="423" spans="1:6">
      <c r="A423" s="9" t="s">
        <v>308</v>
      </c>
      <c r="B423" s="9" t="s">
        <v>121</v>
      </c>
      <c r="C423" s="8">
        <v>2967000</v>
      </c>
      <c r="D423" s="8">
        <v>2837003</v>
      </c>
      <c r="E423" s="8">
        <v>2837003</v>
      </c>
      <c r="F423" s="2">
        <f>E423/D423</f>
        <v>1</v>
      </c>
    </row>
    <row r="424" spans="1:6">
      <c r="A424" s="9" t="s">
        <v>346</v>
      </c>
      <c r="B424" s="9" t="s">
        <v>345</v>
      </c>
      <c r="C424" s="8">
        <v>168000</v>
      </c>
      <c r="D424" s="8">
        <v>162000</v>
      </c>
      <c r="E424" s="8">
        <v>162000</v>
      </c>
      <c r="F424" s="2">
        <f>E424/D424</f>
        <v>1</v>
      </c>
    </row>
    <row r="425" spans="1:6">
      <c r="A425" s="9" t="s">
        <v>118</v>
      </c>
      <c r="B425" s="9" t="s">
        <v>117</v>
      </c>
      <c r="C425" s="8">
        <v>11000</v>
      </c>
      <c r="D425" s="8">
        <v>124100</v>
      </c>
      <c r="E425" s="8">
        <v>124100</v>
      </c>
      <c r="F425" s="2">
        <f>E425/D425</f>
        <v>1</v>
      </c>
    </row>
    <row r="426" spans="1:6" ht="21.75" customHeight="1">
      <c r="A426" s="44" t="s">
        <v>307</v>
      </c>
      <c r="B426" s="44" t="s">
        <v>306</v>
      </c>
      <c r="C426" s="43">
        <f>C423+C424+C425</f>
        <v>3146000</v>
      </c>
      <c r="D426" s="43">
        <f>D423+D424+D425</f>
        <v>3123103</v>
      </c>
      <c r="E426" s="43">
        <f>E423+E424+E425</f>
        <v>3123103</v>
      </c>
      <c r="F426" s="105">
        <f>E426/D426</f>
        <v>1</v>
      </c>
    </row>
    <row r="427" spans="1:6" ht="22.5" customHeight="1">
      <c r="A427" s="44" t="s">
        <v>116</v>
      </c>
      <c r="B427" s="44" t="s">
        <v>115</v>
      </c>
      <c r="C427" s="43">
        <v>160000</v>
      </c>
      <c r="D427" s="43">
        <v>300000</v>
      </c>
      <c r="E427" s="43">
        <v>300000</v>
      </c>
      <c r="F427" s="105">
        <f>E427/D427</f>
        <v>1</v>
      </c>
    </row>
    <row r="428" spans="1:6">
      <c r="A428" s="9" t="s">
        <v>112</v>
      </c>
      <c r="B428" s="9" t="s">
        <v>111</v>
      </c>
      <c r="C428" s="8">
        <v>97000</v>
      </c>
      <c r="D428" s="8">
        <v>87600</v>
      </c>
      <c r="E428" s="8">
        <v>87600</v>
      </c>
      <c r="F428" s="2">
        <f>E428/D428</f>
        <v>1</v>
      </c>
    </row>
    <row r="429" spans="1:6">
      <c r="A429" s="9" t="s">
        <v>110</v>
      </c>
      <c r="B429" s="9" t="s">
        <v>109</v>
      </c>
      <c r="C429" s="8">
        <v>69000</v>
      </c>
      <c r="D429" s="8">
        <v>66800</v>
      </c>
      <c r="E429" s="8">
        <v>66800</v>
      </c>
      <c r="F429" s="2">
        <f>E429/D429</f>
        <v>1</v>
      </c>
    </row>
    <row r="430" spans="1:6" ht="23.25" customHeight="1">
      <c r="A430" s="44" t="s">
        <v>305</v>
      </c>
      <c r="B430" s="44" t="s">
        <v>304</v>
      </c>
      <c r="C430" s="43">
        <f>C428+C429</f>
        <v>166000</v>
      </c>
      <c r="D430" s="43">
        <f>D428+D429</f>
        <v>154400</v>
      </c>
      <c r="E430" s="43">
        <f>E428+E429</f>
        <v>154400</v>
      </c>
      <c r="F430" s="105">
        <f>E430/D430</f>
        <v>1</v>
      </c>
    </row>
    <row r="431" spans="1:6" ht="24" customHeight="1">
      <c r="A431" s="44" t="s">
        <v>303</v>
      </c>
      <c r="B431" s="44" t="s">
        <v>103</v>
      </c>
      <c r="C431" s="43">
        <v>23000</v>
      </c>
      <c r="D431" s="43">
        <v>23000</v>
      </c>
      <c r="E431" s="43">
        <v>23000</v>
      </c>
      <c r="F431" s="105">
        <f>E431/D431</f>
        <v>1</v>
      </c>
    </row>
    <row r="432" spans="1:6" s="109" customFormat="1" ht="24" customHeight="1">
      <c r="A432" s="104" t="s">
        <v>299</v>
      </c>
      <c r="B432" s="104" t="s">
        <v>298</v>
      </c>
      <c r="C432" s="103">
        <f>C426+C427+C430+C431</f>
        <v>3495000</v>
      </c>
      <c r="D432" s="103">
        <f>D426+D427+D430+D431</f>
        <v>3600503</v>
      </c>
      <c r="E432" s="103">
        <f>E426+E427+E430+E431</f>
        <v>3600503</v>
      </c>
      <c r="F432" s="102">
        <f>E432/D432</f>
        <v>1</v>
      </c>
    </row>
    <row r="433" spans="1:6">
      <c r="A433" s="9" t="s">
        <v>360</v>
      </c>
      <c r="B433" s="9" t="s">
        <v>359</v>
      </c>
      <c r="C433" s="8">
        <v>240000</v>
      </c>
      <c r="D433" s="8">
        <v>1553168</v>
      </c>
      <c r="E433" s="8">
        <v>1553168</v>
      </c>
      <c r="F433" s="2">
        <f>E433/D433</f>
        <v>1</v>
      </c>
    </row>
    <row r="434" spans="1:6" ht="20.25" customHeight="1">
      <c r="A434" s="44" t="s">
        <v>358</v>
      </c>
      <c r="B434" s="44" t="s">
        <v>357</v>
      </c>
      <c r="C434" s="43">
        <f>C433</f>
        <v>240000</v>
      </c>
      <c r="D434" s="43">
        <f>D433</f>
        <v>1553168</v>
      </c>
      <c r="E434" s="43">
        <f>E433</f>
        <v>1553168</v>
      </c>
      <c r="F434" s="105">
        <f>E434/D434</f>
        <v>1</v>
      </c>
    </row>
    <row r="435" spans="1:6" s="109" customFormat="1" ht="24" customHeight="1">
      <c r="A435" s="104" t="s">
        <v>295</v>
      </c>
      <c r="B435" s="104" t="s">
        <v>294</v>
      </c>
      <c r="C435" s="103">
        <f>C434</f>
        <v>240000</v>
      </c>
      <c r="D435" s="103">
        <f>D434</f>
        <v>1553168</v>
      </c>
      <c r="E435" s="103">
        <f>E434</f>
        <v>1553168</v>
      </c>
      <c r="F435" s="102">
        <f>E435/D435</f>
        <v>1</v>
      </c>
    </row>
    <row r="436" spans="1:6" ht="24" customHeight="1">
      <c r="A436" s="6" t="s">
        <v>98</v>
      </c>
      <c r="B436" s="6" t="s">
        <v>97</v>
      </c>
      <c r="C436" s="5">
        <f>C432+C435</f>
        <v>3735000</v>
      </c>
      <c r="D436" s="5">
        <f>D432+D435</f>
        <v>5153671</v>
      </c>
      <c r="E436" s="5">
        <f>E432+E435</f>
        <v>5153671</v>
      </c>
      <c r="F436" s="4">
        <f>E436/D436</f>
        <v>1</v>
      </c>
    </row>
    <row r="437" spans="1:6">
      <c r="A437" s="9" t="s">
        <v>356</v>
      </c>
      <c r="B437" s="9" t="s">
        <v>95</v>
      </c>
      <c r="C437" s="8">
        <v>945000</v>
      </c>
      <c r="D437" s="8">
        <v>934457</v>
      </c>
      <c r="E437" s="8">
        <v>934457</v>
      </c>
      <c r="F437" s="2">
        <f>E437/D437</f>
        <v>1</v>
      </c>
    </row>
    <row r="438" spans="1:6">
      <c r="A438" s="9" t="s">
        <v>94</v>
      </c>
      <c r="B438" s="9" t="s">
        <v>93</v>
      </c>
      <c r="C438" s="8"/>
      <c r="D438" s="8">
        <v>25732</v>
      </c>
      <c r="E438" s="8">
        <v>25732</v>
      </c>
      <c r="F438" s="2">
        <f>E438/D438</f>
        <v>1</v>
      </c>
    </row>
    <row r="439" spans="1:6">
      <c r="A439" s="9" t="s">
        <v>92</v>
      </c>
      <c r="B439" s="9" t="s">
        <v>91</v>
      </c>
      <c r="C439" s="8"/>
      <c r="D439" s="8">
        <v>27651</v>
      </c>
      <c r="E439" s="8">
        <v>27651</v>
      </c>
      <c r="F439" s="2">
        <f>E439/D439</f>
        <v>1</v>
      </c>
    </row>
    <row r="440" spans="1:6" ht="25.5" customHeight="1">
      <c r="A440" s="6" t="s">
        <v>90</v>
      </c>
      <c r="B440" s="6" t="s">
        <v>89</v>
      </c>
      <c r="C440" s="5">
        <f>C437+C438+C439</f>
        <v>945000</v>
      </c>
      <c r="D440" s="5">
        <f>D437+D438+D439</f>
        <v>987840</v>
      </c>
      <c r="E440" s="5">
        <f>E437+E438+E439</f>
        <v>987840</v>
      </c>
      <c r="F440" s="4">
        <f>E440/D440</f>
        <v>1</v>
      </c>
    </row>
    <row r="441" spans="1:6">
      <c r="A441" s="9" t="s">
        <v>87</v>
      </c>
      <c r="B441" s="9" t="s">
        <v>86</v>
      </c>
      <c r="C441" s="8">
        <v>20000</v>
      </c>
      <c r="D441" s="8">
        <v>0</v>
      </c>
      <c r="E441" s="8"/>
    </row>
    <row r="442" spans="1:6" ht="21.75" customHeight="1">
      <c r="A442" s="44" t="s">
        <v>161</v>
      </c>
      <c r="B442" s="44" t="s">
        <v>160</v>
      </c>
      <c r="C442" s="43">
        <f>C441</f>
        <v>20000</v>
      </c>
      <c r="D442" s="43">
        <f>D441</f>
        <v>0</v>
      </c>
      <c r="E442" s="43">
        <f>E441</f>
        <v>0</v>
      </c>
      <c r="F442" s="105"/>
    </row>
    <row r="443" spans="1:6">
      <c r="A443" s="9" t="s">
        <v>315</v>
      </c>
      <c r="B443" s="9" t="s">
        <v>34</v>
      </c>
      <c r="C443" s="8">
        <v>30000</v>
      </c>
      <c r="D443" s="8">
        <v>9145</v>
      </c>
      <c r="E443" s="8">
        <v>9145</v>
      </c>
      <c r="F443" s="2">
        <f>E443/D443</f>
        <v>1</v>
      </c>
    </row>
    <row r="444" spans="1:6" ht="23.25" customHeight="1">
      <c r="A444" s="44" t="s">
        <v>159</v>
      </c>
      <c r="B444" s="44" t="s">
        <v>158</v>
      </c>
      <c r="C444" s="43">
        <f>C443</f>
        <v>30000</v>
      </c>
      <c r="D444" s="43">
        <f>D443</f>
        <v>9145</v>
      </c>
      <c r="E444" s="43">
        <f>E443</f>
        <v>9145</v>
      </c>
      <c r="F444" s="105">
        <f>E444/D444</f>
        <v>1</v>
      </c>
    </row>
    <row r="445" spans="1:6" s="109" customFormat="1" ht="21" customHeight="1">
      <c r="A445" s="104" t="s">
        <v>157</v>
      </c>
      <c r="B445" s="104" t="s">
        <v>156</v>
      </c>
      <c r="C445" s="103">
        <f>C442+C444</f>
        <v>50000</v>
      </c>
      <c r="D445" s="103">
        <f>D442+D444</f>
        <v>9145</v>
      </c>
      <c r="E445" s="103">
        <f>E442+E444</f>
        <v>9145</v>
      </c>
      <c r="F445" s="102">
        <f>E445/D445</f>
        <v>1</v>
      </c>
    </row>
    <row r="446" spans="1:6">
      <c r="A446" s="9" t="s">
        <v>83</v>
      </c>
      <c r="B446" s="9" t="s">
        <v>22</v>
      </c>
      <c r="C446" s="8">
        <v>10000</v>
      </c>
      <c r="D446" s="8">
        <v>9163</v>
      </c>
      <c r="E446" s="8">
        <v>9163</v>
      </c>
      <c r="F446" s="2">
        <f>E446/D446</f>
        <v>1</v>
      </c>
    </row>
    <row r="447" spans="1:6">
      <c r="A447" s="9" t="s">
        <v>355</v>
      </c>
      <c r="B447" s="9" t="s">
        <v>354</v>
      </c>
      <c r="C447" s="8">
        <v>200000</v>
      </c>
      <c r="D447" s="8">
        <v>0</v>
      </c>
      <c r="E447" s="8"/>
    </row>
    <row r="448" spans="1:6">
      <c r="A448" s="9" t="s">
        <v>82</v>
      </c>
      <c r="B448" s="9" t="s">
        <v>20</v>
      </c>
      <c r="C448" s="8">
        <v>7000</v>
      </c>
      <c r="D448" s="8">
        <v>13600</v>
      </c>
      <c r="E448" s="8">
        <v>13600</v>
      </c>
      <c r="F448" s="2">
        <f>E448/D448</f>
        <v>1</v>
      </c>
    </row>
    <row r="449" spans="1:6" ht="21.75" customHeight="1">
      <c r="A449" s="212" t="s">
        <v>151</v>
      </c>
      <c r="B449" s="212" t="s">
        <v>150</v>
      </c>
      <c r="C449" s="211">
        <f>C446+C447+C448</f>
        <v>217000</v>
      </c>
      <c r="D449" s="211">
        <f>D446+D447+D448</f>
        <v>22763</v>
      </c>
      <c r="E449" s="211">
        <f>E446+E447+E448</f>
        <v>22763</v>
      </c>
      <c r="F449" s="210">
        <f>E449/D449</f>
        <v>1</v>
      </c>
    </row>
    <row r="450" spans="1:6" s="109" customFormat="1" ht="25.5" customHeight="1">
      <c r="A450" s="104" t="s">
        <v>146</v>
      </c>
      <c r="B450" s="104" t="s">
        <v>145</v>
      </c>
      <c r="C450" s="103">
        <f>C449</f>
        <v>217000</v>
      </c>
      <c r="D450" s="103">
        <f>D449</f>
        <v>22763</v>
      </c>
      <c r="E450" s="103">
        <f>E449</f>
        <v>22763</v>
      </c>
      <c r="F450" s="102">
        <f>E450/D450</f>
        <v>1</v>
      </c>
    </row>
    <row r="451" spans="1:6">
      <c r="A451" s="9" t="s">
        <v>9</v>
      </c>
      <c r="B451" s="9" t="s">
        <v>8</v>
      </c>
      <c r="C451" s="8">
        <v>150000</v>
      </c>
      <c r="D451" s="8">
        <v>182260</v>
      </c>
      <c r="E451" s="8">
        <v>182260</v>
      </c>
      <c r="F451" s="2">
        <f>E451/D451</f>
        <v>1</v>
      </c>
    </row>
    <row r="452" spans="1:6" ht="19.5" customHeight="1">
      <c r="A452" s="212" t="s">
        <v>144</v>
      </c>
      <c r="B452" s="212" t="s">
        <v>143</v>
      </c>
      <c r="C452" s="211">
        <f>C451</f>
        <v>150000</v>
      </c>
      <c r="D452" s="211">
        <f>D451</f>
        <v>182260</v>
      </c>
      <c r="E452" s="211">
        <f>E451</f>
        <v>182260</v>
      </c>
      <c r="F452" s="210">
        <f>E452/D452</f>
        <v>1</v>
      </c>
    </row>
    <row r="453" spans="1:6" s="109" customFormat="1" ht="24" customHeight="1">
      <c r="A453" s="214" t="s">
        <v>142</v>
      </c>
      <c r="B453" s="214" t="s">
        <v>141</v>
      </c>
      <c r="C453" s="213">
        <f>C452</f>
        <v>150000</v>
      </c>
      <c r="D453" s="213">
        <f>D452</f>
        <v>182260</v>
      </c>
      <c r="E453" s="213">
        <f>E452</f>
        <v>182260</v>
      </c>
      <c r="F453" s="102">
        <f>E453/D453</f>
        <v>1</v>
      </c>
    </row>
    <row r="454" spans="1:6">
      <c r="A454" s="9" t="s">
        <v>270</v>
      </c>
      <c r="B454" s="9" t="s">
        <v>223</v>
      </c>
      <c r="C454" s="8">
        <v>72000</v>
      </c>
      <c r="D454" s="8">
        <v>2469</v>
      </c>
      <c r="E454" s="8">
        <v>2469</v>
      </c>
      <c r="F454" s="2">
        <f>E454/D454</f>
        <v>1</v>
      </c>
    </row>
    <row r="455" spans="1:6" ht="22.5" customHeight="1">
      <c r="A455" s="212" t="s">
        <v>139</v>
      </c>
      <c r="B455" s="212" t="s">
        <v>138</v>
      </c>
      <c r="C455" s="211">
        <f>C454</f>
        <v>72000</v>
      </c>
      <c r="D455" s="211">
        <f>D454</f>
        <v>2469</v>
      </c>
      <c r="E455" s="211">
        <f>E454</f>
        <v>2469</v>
      </c>
      <c r="F455" s="210">
        <f>E455/D455</f>
        <v>1</v>
      </c>
    </row>
    <row r="456" spans="1:6" s="109" customFormat="1" ht="24" customHeight="1">
      <c r="A456" s="104" t="s">
        <v>137</v>
      </c>
      <c r="B456" s="104" t="s">
        <v>136</v>
      </c>
      <c r="C456" s="103">
        <f>C455</f>
        <v>72000</v>
      </c>
      <c r="D456" s="103">
        <f>D455</f>
        <v>2469</v>
      </c>
      <c r="E456" s="103">
        <f>E455</f>
        <v>2469</v>
      </c>
      <c r="F456" s="102">
        <f>E456/D456</f>
        <v>1</v>
      </c>
    </row>
    <row r="457" spans="1:6" ht="24" customHeight="1">
      <c r="A457" s="6" t="s">
        <v>3</v>
      </c>
      <c r="B457" s="6" t="s">
        <v>2</v>
      </c>
      <c r="C457" s="5">
        <f>C445+C450+C453+C456</f>
        <v>489000</v>
      </c>
      <c r="D457" s="5">
        <f>D445+D450+D453+D456</f>
        <v>216637</v>
      </c>
      <c r="E457" s="5">
        <f>E445+E450+E453+E456</f>
        <v>216637</v>
      </c>
      <c r="F457" s="4">
        <f>E457/D457</f>
        <v>1</v>
      </c>
    </row>
    <row r="458" spans="1:6">
      <c r="A458" s="9" t="s">
        <v>311</v>
      </c>
      <c r="B458" s="9" t="s">
        <v>353</v>
      </c>
      <c r="C458" s="8"/>
      <c r="D458" s="8">
        <v>944000</v>
      </c>
      <c r="E458" s="8">
        <v>944000</v>
      </c>
      <c r="F458" s="2">
        <f>E458/D458</f>
        <v>1</v>
      </c>
    </row>
    <row r="459" spans="1:6" s="109" customFormat="1" ht="21.75" customHeight="1">
      <c r="A459" s="104" t="s">
        <v>134</v>
      </c>
      <c r="B459" s="104" t="s">
        <v>133</v>
      </c>
      <c r="C459" s="103">
        <f>C458</f>
        <v>0</v>
      </c>
      <c r="D459" s="103">
        <f>D458</f>
        <v>944000</v>
      </c>
      <c r="E459" s="103">
        <f>E458</f>
        <v>944000</v>
      </c>
      <c r="F459" s="102">
        <f>E459/D459</f>
        <v>1</v>
      </c>
    </row>
    <row r="460" spans="1:6">
      <c r="A460" s="9" t="s">
        <v>337</v>
      </c>
      <c r="B460" s="9" t="s">
        <v>283</v>
      </c>
      <c r="C460" s="8"/>
      <c r="D460" s="8">
        <v>254880</v>
      </c>
      <c r="E460" s="8">
        <v>254880</v>
      </c>
      <c r="F460" s="2">
        <f>E460/D460</f>
        <v>1</v>
      </c>
    </row>
    <row r="461" spans="1:6" s="109" customFormat="1" ht="24" customHeight="1">
      <c r="A461" s="104" t="s">
        <v>132</v>
      </c>
      <c r="B461" s="104" t="s">
        <v>131</v>
      </c>
      <c r="C461" s="103">
        <f>C460</f>
        <v>0</v>
      </c>
      <c r="D461" s="103">
        <f>D460</f>
        <v>254880</v>
      </c>
      <c r="E461" s="103">
        <f>E460</f>
        <v>254880</v>
      </c>
      <c r="F461" s="102">
        <f>E461/D461</f>
        <v>1</v>
      </c>
    </row>
    <row r="462" spans="1:6" s="101" customFormat="1" ht="24" customHeight="1">
      <c r="A462" s="6" t="s">
        <v>73</v>
      </c>
      <c r="B462" s="6" t="s">
        <v>72</v>
      </c>
      <c r="C462" s="5">
        <f>C459+C461</f>
        <v>0</v>
      </c>
      <c r="D462" s="5">
        <f>D459+D461</f>
        <v>1198880</v>
      </c>
      <c r="E462" s="5">
        <f>E459+E461</f>
        <v>1198880</v>
      </c>
      <c r="F462" s="4">
        <f>E462/D462</f>
        <v>1</v>
      </c>
    </row>
    <row r="463" spans="1:6" ht="32.25" customHeight="1">
      <c r="A463" s="6" t="s">
        <v>1</v>
      </c>
      <c r="B463" s="6" t="s">
        <v>0</v>
      </c>
      <c r="C463" s="5">
        <f>C436+C440+C457+C462</f>
        <v>5169000</v>
      </c>
      <c r="D463" s="5">
        <f>D436+D440+D457+D462</f>
        <v>7557028</v>
      </c>
      <c r="E463" s="5">
        <f>E436+E440+E457+E462</f>
        <v>7557028</v>
      </c>
      <c r="F463" s="4">
        <f>E463/D463</f>
        <v>1</v>
      </c>
    </row>
    <row r="465" spans="1:6" ht="30.75" customHeight="1">
      <c r="A465" s="209" t="s">
        <v>57</v>
      </c>
      <c r="B465" s="208" t="s">
        <v>352</v>
      </c>
      <c r="C465" s="208"/>
      <c r="D465" s="208"/>
      <c r="E465" s="208"/>
      <c r="F465" s="208"/>
    </row>
    <row r="466" spans="1:6" ht="31.5">
      <c r="A466" s="7" t="s">
        <v>55</v>
      </c>
      <c r="B466" s="7" t="s">
        <v>54</v>
      </c>
      <c r="C466" s="7" t="s">
        <v>53</v>
      </c>
      <c r="D466" s="7" t="s">
        <v>52</v>
      </c>
      <c r="E466" s="15" t="s">
        <v>51</v>
      </c>
      <c r="F466" s="14" t="s">
        <v>50</v>
      </c>
    </row>
    <row r="467" spans="1:6">
      <c r="A467" s="9" t="s">
        <v>232</v>
      </c>
      <c r="B467" s="9" t="s">
        <v>32</v>
      </c>
      <c r="C467" s="8">
        <v>20000</v>
      </c>
      <c r="D467" s="8">
        <v>992</v>
      </c>
      <c r="E467" s="8">
        <v>992</v>
      </c>
      <c r="F467" s="2">
        <f>E467/D467</f>
        <v>1</v>
      </c>
    </row>
    <row r="468" spans="1:6">
      <c r="A468" s="9" t="s">
        <v>314</v>
      </c>
      <c r="B468" s="9" t="s">
        <v>30</v>
      </c>
      <c r="C468" s="8">
        <v>160000</v>
      </c>
      <c r="D468" s="8">
        <v>154198</v>
      </c>
      <c r="E468" s="8">
        <v>154198</v>
      </c>
      <c r="F468" s="2">
        <f>E468/D468</f>
        <v>1</v>
      </c>
    </row>
    <row r="469" spans="1:6">
      <c r="A469" s="9" t="s">
        <v>84</v>
      </c>
      <c r="B469" s="9" t="s">
        <v>28</v>
      </c>
      <c r="C469" s="8">
        <v>35000</v>
      </c>
      <c r="D469" s="8">
        <v>17458</v>
      </c>
      <c r="E469" s="8">
        <v>17458</v>
      </c>
      <c r="F469" s="2">
        <f>E469/D469</f>
        <v>1</v>
      </c>
    </row>
    <row r="470" spans="1:6" ht="21.75" customHeight="1">
      <c r="A470" s="202" t="s">
        <v>155</v>
      </c>
      <c r="B470" s="202" t="s">
        <v>154</v>
      </c>
      <c r="C470" s="201">
        <f>C467+C468+C469</f>
        <v>215000</v>
      </c>
      <c r="D470" s="201">
        <f>D467+D468+D469</f>
        <v>172648</v>
      </c>
      <c r="E470" s="201">
        <f>E467+E468+E469</f>
        <v>172648</v>
      </c>
      <c r="F470" s="172">
        <f>E470/D470</f>
        <v>1</v>
      </c>
    </row>
    <row r="471" spans="1:6" ht="25.5" customHeight="1">
      <c r="A471" s="202" t="s">
        <v>313</v>
      </c>
      <c r="B471" s="202" t="s">
        <v>24</v>
      </c>
      <c r="C471" s="201">
        <v>100000</v>
      </c>
      <c r="D471" s="201">
        <v>83400</v>
      </c>
      <c r="E471" s="201">
        <v>83400</v>
      </c>
      <c r="F471" s="172">
        <f>E471/D471</f>
        <v>1</v>
      </c>
    </row>
    <row r="472" spans="1:6">
      <c r="A472" s="9" t="s">
        <v>17</v>
      </c>
      <c r="B472" s="9" t="s">
        <v>16</v>
      </c>
      <c r="C472" s="8">
        <v>30000</v>
      </c>
      <c r="D472" s="8">
        <v>24579</v>
      </c>
      <c r="E472" s="8">
        <v>24579</v>
      </c>
      <c r="F472" s="2">
        <f>E472/D472</f>
        <v>1</v>
      </c>
    </row>
    <row r="473" spans="1:6">
      <c r="A473" s="9" t="s">
        <v>149</v>
      </c>
      <c r="B473" s="9" t="s">
        <v>10</v>
      </c>
      <c r="C473" s="8">
        <v>10000</v>
      </c>
      <c r="D473" s="8">
        <v>10000</v>
      </c>
      <c r="E473" s="8">
        <v>6413</v>
      </c>
      <c r="F473" s="2">
        <f>E473/D473</f>
        <v>0.64129999999999998</v>
      </c>
    </row>
    <row r="474" spans="1:6" ht="23.25" customHeight="1">
      <c r="A474" s="202" t="s">
        <v>148</v>
      </c>
      <c r="B474" s="202" t="s">
        <v>147</v>
      </c>
      <c r="C474" s="201">
        <f>C472+C473</f>
        <v>40000</v>
      </c>
      <c r="D474" s="201">
        <f>D472+D473</f>
        <v>34579</v>
      </c>
      <c r="E474" s="201">
        <f>E472+E473</f>
        <v>30992</v>
      </c>
      <c r="F474" s="172">
        <f>E474/D474</f>
        <v>0.89626652014228292</v>
      </c>
    </row>
    <row r="475" spans="1:6" s="109" customFormat="1" ht="20.25" customHeight="1">
      <c r="A475" s="207" t="s">
        <v>146</v>
      </c>
      <c r="B475" s="207" t="s">
        <v>145</v>
      </c>
      <c r="C475" s="206">
        <f>C470+C471+C474</f>
        <v>355000</v>
      </c>
      <c r="D475" s="206">
        <f>D470+D471+D474</f>
        <v>290627</v>
      </c>
      <c r="E475" s="206">
        <f>E470+E471+E474</f>
        <v>287040</v>
      </c>
      <c r="F475" s="205">
        <f>E475/D475</f>
        <v>0.98765771934472713</v>
      </c>
    </row>
    <row r="476" spans="1:6">
      <c r="A476" s="9" t="s">
        <v>270</v>
      </c>
      <c r="B476" s="9" t="s">
        <v>223</v>
      </c>
      <c r="C476" s="8">
        <v>96000</v>
      </c>
      <c r="D476" s="8">
        <v>70852</v>
      </c>
      <c r="E476" s="8">
        <v>70852</v>
      </c>
      <c r="F476" s="2">
        <f>E476/D476</f>
        <v>1</v>
      </c>
    </row>
    <row r="477" spans="1:6" ht="22.5" customHeight="1">
      <c r="A477" s="202" t="s">
        <v>139</v>
      </c>
      <c r="B477" s="202" t="s">
        <v>138</v>
      </c>
      <c r="C477" s="201">
        <f>C476</f>
        <v>96000</v>
      </c>
      <c r="D477" s="201">
        <f>D476</f>
        <v>70852</v>
      </c>
      <c r="E477" s="201">
        <f>E476</f>
        <v>70852</v>
      </c>
      <c r="F477" s="172">
        <f>E477/D477</f>
        <v>1</v>
      </c>
    </row>
    <row r="478" spans="1:6" s="109" customFormat="1" ht="24" customHeight="1">
      <c r="A478" s="207" t="s">
        <v>137</v>
      </c>
      <c r="B478" s="207" t="s">
        <v>136</v>
      </c>
      <c r="C478" s="206">
        <f>C477</f>
        <v>96000</v>
      </c>
      <c r="D478" s="206">
        <f>D477</f>
        <v>70852</v>
      </c>
      <c r="E478" s="206">
        <f>E477</f>
        <v>70852</v>
      </c>
      <c r="F478" s="205">
        <f>E478/D478</f>
        <v>1</v>
      </c>
    </row>
    <row r="479" spans="1:6" s="101" customFormat="1" ht="24" customHeight="1">
      <c r="A479" s="200" t="s">
        <v>3</v>
      </c>
      <c r="B479" s="200" t="s">
        <v>2</v>
      </c>
      <c r="C479" s="199">
        <f>C475+C478</f>
        <v>451000</v>
      </c>
      <c r="D479" s="199">
        <f>D475+D478</f>
        <v>361479</v>
      </c>
      <c r="E479" s="199">
        <f>E475+E478</f>
        <v>357892</v>
      </c>
      <c r="F479" s="129">
        <f>E479/D479</f>
        <v>0.99007687860152316</v>
      </c>
    </row>
    <row r="480" spans="1:6" ht="28.5" customHeight="1">
      <c r="A480" s="200" t="s">
        <v>1</v>
      </c>
      <c r="B480" s="200" t="s">
        <v>0</v>
      </c>
      <c r="C480" s="199">
        <f>C479</f>
        <v>451000</v>
      </c>
      <c r="D480" s="199">
        <f>D479</f>
        <v>361479</v>
      </c>
      <c r="E480" s="199">
        <f>E479</f>
        <v>357892</v>
      </c>
      <c r="F480" s="129">
        <f>E480/D480</f>
        <v>0.99007687860152316</v>
      </c>
    </row>
    <row r="481" spans="1:6" ht="28.5" customHeight="1">
      <c r="A481" s="200" t="s">
        <v>67</v>
      </c>
      <c r="B481" s="204"/>
      <c r="C481" s="203"/>
      <c r="D481" s="203"/>
      <c r="E481" s="203"/>
      <c r="F481" s="178"/>
    </row>
    <row r="482" spans="1:6">
      <c r="A482" s="9" t="s">
        <v>282</v>
      </c>
      <c r="B482" s="9" t="s">
        <v>281</v>
      </c>
      <c r="C482" s="8">
        <v>326000</v>
      </c>
      <c r="D482" s="8">
        <v>326000</v>
      </c>
      <c r="E482" s="8"/>
    </row>
    <row r="483" spans="1:6" ht="24" customHeight="1">
      <c r="A483" s="202" t="s">
        <v>280</v>
      </c>
      <c r="B483" s="202" t="s">
        <v>279</v>
      </c>
      <c r="C483" s="201">
        <f>C482</f>
        <v>326000</v>
      </c>
      <c r="D483" s="201">
        <f>D482</f>
        <v>326000</v>
      </c>
      <c r="E483" s="201">
        <f>E482</f>
        <v>0</v>
      </c>
      <c r="F483" s="172"/>
    </row>
    <row r="484" spans="1:6">
      <c r="A484" s="9" t="s">
        <v>62</v>
      </c>
      <c r="B484" s="9" t="s">
        <v>61</v>
      </c>
      <c r="C484" s="8">
        <v>88000</v>
      </c>
      <c r="D484" s="8">
        <v>88000</v>
      </c>
      <c r="E484" s="8"/>
    </row>
    <row r="485" spans="1:6" ht="22.5" customHeight="1">
      <c r="A485" s="202" t="s">
        <v>127</v>
      </c>
      <c r="B485" s="202" t="s">
        <v>126</v>
      </c>
      <c r="C485" s="201">
        <f>C484</f>
        <v>88000</v>
      </c>
      <c r="D485" s="201">
        <f>D484</f>
        <v>88000</v>
      </c>
      <c r="E485" s="201">
        <f>E484</f>
        <v>0</v>
      </c>
      <c r="F485" s="172"/>
    </row>
    <row r="486" spans="1:6" ht="26.25" customHeight="1">
      <c r="A486" s="200" t="s">
        <v>60</v>
      </c>
      <c r="B486" s="200" t="s">
        <v>59</v>
      </c>
      <c r="C486" s="199">
        <f>C483+C485</f>
        <v>414000</v>
      </c>
      <c r="D486" s="199">
        <f>D483+D485</f>
        <v>414000</v>
      </c>
      <c r="E486" s="199">
        <f>E483+E485</f>
        <v>0</v>
      </c>
      <c r="F486" s="198"/>
    </row>
    <row r="487" spans="1:6" ht="31.5" customHeight="1">
      <c r="A487" s="200" t="s">
        <v>1</v>
      </c>
      <c r="B487" s="200" t="s">
        <v>58</v>
      </c>
      <c r="C487" s="199">
        <f>C486</f>
        <v>414000</v>
      </c>
      <c r="D487" s="199">
        <f>D486</f>
        <v>414000</v>
      </c>
      <c r="E487" s="199">
        <f>E486</f>
        <v>0</v>
      </c>
      <c r="F487" s="198"/>
    </row>
    <row r="489" spans="1:6" ht="31.5" customHeight="1">
      <c r="A489" s="197" t="s">
        <v>57</v>
      </c>
      <c r="B489" s="196" t="s">
        <v>351</v>
      </c>
      <c r="C489" s="196"/>
      <c r="D489" s="196"/>
      <c r="E489" s="196"/>
      <c r="F489" s="196"/>
    </row>
    <row r="490" spans="1:6" ht="28.5" customHeight="1">
      <c r="A490" s="10" t="s">
        <v>55</v>
      </c>
      <c r="B490" s="10" t="s">
        <v>54</v>
      </c>
      <c r="C490" s="10" t="s">
        <v>53</v>
      </c>
      <c r="D490" s="10" t="s">
        <v>52</v>
      </c>
      <c r="E490" s="180" t="s">
        <v>51</v>
      </c>
      <c r="F490" s="179" t="s">
        <v>50</v>
      </c>
    </row>
    <row r="491" spans="1:6">
      <c r="A491" s="9" t="s">
        <v>232</v>
      </c>
      <c r="B491" s="9" t="s">
        <v>32</v>
      </c>
      <c r="C491" s="8">
        <v>20000</v>
      </c>
      <c r="D491" s="8">
        <v>992</v>
      </c>
      <c r="E491" s="8">
        <v>992</v>
      </c>
      <c r="F491" s="2">
        <f>E491/D491</f>
        <v>1</v>
      </c>
    </row>
    <row r="492" spans="1:6">
      <c r="A492" s="9" t="s">
        <v>314</v>
      </c>
      <c r="B492" s="9" t="s">
        <v>30</v>
      </c>
      <c r="C492" s="8">
        <v>150000</v>
      </c>
      <c r="D492" s="8">
        <v>177728</v>
      </c>
      <c r="E492" s="8">
        <v>177728</v>
      </c>
      <c r="F492" s="2">
        <f>E492/D492</f>
        <v>1</v>
      </c>
    </row>
    <row r="493" spans="1:6">
      <c r="A493" s="9" t="s">
        <v>84</v>
      </c>
      <c r="B493" s="9" t="s">
        <v>28</v>
      </c>
      <c r="C493" s="8">
        <v>15000</v>
      </c>
      <c r="D493" s="8">
        <v>17458</v>
      </c>
      <c r="E493" s="8">
        <v>17458</v>
      </c>
      <c r="F493" s="2">
        <f>E493/D493</f>
        <v>1</v>
      </c>
    </row>
    <row r="494" spans="1:6" ht="21.75" customHeight="1">
      <c r="A494" s="195" t="s">
        <v>155</v>
      </c>
      <c r="B494" s="195" t="s">
        <v>154</v>
      </c>
      <c r="C494" s="194">
        <f>C491+C492+C493</f>
        <v>185000</v>
      </c>
      <c r="D494" s="194">
        <f>D491+D492+D493</f>
        <v>196178</v>
      </c>
      <c r="E494" s="194">
        <f>E491+E492+E493</f>
        <v>196178</v>
      </c>
      <c r="F494" s="190">
        <f>E494/D494</f>
        <v>1</v>
      </c>
    </row>
    <row r="495" spans="1:6" ht="20.25" customHeight="1">
      <c r="A495" s="195" t="s">
        <v>25</v>
      </c>
      <c r="B495" s="195" t="s">
        <v>24</v>
      </c>
      <c r="C495" s="194">
        <v>100000</v>
      </c>
      <c r="D495" s="194">
        <v>25800</v>
      </c>
      <c r="E495" s="194">
        <v>25800</v>
      </c>
      <c r="F495" s="190">
        <f>E495/D495</f>
        <v>1</v>
      </c>
    </row>
    <row r="496" spans="1:6">
      <c r="A496" s="9" t="s">
        <v>17</v>
      </c>
      <c r="B496" s="9" t="s">
        <v>16</v>
      </c>
      <c r="C496" s="8">
        <v>23000</v>
      </c>
      <c r="D496" s="8">
        <v>24579</v>
      </c>
      <c r="E496" s="8">
        <v>24579</v>
      </c>
      <c r="F496" s="2">
        <f>E496/D496</f>
        <v>1</v>
      </c>
    </row>
    <row r="497" spans="1:6">
      <c r="A497" s="9" t="s">
        <v>13</v>
      </c>
      <c r="B497" s="9" t="s">
        <v>12</v>
      </c>
      <c r="C497" s="8"/>
      <c r="D497" s="8">
        <v>1729</v>
      </c>
      <c r="E497" s="8">
        <v>1729</v>
      </c>
      <c r="F497" s="2">
        <f>E497/D497</f>
        <v>1</v>
      </c>
    </row>
    <row r="498" spans="1:6">
      <c r="A498" s="9" t="s">
        <v>149</v>
      </c>
      <c r="B498" s="9" t="s">
        <v>10</v>
      </c>
      <c r="C498" s="8">
        <v>10000</v>
      </c>
      <c r="D498" s="8">
        <v>10000</v>
      </c>
      <c r="E498" s="8">
        <v>6413</v>
      </c>
      <c r="F498" s="2">
        <f>E498/D498</f>
        <v>0.64129999999999998</v>
      </c>
    </row>
    <row r="499" spans="1:6" ht="22.5" customHeight="1">
      <c r="A499" s="195" t="s">
        <v>148</v>
      </c>
      <c r="B499" s="195" t="s">
        <v>147</v>
      </c>
      <c r="C499" s="194">
        <f>C496+C497+C498</f>
        <v>33000</v>
      </c>
      <c r="D499" s="194">
        <f>D496+D497+D498</f>
        <v>36308</v>
      </c>
      <c r="E499" s="194">
        <f>E496+E497+E498</f>
        <v>32721</v>
      </c>
      <c r="F499" s="190">
        <f>E499/D499</f>
        <v>0.90120634570893465</v>
      </c>
    </row>
    <row r="500" spans="1:6" s="109" customFormat="1" ht="21" customHeight="1">
      <c r="A500" s="193" t="s">
        <v>146</v>
      </c>
      <c r="B500" s="193" t="s">
        <v>145</v>
      </c>
      <c r="C500" s="192">
        <f>C494+C495+C499</f>
        <v>318000</v>
      </c>
      <c r="D500" s="192">
        <f>D494+D495+D499</f>
        <v>258286</v>
      </c>
      <c r="E500" s="192">
        <f>E494+E495+E499</f>
        <v>254699</v>
      </c>
      <c r="F500" s="191">
        <f>E500/D500</f>
        <v>0.98611229412356849</v>
      </c>
    </row>
    <row r="501" spans="1:6">
      <c r="A501" s="9" t="s">
        <v>270</v>
      </c>
      <c r="B501" s="9" t="s">
        <v>223</v>
      </c>
      <c r="C501" s="8">
        <v>86000</v>
      </c>
      <c r="D501" s="8">
        <v>62120</v>
      </c>
      <c r="E501" s="8">
        <v>62120</v>
      </c>
      <c r="F501" s="2">
        <f>E501/D501</f>
        <v>1</v>
      </c>
    </row>
    <row r="502" spans="1:6" ht="23.25" customHeight="1">
      <c r="A502" s="195" t="s">
        <v>139</v>
      </c>
      <c r="B502" s="195" t="s">
        <v>138</v>
      </c>
      <c r="C502" s="194">
        <f>C501</f>
        <v>86000</v>
      </c>
      <c r="D502" s="194">
        <f>D501</f>
        <v>62120</v>
      </c>
      <c r="E502" s="194">
        <f>E501</f>
        <v>62120</v>
      </c>
      <c r="F502" s="190">
        <f>E502/D502</f>
        <v>1</v>
      </c>
    </row>
    <row r="503" spans="1:6" s="109" customFormat="1" ht="23.25" customHeight="1">
      <c r="A503" s="193" t="s">
        <v>137</v>
      </c>
      <c r="B503" s="193" t="s">
        <v>136</v>
      </c>
      <c r="C503" s="192">
        <f>C502</f>
        <v>86000</v>
      </c>
      <c r="D503" s="192">
        <f>D502</f>
        <v>62120</v>
      </c>
      <c r="E503" s="192">
        <f>E502</f>
        <v>62120</v>
      </c>
      <c r="F503" s="191">
        <f>E503/D503</f>
        <v>1</v>
      </c>
    </row>
    <row r="504" spans="1:6" s="101" customFormat="1" ht="24" customHeight="1">
      <c r="A504" s="189" t="s">
        <v>3</v>
      </c>
      <c r="B504" s="189" t="s">
        <v>2</v>
      </c>
      <c r="C504" s="188">
        <f>C500+C503</f>
        <v>404000</v>
      </c>
      <c r="D504" s="188">
        <f>D500+D503</f>
        <v>320406</v>
      </c>
      <c r="E504" s="188">
        <f>E500+E503</f>
        <v>316819</v>
      </c>
      <c r="F504" s="187">
        <f>E504/D504</f>
        <v>0.98880482887336696</v>
      </c>
    </row>
    <row r="505" spans="1:6" ht="27" customHeight="1">
      <c r="A505" s="189" t="s">
        <v>1</v>
      </c>
      <c r="B505" s="189" t="s">
        <v>0</v>
      </c>
      <c r="C505" s="188">
        <f>C504</f>
        <v>404000</v>
      </c>
      <c r="D505" s="188">
        <f>D504</f>
        <v>320406</v>
      </c>
      <c r="E505" s="188">
        <f>E504</f>
        <v>316819</v>
      </c>
      <c r="F505" s="187">
        <f>E505/D505</f>
        <v>0.98880482887336696</v>
      </c>
    </row>
    <row r="506" spans="1:6" ht="27" customHeight="1">
      <c r="A506" s="189" t="s">
        <v>67</v>
      </c>
      <c r="B506" s="81"/>
      <c r="C506" s="80"/>
      <c r="D506" s="80"/>
      <c r="E506" s="80"/>
    </row>
    <row r="507" spans="1:6">
      <c r="A507" s="9" t="s">
        <v>282</v>
      </c>
      <c r="B507" s="9" t="s">
        <v>281</v>
      </c>
      <c r="C507" s="8">
        <v>326000</v>
      </c>
      <c r="D507" s="8">
        <v>326000</v>
      </c>
      <c r="E507" s="8"/>
      <c r="F507" s="2">
        <f>E507/D507</f>
        <v>0</v>
      </c>
    </row>
    <row r="508" spans="1:6" s="109" customFormat="1" ht="23.25" customHeight="1">
      <c r="A508" s="147" t="s">
        <v>280</v>
      </c>
      <c r="B508" s="147" t="s">
        <v>279</v>
      </c>
      <c r="C508" s="146">
        <f>C507</f>
        <v>326000</v>
      </c>
      <c r="D508" s="146">
        <f>D507</f>
        <v>326000</v>
      </c>
      <c r="E508" s="146">
        <f>E507</f>
        <v>0</v>
      </c>
      <c r="F508" s="190">
        <f>E508/D508</f>
        <v>0</v>
      </c>
    </row>
    <row r="509" spans="1:6">
      <c r="A509" s="9" t="s">
        <v>62</v>
      </c>
      <c r="B509" s="9" t="s">
        <v>61</v>
      </c>
      <c r="C509" s="8">
        <v>88000</v>
      </c>
      <c r="D509" s="8">
        <v>88000</v>
      </c>
      <c r="E509" s="8"/>
      <c r="F509" s="2">
        <f>E509/D509</f>
        <v>0</v>
      </c>
    </row>
    <row r="510" spans="1:6" s="109" customFormat="1" ht="22.5" customHeight="1">
      <c r="A510" s="147" t="s">
        <v>127</v>
      </c>
      <c r="B510" s="147" t="s">
        <v>126</v>
      </c>
      <c r="C510" s="146">
        <f>C509</f>
        <v>88000</v>
      </c>
      <c r="D510" s="146">
        <f>D509</f>
        <v>88000</v>
      </c>
      <c r="E510" s="146">
        <f>E509</f>
        <v>0</v>
      </c>
      <c r="F510" s="190">
        <f>E510/D510</f>
        <v>0</v>
      </c>
    </row>
    <row r="511" spans="1:6" ht="27.75" customHeight="1">
      <c r="A511" s="189" t="s">
        <v>60</v>
      </c>
      <c r="B511" s="189" t="s">
        <v>59</v>
      </c>
      <c r="C511" s="188">
        <f>C508+C510</f>
        <v>414000</v>
      </c>
      <c r="D511" s="188">
        <f>D508+D510</f>
        <v>414000</v>
      </c>
      <c r="E511" s="188">
        <f>E508+E510</f>
        <v>0</v>
      </c>
      <c r="F511" s="187">
        <f>E511/D511</f>
        <v>0</v>
      </c>
    </row>
    <row r="512" spans="1:6" ht="30" customHeight="1">
      <c r="A512" s="189" t="s">
        <v>1</v>
      </c>
      <c r="B512" s="189" t="s">
        <v>58</v>
      </c>
      <c r="C512" s="188">
        <f>C511</f>
        <v>414000</v>
      </c>
      <c r="D512" s="188">
        <f>D511</f>
        <v>414000</v>
      </c>
      <c r="E512" s="188">
        <f>E511</f>
        <v>0</v>
      </c>
      <c r="F512" s="187">
        <f>E512/D512</f>
        <v>0</v>
      </c>
    </row>
    <row r="514" spans="1:6" ht="30.75" customHeight="1">
      <c r="A514" s="117" t="s">
        <v>57</v>
      </c>
      <c r="B514" s="116" t="s">
        <v>350</v>
      </c>
      <c r="C514" s="116"/>
      <c r="D514" s="116"/>
      <c r="E514" s="116"/>
      <c r="F514" s="116"/>
    </row>
    <row r="515" spans="1:6" ht="29.25" customHeight="1">
      <c r="A515" s="7" t="s">
        <v>55</v>
      </c>
      <c r="B515" s="7" t="s">
        <v>54</v>
      </c>
      <c r="C515" s="7" t="s">
        <v>53</v>
      </c>
      <c r="D515" s="7" t="s">
        <v>52</v>
      </c>
      <c r="E515" s="15" t="s">
        <v>51</v>
      </c>
      <c r="F515" s="14" t="s">
        <v>50</v>
      </c>
    </row>
    <row r="516" spans="1:6">
      <c r="A516" s="9" t="s">
        <v>122</v>
      </c>
      <c r="B516" s="9" t="s">
        <v>121</v>
      </c>
      <c r="C516" s="8">
        <v>2032000</v>
      </c>
      <c r="D516" s="8">
        <v>1449746</v>
      </c>
      <c r="E516" s="8">
        <v>1078783</v>
      </c>
      <c r="F516" s="2">
        <f>E516/D516</f>
        <v>0.74411862491774416</v>
      </c>
    </row>
    <row r="517" spans="1:6">
      <c r="A517" s="9" t="s">
        <v>349</v>
      </c>
      <c r="B517" s="9" t="s">
        <v>119</v>
      </c>
      <c r="C517" s="8"/>
      <c r="D517" s="8">
        <v>210918</v>
      </c>
      <c r="E517" s="8">
        <v>210918</v>
      </c>
      <c r="F517" s="2">
        <f>E517/D517</f>
        <v>1</v>
      </c>
    </row>
    <row r="518" spans="1:6">
      <c r="A518" s="9" t="s">
        <v>348</v>
      </c>
      <c r="B518" s="9" t="s">
        <v>347</v>
      </c>
      <c r="C518" s="8"/>
      <c r="D518" s="8">
        <v>218690</v>
      </c>
      <c r="E518" s="8">
        <v>218690</v>
      </c>
      <c r="F518" s="2">
        <f>E518/D518</f>
        <v>1</v>
      </c>
    </row>
    <row r="519" spans="1:6">
      <c r="A519" s="9" t="s">
        <v>346</v>
      </c>
      <c r="B519" s="9" t="s">
        <v>345</v>
      </c>
      <c r="C519" s="8"/>
      <c r="D519" s="8">
        <v>130213</v>
      </c>
      <c r="E519" s="8">
        <v>130213</v>
      </c>
      <c r="F519" s="2">
        <f>E519/D519</f>
        <v>1</v>
      </c>
    </row>
    <row r="520" spans="1:6">
      <c r="A520" s="9" t="s">
        <v>118</v>
      </c>
      <c r="B520" s="9" t="s">
        <v>117</v>
      </c>
      <c r="C520" s="8"/>
      <c r="D520" s="8">
        <v>0</v>
      </c>
      <c r="E520" s="8"/>
    </row>
    <row r="521" spans="1:6" ht="23.25" customHeight="1">
      <c r="A521" s="115" t="s">
        <v>307</v>
      </c>
      <c r="B521" s="115" t="s">
        <v>306</v>
      </c>
      <c r="C521" s="114">
        <f>C516+C517+C518+C519+C520</f>
        <v>2032000</v>
      </c>
      <c r="D521" s="114">
        <f>D516+D517+D518+D519+D520</f>
        <v>2009567</v>
      </c>
      <c r="E521" s="114">
        <f>E516+E517+E518+E519+E520</f>
        <v>1638604</v>
      </c>
      <c r="F521" s="113">
        <f>E521/D521</f>
        <v>0.81540152679656863</v>
      </c>
    </row>
    <row r="522" spans="1:6" ht="22.5" customHeight="1">
      <c r="A522" s="115" t="s">
        <v>344</v>
      </c>
      <c r="B522" s="115" t="s">
        <v>115</v>
      </c>
      <c r="C522" s="114">
        <v>80000</v>
      </c>
      <c r="D522" s="114">
        <v>80000</v>
      </c>
      <c r="E522" s="114">
        <v>80000</v>
      </c>
      <c r="F522" s="113">
        <f>E522/D522</f>
        <v>1</v>
      </c>
    </row>
    <row r="523" spans="1:6">
      <c r="A523" s="9" t="s">
        <v>343</v>
      </c>
      <c r="B523" s="9" t="s">
        <v>342</v>
      </c>
      <c r="C523" s="8">
        <v>313000</v>
      </c>
      <c r="D523" s="8">
        <v>604326</v>
      </c>
      <c r="E523" s="8">
        <v>604326</v>
      </c>
      <c r="F523" s="2">
        <f>E523/D523</f>
        <v>1</v>
      </c>
    </row>
    <row r="524" spans="1:6" ht="23.25" customHeight="1">
      <c r="A524" s="115" t="s">
        <v>341</v>
      </c>
      <c r="B524" s="115" t="s">
        <v>340</v>
      </c>
      <c r="C524" s="114">
        <f>C523</f>
        <v>313000</v>
      </c>
      <c r="D524" s="114">
        <f>D523</f>
        <v>604326</v>
      </c>
      <c r="E524" s="114">
        <f>E523</f>
        <v>604326</v>
      </c>
      <c r="F524" s="113">
        <f>E524/D524</f>
        <v>1</v>
      </c>
    </row>
    <row r="525" spans="1:6">
      <c r="A525" s="9" t="s">
        <v>112</v>
      </c>
      <c r="B525" s="9" t="s">
        <v>111</v>
      </c>
      <c r="C525" s="8">
        <v>42000</v>
      </c>
      <c r="D525" s="8">
        <v>0</v>
      </c>
      <c r="E525" s="8"/>
    </row>
    <row r="526" spans="1:6">
      <c r="A526" s="9" t="s">
        <v>339</v>
      </c>
      <c r="B526" s="9" t="s">
        <v>109</v>
      </c>
      <c r="C526" s="8">
        <v>30000</v>
      </c>
      <c r="D526" s="8">
        <v>27400</v>
      </c>
      <c r="E526" s="8">
        <v>27400</v>
      </c>
      <c r="F526" s="2">
        <f>E526/D526</f>
        <v>1</v>
      </c>
    </row>
    <row r="527" spans="1:6" ht="21.75" customHeight="1">
      <c r="A527" s="115" t="s">
        <v>305</v>
      </c>
      <c r="B527" s="115" t="s">
        <v>304</v>
      </c>
      <c r="C527" s="114">
        <f>C525+C526</f>
        <v>72000</v>
      </c>
      <c r="D527" s="114">
        <f>D525+D526</f>
        <v>27400</v>
      </c>
      <c r="E527" s="114">
        <f>E525+E526</f>
        <v>27400</v>
      </c>
      <c r="F527" s="113">
        <f>E527/D527</f>
        <v>1</v>
      </c>
    </row>
    <row r="528" spans="1:6" ht="22.5" customHeight="1">
      <c r="A528" s="115" t="s">
        <v>338</v>
      </c>
      <c r="B528" s="115" t="s">
        <v>105</v>
      </c>
      <c r="C528" s="114">
        <v>156000</v>
      </c>
      <c r="D528" s="114">
        <v>153787</v>
      </c>
      <c r="E528" s="114">
        <v>153787</v>
      </c>
      <c r="F528" s="113">
        <f>E528/D528</f>
        <v>1</v>
      </c>
    </row>
    <row r="529" spans="1:6" ht="22.5" customHeight="1">
      <c r="A529" s="115" t="s">
        <v>303</v>
      </c>
      <c r="B529" s="115" t="s">
        <v>103</v>
      </c>
      <c r="C529" s="114">
        <v>12000</v>
      </c>
      <c r="D529" s="114">
        <v>12000</v>
      </c>
      <c r="E529" s="114">
        <v>12000</v>
      </c>
      <c r="F529" s="113">
        <f>E529/D529</f>
        <v>1</v>
      </c>
    </row>
    <row r="530" spans="1:6">
      <c r="A530" s="9" t="s">
        <v>100</v>
      </c>
      <c r="B530" s="9" t="s">
        <v>99</v>
      </c>
      <c r="C530" s="8"/>
      <c r="D530" s="8">
        <v>61859</v>
      </c>
      <c r="E530" s="8">
        <v>61859</v>
      </c>
      <c r="F530" s="2">
        <f>E530/D530</f>
        <v>1</v>
      </c>
    </row>
    <row r="531" spans="1:6" ht="24.75" customHeight="1">
      <c r="A531" s="115" t="s">
        <v>301</v>
      </c>
      <c r="B531" s="115" t="s">
        <v>300</v>
      </c>
      <c r="C531" s="114">
        <f>C530</f>
        <v>0</v>
      </c>
      <c r="D531" s="114">
        <f>D530</f>
        <v>61859</v>
      </c>
      <c r="E531" s="114">
        <f>E530</f>
        <v>61859</v>
      </c>
      <c r="F531" s="113">
        <f>E531/D531</f>
        <v>1</v>
      </c>
    </row>
    <row r="532" spans="1:6" ht="24" customHeight="1">
      <c r="A532" s="186" t="s">
        <v>299</v>
      </c>
      <c r="B532" s="186" t="s">
        <v>298</v>
      </c>
      <c r="C532" s="185">
        <f>C521+C522+C524+C527+C528+C529+C531</f>
        <v>2665000</v>
      </c>
      <c r="D532" s="185">
        <f>D521+D522+D524+D527+D528+D529+D531</f>
        <v>2948939</v>
      </c>
      <c r="E532" s="185">
        <f>E521+E522+E524+E527+E528+E529+E531</f>
        <v>2577976</v>
      </c>
      <c r="F532" s="110">
        <f>E532/D532</f>
        <v>0.87420458680223634</v>
      </c>
    </row>
    <row r="533" spans="1:6" ht="23.25" customHeight="1">
      <c r="A533" s="108" t="s">
        <v>98</v>
      </c>
      <c r="B533" s="108" t="s">
        <v>97</v>
      </c>
      <c r="C533" s="107">
        <f>C532</f>
        <v>2665000</v>
      </c>
      <c r="D533" s="107">
        <f>D532</f>
        <v>2948939</v>
      </c>
      <c r="E533" s="107">
        <f>E532</f>
        <v>2577976</v>
      </c>
      <c r="F533" s="106">
        <f>E533/D533</f>
        <v>0.87420458680223634</v>
      </c>
    </row>
    <row r="534" spans="1:6">
      <c r="A534" s="9" t="s">
        <v>96</v>
      </c>
      <c r="B534" s="9" t="s">
        <v>95</v>
      </c>
      <c r="C534" s="8">
        <v>633000</v>
      </c>
      <c r="D534" s="8">
        <v>647133</v>
      </c>
      <c r="E534" s="8">
        <v>647133</v>
      </c>
      <c r="F534" s="2">
        <f>E534/D534</f>
        <v>1</v>
      </c>
    </row>
    <row r="535" spans="1:6">
      <c r="A535" s="9" t="s">
        <v>94</v>
      </c>
      <c r="B535" s="9" t="s">
        <v>93</v>
      </c>
      <c r="C535" s="8"/>
      <c r="D535" s="8">
        <v>4566</v>
      </c>
      <c r="E535" s="8">
        <v>4566</v>
      </c>
      <c r="F535" s="2">
        <f>E535/D535</f>
        <v>1</v>
      </c>
    </row>
    <row r="536" spans="1:6">
      <c r="A536" s="9" t="s">
        <v>293</v>
      </c>
      <c r="B536" s="9" t="s">
        <v>91</v>
      </c>
      <c r="C536" s="8"/>
      <c r="D536" s="8">
        <v>4895</v>
      </c>
      <c r="E536" s="8">
        <v>4895</v>
      </c>
      <c r="F536" s="2">
        <f>E536/D536</f>
        <v>1</v>
      </c>
    </row>
    <row r="537" spans="1:6" ht="23.25" customHeight="1">
      <c r="A537" s="108" t="s">
        <v>90</v>
      </c>
      <c r="B537" s="108" t="s">
        <v>89</v>
      </c>
      <c r="C537" s="107">
        <f>C534+C535+C536</f>
        <v>633000</v>
      </c>
      <c r="D537" s="107">
        <f>D534+D535+D536</f>
        <v>656594</v>
      </c>
      <c r="E537" s="107">
        <f>E534+E535+E536</f>
        <v>656594</v>
      </c>
      <c r="F537" s="106">
        <f>E537/D537</f>
        <v>1</v>
      </c>
    </row>
    <row r="538" spans="1:6">
      <c r="A538" s="9" t="s">
        <v>292</v>
      </c>
      <c r="B538" s="9" t="s">
        <v>46</v>
      </c>
      <c r="C538" s="8"/>
      <c r="D538" s="8">
        <v>19197</v>
      </c>
      <c r="E538" s="8">
        <v>19197</v>
      </c>
      <c r="F538" s="2">
        <f>E538/D538</f>
        <v>1</v>
      </c>
    </row>
    <row r="539" spans="1:6">
      <c r="A539" s="9" t="s">
        <v>43</v>
      </c>
      <c r="B539" s="9" t="s">
        <v>42</v>
      </c>
      <c r="C539" s="8"/>
      <c r="D539" s="8">
        <v>28303</v>
      </c>
      <c r="E539" s="8">
        <v>28303</v>
      </c>
      <c r="F539" s="2">
        <f>E539/D539</f>
        <v>1</v>
      </c>
    </row>
    <row r="540" spans="1:6">
      <c r="A540" s="9" t="s">
        <v>88</v>
      </c>
      <c r="B540" s="9" t="s">
        <v>40</v>
      </c>
      <c r="C540" s="8"/>
      <c r="D540" s="8">
        <v>37496</v>
      </c>
      <c r="E540" s="8">
        <v>37496</v>
      </c>
      <c r="F540" s="2">
        <f>E540/D540</f>
        <v>1</v>
      </c>
    </row>
    <row r="541" spans="1:6">
      <c r="A541" s="9" t="s">
        <v>39</v>
      </c>
      <c r="B541" s="9" t="s">
        <v>38</v>
      </c>
      <c r="C541" s="8">
        <v>150000</v>
      </c>
      <c r="D541" s="8">
        <v>53029</v>
      </c>
      <c r="E541" s="8">
        <v>53029</v>
      </c>
      <c r="F541" s="2">
        <f>E541/D541</f>
        <v>1</v>
      </c>
    </row>
    <row r="542" spans="1:6" ht="23.25" customHeight="1">
      <c r="A542" s="115" t="s">
        <v>165</v>
      </c>
      <c r="B542" s="115" t="s">
        <v>164</v>
      </c>
      <c r="C542" s="114">
        <f>C538+C539+C540+C541</f>
        <v>150000</v>
      </c>
      <c r="D542" s="114">
        <f>D538+D539+D540+D541</f>
        <v>138025</v>
      </c>
      <c r="E542" s="114">
        <f>E538+E539+E540+E541</f>
        <v>138025</v>
      </c>
      <c r="F542" s="113">
        <f>E542/D542</f>
        <v>1</v>
      </c>
    </row>
    <row r="543" spans="1:6" s="109" customFormat="1" ht="27.75" customHeight="1">
      <c r="A543" s="112" t="s">
        <v>163</v>
      </c>
      <c r="B543" s="112" t="s">
        <v>162</v>
      </c>
      <c r="C543" s="111">
        <f>C542</f>
        <v>150000</v>
      </c>
      <c r="D543" s="111">
        <f>D542</f>
        <v>138025</v>
      </c>
      <c r="E543" s="111">
        <f>E542</f>
        <v>138025</v>
      </c>
      <c r="F543" s="110">
        <f>E543/D543</f>
        <v>1</v>
      </c>
    </row>
    <row r="544" spans="1:6">
      <c r="A544" s="9" t="s">
        <v>87</v>
      </c>
      <c r="B544" s="9" t="s">
        <v>86</v>
      </c>
      <c r="C544" s="8">
        <v>50000</v>
      </c>
      <c r="D544" s="8">
        <v>0</v>
      </c>
      <c r="E544" s="8"/>
    </row>
    <row r="545" spans="1:6" ht="24" customHeight="1">
      <c r="A545" s="115" t="s">
        <v>161</v>
      </c>
      <c r="B545" s="115" t="s">
        <v>160</v>
      </c>
      <c r="C545" s="114">
        <f>C544</f>
        <v>50000</v>
      </c>
      <c r="D545" s="114">
        <f>D544</f>
        <v>0</v>
      </c>
      <c r="E545" s="114">
        <f>E544</f>
        <v>0</v>
      </c>
      <c r="F545" s="113"/>
    </row>
    <row r="546" spans="1:6">
      <c r="A546" s="9" t="s">
        <v>35</v>
      </c>
      <c r="B546" s="9" t="s">
        <v>34</v>
      </c>
      <c r="C546" s="8"/>
      <c r="D546" s="8">
        <v>8581</v>
      </c>
      <c r="E546" s="8">
        <v>8581</v>
      </c>
      <c r="F546" s="2">
        <f>E546/D546</f>
        <v>1</v>
      </c>
    </row>
    <row r="547" spans="1:6" ht="23.25" customHeight="1">
      <c r="A547" s="115" t="s">
        <v>159</v>
      </c>
      <c r="B547" s="115" t="s">
        <v>158</v>
      </c>
      <c r="C547" s="114">
        <f>C546</f>
        <v>0</v>
      </c>
      <c r="D547" s="114">
        <f>D546</f>
        <v>8581</v>
      </c>
      <c r="E547" s="114">
        <f>E546</f>
        <v>8581</v>
      </c>
      <c r="F547" s="113">
        <f>E547/D547</f>
        <v>1</v>
      </c>
    </row>
    <row r="548" spans="1:6" s="109" customFormat="1" ht="23.25" customHeight="1">
      <c r="A548" s="112" t="s">
        <v>157</v>
      </c>
      <c r="B548" s="112" t="s">
        <v>156</v>
      </c>
      <c r="C548" s="111">
        <f>C545+C547</f>
        <v>50000</v>
      </c>
      <c r="D548" s="111">
        <f>D545+D547</f>
        <v>8581</v>
      </c>
      <c r="E548" s="111">
        <f>E545+E547</f>
        <v>8581</v>
      </c>
      <c r="F548" s="110">
        <f>E548/D548</f>
        <v>1</v>
      </c>
    </row>
    <row r="549" spans="1:6">
      <c r="A549" s="9" t="s">
        <v>85</v>
      </c>
      <c r="B549" s="9" t="s">
        <v>32</v>
      </c>
      <c r="C549" s="8">
        <v>50000</v>
      </c>
      <c r="D549" s="8">
        <v>13726</v>
      </c>
      <c r="E549" s="8">
        <v>13726</v>
      </c>
      <c r="F549" s="2">
        <f>E549/D549</f>
        <v>1</v>
      </c>
    </row>
    <row r="550" spans="1:6">
      <c r="A550" s="9" t="s">
        <v>31</v>
      </c>
      <c r="B550" s="9" t="s">
        <v>30</v>
      </c>
      <c r="C550" s="8">
        <v>200000</v>
      </c>
      <c r="D550" s="8">
        <v>301045</v>
      </c>
      <c r="E550" s="8">
        <v>301045</v>
      </c>
      <c r="F550" s="2">
        <f>E550/D550</f>
        <v>1</v>
      </c>
    </row>
    <row r="551" spans="1:6">
      <c r="A551" s="9" t="s">
        <v>84</v>
      </c>
      <c r="B551" s="9" t="s">
        <v>28</v>
      </c>
      <c r="C551" s="8">
        <v>10000</v>
      </c>
      <c r="D551" s="8">
        <v>4168</v>
      </c>
      <c r="E551" s="8">
        <v>4168</v>
      </c>
      <c r="F551" s="2">
        <f>E551/D551</f>
        <v>1</v>
      </c>
    </row>
    <row r="552" spans="1:6" ht="24.75" customHeight="1">
      <c r="A552" s="115" t="s">
        <v>155</v>
      </c>
      <c r="B552" s="115" t="s">
        <v>154</v>
      </c>
      <c r="C552" s="114">
        <f>C549+C550+C551</f>
        <v>260000</v>
      </c>
      <c r="D552" s="114">
        <f>D549+D550+D551</f>
        <v>318939</v>
      </c>
      <c r="E552" s="114">
        <f>E549+E550+E551</f>
        <v>318939</v>
      </c>
      <c r="F552" s="113">
        <f>E552/D552</f>
        <v>1</v>
      </c>
    </row>
    <row r="553" spans="1:6" ht="25.5" customHeight="1">
      <c r="A553" s="115" t="s">
        <v>25</v>
      </c>
      <c r="B553" s="115" t="s">
        <v>24</v>
      </c>
      <c r="C553" s="114"/>
      <c r="D553" s="114">
        <v>55000</v>
      </c>
      <c r="E553" s="114">
        <v>55000</v>
      </c>
      <c r="F553" s="113">
        <f>E553/D553</f>
        <v>1</v>
      </c>
    </row>
    <row r="554" spans="1:6">
      <c r="A554" s="9" t="s">
        <v>152</v>
      </c>
      <c r="B554" s="9" t="s">
        <v>18</v>
      </c>
      <c r="C554" s="8">
        <v>50000</v>
      </c>
      <c r="D554" s="8">
        <v>43339</v>
      </c>
      <c r="E554" s="8">
        <v>43339</v>
      </c>
      <c r="F554" s="2">
        <f>E554/D554</f>
        <v>1</v>
      </c>
    </row>
    <row r="555" spans="1:6" ht="21.75" customHeight="1">
      <c r="A555" s="115" t="s">
        <v>151</v>
      </c>
      <c r="B555" s="115" t="s">
        <v>150</v>
      </c>
      <c r="C555" s="114">
        <f>C554</f>
        <v>50000</v>
      </c>
      <c r="D555" s="114">
        <f>D554</f>
        <v>43339</v>
      </c>
      <c r="E555" s="114">
        <f>E554</f>
        <v>43339</v>
      </c>
      <c r="F555" s="113">
        <f>E555/D555</f>
        <v>1</v>
      </c>
    </row>
    <row r="556" spans="1:6">
      <c r="A556" s="9" t="s">
        <v>290</v>
      </c>
      <c r="B556" s="9" t="s">
        <v>16</v>
      </c>
      <c r="C556" s="8">
        <v>25000</v>
      </c>
      <c r="D556" s="8">
        <v>15363</v>
      </c>
      <c r="E556" s="8">
        <v>15363</v>
      </c>
      <c r="F556" s="2">
        <f>E556/D556</f>
        <v>1</v>
      </c>
    </row>
    <row r="557" spans="1:6">
      <c r="A557" s="9" t="s">
        <v>13</v>
      </c>
      <c r="B557" s="9" t="s">
        <v>12</v>
      </c>
      <c r="C557" s="8"/>
      <c r="D557" s="8">
        <v>1729</v>
      </c>
      <c r="E557" s="8">
        <v>1729</v>
      </c>
      <c r="F557" s="2">
        <f>E557/D557</f>
        <v>1</v>
      </c>
    </row>
    <row r="558" spans="1:6">
      <c r="A558" s="9" t="s">
        <v>149</v>
      </c>
      <c r="B558" s="9" t="s">
        <v>10</v>
      </c>
      <c r="C558" s="8">
        <v>20000</v>
      </c>
      <c r="D558" s="8">
        <v>20000</v>
      </c>
      <c r="E558" s="8">
        <v>16030</v>
      </c>
      <c r="F558" s="2">
        <f>E558/D558</f>
        <v>0.80149999999999999</v>
      </c>
    </row>
    <row r="559" spans="1:6" ht="24.75" customHeight="1">
      <c r="A559" s="115" t="s">
        <v>148</v>
      </c>
      <c r="B559" s="115" t="s">
        <v>147</v>
      </c>
      <c r="C559" s="114">
        <f>C556+C557+C558</f>
        <v>45000</v>
      </c>
      <c r="D559" s="114">
        <f>D556+D557+D558</f>
        <v>37092</v>
      </c>
      <c r="E559" s="114">
        <f>E556+E557+E558</f>
        <v>33122</v>
      </c>
      <c r="F559" s="113">
        <f>E559/D559</f>
        <v>0.89296883424997309</v>
      </c>
    </row>
    <row r="560" spans="1:6" s="109" customFormat="1" ht="25.5" customHeight="1">
      <c r="A560" s="112" t="s">
        <v>146</v>
      </c>
      <c r="B560" s="112" t="s">
        <v>145</v>
      </c>
      <c r="C560" s="111">
        <f>C552+C553+C555+C559</f>
        <v>355000</v>
      </c>
      <c r="D560" s="111">
        <f>D552+D553+D555+D559</f>
        <v>454370</v>
      </c>
      <c r="E560" s="111">
        <f>E552+E553+E555+E559</f>
        <v>450400</v>
      </c>
      <c r="F560" s="110">
        <f>E560/D560</f>
        <v>0.99126262737416648</v>
      </c>
    </row>
    <row r="561" spans="1:6">
      <c r="A561" s="9" t="s">
        <v>9</v>
      </c>
      <c r="B561" s="9" t="s">
        <v>8</v>
      </c>
      <c r="C561" s="8">
        <v>20000</v>
      </c>
      <c r="D561" s="8">
        <v>54405</v>
      </c>
      <c r="E561" s="8">
        <v>54405</v>
      </c>
      <c r="F561" s="2">
        <f>E561/D561</f>
        <v>1</v>
      </c>
    </row>
    <row r="562" spans="1:6" ht="24" customHeight="1">
      <c r="A562" s="115" t="s">
        <v>144</v>
      </c>
      <c r="B562" s="115" t="s">
        <v>143</v>
      </c>
      <c r="C562" s="114">
        <f>C561</f>
        <v>20000</v>
      </c>
      <c r="D562" s="114">
        <f>D561</f>
        <v>54405</v>
      </c>
      <c r="E562" s="114">
        <f>E561</f>
        <v>54405</v>
      </c>
      <c r="F562" s="113">
        <f>E562/D562</f>
        <v>1</v>
      </c>
    </row>
    <row r="563" spans="1:6" s="109" customFormat="1" ht="25.5" customHeight="1">
      <c r="A563" s="112" t="s">
        <v>142</v>
      </c>
      <c r="B563" s="112" t="s">
        <v>141</v>
      </c>
      <c r="C563" s="111">
        <f>C562</f>
        <v>20000</v>
      </c>
      <c r="D563" s="111">
        <f>D562</f>
        <v>54405</v>
      </c>
      <c r="E563" s="111">
        <f>E562</f>
        <v>54405</v>
      </c>
      <c r="F563" s="110">
        <f>E563/D563</f>
        <v>1</v>
      </c>
    </row>
    <row r="564" spans="1:6">
      <c r="A564" s="9" t="s">
        <v>270</v>
      </c>
      <c r="B564" s="9" t="s">
        <v>223</v>
      </c>
      <c r="C564" s="8">
        <v>155000</v>
      </c>
      <c r="D564" s="8">
        <v>155000</v>
      </c>
      <c r="E564" s="8">
        <v>129434</v>
      </c>
      <c r="F564" s="2">
        <f>E564/D564</f>
        <v>0.83505806451612907</v>
      </c>
    </row>
    <row r="565" spans="1:6" ht="24" customHeight="1">
      <c r="A565" s="115" t="s">
        <v>139</v>
      </c>
      <c r="B565" s="115" t="s">
        <v>138</v>
      </c>
      <c r="C565" s="114">
        <f>C564</f>
        <v>155000</v>
      </c>
      <c r="D565" s="114">
        <f>D564</f>
        <v>155000</v>
      </c>
      <c r="E565" s="114">
        <f>E564</f>
        <v>129434</v>
      </c>
      <c r="F565" s="113">
        <f>E565/D565</f>
        <v>0.83505806451612907</v>
      </c>
    </row>
    <row r="566" spans="1:6" s="109" customFormat="1" ht="25.5" customHeight="1">
      <c r="A566" s="112" t="s">
        <v>137</v>
      </c>
      <c r="B566" s="112" t="s">
        <v>136</v>
      </c>
      <c r="C566" s="111">
        <f>C565</f>
        <v>155000</v>
      </c>
      <c r="D566" s="111">
        <f>D565</f>
        <v>155000</v>
      </c>
      <c r="E566" s="111">
        <f>E565</f>
        <v>129434</v>
      </c>
      <c r="F566" s="110">
        <f>E566/D566</f>
        <v>0.83505806451612907</v>
      </c>
    </row>
    <row r="567" spans="1:6" ht="22.5" customHeight="1">
      <c r="A567" s="184" t="s">
        <v>3</v>
      </c>
      <c r="B567" s="184" t="s">
        <v>2</v>
      </c>
      <c r="C567" s="183">
        <f>C543+C548+C560+C563+C566</f>
        <v>730000</v>
      </c>
      <c r="D567" s="183">
        <f>D543+D548+D560+D563+D566</f>
        <v>810381</v>
      </c>
      <c r="E567" s="183">
        <f>E543+E548+E560+E563+E566</f>
        <v>780845</v>
      </c>
      <c r="F567" s="106">
        <f>E567/D567</f>
        <v>0.96355294608338549</v>
      </c>
    </row>
    <row r="568" spans="1:6">
      <c r="A568" s="9" t="s">
        <v>77</v>
      </c>
      <c r="B568" s="9" t="s">
        <v>76</v>
      </c>
      <c r="C568" s="8"/>
      <c r="D568" s="8">
        <v>75453</v>
      </c>
      <c r="E568" s="8">
        <v>75453</v>
      </c>
      <c r="F568" s="2">
        <f>E568/D568</f>
        <v>1</v>
      </c>
    </row>
    <row r="569" spans="1:6" s="109" customFormat="1" ht="25.5" customHeight="1">
      <c r="A569" s="112" t="s">
        <v>134</v>
      </c>
      <c r="B569" s="112" t="s">
        <v>133</v>
      </c>
      <c r="C569" s="111">
        <f>C568</f>
        <v>0</v>
      </c>
      <c r="D569" s="111">
        <f>D568</f>
        <v>75453</v>
      </c>
      <c r="E569" s="111">
        <f>E568</f>
        <v>75453</v>
      </c>
      <c r="F569" s="110">
        <f>E569/D569</f>
        <v>1</v>
      </c>
    </row>
    <row r="570" spans="1:6">
      <c r="A570" s="9" t="s">
        <v>337</v>
      </c>
      <c r="B570" s="9" t="s">
        <v>283</v>
      </c>
      <c r="C570" s="8"/>
      <c r="D570" s="8">
        <v>20372</v>
      </c>
      <c r="E570" s="8">
        <v>20372</v>
      </c>
      <c r="F570" s="2">
        <f>E570/D570</f>
        <v>1</v>
      </c>
    </row>
    <row r="571" spans="1:6" s="109" customFormat="1" ht="22.5" customHeight="1">
      <c r="A571" s="112" t="s">
        <v>132</v>
      </c>
      <c r="B571" s="112" t="s">
        <v>131</v>
      </c>
      <c r="C571" s="111">
        <f>C570</f>
        <v>0</v>
      </c>
      <c r="D571" s="111">
        <f>D570</f>
        <v>20372</v>
      </c>
      <c r="E571" s="111">
        <f>E570</f>
        <v>20372</v>
      </c>
      <c r="F571" s="110">
        <f>E571/D571</f>
        <v>1</v>
      </c>
    </row>
    <row r="572" spans="1:6" ht="25.5" customHeight="1">
      <c r="A572" s="184" t="s">
        <v>73</v>
      </c>
      <c r="B572" s="184" t="s">
        <v>72</v>
      </c>
      <c r="C572" s="183">
        <f>C569+C571</f>
        <v>0</v>
      </c>
      <c r="D572" s="183">
        <f>D569+D571</f>
        <v>95825</v>
      </c>
      <c r="E572" s="183">
        <f>E569+E571</f>
        <v>95825</v>
      </c>
      <c r="F572" s="106">
        <f>E572/D572</f>
        <v>1</v>
      </c>
    </row>
    <row r="573" spans="1:6" ht="30.75" customHeight="1">
      <c r="A573" s="108" t="s">
        <v>1</v>
      </c>
      <c r="B573" s="108" t="s">
        <v>0</v>
      </c>
      <c r="C573" s="107">
        <f>C533+C537+C567+C572</f>
        <v>4028000</v>
      </c>
      <c r="D573" s="107">
        <f>D533+D537+D567+D572</f>
        <v>4511739</v>
      </c>
      <c r="E573" s="107">
        <f>E533+E537+E567+E572</f>
        <v>4111240</v>
      </c>
      <c r="F573" s="106">
        <f>E573/D573</f>
        <v>0.91123178889558998</v>
      </c>
    </row>
    <row r="574" spans="1:6" ht="30.75" customHeight="1">
      <c r="A574" s="108" t="s">
        <v>67</v>
      </c>
      <c r="B574" s="9"/>
      <c r="C574" s="8"/>
      <c r="D574" s="8"/>
      <c r="E574" s="8"/>
    </row>
    <row r="575" spans="1:6">
      <c r="A575" s="9" t="s">
        <v>336</v>
      </c>
      <c r="B575" s="9" t="s">
        <v>335</v>
      </c>
      <c r="C575" s="8">
        <v>3660000</v>
      </c>
      <c r="D575" s="8">
        <v>3986300</v>
      </c>
      <c r="E575" s="8">
        <v>3986300</v>
      </c>
      <c r="F575" s="2">
        <f>E575/D575</f>
        <v>1</v>
      </c>
    </row>
    <row r="576" spans="1:6" s="109" customFormat="1" ht="24" customHeight="1">
      <c r="A576" s="112" t="s">
        <v>334</v>
      </c>
      <c r="B576" s="112" t="s">
        <v>333</v>
      </c>
      <c r="C576" s="111">
        <f>C575</f>
        <v>3660000</v>
      </c>
      <c r="D576" s="111">
        <f>D575</f>
        <v>3986300</v>
      </c>
      <c r="E576" s="111">
        <f>E575</f>
        <v>3986300</v>
      </c>
      <c r="F576" s="182">
        <f>F575</f>
        <v>1</v>
      </c>
    </row>
    <row r="577" spans="1:6" s="101" customFormat="1" ht="24.75" customHeight="1">
      <c r="A577" s="108" t="s">
        <v>332</v>
      </c>
      <c r="B577" s="108" t="s">
        <v>331</v>
      </c>
      <c r="C577" s="107">
        <f>C576</f>
        <v>3660000</v>
      </c>
      <c r="D577" s="107">
        <f>D576</f>
        <v>3986300</v>
      </c>
      <c r="E577" s="107">
        <f>E576</f>
        <v>3986300</v>
      </c>
      <c r="F577" s="181">
        <f>F576</f>
        <v>1</v>
      </c>
    </row>
    <row r="578" spans="1:6" ht="31.5" customHeight="1">
      <c r="A578" s="108" t="s">
        <v>1</v>
      </c>
      <c r="B578" s="108" t="s">
        <v>58</v>
      </c>
      <c r="C578" s="107">
        <f>C577</f>
        <v>3660000</v>
      </c>
      <c r="D578" s="107">
        <f>D577</f>
        <v>3986300</v>
      </c>
      <c r="E578" s="107">
        <f>E577</f>
        <v>3986300</v>
      </c>
      <c r="F578" s="181">
        <f>F577</f>
        <v>1</v>
      </c>
    </row>
    <row r="580" spans="1:6" ht="28.5" customHeight="1">
      <c r="A580" s="73" t="s">
        <v>57</v>
      </c>
      <c r="B580" s="72" t="s">
        <v>330</v>
      </c>
      <c r="C580" s="72"/>
      <c r="D580" s="72"/>
      <c r="E580" s="72"/>
      <c r="F580" s="72"/>
    </row>
    <row r="581" spans="1:6" ht="29.25" customHeight="1">
      <c r="A581" s="10" t="s">
        <v>55</v>
      </c>
      <c r="B581" s="10" t="s">
        <v>54</v>
      </c>
      <c r="C581" s="10" t="s">
        <v>53</v>
      </c>
      <c r="D581" s="10" t="s">
        <v>52</v>
      </c>
      <c r="E581" s="180" t="s">
        <v>51</v>
      </c>
      <c r="F581" s="179" t="s">
        <v>50</v>
      </c>
    </row>
    <row r="582" spans="1:6">
      <c r="A582" s="9" t="s">
        <v>232</v>
      </c>
      <c r="B582" s="9" t="s">
        <v>32</v>
      </c>
      <c r="C582" s="8">
        <v>50000</v>
      </c>
      <c r="D582" s="8">
        <v>26100</v>
      </c>
      <c r="E582" s="8">
        <v>26100</v>
      </c>
      <c r="F582" s="2">
        <f>E582/D582</f>
        <v>1</v>
      </c>
    </row>
    <row r="583" spans="1:6">
      <c r="A583" s="9" t="s">
        <v>314</v>
      </c>
      <c r="B583" s="9" t="s">
        <v>30</v>
      </c>
      <c r="C583" s="8">
        <v>300000</v>
      </c>
      <c r="D583" s="8">
        <v>333028</v>
      </c>
      <c r="E583" s="8">
        <v>333028</v>
      </c>
      <c r="F583" s="2">
        <f>E583/D583</f>
        <v>1</v>
      </c>
    </row>
    <row r="584" spans="1:6">
      <c r="A584" s="9" t="s">
        <v>231</v>
      </c>
      <c r="B584" s="9" t="s">
        <v>28</v>
      </c>
      <c r="C584" s="8">
        <v>200000</v>
      </c>
      <c r="D584" s="8">
        <v>551193</v>
      </c>
      <c r="E584" s="8">
        <v>551193</v>
      </c>
      <c r="F584" s="2">
        <f>E584/D584</f>
        <v>1</v>
      </c>
    </row>
    <row r="585" spans="1:6" ht="21.75" customHeight="1">
      <c r="A585" s="95" t="s">
        <v>155</v>
      </c>
      <c r="B585" s="95" t="s">
        <v>154</v>
      </c>
      <c r="C585" s="94">
        <f>C582+C583+C584</f>
        <v>550000</v>
      </c>
      <c r="D585" s="94">
        <f>D582+D583+D584</f>
        <v>910321</v>
      </c>
      <c r="E585" s="94">
        <f>E582+E583+E584</f>
        <v>910321</v>
      </c>
      <c r="F585" s="93">
        <f>E585/D585</f>
        <v>1</v>
      </c>
    </row>
    <row r="586" spans="1:6" ht="21.75" customHeight="1">
      <c r="A586" s="95" t="s">
        <v>313</v>
      </c>
      <c r="B586" s="95" t="s">
        <v>24</v>
      </c>
      <c r="C586" s="94"/>
      <c r="D586" s="94">
        <v>170240</v>
      </c>
      <c r="E586" s="94">
        <v>170240</v>
      </c>
      <c r="F586" s="93">
        <f>E586/D586</f>
        <v>1</v>
      </c>
    </row>
    <row r="587" spans="1:6">
      <c r="A587" s="9" t="s">
        <v>17</v>
      </c>
      <c r="B587" s="9" t="s">
        <v>16</v>
      </c>
      <c r="C587" s="8">
        <v>20000</v>
      </c>
      <c r="D587" s="8">
        <v>6144</v>
      </c>
      <c r="E587" s="8">
        <v>6144</v>
      </c>
      <c r="F587" s="2">
        <f>E587/D587</f>
        <v>1</v>
      </c>
    </row>
    <row r="588" spans="1:6" ht="22.5" customHeight="1">
      <c r="A588" s="95" t="s">
        <v>148</v>
      </c>
      <c r="B588" s="95" t="s">
        <v>147</v>
      </c>
      <c r="C588" s="94">
        <f>C587</f>
        <v>20000</v>
      </c>
      <c r="D588" s="94">
        <f>D587</f>
        <v>6144</v>
      </c>
      <c r="E588" s="94">
        <f>E587</f>
        <v>6144</v>
      </c>
      <c r="F588" s="93">
        <f>E588/D588</f>
        <v>1</v>
      </c>
    </row>
    <row r="589" spans="1:6" s="109" customFormat="1" ht="23.25" customHeight="1">
      <c r="A589" s="92" t="s">
        <v>146</v>
      </c>
      <c r="B589" s="92" t="s">
        <v>145</v>
      </c>
      <c r="C589" s="91">
        <f>C585+C586+C588</f>
        <v>570000</v>
      </c>
      <c r="D589" s="91">
        <f>D585+D586+D588</f>
        <v>1086705</v>
      </c>
      <c r="E589" s="91">
        <f>E585+E586+E588</f>
        <v>1086705</v>
      </c>
      <c r="F589" s="90">
        <f>E589/D589</f>
        <v>1</v>
      </c>
    </row>
    <row r="590" spans="1:6">
      <c r="A590" s="9" t="s">
        <v>270</v>
      </c>
      <c r="B590" s="9" t="s">
        <v>223</v>
      </c>
      <c r="C590" s="8">
        <v>154000</v>
      </c>
      <c r="D590" s="8">
        <v>291751</v>
      </c>
      <c r="E590" s="8">
        <v>291751</v>
      </c>
      <c r="F590" s="2">
        <f>E590/D590</f>
        <v>1</v>
      </c>
    </row>
    <row r="591" spans="1:6" ht="24" customHeight="1">
      <c r="A591" s="95" t="s">
        <v>139</v>
      </c>
      <c r="B591" s="95" t="s">
        <v>138</v>
      </c>
      <c r="C591" s="94">
        <f>C590</f>
        <v>154000</v>
      </c>
      <c r="D591" s="94">
        <f>D590</f>
        <v>291751</v>
      </c>
      <c r="E591" s="94">
        <f>E590</f>
        <v>291751</v>
      </c>
      <c r="F591" s="93">
        <f>E591/D591</f>
        <v>1</v>
      </c>
    </row>
    <row r="592" spans="1:6" s="109" customFormat="1" ht="26.25" customHeight="1">
      <c r="A592" s="92" t="s">
        <v>137</v>
      </c>
      <c r="B592" s="92" t="s">
        <v>136</v>
      </c>
      <c r="C592" s="91">
        <f>C591</f>
        <v>154000</v>
      </c>
      <c r="D592" s="91">
        <f>D591</f>
        <v>291751</v>
      </c>
      <c r="E592" s="91">
        <f>E591</f>
        <v>291751</v>
      </c>
      <c r="F592" s="90">
        <f>E592/D592</f>
        <v>1</v>
      </c>
    </row>
    <row r="593" spans="1:7" s="101" customFormat="1" ht="27" customHeight="1">
      <c r="A593" s="63" t="s">
        <v>3</v>
      </c>
      <c r="B593" s="63" t="s">
        <v>2</v>
      </c>
      <c r="C593" s="62">
        <f>C589+C592</f>
        <v>724000</v>
      </c>
      <c r="D593" s="62">
        <f>D589+D592</f>
        <v>1378456</v>
      </c>
      <c r="E593" s="62">
        <f>E589+E592</f>
        <v>1378456</v>
      </c>
      <c r="F593" s="61">
        <f>E593/D593</f>
        <v>1</v>
      </c>
    </row>
    <row r="594" spans="1:7">
      <c r="A594" s="9" t="s">
        <v>329</v>
      </c>
      <c r="B594" s="9" t="s">
        <v>266</v>
      </c>
      <c r="C594" s="8"/>
      <c r="D594" s="8">
        <v>500000</v>
      </c>
      <c r="E594" s="8">
        <v>500000</v>
      </c>
      <c r="F594" s="2">
        <f>E594/D594</f>
        <v>1</v>
      </c>
    </row>
    <row r="595" spans="1:7" ht="24.75" customHeight="1">
      <c r="A595" s="95" t="s">
        <v>265</v>
      </c>
      <c r="B595" s="95" t="s">
        <v>264</v>
      </c>
      <c r="C595" s="94">
        <f>C594</f>
        <v>0</v>
      </c>
      <c r="D595" s="94">
        <f>D594</f>
        <v>500000</v>
      </c>
      <c r="E595" s="94">
        <f>E594</f>
        <v>500000</v>
      </c>
      <c r="F595" s="93">
        <f>E595/D595</f>
        <v>1</v>
      </c>
    </row>
    <row r="596" spans="1:7" s="101" customFormat="1" ht="23.25" customHeight="1">
      <c r="A596" s="63" t="s">
        <v>263</v>
      </c>
      <c r="B596" s="63" t="s">
        <v>262</v>
      </c>
      <c r="C596" s="62">
        <f>C595</f>
        <v>0</v>
      </c>
      <c r="D596" s="62">
        <f>D595</f>
        <v>500000</v>
      </c>
      <c r="E596" s="62">
        <f>E595</f>
        <v>500000</v>
      </c>
      <c r="F596" s="61">
        <f>E596/D596</f>
        <v>1</v>
      </c>
    </row>
    <row r="597" spans="1:7">
      <c r="A597" s="9" t="s">
        <v>328</v>
      </c>
      <c r="B597" s="9" t="s">
        <v>327</v>
      </c>
      <c r="C597" s="8">
        <v>700000</v>
      </c>
      <c r="D597" s="8">
        <v>0</v>
      </c>
      <c r="E597" s="8"/>
    </row>
    <row r="598" spans="1:7" s="109" customFormat="1" ht="23.25" customHeight="1">
      <c r="A598" s="92" t="s">
        <v>326</v>
      </c>
      <c r="B598" s="92" t="s">
        <v>325</v>
      </c>
      <c r="C598" s="91">
        <f>C597</f>
        <v>700000</v>
      </c>
      <c r="D598" s="91">
        <f>D597</f>
        <v>0</v>
      </c>
      <c r="E598" s="91">
        <f>E597</f>
        <v>0</v>
      </c>
      <c r="F598" s="90"/>
    </row>
    <row r="599" spans="1:7">
      <c r="A599" s="9" t="s">
        <v>135</v>
      </c>
      <c r="B599" s="9" t="s">
        <v>76</v>
      </c>
      <c r="C599" s="8"/>
      <c r="D599" s="8">
        <v>65000</v>
      </c>
      <c r="E599" s="8">
        <v>65000</v>
      </c>
      <c r="F599" s="2">
        <f>E599/D599</f>
        <v>1</v>
      </c>
    </row>
    <row r="600" spans="1:7" s="109" customFormat="1" ht="25.5" customHeight="1">
      <c r="A600" s="92" t="s">
        <v>134</v>
      </c>
      <c r="B600" s="92" t="s">
        <v>133</v>
      </c>
      <c r="C600" s="91">
        <f>C599</f>
        <v>0</v>
      </c>
      <c r="D600" s="91">
        <f>D599</f>
        <v>65000</v>
      </c>
      <c r="E600" s="91">
        <f>E599</f>
        <v>65000</v>
      </c>
      <c r="F600" s="90">
        <f>E600/D600</f>
        <v>1</v>
      </c>
    </row>
    <row r="601" spans="1:7" s="101" customFormat="1" ht="27.75" customHeight="1">
      <c r="A601" s="63" t="s">
        <v>73</v>
      </c>
      <c r="B601" s="63" t="s">
        <v>72</v>
      </c>
      <c r="C601" s="62">
        <f>C598+C600</f>
        <v>700000</v>
      </c>
      <c r="D601" s="62">
        <f>D598+D600</f>
        <v>65000</v>
      </c>
      <c r="E601" s="62">
        <f>E598+E600</f>
        <v>65000</v>
      </c>
      <c r="F601" s="175">
        <f>F598+F600</f>
        <v>1</v>
      </c>
    </row>
    <row r="602" spans="1:7" ht="15.75">
      <c r="A602" s="48" t="s">
        <v>324</v>
      </c>
      <c r="B602" s="48" t="s">
        <v>323</v>
      </c>
      <c r="C602" s="47"/>
      <c r="D602" s="47"/>
      <c r="E602" s="47"/>
      <c r="F602" s="178"/>
      <c r="G602" s="177"/>
    </row>
    <row r="603" spans="1:7" ht="15.75">
      <c r="A603" s="48" t="s">
        <v>322</v>
      </c>
      <c r="B603" s="48" t="s">
        <v>321</v>
      </c>
      <c r="C603" s="47"/>
      <c r="D603" s="47"/>
      <c r="E603" s="47"/>
      <c r="F603" s="178"/>
      <c r="G603" s="177"/>
    </row>
    <row r="604" spans="1:7" ht="15.75">
      <c r="A604" s="48" t="s">
        <v>320</v>
      </c>
      <c r="B604" s="48" t="s">
        <v>319</v>
      </c>
      <c r="C604" s="47"/>
      <c r="D604" s="47"/>
      <c r="E604" s="47"/>
      <c r="F604" s="178"/>
      <c r="G604" s="177"/>
    </row>
    <row r="605" spans="1:7" ht="24" customHeight="1">
      <c r="A605" s="63" t="s">
        <v>318</v>
      </c>
      <c r="B605" s="63" t="s">
        <v>317</v>
      </c>
      <c r="C605" s="62">
        <f>C602+C603+C604</f>
        <v>0</v>
      </c>
      <c r="D605" s="62">
        <f>D602+D603+D604</f>
        <v>0</v>
      </c>
      <c r="E605" s="62">
        <f>E602+E603+E604</f>
        <v>0</v>
      </c>
      <c r="F605" s="175"/>
      <c r="G605" s="176"/>
    </row>
    <row r="606" spans="1:7" ht="30" customHeight="1">
      <c r="A606" s="63" t="s">
        <v>1</v>
      </c>
      <c r="B606" s="63" t="s">
        <v>0</v>
      </c>
      <c r="C606" s="62">
        <f>C593+C596+C601</f>
        <v>1424000</v>
      </c>
      <c r="D606" s="62">
        <f>D593+D596+D601</f>
        <v>1943456</v>
      </c>
      <c r="E606" s="62">
        <f>E593+E596+E601</f>
        <v>1943456</v>
      </c>
      <c r="F606" s="175">
        <f>E606/D606</f>
        <v>1</v>
      </c>
    </row>
    <row r="608" spans="1:7" ht="31.5" customHeight="1">
      <c r="A608" s="174" t="s">
        <v>57</v>
      </c>
      <c r="B608" s="173" t="s">
        <v>316</v>
      </c>
      <c r="C608" s="173"/>
      <c r="D608" s="173"/>
      <c r="E608" s="173"/>
      <c r="F608" s="173"/>
    </row>
    <row r="609" spans="1:6" ht="30" customHeight="1">
      <c r="A609" s="7" t="s">
        <v>55</v>
      </c>
      <c r="B609" s="7" t="s">
        <v>54</v>
      </c>
      <c r="C609" s="7" t="s">
        <v>53</v>
      </c>
      <c r="D609" s="7" t="s">
        <v>52</v>
      </c>
      <c r="E609" s="15" t="s">
        <v>51</v>
      </c>
      <c r="F609" s="14" t="s">
        <v>50</v>
      </c>
    </row>
    <row r="610" spans="1:6">
      <c r="A610" s="9" t="s">
        <v>292</v>
      </c>
      <c r="B610" s="9" t="s">
        <v>46</v>
      </c>
      <c r="C610" s="8">
        <v>50000</v>
      </c>
      <c r="D610" s="8">
        <v>23512</v>
      </c>
      <c r="E610" s="8">
        <v>23512</v>
      </c>
      <c r="F610" s="2">
        <f>E610/D610</f>
        <v>1</v>
      </c>
    </row>
    <row r="611" spans="1:6">
      <c r="A611" s="9" t="s">
        <v>166</v>
      </c>
      <c r="B611" s="9" t="s">
        <v>42</v>
      </c>
      <c r="C611" s="8">
        <v>50000</v>
      </c>
      <c r="D611" s="8">
        <v>38922</v>
      </c>
      <c r="E611" s="8">
        <v>38922</v>
      </c>
      <c r="F611" s="2">
        <f>E611/D611</f>
        <v>1</v>
      </c>
    </row>
    <row r="612" spans="1:6">
      <c r="A612" s="9" t="s">
        <v>88</v>
      </c>
      <c r="B612" s="9" t="s">
        <v>40</v>
      </c>
      <c r="C612" s="8"/>
      <c r="D612" s="8">
        <v>13593</v>
      </c>
      <c r="E612" s="8">
        <v>13593</v>
      </c>
      <c r="F612" s="2">
        <f>E612/D612</f>
        <v>1</v>
      </c>
    </row>
    <row r="613" spans="1:6">
      <c r="A613" s="9" t="s">
        <v>291</v>
      </c>
      <c r="B613" s="9" t="s">
        <v>38</v>
      </c>
      <c r="C613" s="8">
        <v>100000</v>
      </c>
      <c r="D613" s="8">
        <v>122149</v>
      </c>
      <c r="E613" s="8">
        <v>122149</v>
      </c>
      <c r="F613" s="2">
        <f>E613/D613</f>
        <v>1</v>
      </c>
    </row>
    <row r="614" spans="1:6" ht="24" customHeight="1">
      <c r="A614" s="171" t="s">
        <v>165</v>
      </c>
      <c r="B614" s="171" t="s">
        <v>164</v>
      </c>
      <c r="C614" s="170">
        <f>C610+C611+C612+C613</f>
        <v>200000</v>
      </c>
      <c r="D614" s="170">
        <f>D610+D611+D612+D613</f>
        <v>198176</v>
      </c>
      <c r="E614" s="170">
        <f>E610+E611+E612+E613</f>
        <v>198176</v>
      </c>
      <c r="F614" s="172">
        <f>E614/D614</f>
        <v>1</v>
      </c>
    </row>
    <row r="615" spans="1:6" s="109" customFormat="1" ht="24" customHeight="1">
      <c r="A615" s="168" t="s">
        <v>163</v>
      </c>
      <c r="B615" s="168" t="s">
        <v>162</v>
      </c>
      <c r="C615" s="167">
        <f>C614</f>
        <v>200000</v>
      </c>
      <c r="D615" s="167">
        <f>D614</f>
        <v>198176</v>
      </c>
      <c r="E615" s="167">
        <f>E614</f>
        <v>198176</v>
      </c>
      <c r="F615" s="166">
        <f>E615/D615</f>
        <v>1</v>
      </c>
    </row>
    <row r="616" spans="1:6">
      <c r="A616" s="9" t="s">
        <v>87</v>
      </c>
      <c r="B616" s="9" t="s">
        <v>86</v>
      </c>
      <c r="C616" s="8">
        <v>5000</v>
      </c>
      <c r="D616" s="8">
        <v>0</v>
      </c>
      <c r="E616" s="8"/>
    </row>
    <row r="617" spans="1:6" ht="21" customHeight="1">
      <c r="A617" s="171" t="s">
        <v>161</v>
      </c>
      <c r="B617" s="171" t="s">
        <v>160</v>
      </c>
      <c r="C617" s="170">
        <f>C616</f>
        <v>5000</v>
      </c>
      <c r="D617" s="170">
        <f>D616</f>
        <v>0</v>
      </c>
      <c r="E617" s="170">
        <f>E616</f>
        <v>0</v>
      </c>
      <c r="F617" s="172"/>
    </row>
    <row r="618" spans="1:6">
      <c r="A618" s="9" t="s">
        <v>315</v>
      </c>
      <c r="B618" s="9" t="s">
        <v>34</v>
      </c>
      <c r="C618" s="8">
        <v>80000</v>
      </c>
      <c r="D618" s="8">
        <v>64008</v>
      </c>
      <c r="E618" s="8">
        <v>64008</v>
      </c>
      <c r="F618" s="2">
        <f>E618/D618</f>
        <v>1</v>
      </c>
    </row>
    <row r="619" spans="1:6" ht="20.25" customHeight="1">
      <c r="A619" s="171" t="s">
        <v>159</v>
      </c>
      <c r="B619" s="171" t="s">
        <v>158</v>
      </c>
      <c r="C619" s="170">
        <f>C618</f>
        <v>80000</v>
      </c>
      <c r="D619" s="170">
        <f>D618</f>
        <v>64008</v>
      </c>
      <c r="E619" s="170">
        <f>E618</f>
        <v>64008</v>
      </c>
      <c r="F619" s="172">
        <f>F618</f>
        <v>1</v>
      </c>
    </row>
    <row r="620" spans="1:6" s="109" customFormat="1" ht="26.25" customHeight="1">
      <c r="A620" s="168" t="s">
        <v>157</v>
      </c>
      <c r="B620" s="168" t="s">
        <v>156</v>
      </c>
      <c r="C620" s="167">
        <f>C617+C619</f>
        <v>85000</v>
      </c>
      <c r="D620" s="167">
        <f>D617+D619</f>
        <v>64008</v>
      </c>
      <c r="E620" s="167">
        <f>E617+E619</f>
        <v>64008</v>
      </c>
      <c r="F620" s="166">
        <f>F619</f>
        <v>1</v>
      </c>
    </row>
    <row r="621" spans="1:6">
      <c r="A621" s="9" t="s">
        <v>85</v>
      </c>
      <c r="B621" s="9" t="s">
        <v>32</v>
      </c>
      <c r="C621" s="8">
        <v>230000</v>
      </c>
      <c r="D621" s="8">
        <v>237538</v>
      </c>
      <c r="E621" s="8">
        <v>237538</v>
      </c>
      <c r="F621" s="98">
        <f>F620</f>
        <v>1</v>
      </c>
    </row>
    <row r="622" spans="1:6">
      <c r="A622" s="9" t="s">
        <v>314</v>
      </c>
      <c r="B622" s="9" t="s">
        <v>30</v>
      </c>
      <c r="C622" s="8">
        <v>280000</v>
      </c>
      <c r="D622" s="8">
        <v>448590</v>
      </c>
      <c r="E622" s="8">
        <v>448590</v>
      </c>
      <c r="F622" s="98">
        <f>F621</f>
        <v>1</v>
      </c>
    </row>
    <row r="623" spans="1:6">
      <c r="A623" s="9" t="s">
        <v>84</v>
      </c>
      <c r="B623" s="9" t="s">
        <v>28</v>
      </c>
      <c r="C623" s="8">
        <v>30000</v>
      </c>
      <c r="D623" s="8">
        <v>28885</v>
      </c>
      <c r="E623" s="8">
        <v>28885</v>
      </c>
      <c r="F623" s="98">
        <f>F622</f>
        <v>1</v>
      </c>
    </row>
    <row r="624" spans="1:6" ht="24" customHeight="1">
      <c r="A624" s="171" t="s">
        <v>155</v>
      </c>
      <c r="B624" s="171" t="s">
        <v>154</v>
      </c>
      <c r="C624" s="170">
        <f>C621+C622+C623</f>
        <v>540000</v>
      </c>
      <c r="D624" s="170">
        <f>D621+D622+D623</f>
        <v>715013</v>
      </c>
      <c r="E624" s="170">
        <f>E621+E622+E623</f>
        <v>715013</v>
      </c>
      <c r="F624" s="163">
        <f>F623</f>
        <v>1</v>
      </c>
    </row>
    <row r="625" spans="1:8" ht="23.25" customHeight="1">
      <c r="A625" s="171" t="s">
        <v>313</v>
      </c>
      <c r="B625" s="171" t="s">
        <v>24</v>
      </c>
      <c r="C625" s="170">
        <v>300000</v>
      </c>
      <c r="D625" s="170">
        <v>131950</v>
      </c>
      <c r="E625" s="170">
        <v>131950</v>
      </c>
      <c r="F625" s="163">
        <f>F624</f>
        <v>1</v>
      </c>
    </row>
    <row r="626" spans="1:8">
      <c r="A626" s="9" t="s">
        <v>290</v>
      </c>
      <c r="B626" s="9" t="s">
        <v>16</v>
      </c>
      <c r="C626" s="8">
        <v>95000</v>
      </c>
      <c r="D626" s="8">
        <v>101391</v>
      </c>
      <c r="E626" s="8">
        <v>101391</v>
      </c>
      <c r="F626" s="98">
        <f>F625</f>
        <v>1</v>
      </c>
    </row>
    <row r="627" spans="1:8">
      <c r="A627" s="9" t="s">
        <v>225</v>
      </c>
      <c r="B627" s="9" t="s">
        <v>14</v>
      </c>
      <c r="C627" s="8">
        <v>10000</v>
      </c>
      <c r="D627" s="8">
        <v>0</v>
      </c>
      <c r="E627" s="8"/>
      <c r="F627" s="98">
        <f>F626</f>
        <v>1</v>
      </c>
    </row>
    <row r="628" spans="1:8">
      <c r="A628" s="9" t="s">
        <v>11</v>
      </c>
      <c r="B628" s="9" t="s">
        <v>10</v>
      </c>
      <c r="C628" s="8">
        <v>10000</v>
      </c>
      <c r="D628" s="8">
        <v>10000</v>
      </c>
      <c r="E628" s="8">
        <v>8016</v>
      </c>
      <c r="F628" s="98">
        <f>F627</f>
        <v>1</v>
      </c>
    </row>
    <row r="629" spans="1:8">
      <c r="A629" s="9" t="s">
        <v>312</v>
      </c>
      <c r="B629" s="9" t="s">
        <v>288</v>
      </c>
      <c r="C629" s="8">
        <v>10000</v>
      </c>
      <c r="D629" s="8">
        <v>12000</v>
      </c>
      <c r="E629" s="8">
        <v>12000</v>
      </c>
      <c r="F629" s="98">
        <f>F628</f>
        <v>1</v>
      </c>
    </row>
    <row r="630" spans="1:8" ht="24.75" customHeight="1">
      <c r="A630" s="171" t="s">
        <v>148</v>
      </c>
      <c r="B630" s="171" t="s">
        <v>147</v>
      </c>
      <c r="C630" s="170">
        <f>C626+C627+C628+C629</f>
        <v>125000</v>
      </c>
      <c r="D630" s="170">
        <f>D626+D627+D628+D629</f>
        <v>123391</v>
      </c>
      <c r="E630" s="170">
        <f>E626+E627+E628+E629</f>
        <v>121407</v>
      </c>
      <c r="F630" s="163">
        <f>F629</f>
        <v>1</v>
      </c>
    </row>
    <row r="631" spans="1:8" s="109" customFormat="1" ht="26.25" customHeight="1">
      <c r="A631" s="168" t="s">
        <v>146</v>
      </c>
      <c r="B631" s="168" t="s">
        <v>145</v>
      </c>
      <c r="C631" s="167">
        <f>C624+C625+C630</f>
        <v>965000</v>
      </c>
      <c r="D631" s="167">
        <f>D624+D625+D630</f>
        <v>970354</v>
      </c>
      <c r="E631" s="167">
        <f>E624+E625+E630</f>
        <v>968370</v>
      </c>
      <c r="F631" s="166">
        <f>F630</f>
        <v>1</v>
      </c>
    </row>
    <row r="632" spans="1:8">
      <c r="A632" s="9" t="s">
        <v>224</v>
      </c>
      <c r="B632" s="9" t="s">
        <v>223</v>
      </c>
      <c r="C632" s="8">
        <v>207000</v>
      </c>
      <c r="D632" s="8">
        <v>251204</v>
      </c>
      <c r="E632" s="8">
        <v>251204</v>
      </c>
      <c r="F632" s="98">
        <f>F631</f>
        <v>1</v>
      </c>
    </row>
    <row r="633" spans="1:8" ht="24.75" customHeight="1">
      <c r="A633" s="171" t="s">
        <v>139</v>
      </c>
      <c r="B633" s="171" t="s">
        <v>138</v>
      </c>
      <c r="C633" s="170">
        <f>C632</f>
        <v>207000</v>
      </c>
      <c r="D633" s="170">
        <f>D632</f>
        <v>251204</v>
      </c>
      <c r="E633" s="170">
        <f>E632</f>
        <v>251204</v>
      </c>
      <c r="F633" s="163">
        <f>F632</f>
        <v>1</v>
      </c>
    </row>
    <row r="634" spans="1:8" s="109" customFormat="1" ht="20.25" customHeight="1">
      <c r="A634" s="168" t="s">
        <v>137</v>
      </c>
      <c r="B634" s="168" t="s">
        <v>136</v>
      </c>
      <c r="C634" s="167">
        <f>C633</f>
        <v>207000</v>
      </c>
      <c r="D634" s="167">
        <f>D633</f>
        <v>251204</v>
      </c>
      <c r="E634" s="167">
        <f>E633</f>
        <v>251204</v>
      </c>
      <c r="F634" s="166">
        <f>F633</f>
        <v>1</v>
      </c>
    </row>
    <row r="635" spans="1:8" s="101" customFormat="1" ht="24" customHeight="1">
      <c r="A635" s="160" t="s">
        <v>3</v>
      </c>
      <c r="B635" s="160" t="s">
        <v>2</v>
      </c>
      <c r="C635" s="159">
        <f>C615+C620+C631+C634</f>
        <v>1457000</v>
      </c>
      <c r="D635" s="159">
        <f>D615+D620+D631+D634</f>
        <v>1483742</v>
      </c>
      <c r="E635" s="159">
        <f>E615+E620+E631+E634</f>
        <v>1481758</v>
      </c>
      <c r="F635" s="158">
        <f>F634</f>
        <v>1</v>
      </c>
    </row>
    <row r="636" spans="1:8">
      <c r="A636" s="9" t="s">
        <v>311</v>
      </c>
      <c r="B636" s="9" t="s">
        <v>310</v>
      </c>
      <c r="C636" s="8"/>
      <c r="D636" s="8">
        <v>210000</v>
      </c>
      <c r="E636" s="8">
        <v>210000</v>
      </c>
      <c r="F636" s="98">
        <f>F635</f>
        <v>1</v>
      </c>
    </row>
    <row r="637" spans="1:8">
      <c r="A637" s="9" t="s">
        <v>135</v>
      </c>
      <c r="B637" s="9" t="s">
        <v>76</v>
      </c>
      <c r="C637" s="8"/>
      <c r="D637" s="8">
        <v>64244</v>
      </c>
      <c r="E637" s="8">
        <v>64244</v>
      </c>
      <c r="F637" s="98">
        <f>F636</f>
        <v>1</v>
      </c>
    </row>
    <row r="638" spans="1:8" s="109" customFormat="1" ht="26.25" customHeight="1">
      <c r="A638" s="168" t="s">
        <v>134</v>
      </c>
      <c r="B638" s="168" t="s">
        <v>133</v>
      </c>
      <c r="C638" s="167">
        <f>C636+C637</f>
        <v>0</v>
      </c>
      <c r="D638" s="167">
        <f>D636+D637</f>
        <v>274244</v>
      </c>
      <c r="E638" s="167">
        <f>E636+E637</f>
        <v>274244</v>
      </c>
      <c r="F638" s="166">
        <f>F637</f>
        <v>1</v>
      </c>
      <c r="H638" s="169"/>
    </row>
    <row r="639" spans="1:8">
      <c r="A639" s="9" t="s">
        <v>284</v>
      </c>
      <c r="B639" s="9" t="s">
        <v>283</v>
      </c>
      <c r="C639" s="8"/>
      <c r="D639" s="8">
        <v>17346</v>
      </c>
      <c r="E639" s="8">
        <v>17346</v>
      </c>
      <c r="F639" s="98">
        <f>F638</f>
        <v>1</v>
      </c>
    </row>
    <row r="640" spans="1:8" s="109" customFormat="1" ht="23.25" customHeight="1">
      <c r="A640" s="168" t="s">
        <v>132</v>
      </c>
      <c r="B640" s="168" t="s">
        <v>131</v>
      </c>
      <c r="C640" s="167">
        <f>C639</f>
        <v>0</v>
      </c>
      <c r="D640" s="167">
        <f>D639</f>
        <v>17346</v>
      </c>
      <c r="E640" s="167">
        <f>E639</f>
        <v>17346</v>
      </c>
      <c r="F640" s="166">
        <f>F639</f>
        <v>1</v>
      </c>
    </row>
    <row r="641" spans="1:6" s="101" customFormat="1" ht="29.25" customHeight="1">
      <c r="A641" s="160" t="s">
        <v>73</v>
      </c>
      <c r="B641" s="160" t="s">
        <v>72</v>
      </c>
      <c r="C641" s="159">
        <f>C638+C640</f>
        <v>0</v>
      </c>
      <c r="D641" s="159">
        <f>D638+D640</f>
        <v>291590</v>
      </c>
      <c r="E641" s="159">
        <f>E638+E640</f>
        <v>291590</v>
      </c>
      <c r="F641" s="158">
        <f>F640</f>
        <v>1</v>
      </c>
    </row>
    <row r="642" spans="1:6" ht="30.75" customHeight="1">
      <c r="A642" s="160" t="s">
        <v>1</v>
      </c>
      <c r="B642" s="160" t="s">
        <v>0</v>
      </c>
      <c r="C642" s="159">
        <f>C635+C641</f>
        <v>1457000</v>
      </c>
      <c r="D642" s="159">
        <f>D635+D641</f>
        <v>1775332</v>
      </c>
      <c r="E642" s="159">
        <f>E635+E641</f>
        <v>1773348</v>
      </c>
      <c r="F642" s="158">
        <f>F641</f>
        <v>1</v>
      </c>
    </row>
    <row r="643" spans="1:6" ht="31.5" customHeight="1">
      <c r="A643" s="160" t="s">
        <v>67</v>
      </c>
      <c r="B643" s="9"/>
      <c r="C643" s="8"/>
      <c r="D643" s="8"/>
      <c r="E643" s="8"/>
      <c r="F643" s="98">
        <f>F642</f>
        <v>1</v>
      </c>
    </row>
    <row r="644" spans="1:6">
      <c r="A644" s="9" t="s">
        <v>269</v>
      </c>
      <c r="B644" s="9" t="s">
        <v>63</v>
      </c>
      <c r="C644" s="8"/>
      <c r="D644" s="8">
        <v>0</v>
      </c>
      <c r="E644" s="8">
        <v>38728</v>
      </c>
      <c r="F644" s="98">
        <f>F643</f>
        <v>1</v>
      </c>
    </row>
    <row r="645" spans="1:6" s="109" customFormat="1" ht="23.25" customHeight="1">
      <c r="A645" s="165" t="s">
        <v>130</v>
      </c>
      <c r="B645" s="165" t="s">
        <v>129</v>
      </c>
      <c r="C645" s="164">
        <f>C644</f>
        <v>0</v>
      </c>
      <c r="D645" s="164">
        <f>D644</f>
        <v>0</v>
      </c>
      <c r="E645" s="164">
        <f>E644</f>
        <v>38728</v>
      </c>
      <c r="F645" s="163">
        <f>F644</f>
        <v>1</v>
      </c>
    </row>
    <row r="646" spans="1:6" ht="26.25" customHeight="1">
      <c r="A646" s="162" t="s">
        <v>60</v>
      </c>
      <c r="B646" s="162" t="s">
        <v>59</v>
      </c>
      <c r="C646" s="161">
        <f>C645</f>
        <v>0</v>
      </c>
      <c r="D646" s="161">
        <f>D645</f>
        <v>0</v>
      </c>
      <c r="E646" s="161">
        <f>E645</f>
        <v>38728</v>
      </c>
      <c r="F646" s="158">
        <f>F645</f>
        <v>1</v>
      </c>
    </row>
    <row r="647" spans="1:6" ht="15.75">
      <c r="A647" s="160" t="s">
        <v>1</v>
      </c>
      <c r="B647" s="160" t="s">
        <v>58</v>
      </c>
      <c r="C647" s="159">
        <f>C646</f>
        <v>0</v>
      </c>
      <c r="D647" s="159">
        <f>D646</f>
        <v>0</v>
      </c>
      <c r="E647" s="159">
        <f>E646</f>
        <v>38728</v>
      </c>
      <c r="F647" s="158">
        <f>F646</f>
        <v>1</v>
      </c>
    </row>
    <row r="649" spans="1:6" ht="31.5" customHeight="1">
      <c r="A649" s="117" t="s">
        <v>57</v>
      </c>
      <c r="B649" s="116" t="s">
        <v>309</v>
      </c>
      <c r="C649" s="116"/>
      <c r="D649" s="116"/>
      <c r="E649" s="116"/>
      <c r="F649" s="116"/>
    </row>
    <row r="650" spans="1:6" ht="31.5" customHeight="1">
      <c r="A650" s="7" t="s">
        <v>55</v>
      </c>
      <c r="B650" s="7" t="s">
        <v>54</v>
      </c>
      <c r="C650" s="7" t="s">
        <v>53</v>
      </c>
      <c r="D650" s="7" t="s">
        <v>52</v>
      </c>
      <c r="E650" s="15" t="s">
        <v>51</v>
      </c>
      <c r="F650" s="14" t="s">
        <v>50</v>
      </c>
    </row>
    <row r="651" spans="1:6">
      <c r="A651" s="9" t="s">
        <v>308</v>
      </c>
      <c r="B651" s="9" t="s">
        <v>121</v>
      </c>
      <c r="C651" s="8">
        <v>3160000</v>
      </c>
      <c r="D651" s="8">
        <v>3155097</v>
      </c>
      <c r="E651" s="8">
        <v>3155097</v>
      </c>
      <c r="F651" s="2">
        <f>E651/D651</f>
        <v>1</v>
      </c>
    </row>
    <row r="652" spans="1:6" ht="24.75" customHeight="1">
      <c r="A652" s="115" t="s">
        <v>307</v>
      </c>
      <c r="B652" s="115" t="s">
        <v>306</v>
      </c>
      <c r="C652" s="114">
        <f>C651</f>
        <v>3160000</v>
      </c>
      <c r="D652" s="114">
        <f>D651</f>
        <v>3155097</v>
      </c>
      <c r="E652" s="114">
        <f>E651</f>
        <v>3155097</v>
      </c>
      <c r="F652" s="113">
        <f>E652/D652</f>
        <v>1</v>
      </c>
    </row>
    <row r="653" spans="1:6" ht="24" customHeight="1">
      <c r="A653" s="115" t="s">
        <v>116</v>
      </c>
      <c r="B653" s="115" t="s">
        <v>115</v>
      </c>
      <c r="C653" s="114">
        <v>160000</v>
      </c>
      <c r="D653" s="114">
        <v>350000</v>
      </c>
      <c r="E653" s="114">
        <v>350000</v>
      </c>
      <c r="F653" s="113">
        <f>E653/D653</f>
        <v>1</v>
      </c>
    </row>
    <row r="654" spans="1:6">
      <c r="A654" s="9" t="s">
        <v>112</v>
      </c>
      <c r="B654" s="9" t="s">
        <v>111</v>
      </c>
      <c r="C654" s="8">
        <v>101000</v>
      </c>
      <c r="D654" s="8">
        <v>99600</v>
      </c>
      <c r="E654" s="8">
        <v>99600</v>
      </c>
      <c r="F654" s="2">
        <f>E654/D654</f>
        <v>1</v>
      </c>
    </row>
    <row r="655" spans="1:6">
      <c r="A655" s="9" t="s">
        <v>110</v>
      </c>
      <c r="B655" s="9" t="s">
        <v>109</v>
      </c>
      <c r="C655" s="8">
        <v>72000</v>
      </c>
      <c r="D655" s="8">
        <v>72800</v>
      </c>
      <c r="E655" s="8">
        <v>72800</v>
      </c>
      <c r="F655" s="2">
        <f>E655/D655</f>
        <v>1</v>
      </c>
    </row>
    <row r="656" spans="1:6" ht="26.25" customHeight="1">
      <c r="A656" s="115" t="s">
        <v>305</v>
      </c>
      <c r="B656" s="115" t="s">
        <v>304</v>
      </c>
      <c r="C656" s="114">
        <f>C654+C655</f>
        <v>173000</v>
      </c>
      <c r="D656" s="114">
        <f>D654+D655</f>
        <v>172400</v>
      </c>
      <c r="E656" s="114">
        <f>E654+E655</f>
        <v>172400</v>
      </c>
      <c r="F656" s="113">
        <f>E656/D656</f>
        <v>1</v>
      </c>
    </row>
    <row r="657" spans="1:6" ht="24" customHeight="1">
      <c r="A657" s="115" t="s">
        <v>303</v>
      </c>
      <c r="B657" s="115" t="s">
        <v>103</v>
      </c>
      <c r="C657" s="114">
        <v>24000</v>
      </c>
      <c r="D657" s="114">
        <v>24920</v>
      </c>
      <c r="E657" s="114">
        <v>24920</v>
      </c>
      <c r="F657" s="113">
        <f>E657/D657</f>
        <v>1</v>
      </c>
    </row>
    <row r="658" spans="1:6">
      <c r="A658" s="9" t="s">
        <v>302</v>
      </c>
      <c r="B658" s="9" t="s">
        <v>99</v>
      </c>
      <c r="C658" s="8"/>
      <c r="D658" s="8">
        <v>15760</v>
      </c>
      <c r="E658" s="8">
        <v>15760</v>
      </c>
      <c r="F658" s="2">
        <f>E658/D658</f>
        <v>1</v>
      </c>
    </row>
    <row r="659" spans="1:6" ht="23.25" customHeight="1">
      <c r="A659" s="115" t="s">
        <v>301</v>
      </c>
      <c r="B659" s="115" t="s">
        <v>300</v>
      </c>
      <c r="C659" s="114">
        <f>C658</f>
        <v>0</v>
      </c>
      <c r="D659" s="114">
        <f>D658</f>
        <v>15760</v>
      </c>
      <c r="E659" s="114">
        <f>E658</f>
        <v>15760</v>
      </c>
      <c r="F659" s="113">
        <f>E659/D659</f>
        <v>1</v>
      </c>
    </row>
    <row r="660" spans="1:6" s="109" customFormat="1" ht="23.25" customHeight="1">
      <c r="A660" s="112" t="s">
        <v>299</v>
      </c>
      <c r="B660" s="112" t="s">
        <v>298</v>
      </c>
      <c r="C660" s="111">
        <f>C652+C653+C656+C657+C659</f>
        <v>3517000</v>
      </c>
      <c r="D660" s="111">
        <f>D652+D653+D656+D657+D659</f>
        <v>3718177</v>
      </c>
      <c r="E660" s="111">
        <f>E652+E653+E656+E657+E659</f>
        <v>3718177</v>
      </c>
      <c r="F660" s="110">
        <f>E660/D660</f>
        <v>1</v>
      </c>
    </row>
    <row r="661" spans="1:6">
      <c r="A661" s="9" t="s">
        <v>297</v>
      </c>
      <c r="B661" s="9" t="s">
        <v>296</v>
      </c>
      <c r="C661" s="8"/>
      <c r="D661" s="8">
        <v>100000</v>
      </c>
      <c r="E661" s="8">
        <v>100000</v>
      </c>
      <c r="F661" s="2">
        <f>E661/D661</f>
        <v>1</v>
      </c>
    </row>
    <row r="662" spans="1:6" s="109" customFormat="1" ht="26.25" customHeight="1">
      <c r="A662" s="112" t="s">
        <v>295</v>
      </c>
      <c r="B662" s="112" t="s">
        <v>294</v>
      </c>
      <c r="C662" s="111">
        <f>C661</f>
        <v>0</v>
      </c>
      <c r="D662" s="111">
        <f>D661</f>
        <v>100000</v>
      </c>
      <c r="E662" s="111">
        <f>E661</f>
        <v>100000</v>
      </c>
      <c r="F662" s="110">
        <f>E662/D662</f>
        <v>1</v>
      </c>
    </row>
    <row r="663" spans="1:6" ht="25.5" customHeight="1">
      <c r="A663" s="108" t="s">
        <v>98</v>
      </c>
      <c r="B663" s="108" t="s">
        <v>97</v>
      </c>
      <c r="C663" s="107">
        <f>C660+C662</f>
        <v>3517000</v>
      </c>
      <c r="D663" s="107">
        <f>D660+D662</f>
        <v>3818177</v>
      </c>
      <c r="E663" s="107">
        <f>E660+E662</f>
        <v>3818177</v>
      </c>
      <c r="F663" s="106">
        <f>E663/D663</f>
        <v>1</v>
      </c>
    </row>
    <row r="664" spans="1:6">
      <c r="A664" s="9" t="s">
        <v>96</v>
      </c>
      <c r="B664" s="9" t="s">
        <v>95</v>
      </c>
      <c r="C664" s="8">
        <v>853000</v>
      </c>
      <c r="D664" s="8">
        <v>957112</v>
      </c>
      <c r="E664" s="8">
        <v>957112</v>
      </c>
      <c r="F664" s="2">
        <f>E664/D664</f>
        <v>1</v>
      </c>
    </row>
    <row r="665" spans="1:6">
      <c r="A665" s="9" t="s">
        <v>94</v>
      </c>
      <c r="B665" s="9" t="s">
        <v>93</v>
      </c>
      <c r="C665" s="8"/>
      <c r="D665" s="8">
        <v>61158</v>
      </c>
      <c r="E665" s="8">
        <v>61158</v>
      </c>
      <c r="F665" s="2">
        <f>E665/D665</f>
        <v>1</v>
      </c>
    </row>
    <row r="666" spans="1:6">
      <c r="A666" s="9" t="s">
        <v>293</v>
      </c>
      <c r="B666" s="9" t="s">
        <v>91</v>
      </c>
      <c r="C666" s="8"/>
      <c r="D666" s="8">
        <v>48969</v>
      </c>
      <c r="E666" s="8">
        <v>48969</v>
      </c>
      <c r="F666" s="2">
        <f>E666/D666</f>
        <v>1</v>
      </c>
    </row>
    <row r="667" spans="1:6" ht="26.25" customHeight="1">
      <c r="A667" s="108" t="s">
        <v>90</v>
      </c>
      <c r="B667" s="108" t="s">
        <v>89</v>
      </c>
      <c r="C667" s="107">
        <f>C664+C665+C666</f>
        <v>853000</v>
      </c>
      <c r="D667" s="107">
        <f>D664+D665+D666</f>
        <v>1067239</v>
      </c>
      <c r="E667" s="107">
        <f>E664+E665+E666</f>
        <v>1067239</v>
      </c>
      <c r="F667" s="106">
        <f>E667/D667</f>
        <v>1</v>
      </c>
    </row>
    <row r="668" spans="1:6">
      <c r="A668" s="9" t="s">
        <v>292</v>
      </c>
      <c r="B668" s="9" t="s">
        <v>46</v>
      </c>
      <c r="C668" s="8">
        <v>50000</v>
      </c>
      <c r="D668" s="8">
        <v>12072</v>
      </c>
      <c r="E668" s="8">
        <v>12072</v>
      </c>
      <c r="F668" s="2">
        <f>E668/D668</f>
        <v>1</v>
      </c>
    </row>
    <row r="669" spans="1:6">
      <c r="A669" s="9" t="s">
        <v>166</v>
      </c>
      <c r="B669" s="9" t="s">
        <v>42</v>
      </c>
      <c r="C669" s="8">
        <v>50000</v>
      </c>
      <c r="D669" s="8">
        <v>42521</v>
      </c>
      <c r="E669" s="8">
        <v>42521</v>
      </c>
      <c r="F669" s="2">
        <f>E669/D669</f>
        <v>1</v>
      </c>
    </row>
    <row r="670" spans="1:6">
      <c r="A670" s="9" t="s">
        <v>88</v>
      </c>
      <c r="B670" s="9" t="s">
        <v>40</v>
      </c>
      <c r="C670" s="8">
        <v>50000</v>
      </c>
      <c r="D670" s="8">
        <v>83288</v>
      </c>
      <c r="E670" s="8">
        <v>83288</v>
      </c>
      <c r="F670" s="2">
        <f>E670/D670</f>
        <v>1</v>
      </c>
    </row>
    <row r="671" spans="1:6">
      <c r="A671" s="9" t="s">
        <v>291</v>
      </c>
      <c r="B671" s="9" t="s">
        <v>38</v>
      </c>
      <c r="C671" s="8">
        <v>400000</v>
      </c>
      <c r="D671" s="8">
        <v>281332</v>
      </c>
      <c r="E671" s="8">
        <v>281332</v>
      </c>
      <c r="F671" s="2">
        <f>E671/D671</f>
        <v>1</v>
      </c>
    </row>
    <row r="672" spans="1:6" ht="25.5" customHeight="1">
      <c r="A672" s="115" t="s">
        <v>165</v>
      </c>
      <c r="B672" s="115" t="s">
        <v>164</v>
      </c>
      <c r="C672" s="114">
        <f>C668+C669+C670+C671</f>
        <v>550000</v>
      </c>
      <c r="D672" s="114">
        <f>D668+D669+D670+D671</f>
        <v>419213</v>
      </c>
      <c r="E672" s="114">
        <f>E668+E669+E670+E671</f>
        <v>419213</v>
      </c>
      <c r="F672" s="113">
        <f>E672/D672</f>
        <v>1</v>
      </c>
    </row>
    <row r="673" spans="1:6" s="109" customFormat="1" ht="25.5" customHeight="1">
      <c r="A673" s="112" t="s">
        <v>163</v>
      </c>
      <c r="B673" s="112" t="s">
        <v>162</v>
      </c>
      <c r="C673" s="111">
        <f>C672</f>
        <v>550000</v>
      </c>
      <c r="D673" s="111">
        <f>D672</f>
        <v>419213</v>
      </c>
      <c r="E673" s="111">
        <f>E672</f>
        <v>419213</v>
      </c>
      <c r="F673" s="110">
        <f>E673/D673</f>
        <v>1</v>
      </c>
    </row>
    <row r="674" spans="1:6">
      <c r="A674" s="9" t="s">
        <v>87</v>
      </c>
      <c r="B674" s="9" t="s">
        <v>86</v>
      </c>
      <c r="C674" s="8">
        <v>5000</v>
      </c>
      <c r="D674" s="8">
        <v>0</v>
      </c>
      <c r="E674" s="8"/>
    </row>
    <row r="675" spans="1:6" ht="23.25" customHeight="1">
      <c r="A675" s="115" t="s">
        <v>161</v>
      </c>
      <c r="B675" s="115" t="s">
        <v>160</v>
      </c>
      <c r="C675" s="114">
        <f>C674</f>
        <v>5000</v>
      </c>
      <c r="D675" s="114">
        <f>D674</f>
        <v>0</v>
      </c>
      <c r="E675" s="114">
        <f>E674</f>
        <v>0</v>
      </c>
      <c r="F675" s="113"/>
    </row>
    <row r="676" spans="1:6">
      <c r="A676" s="9" t="s">
        <v>35</v>
      </c>
      <c r="B676" s="9" t="s">
        <v>34</v>
      </c>
      <c r="C676" s="8">
        <v>25000</v>
      </c>
      <c r="D676" s="8">
        <v>11441</v>
      </c>
      <c r="E676" s="8">
        <v>11441</v>
      </c>
      <c r="F676" s="2">
        <f>E676/D676</f>
        <v>1</v>
      </c>
    </row>
    <row r="677" spans="1:6" ht="24" customHeight="1">
      <c r="A677" s="115" t="s">
        <v>159</v>
      </c>
      <c r="B677" s="115" t="s">
        <v>158</v>
      </c>
      <c r="C677" s="114">
        <f>C676</f>
        <v>25000</v>
      </c>
      <c r="D677" s="114">
        <f>D676</f>
        <v>11441</v>
      </c>
      <c r="E677" s="114">
        <f>E676</f>
        <v>11441</v>
      </c>
      <c r="F677" s="113">
        <f>E677/D677</f>
        <v>1</v>
      </c>
    </row>
    <row r="678" spans="1:6" s="109" customFormat="1" ht="23.25" customHeight="1">
      <c r="A678" s="112" t="s">
        <v>157</v>
      </c>
      <c r="B678" s="112" t="s">
        <v>156</v>
      </c>
      <c r="C678" s="111">
        <f>C675+C677</f>
        <v>30000</v>
      </c>
      <c r="D678" s="111">
        <f>D675+D677</f>
        <v>11441</v>
      </c>
      <c r="E678" s="111">
        <f>E675+E677</f>
        <v>11441</v>
      </c>
      <c r="F678" s="110">
        <f>E678/D678</f>
        <v>1</v>
      </c>
    </row>
    <row r="679" spans="1:6">
      <c r="A679" s="9" t="s">
        <v>85</v>
      </c>
      <c r="B679" s="9" t="s">
        <v>32</v>
      </c>
      <c r="C679" s="8">
        <v>240000</v>
      </c>
      <c r="D679" s="8">
        <v>548607</v>
      </c>
      <c r="E679" s="8">
        <v>248607</v>
      </c>
      <c r="F679" s="2">
        <f>E679/D679</f>
        <v>0.45316045912647851</v>
      </c>
    </row>
    <row r="680" spans="1:6">
      <c r="A680" s="9" t="s">
        <v>31</v>
      </c>
      <c r="B680" s="9" t="s">
        <v>30</v>
      </c>
      <c r="C680" s="8">
        <v>800000</v>
      </c>
      <c r="D680" s="8">
        <v>844399</v>
      </c>
      <c r="E680" s="8">
        <v>610472</v>
      </c>
      <c r="F680" s="2">
        <f>E680/D680</f>
        <v>0.72296627542192726</v>
      </c>
    </row>
    <row r="681" spans="1:6">
      <c r="A681" s="9" t="s">
        <v>84</v>
      </c>
      <c r="B681" s="9" t="s">
        <v>28</v>
      </c>
      <c r="C681" s="8">
        <v>35000</v>
      </c>
      <c r="D681" s="8">
        <v>36603</v>
      </c>
      <c r="E681" s="8">
        <v>36603</v>
      </c>
      <c r="F681" s="2">
        <f>E681/D681</f>
        <v>1</v>
      </c>
    </row>
    <row r="682" spans="1:6" ht="23.25" customHeight="1">
      <c r="A682" s="115" t="s">
        <v>155</v>
      </c>
      <c r="B682" s="115" t="s">
        <v>154</v>
      </c>
      <c r="C682" s="114">
        <f>C679+C680+C681</f>
        <v>1075000</v>
      </c>
      <c r="D682" s="114">
        <f>D679+D680+D681</f>
        <v>1429609</v>
      </c>
      <c r="E682" s="114">
        <f>E679+E680+E681</f>
        <v>895682</v>
      </c>
      <c r="F682" s="113">
        <f>E682/D682</f>
        <v>0.62652235681224722</v>
      </c>
    </row>
    <row r="683" spans="1:6" ht="21.75" customHeight="1">
      <c r="A683" s="115" t="s">
        <v>25</v>
      </c>
      <c r="B683" s="115" t="s">
        <v>24</v>
      </c>
      <c r="C683" s="114">
        <v>500000</v>
      </c>
      <c r="D683" s="114">
        <v>57250</v>
      </c>
      <c r="E683" s="114">
        <v>57250</v>
      </c>
      <c r="F683" s="113">
        <f>E683/D683</f>
        <v>1</v>
      </c>
    </row>
    <row r="684" spans="1:6">
      <c r="A684" s="9" t="s">
        <v>83</v>
      </c>
      <c r="B684" s="9" t="s">
        <v>22</v>
      </c>
      <c r="C684" s="8"/>
      <c r="D684" s="8">
        <v>30000</v>
      </c>
      <c r="E684" s="8">
        <v>30000</v>
      </c>
      <c r="F684" s="2">
        <f>E684/D684</f>
        <v>1</v>
      </c>
    </row>
    <row r="685" spans="1:6">
      <c r="A685" s="9" t="s">
        <v>82</v>
      </c>
      <c r="B685" s="9" t="s">
        <v>20</v>
      </c>
      <c r="C685" s="8"/>
      <c r="D685" s="8">
        <v>11800</v>
      </c>
      <c r="E685" s="8">
        <v>11800</v>
      </c>
      <c r="F685" s="2">
        <f>E685/D685</f>
        <v>1</v>
      </c>
    </row>
    <row r="686" spans="1:6">
      <c r="A686" s="9" t="s">
        <v>152</v>
      </c>
      <c r="B686" s="9" t="s">
        <v>18</v>
      </c>
      <c r="C686" s="8">
        <v>1200000</v>
      </c>
      <c r="D686" s="8">
        <v>1755309</v>
      </c>
      <c r="E686" s="8">
        <v>1755309</v>
      </c>
      <c r="F686" s="2">
        <f>E686/D686</f>
        <v>1</v>
      </c>
    </row>
    <row r="687" spans="1:6" ht="21.75" customHeight="1">
      <c r="A687" s="115" t="s">
        <v>151</v>
      </c>
      <c r="B687" s="115" t="s">
        <v>150</v>
      </c>
      <c r="C687" s="114">
        <f>C684+C685+C686</f>
        <v>1200000</v>
      </c>
      <c r="D687" s="114">
        <f>D684+D685+D686</f>
        <v>1797109</v>
      </c>
      <c r="E687" s="114">
        <f>E684+E685+E686</f>
        <v>1797109</v>
      </c>
      <c r="F687" s="113">
        <f>E687/D687</f>
        <v>1</v>
      </c>
    </row>
    <row r="688" spans="1:6">
      <c r="A688" s="9" t="s">
        <v>290</v>
      </c>
      <c r="B688" s="9" t="s">
        <v>16</v>
      </c>
      <c r="C688" s="8">
        <v>75000</v>
      </c>
      <c r="D688" s="8">
        <v>79885</v>
      </c>
      <c r="E688" s="8">
        <v>79885</v>
      </c>
      <c r="F688" s="2">
        <f>E688/D688</f>
        <v>1</v>
      </c>
    </row>
    <row r="689" spans="1:6">
      <c r="A689" s="9" t="s">
        <v>225</v>
      </c>
      <c r="B689" s="9" t="s">
        <v>14</v>
      </c>
      <c r="C689" s="8">
        <v>40000</v>
      </c>
      <c r="D689" s="8">
        <v>11803</v>
      </c>
      <c r="E689" s="8">
        <v>11803</v>
      </c>
      <c r="F689" s="2">
        <f>E689/D689</f>
        <v>1</v>
      </c>
    </row>
    <row r="690" spans="1:6">
      <c r="A690" s="9" t="s">
        <v>273</v>
      </c>
      <c r="B690" s="9" t="s">
        <v>238</v>
      </c>
      <c r="C690" s="8">
        <v>50000</v>
      </c>
      <c r="D690" s="8">
        <v>16704</v>
      </c>
      <c r="E690" s="8">
        <v>16615</v>
      </c>
      <c r="F690" s="2">
        <f>E690/D690</f>
        <v>0.99467193486590033</v>
      </c>
    </row>
    <row r="691" spans="1:6">
      <c r="A691" s="9" t="s">
        <v>13</v>
      </c>
      <c r="B691" s="9" t="s">
        <v>12</v>
      </c>
      <c r="C691" s="8">
        <v>5000</v>
      </c>
      <c r="D691" s="8">
        <v>1729</v>
      </c>
      <c r="E691" s="8">
        <v>1729</v>
      </c>
      <c r="F691" s="2">
        <f>E691/D691</f>
        <v>1</v>
      </c>
    </row>
    <row r="692" spans="1:6">
      <c r="A692" s="9" t="s">
        <v>149</v>
      </c>
      <c r="B692" s="9" t="s">
        <v>10</v>
      </c>
      <c r="C692" s="8">
        <v>10000</v>
      </c>
      <c r="D692" s="8">
        <v>10000</v>
      </c>
      <c r="E692" s="8">
        <v>8015</v>
      </c>
      <c r="F692" s="2">
        <f>E692/D692</f>
        <v>0.80149999999999999</v>
      </c>
    </row>
    <row r="693" spans="1:6">
      <c r="A693" s="9" t="s">
        <v>289</v>
      </c>
      <c r="B693" s="9" t="s">
        <v>288</v>
      </c>
      <c r="C693" s="8">
        <v>200000</v>
      </c>
      <c r="D693" s="8">
        <v>293300</v>
      </c>
      <c r="E693" s="8">
        <v>293300</v>
      </c>
      <c r="F693" s="2">
        <f>E693/D693</f>
        <v>1</v>
      </c>
    </row>
    <row r="694" spans="1:6" ht="21.75" customHeight="1">
      <c r="A694" s="115" t="s">
        <v>148</v>
      </c>
      <c r="B694" s="115" t="s">
        <v>147</v>
      </c>
      <c r="C694" s="114">
        <f>C688+C689+C690+C691+C692+C693</f>
        <v>380000</v>
      </c>
      <c r="D694" s="114">
        <f>D688+D689+D690+D691+D692+D693</f>
        <v>413421</v>
      </c>
      <c r="E694" s="114">
        <f>E688+E689+E690+E691+E692+E693</f>
        <v>411347</v>
      </c>
      <c r="F694" s="113">
        <f>E694/D694</f>
        <v>0.99498332208571894</v>
      </c>
    </row>
    <row r="695" spans="1:6" s="109" customFormat="1" ht="21.75" customHeight="1">
      <c r="A695" s="112" t="s">
        <v>146</v>
      </c>
      <c r="B695" s="112" t="s">
        <v>145</v>
      </c>
      <c r="C695" s="111">
        <f>C682+C683+C687+C694</f>
        <v>3155000</v>
      </c>
      <c r="D695" s="111">
        <f>D682+D683+D687+D694</f>
        <v>3697389</v>
      </c>
      <c r="E695" s="111">
        <f>E682+E683+E687+E694</f>
        <v>3161388</v>
      </c>
      <c r="F695" s="110">
        <f>E695/D695</f>
        <v>0.85503256487213009</v>
      </c>
    </row>
    <row r="696" spans="1:6">
      <c r="A696" s="9" t="s">
        <v>9</v>
      </c>
      <c r="B696" s="9" t="s">
        <v>8</v>
      </c>
      <c r="C696" s="8">
        <v>35000</v>
      </c>
      <c r="D696" s="8">
        <v>47265</v>
      </c>
      <c r="E696" s="8">
        <v>47265</v>
      </c>
      <c r="F696" s="2">
        <f>E696/D696</f>
        <v>1</v>
      </c>
    </row>
    <row r="697" spans="1:6" ht="24.75" customHeight="1">
      <c r="A697" s="115" t="s">
        <v>144</v>
      </c>
      <c r="B697" s="115" t="s">
        <v>143</v>
      </c>
      <c r="C697" s="114">
        <f>C696</f>
        <v>35000</v>
      </c>
      <c r="D697" s="114">
        <f>D696</f>
        <v>47265</v>
      </c>
      <c r="E697" s="114">
        <f>E696</f>
        <v>47265</v>
      </c>
      <c r="F697" s="113">
        <f>E697/D697</f>
        <v>1</v>
      </c>
    </row>
    <row r="698" spans="1:6" s="109" customFormat="1" ht="24" customHeight="1">
      <c r="A698" s="112" t="s">
        <v>142</v>
      </c>
      <c r="B698" s="112" t="s">
        <v>141</v>
      </c>
      <c r="C698" s="111">
        <f>C697</f>
        <v>35000</v>
      </c>
      <c r="D698" s="111">
        <f>D697</f>
        <v>47265</v>
      </c>
      <c r="E698" s="111">
        <f>E697</f>
        <v>47265</v>
      </c>
      <c r="F698" s="110">
        <f>E698/D698</f>
        <v>1</v>
      </c>
    </row>
    <row r="699" spans="1:6">
      <c r="A699" s="9" t="s">
        <v>270</v>
      </c>
      <c r="B699" s="9" t="s">
        <v>223</v>
      </c>
      <c r="C699" s="8">
        <v>847000</v>
      </c>
      <c r="D699" s="8">
        <v>647000</v>
      </c>
      <c r="E699" s="8">
        <v>561815</v>
      </c>
      <c r="F699" s="2">
        <f>E699/D699</f>
        <v>0.86833848531684699</v>
      </c>
    </row>
    <row r="700" spans="1:6" ht="26.25" customHeight="1">
      <c r="A700" s="115" t="s">
        <v>139</v>
      </c>
      <c r="B700" s="115" t="s">
        <v>138</v>
      </c>
      <c r="C700" s="114">
        <f>C699</f>
        <v>847000</v>
      </c>
      <c r="D700" s="114">
        <f>D699</f>
        <v>647000</v>
      </c>
      <c r="E700" s="114">
        <f>E699</f>
        <v>561815</v>
      </c>
      <c r="F700" s="113">
        <f>E700/D700</f>
        <v>0.86833848531684699</v>
      </c>
    </row>
    <row r="701" spans="1:6" s="109" customFormat="1" ht="23.25" customHeight="1">
      <c r="A701" s="112" t="s">
        <v>137</v>
      </c>
      <c r="B701" s="112" t="s">
        <v>136</v>
      </c>
      <c r="C701" s="111">
        <f>C700</f>
        <v>847000</v>
      </c>
      <c r="D701" s="111">
        <f>D700</f>
        <v>647000</v>
      </c>
      <c r="E701" s="111">
        <f>E700</f>
        <v>561815</v>
      </c>
      <c r="F701" s="110">
        <f>E701/D701</f>
        <v>0.86833848531684699</v>
      </c>
    </row>
    <row r="702" spans="1:6" s="101" customFormat="1" ht="22.5" customHeight="1">
      <c r="A702" s="108" t="s">
        <v>3</v>
      </c>
      <c r="B702" s="108" t="s">
        <v>2</v>
      </c>
      <c r="C702" s="107">
        <f>C673+C678+C695+C698+C701</f>
        <v>4617000</v>
      </c>
      <c r="D702" s="107">
        <f>D673+D678+D695+D698+D701</f>
        <v>4822308</v>
      </c>
      <c r="E702" s="107">
        <f>E673+E678+E695+E698+E701</f>
        <v>4201122</v>
      </c>
      <c r="F702" s="106">
        <f>E702/D702</f>
        <v>0.87118491809316201</v>
      </c>
    </row>
    <row r="703" spans="1:6">
      <c r="A703" s="9" t="s">
        <v>287</v>
      </c>
      <c r="B703" s="9" t="s">
        <v>78</v>
      </c>
      <c r="C703" s="8"/>
      <c r="D703" s="8">
        <v>44475</v>
      </c>
      <c r="E703" s="8">
        <v>44475</v>
      </c>
      <c r="F703" s="2">
        <f>E703/D703</f>
        <v>1</v>
      </c>
    </row>
    <row r="704" spans="1:6" s="109" customFormat="1" ht="20.25" customHeight="1">
      <c r="A704" s="112" t="s">
        <v>286</v>
      </c>
      <c r="B704" s="112" t="s">
        <v>285</v>
      </c>
      <c r="C704" s="111">
        <f>C703</f>
        <v>0</v>
      </c>
      <c r="D704" s="111">
        <f>D703</f>
        <v>44475</v>
      </c>
      <c r="E704" s="111">
        <f>E703</f>
        <v>44475</v>
      </c>
      <c r="F704" s="110">
        <f>E704/D704</f>
        <v>1</v>
      </c>
    </row>
    <row r="705" spans="1:7">
      <c r="A705" s="9" t="s">
        <v>135</v>
      </c>
      <c r="B705" s="9" t="s">
        <v>76</v>
      </c>
      <c r="C705" s="8"/>
      <c r="D705" s="8">
        <v>273969</v>
      </c>
      <c r="E705" s="8">
        <v>273969</v>
      </c>
      <c r="F705" s="2">
        <f>E705/D705</f>
        <v>1</v>
      </c>
    </row>
    <row r="706" spans="1:7" s="109" customFormat="1" ht="22.5" customHeight="1">
      <c r="A706" s="112" t="s">
        <v>134</v>
      </c>
      <c r="B706" s="112" t="s">
        <v>133</v>
      </c>
      <c r="C706" s="111">
        <f>C705</f>
        <v>0</v>
      </c>
      <c r="D706" s="111">
        <f>D705</f>
        <v>273969</v>
      </c>
      <c r="E706" s="111">
        <f>E705</f>
        <v>273969</v>
      </c>
      <c r="F706" s="110">
        <f>E706/D706</f>
        <v>1</v>
      </c>
    </row>
    <row r="707" spans="1:7">
      <c r="A707" s="9" t="s">
        <v>284</v>
      </c>
      <c r="B707" s="9" t="s">
        <v>283</v>
      </c>
      <c r="C707" s="8"/>
      <c r="D707" s="8">
        <v>85979</v>
      </c>
      <c r="E707" s="8">
        <v>85979</v>
      </c>
      <c r="F707" s="2">
        <f>E707/D707</f>
        <v>1</v>
      </c>
    </row>
    <row r="708" spans="1:7" s="109" customFormat="1" ht="24" customHeight="1">
      <c r="A708" s="112" t="s">
        <v>132</v>
      </c>
      <c r="B708" s="112" t="s">
        <v>131</v>
      </c>
      <c r="C708" s="111">
        <f>C707</f>
        <v>0</v>
      </c>
      <c r="D708" s="111">
        <f>D707</f>
        <v>85979</v>
      </c>
      <c r="E708" s="111">
        <f>E707</f>
        <v>85979</v>
      </c>
      <c r="F708" s="110">
        <f>E708/D708</f>
        <v>1</v>
      </c>
    </row>
    <row r="709" spans="1:7" s="101" customFormat="1" ht="27" customHeight="1">
      <c r="A709" s="108" t="s">
        <v>73</v>
      </c>
      <c r="B709" s="108" t="s">
        <v>72</v>
      </c>
      <c r="C709" s="107">
        <f>C704+C706+C708</f>
        <v>0</v>
      </c>
      <c r="D709" s="107">
        <f>D704+D706+D708</f>
        <v>404423</v>
      </c>
      <c r="E709" s="107">
        <f>E704+E706+E708</f>
        <v>404423</v>
      </c>
      <c r="F709" s="106">
        <f>E709/D709</f>
        <v>1</v>
      </c>
    </row>
    <row r="710" spans="1:7" ht="30" customHeight="1">
      <c r="A710" s="108" t="s">
        <v>1</v>
      </c>
      <c r="B710" s="108" t="s">
        <v>0</v>
      </c>
      <c r="C710" s="107">
        <f>C709+C702+C667+C663</f>
        <v>8987000</v>
      </c>
      <c r="D710" s="107">
        <f>D709+D702+D667+D663</f>
        <v>10112147</v>
      </c>
      <c r="E710" s="107">
        <f>E709+E702+E667+E663</f>
        <v>9490961</v>
      </c>
      <c r="F710" s="106">
        <f>E710/D710</f>
        <v>0.93857031548295333</v>
      </c>
    </row>
    <row r="711" spans="1:7" ht="30" customHeight="1">
      <c r="A711" s="108" t="s">
        <v>67</v>
      </c>
      <c r="B711" s="48"/>
      <c r="C711" s="47"/>
      <c r="D711" s="47"/>
      <c r="E711" s="47"/>
    </row>
    <row r="712" spans="1:7">
      <c r="A712" s="9" t="s">
        <v>282</v>
      </c>
      <c r="B712" s="9" t="s">
        <v>281</v>
      </c>
      <c r="C712" s="8">
        <v>1000000</v>
      </c>
      <c r="D712" s="8">
        <v>1000000</v>
      </c>
      <c r="E712" s="8">
        <v>519772</v>
      </c>
      <c r="F712" s="2">
        <f>E712/D712</f>
        <v>0.51977200000000001</v>
      </c>
    </row>
    <row r="713" spans="1:7" s="109" customFormat="1" ht="23.25" customHeight="1">
      <c r="A713" s="157" t="s">
        <v>280</v>
      </c>
      <c r="B713" s="157" t="s">
        <v>279</v>
      </c>
      <c r="C713" s="156">
        <f>C712</f>
        <v>1000000</v>
      </c>
      <c r="D713" s="156">
        <f>D712</f>
        <v>1000000</v>
      </c>
      <c r="E713" s="156">
        <f>E712</f>
        <v>519772</v>
      </c>
      <c r="F713" s="113">
        <f>E713/D713</f>
        <v>0.51977200000000001</v>
      </c>
    </row>
    <row r="714" spans="1:7" s="101" customFormat="1" ht="24" customHeight="1">
      <c r="A714" s="108" t="s">
        <v>60</v>
      </c>
      <c r="B714" s="108" t="s">
        <v>59</v>
      </c>
      <c r="C714" s="107">
        <v>1000000</v>
      </c>
      <c r="D714" s="107">
        <v>1000000</v>
      </c>
      <c r="E714" s="107">
        <v>519772</v>
      </c>
      <c r="F714" s="106">
        <f>E714/D714</f>
        <v>0.51977200000000001</v>
      </c>
    </row>
    <row r="715" spans="1:7">
      <c r="A715" s="9" t="s">
        <v>278</v>
      </c>
      <c r="B715" s="9" t="s">
        <v>277</v>
      </c>
      <c r="C715" s="8"/>
      <c r="D715" s="8">
        <v>265000</v>
      </c>
      <c r="E715" s="8">
        <v>265000</v>
      </c>
      <c r="F715" s="2">
        <f>E715/D715</f>
        <v>1</v>
      </c>
    </row>
    <row r="716" spans="1:7" s="109" customFormat="1" ht="22.5" customHeight="1">
      <c r="A716" s="155" t="s">
        <v>276</v>
      </c>
      <c r="B716" s="155" t="s">
        <v>275</v>
      </c>
      <c r="C716" s="154">
        <f>C715</f>
        <v>0</v>
      </c>
      <c r="D716" s="154">
        <f>D715</f>
        <v>265000</v>
      </c>
      <c r="E716" s="154">
        <f>E715</f>
        <v>265000</v>
      </c>
      <c r="F716" s="110">
        <f>E716/D716</f>
        <v>1</v>
      </c>
    </row>
    <row r="717" spans="1:7" s="101" customFormat="1" ht="23.25" customHeight="1">
      <c r="A717" s="108" t="s">
        <v>202</v>
      </c>
      <c r="B717" s="108" t="s">
        <v>201</v>
      </c>
      <c r="C717" s="107">
        <f>C716</f>
        <v>0</v>
      </c>
      <c r="D717" s="107">
        <f>D716</f>
        <v>265000</v>
      </c>
      <c r="E717" s="107">
        <f>E716</f>
        <v>265000</v>
      </c>
      <c r="F717" s="106">
        <f>E717/D717</f>
        <v>1</v>
      </c>
    </row>
    <row r="718" spans="1:7" ht="30" customHeight="1">
      <c r="A718" s="108" t="s">
        <v>1</v>
      </c>
      <c r="B718" s="108" t="s">
        <v>58</v>
      </c>
      <c r="C718" s="107">
        <f>C714+C717</f>
        <v>1000000</v>
      </c>
      <c r="D718" s="107">
        <f>D714+D717</f>
        <v>1265000</v>
      </c>
      <c r="E718" s="107">
        <f>E714+E717</f>
        <v>784772</v>
      </c>
      <c r="F718" s="106">
        <f>E718/D718</f>
        <v>0.62037312252964427</v>
      </c>
      <c r="G718" s="101"/>
    </row>
    <row r="720" spans="1:7" ht="29.25" customHeight="1">
      <c r="A720" s="17" t="s">
        <v>57</v>
      </c>
      <c r="B720" s="16" t="s">
        <v>274</v>
      </c>
      <c r="C720" s="16"/>
      <c r="D720" s="16"/>
      <c r="E720" s="16"/>
      <c r="F720" s="16"/>
    </row>
    <row r="721" spans="1:6" ht="36" customHeight="1">
      <c r="A721" s="17" t="s">
        <v>55</v>
      </c>
      <c r="B721" s="17" t="s">
        <v>54</v>
      </c>
      <c r="C721" s="17" t="s">
        <v>53</v>
      </c>
      <c r="D721" s="17" t="s">
        <v>52</v>
      </c>
      <c r="E721" s="29" t="s">
        <v>51</v>
      </c>
      <c r="F721" s="153" t="s">
        <v>50</v>
      </c>
    </row>
    <row r="722" spans="1:6">
      <c r="A722" s="9" t="s">
        <v>273</v>
      </c>
      <c r="B722" s="9" t="s">
        <v>238</v>
      </c>
      <c r="C722" s="8">
        <v>50000</v>
      </c>
      <c r="D722" s="8">
        <v>62570</v>
      </c>
      <c r="E722" s="8">
        <v>62570</v>
      </c>
      <c r="F722" s="2">
        <f>E722/D722</f>
        <v>1</v>
      </c>
    </row>
    <row r="723" spans="1:6">
      <c r="A723" s="9" t="s">
        <v>272</v>
      </c>
      <c r="B723" s="9" t="s">
        <v>271</v>
      </c>
      <c r="C723" s="8">
        <v>340000</v>
      </c>
      <c r="D723" s="8">
        <v>186000</v>
      </c>
      <c r="E723" s="8">
        <v>186000</v>
      </c>
      <c r="F723" s="2">
        <f>E723/D723</f>
        <v>1</v>
      </c>
    </row>
    <row r="724" spans="1:6" ht="25.5" customHeight="1">
      <c r="A724" s="44" t="s">
        <v>148</v>
      </c>
      <c r="B724" s="44" t="s">
        <v>147</v>
      </c>
      <c r="C724" s="43">
        <f>C722+C723</f>
        <v>390000</v>
      </c>
      <c r="D724" s="43">
        <f>D722+D723</f>
        <v>248570</v>
      </c>
      <c r="E724" s="43">
        <f>E722+E723</f>
        <v>248570</v>
      </c>
      <c r="F724" s="105">
        <f>E724/D724</f>
        <v>1</v>
      </c>
    </row>
    <row r="725" spans="1:6" s="109" customFormat="1" ht="25.5" customHeight="1">
      <c r="A725" s="104" t="s">
        <v>146</v>
      </c>
      <c r="B725" s="104" t="s">
        <v>145</v>
      </c>
      <c r="C725" s="103">
        <v>390000</v>
      </c>
      <c r="D725" s="103">
        <v>248570</v>
      </c>
      <c r="E725" s="103">
        <v>248570</v>
      </c>
      <c r="F725" s="102">
        <f>E725/D725</f>
        <v>1</v>
      </c>
    </row>
    <row r="726" spans="1:6">
      <c r="A726" s="9" t="s">
        <v>270</v>
      </c>
      <c r="B726" s="9" t="s">
        <v>223</v>
      </c>
      <c r="C726" s="8">
        <v>100000</v>
      </c>
      <c r="D726" s="8">
        <v>42980</v>
      </c>
      <c r="E726" s="8">
        <v>42980</v>
      </c>
      <c r="F726" s="2">
        <f>E726/D726</f>
        <v>1</v>
      </c>
    </row>
    <row r="727" spans="1:6" ht="23.25" customHeight="1">
      <c r="A727" s="44" t="s">
        <v>139</v>
      </c>
      <c r="B727" s="44" t="s">
        <v>138</v>
      </c>
      <c r="C727" s="43">
        <f>C726</f>
        <v>100000</v>
      </c>
      <c r="D727" s="43">
        <f>D726</f>
        <v>42980</v>
      </c>
      <c r="E727" s="43">
        <f>E726</f>
        <v>42980</v>
      </c>
      <c r="F727" s="105">
        <f>E727/D727</f>
        <v>1</v>
      </c>
    </row>
    <row r="728" spans="1:6" s="109" customFormat="1" ht="21" customHeight="1">
      <c r="A728" s="104" t="s">
        <v>137</v>
      </c>
      <c r="B728" s="104" t="s">
        <v>136</v>
      </c>
      <c r="C728" s="103">
        <f>C727</f>
        <v>100000</v>
      </c>
      <c r="D728" s="103">
        <f>D727</f>
        <v>42980</v>
      </c>
      <c r="E728" s="103">
        <f>E727</f>
        <v>42980</v>
      </c>
      <c r="F728" s="102">
        <f>E728/D728</f>
        <v>1</v>
      </c>
    </row>
    <row r="729" spans="1:6" s="101" customFormat="1" ht="24.75" customHeight="1">
      <c r="A729" s="6" t="s">
        <v>3</v>
      </c>
      <c r="B729" s="6" t="s">
        <v>2</v>
      </c>
      <c r="C729" s="5">
        <f>C725+C728</f>
        <v>490000</v>
      </c>
      <c r="D729" s="5">
        <f>D725+D728</f>
        <v>291550</v>
      </c>
      <c r="E729" s="5">
        <f>E725+E728</f>
        <v>291550</v>
      </c>
      <c r="F729" s="4">
        <f>E729/D729</f>
        <v>1</v>
      </c>
    </row>
    <row r="730" spans="1:6" ht="29.25" customHeight="1">
      <c r="A730" s="6" t="s">
        <v>1</v>
      </c>
      <c r="B730" s="6" t="s">
        <v>0</v>
      </c>
      <c r="C730" s="5">
        <f>C729</f>
        <v>490000</v>
      </c>
      <c r="D730" s="5">
        <f>D729</f>
        <v>291550</v>
      </c>
      <c r="E730" s="5">
        <f>E729</f>
        <v>291550</v>
      </c>
      <c r="F730" s="4">
        <f>E730/D730</f>
        <v>1</v>
      </c>
    </row>
    <row r="731" spans="1:6" ht="31.5" customHeight="1">
      <c r="A731" s="6" t="s">
        <v>67</v>
      </c>
      <c r="B731" s="48"/>
      <c r="C731" s="47"/>
      <c r="D731" s="47"/>
      <c r="E731" s="47"/>
    </row>
    <row r="732" spans="1:6">
      <c r="A732" s="9" t="s">
        <v>269</v>
      </c>
      <c r="B732" s="9" t="s">
        <v>63</v>
      </c>
      <c r="C732" s="8"/>
      <c r="D732" s="8">
        <v>0</v>
      </c>
      <c r="E732" s="8">
        <v>8201</v>
      </c>
    </row>
    <row r="733" spans="1:6" s="109" customFormat="1" ht="24.75" customHeight="1">
      <c r="A733" s="152" t="s">
        <v>130</v>
      </c>
      <c r="B733" s="152" t="s">
        <v>129</v>
      </c>
      <c r="C733" s="151">
        <f>C732</f>
        <v>0</v>
      </c>
      <c r="D733" s="151">
        <f>D732</f>
        <v>0</v>
      </c>
      <c r="E733" s="151">
        <f>E732</f>
        <v>8201</v>
      </c>
      <c r="F733" s="105"/>
    </row>
    <row r="734" spans="1:6">
      <c r="A734" s="9" t="s">
        <v>128</v>
      </c>
      <c r="B734" s="9" t="s">
        <v>61</v>
      </c>
      <c r="C734" s="8"/>
      <c r="D734" s="8">
        <v>0</v>
      </c>
      <c r="E734" s="8">
        <v>2214</v>
      </c>
    </row>
    <row r="735" spans="1:6" s="109" customFormat="1" ht="25.5" customHeight="1">
      <c r="A735" s="152" t="s">
        <v>127</v>
      </c>
      <c r="B735" s="152" t="s">
        <v>126</v>
      </c>
      <c r="C735" s="151">
        <f>C734</f>
        <v>0</v>
      </c>
      <c r="D735" s="151">
        <f>D734</f>
        <v>0</v>
      </c>
      <c r="E735" s="151">
        <f>E734</f>
        <v>2214</v>
      </c>
      <c r="F735" s="105"/>
    </row>
    <row r="736" spans="1:6" ht="24" customHeight="1">
      <c r="A736" s="6" t="s">
        <v>60</v>
      </c>
      <c r="B736" s="6" t="s">
        <v>59</v>
      </c>
      <c r="C736" s="5">
        <f>C733+C735</f>
        <v>0</v>
      </c>
      <c r="D736" s="5">
        <f>D733+D735</f>
        <v>0</v>
      </c>
      <c r="E736" s="5">
        <f>E733+E735</f>
        <v>10415</v>
      </c>
      <c r="F736" s="4"/>
    </row>
    <row r="737" spans="1:11" ht="30" customHeight="1">
      <c r="A737" s="6" t="s">
        <v>1</v>
      </c>
      <c r="B737" s="6" t="s">
        <v>58</v>
      </c>
      <c r="C737" s="5">
        <f>C736</f>
        <v>0</v>
      </c>
      <c r="D737" s="5">
        <f>D736</f>
        <v>0</v>
      </c>
      <c r="E737" s="5">
        <f>E736</f>
        <v>10415</v>
      </c>
      <c r="F737" s="150"/>
    </row>
    <row r="739" spans="1:11" ht="31.5" customHeight="1">
      <c r="A739" s="149" t="s">
        <v>57</v>
      </c>
      <c r="B739" s="148" t="s">
        <v>268</v>
      </c>
      <c r="C739" s="148"/>
      <c r="D739" s="148"/>
      <c r="E739" s="148"/>
      <c r="F739" s="148"/>
    </row>
    <row r="740" spans="1:11" ht="29.25" customHeight="1">
      <c r="A740" s="7" t="s">
        <v>55</v>
      </c>
      <c r="B740" s="7" t="s">
        <v>54</v>
      </c>
      <c r="C740" s="7" t="s">
        <v>53</v>
      </c>
      <c r="D740" s="7" t="s">
        <v>52</v>
      </c>
      <c r="E740" s="15" t="s">
        <v>51</v>
      </c>
      <c r="F740" s="14" t="s">
        <v>50</v>
      </c>
    </row>
    <row r="741" spans="1:11">
      <c r="A741" s="9" t="s">
        <v>267</v>
      </c>
      <c r="B741" s="9" t="s">
        <v>266</v>
      </c>
      <c r="C741" s="8">
        <v>2000000</v>
      </c>
      <c r="D741" s="8">
        <v>2909871</v>
      </c>
      <c r="E741" s="8">
        <v>2909871</v>
      </c>
      <c r="F741" s="2">
        <f>E741/D741</f>
        <v>1</v>
      </c>
    </row>
    <row r="742" spans="1:11" s="109" customFormat="1" ht="23.25" customHeight="1">
      <c r="A742" s="147" t="s">
        <v>265</v>
      </c>
      <c r="B742" s="147" t="s">
        <v>264</v>
      </c>
      <c r="C742" s="146">
        <f>C741</f>
        <v>2000000</v>
      </c>
      <c r="D742" s="146">
        <f>D741</f>
        <v>2909871</v>
      </c>
      <c r="E742" s="146">
        <f>E741</f>
        <v>2909871</v>
      </c>
      <c r="F742" s="145">
        <f>F741</f>
        <v>1</v>
      </c>
    </row>
    <row r="743" spans="1:11" ht="27" customHeight="1">
      <c r="A743" s="144" t="s">
        <v>263</v>
      </c>
      <c r="B743" s="144" t="s">
        <v>262</v>
      </c>
      <c r="C743" s="143">
        <f>C742</f>
        <v>2000000</v>
      </c>
      <c r="D743" s="143">
        <f>D742</f>
        <v>2909871</v>
      </c>
      <c r="E743" s="143">
        <f>E742</f>
        <v>2909871</v>
      </c>
      <c r="F743" s="142">
        <f>F742</f>
        <v>1</v>
      </c>
    </row>
    <row r="744" spans="1:11" ht="30.75" customHeight="1">
      <c r="A744" s="144" t="s">
        <v>1</v>
      </c>
      <c r="B744" s="144" t="s">
        <v>0</v>
      </c>
      <c r="C744" s="143">
        <f>C743</f>
        <v>2000000</v>
      </c>
      <c r="D744" s="143">
        <f>D743</f>
        <v>2909871</v>
      </c>
      <c r="E744" s="143">
        <f>E743</f>
        <v>2909871</v>
      </c>
      <c r="F744" s="142">
        <f>F743</f>
        <v>1</v>
      </c>
    </row>
    <row r="746" spans="1:11" ht="33.75" customHeight="1">
      <c r="A746" s="141" t="s">
        <v>57</v>
      </c>
      <c r="B746" s="140" t="s">
        <v>261</v>
      </c>
      <c r="C746" s="140"/>
      <c r="D746" s="140"/>
      <c r="E746" s="140"/>
      <c r="F746" s="140"/>
    </row>
    <row r="747" spans="1:11" ht="29.25" customHeight="1">
      <c r="A747" s="7" t="s">
        <v>55</v>
      </c>
      <c r="B747" s="7" t="s">
        <v>54</v>
      </c>
      <c r="C747" s="7" t="s">
        <v>53</v>
      </c>
      <c r="D747" s="7" t="s">
        <v>52</v>
      </c>
      <c r="E747" s="15" t="s">
        <v>51</v>
      </c>
      <c r="F747" s="14" t="s">
        <v>50</v>
      </c>
    </row>
    <row r="748" spans="1:11">
      <c r="A748" s="9" t="s">
        <v>239</v>
      </c>
      <c r="B748" s="9" t="s">
        <v>238</v>
      </c>
      <c r="C748" s="8">
        <v>13000</v>
      </c>
      <c r="D748" s="8">
        <v>50020</v>
      </c>
      <c r="E748" s="8">
        <v>50020</v>
      </c>
      <c r="F748" s="2">
        <f>E748/D748</f>
        <v>1</v>
      </c>
    </row>
    <row r="749" spans="1:11" ht="22.5" customHeight="1">
      <c r="A749" s="86" t="s">
        <v>148</v>
      </c>
      <c r="B749" s="86" t="s">
        <v>147</v>
      </c>
      <c r="C749" s="85">
        <f>C748</f>
        <v>13000</v>
      </c>
      <c r="D749" s="85">
        <f>D748</f>
        <v>50020</v>
      </c>
      <c r="E749" s="85">
        <f>E748</f>
        <v>50020</v>
      </c>
      <c r="F749" s="84">
        <f>F748</f>
        <v>1</v>
      </c>
    </row>
    <row r="750" spans="1:11" s="64" customFormat="1" ht="28.5" customHeight="1">
      <c r="A750" s="131" t="s">
        <v>146</v>
      </c>
      <c r="B750" s="131" t="s">
        <v>145</v>
      </c>
      <c r="C750" s="130">
        <f>C749</f>
        <v>13000</v>
      </c>
      <c r="D750" s="130">
        <f>D749</f>
        <v>50020</v>
      </c>
      <c r="E750" s="130">
        <f>E749</f>
        <v>50020</v>
      </c>
      <c r="F750" s="139">
        <f>F749</f>
        <v>1</v>
      </c>
      <c r="H750" s="138"/>
      <c r="I750" s="138"/>
      <c r="J750" s="137"/>
      <c r="K750" s="136"/>
    </row>
    <row r="751" spans="1:11" ht="27" customHeight="1">
      <c r="A751" s="128" t="s">
        <v>3</v>
      </c>
      <c r="B751" s="128" t="s">
        <v>2</v>
      </c>
      <c r="C751" s="127">
        <f>C750</f>
        <v>13000</v>
      </c>
      <c r="D751" s="127">
        <f>D750</f>
        <v>50020</v>
      </c>
      <c r="E751" s="127">
        <f>E750</f>
        <v>50020</v>
      </c>
      <c r="F751" s="135">
        <f>F750</f>
        <v>1</v>
      </c>
    </row>
    <row r="752" spans="1:11">
      <c r="A752" s="9" t="s">
        <v>260</v>
      </c>
      <c r="B752" s="9" t="s">
        <v>259</v>
      </c>
      <c r="C752" s="8"/>
      <c r="D752" s="8">
        <v>0</v>
      </c>
      <c r="E752" s="8"/>
      <c r="H752" s="134"/>
      <c r="I752" s="134"/>
      <c r="J752" s="3"/>
      <c r="K752" s="3"/>
    </row>
    <row r="753" spans="1:12">
      <c r="A753" s="9" t="s">
        <v>258</v>
      </c>
      <c r="B753" s="9" t="s">
        <v>257</v>
      </c>
      <c r="C753" s="8">
        <v>1500000</v>
      </c>
      <c r="D753" s="8">
        <v>1491110</v>
      </c>
      <c r="E753" s="8">
        <v>897590</v>
      </c>
      <c r="F753" s="2">
        <f>E753/D753</f>
        <v>0.60196095526151661</v>
      </c>
      <c r="H753" s="134"/>
      <c r="I753" s="134"/>
      <c r="J753" s="3"/>
      <c r="K753" s="3"/>
      <c r="L753" s="3"/>
    </row>
    <row r="754" spans="1:12">
      <c r="A754" s="9" t="s">
        <v>220</v>
      </c>
      <c r="B754" s="9" t="s">
        <v>219</v>
      </c>
      <c r="C754" s="8"/>
      <c r="D754" s="8">
        <v>424800</v>
      </c>
      <c r="E754" s="8"/>
      <c r="H754" s="134"/>
      <c r="I754" s="134"/>
      <c r="J754" s="3"/>
      <c r="K754" s="3"/>
    </row>
    <row r="755" spans="1:12">
      <c r="A755" s="9" t="s">
        <v>214</v>
      </c>
      <c r="B755" s="9" t="s">
        <v>256</v>
      </c>
      <c r="C755" s="8">
        <v>810000</v>
      </c>
      <c r="D755" s="8">
        <v>810000</v>
      </c>
      <c r="E755" s="8">
        <v>542000</v>
      </c>
      <c r="F755" s="2">
        <f>E755/D755</f>
        <v>0.66913580246913584</v>
      </c>
      <c r="J755" s="133"/>
      <c r="K755" s="133"/>
      <c r="L755" s="132"/>
    </row>
    <row r="756" spans="1:12" s="109" customFormat="1" ht="26.25" customHeight="1">
      <c r="A756" s="131" t="s">
        <v>210</v>
      </c>
      <c r="B756" s="131" t="s">
        <v>209</v>
      </c>
      <c r="C756" s="130">
        <f>C752+C753+C754+C755</f>
        <v>2310000</v>
      </c>
      <c r="D756" s="130">
        <f>D752+D753+D754+D755</f>
        <v>2725910</v>
      </c>
      <c r="E756" s="130">
        <f>E752+E753+E754+E755</f>
        <v>1439590</v>
      </c>
      <c r="F756" s="129">
        <f>E756/D756</f>
        <v>0.52811354740251881</v>
      </c>
    </row>
    <row r="757" spans="1:12" s="101" customFormat="1" ht="26.25" customHeight="1">
      <c r="A757" s="128" t="s">
        <v>208</v>
      </c>
      <c r="B757" s="128" t="s">
        <v>207</v>
      </c>
      <c r="C757" s="127">
        <f>C756</f>
        <v>2310000</v>
      </c>
      <c r="D757" s="127">
        <f>D756</f>
        <v>2725910</v>
      </c>
      <c r="E757" s="127">
        <f>E756</f>
        <v>1439590</v>
      </c>
      <c r="F757" s="126">
        <f>E757/D757</f>
        <v>0.52811354740251881</v>
      </c>
    </row>
    <row r="758" spans="1:12" ht="30.75" customHeight="1">
      <c r="A758" s="128" t="s">
        <v>1</v>
      </c>
      <c r="B758" s="128" t="s">
        <v>0</v>
      </c>
      <c r="C758" s="127">
        <f>C757+C751</f>
        <v>2323000</v>
      </c>
      <c r="D758" s="127">
        <f>D757+D751</f>
        <v>2775930</v>
      </c>
      <c r="E758" s="127">
        <f>E757+E751</f>
        <v>1489610</v>
      </c>
      <c r="F758" s="126">
        <f>E758/D758</f>
        <v>0.53661655733393854</v>
      </c>
    </row>
    <row r="760" spans="1:12" ht="32.25" customHeight="1">
      <c r="A760" s="125" t="s">
        <v>57</v>
      </c>
      <c r="B760" s="124" t="s">
        <v>255</v>
      </c>
      <c r="C760" s="124"/>
      <c r="D760" s="124"/>
      <c r="E760" s="124"/>
      <c r="F760" s="124"/>
    </row>
    <row r="761" spans="1:12" ht="30" customHeight="1">
      <c r="A761" s="7" t="s">
        <v>55</v>
      </c>
      <c r="B761" s="7" t="s">
        <v>54</v>
      </c>
      <c r="C761" s="7" t="s">
        <v>53</v>
      </c>
      <c r="D761" s="7" t="s">
        <v>52</v>
      </c>
      <c r="E761" s="15" t="s">
        <v>51</v>
      </c>
      <c r="F761" s="14" t="s">
        <v>50</v>
      </c>
    </row>
    <row r="762" spans="1:12">
      <c r="A762" s="9" t="s">
        <v>254</v>
      </c>
      <c r="B762" s="9" t="s">
        <v>253</v>
      </c>
      <c r="C762" s="8">
        <v>550000</v>
      </c>
      <c r="D762" s="8">
        <v>188500</v>
      </c>
      <c r="E762" s="8"/>
    </row>
    <row r="763" spans="1:12">
      <c r="A763" s="9" t="s">
        <v>252</v>
      </c>
      <c r="B763" s="9" t="s">
        <v>215</v>
      </c>
      <c r="C763" s="8">
        <v>400000</v>
      </c>
      <c r="D763" s="8">
        <v>834000</v>
      </c>
      <c r="E763" s="8">
        <v>834000</v>
      </c>
      <c r="F763" s="2">
        <f>E763/D763</f>
        <v>1</v>
      </c>
    </row>
    <row r="764" spans="1:12" s="109" customFormat="1" ht="26.25" customHeight="1">
      <c r="A764" s="123" t="s">
        <v>210</v>
      </c>
      <c r="B764" s="123" t="s">
        <v>209</v>
      </c>
      <c r="C764" s="122">
        <f>C763+C762</f>
        <v>950000</v>
      </c>
      <c r="D764" s="122">
        <f>D763+D762</f>
        <v>1022500</v>
      </c>
      <c r="E764" s="122">
        <f>E763+E762</f>
        <v>834000</v>
      </c>
      <c r="F764" s="121">
        <f>E764/D764</f>
        <v>0.81564792176039125</v>
      </c>
    </row>
    <row r="765" spans="1:12" s="101" customFormat="1" ht="27.75" customHeight="1">
      <c r="A765" s="120" t="s">
        <v>208</v>
      </c>
      <c r="B765" s="120" t="s">
        <v>207</v>
      </c>
      <c r="C765" s="119">
        <f>C764</f>
        <v>950000</v>
      </c>
      <c r="D765" s="119">
        <f>D764</f>
        <v>1022500</v>
      </c>
      <c r="E765" s="119">
        <f>E764</f>
        <v>834000</v>
      </c>
      <c r="F765" s="118">
        <f>E765/D765</f>
        <v>0.81564792176039125</v>
      </c>
    </row>
    <row r="766" spans="1:12" ht="33" customHeight="1">
      <c r="A766" s="120" t="s">
        <v>1</v>
      </c>
      <c r="B766" s="120" t="s">
        <v>0</v>
      </c>
      <c r="C766" s="119">
        <f>C765</f>
        <v>950000</v>
      </c>
      <c r="D766" s="119">
        <f>D765</f>
        <v>1022500</v>
      </c>
      <c r="E766" s="119">
        <f>E765</f>
        <v>834000</v>
      </c>
      <c r="F766" s="118">
        <f>E766/D766</f>
        <v>0.81564792176039125</v>
      </c>
    </row>
    <row r="768" spans="1:12" ht="29.25" customHeight="1">
      <c r="A768" s="117" t="s">
        <v>57</v>
      </c>
      <c r="B768" s="116" t="s">
        <v>251</v>
      </c>
      <c r="C768" s="116"/>
      <c r="D768" s="116"/>
      <c r="E768" s="116"/>
      <c r="F768" s="116"/>
    </row>
    <row r="769" spans="1:6" ht="29.25" customHeight="1">
      <c r="A769" s="7" t="s">
        <v>55</v>
      </c>
      <c r="B769" s="7" t="s">
        <v>54</v>
      </c>
      <c r="C769" s="7" t="s">
        <v>53</v>
      </c>
      <c r="D769" s="7" t="s">
        <v>52</v>
      </c>
      <c r="E769" s="15" t="s">
        <v>51</v>
      </c>
      <c r="F769" s="14" t="s">
        <v>50</v>
      </c>
    </row>
    <row r="770" spans="1:6">
      <c r="A770" s="9" t="s">
        <v>239</v>
      </c>
      <c r="B770" s="9" t="s">
        <v>238</v>
      </c>
      <c r="C770" s="8">
        <v>10000</v>
      </c>
      <c r="D770" s="8">
        <v>10000</v>
      </c>
      <c r="E770" s="8"/>
      <c r="F770" s="2">
        <f>E770/D770</f>
        <v>0</v>
      </c>
    </row>
    <row r="771" spans="1:6" ht="22.5" customHeight="1">
      <c r="A771" s="115" t="s">
        <v>148</v>
      </c>
      <c r="B771" s="115" t="s">
        <v>147</v>
      </c>
      <c r="C771" s="114">
        <f>C770</f>
        <v>10000</v>
      </c>
      <c r="D771" s="114">
        <f>D770</f>
        <v>10000</v>
      </c>
      <c r="E771" s="114">
        <f>E770</f>
        <v>0</v>
      </c>
      <c r="F771" s="113">
        <f>E771/D771</f>
        <v>0</v>
      </c>
    </row>
    <row r="772" spans="1:6" s="64" customFormat="1" ht="22.5" customHeight="1">
      <c r="A772" s="112" t="s">
        <v>146</v>
      </c>
      <c r="B772" s="112" t="s">
        <v>145</v>
      </c>
      <c r="C772" s="111">
        <f>C771</f>
        <v>10000</v>
      </c>
      <c r="D772" s="111">
        <f>D771</f>
        <v>10000</v>
      </c>
      <c r="E772" s="111">
        <f>E771</f>
        <v>0</v>
      </c>
      <c r="F772" s="110">
        <f>E772/D772</f>
        <v>0</v>
      </c>
    </row>
    <row r="773" spans="1:6" ht="25.5" customHeight="1">
      <c r="A773" s="108" t="s">
        <v>3</v>
      </c>
      <c r="B773" s="108" t="s">
        <v>2</v>
      </c>
      <c r="C773" s="107">
        <f>C772</f>
        <v>10000</v>
      </c>
      <c r="D773" s="107">
        <f>D772</f>
        <v>10000</v>
      </c>
      <c r="E773" s="107">
        <f>E772</f>
        <v>0</v>
      </c>
      <c r="F773" s="106">
        <f>E773/D773</f>
        <v>0</v>
      </c>
    </row>
    <row r="774" spans="1:6">
      <c r="A774" s="9" t="s">
        <v>250</v>
      </c>
      <c r="B774" s="9" t="s">
        <v>249</v>
      </c>
      <c r="C774" s="8"/>
      <c r="D774" s="8">
        <v>313200</v>
      </c>
      <c r="E774" s="8">
        <v>313200</v>
      </c>
      <c r="F774" s="2">
        <f>E774/D774</f>
        <v>1</v>
      </c>
    </row>
    <row r="775" spans="1:6" s="109" customFormat="1" ht="22.5" customHeight="1">
      <c r="A775" s="112" t="s">
        <v>248</v>
      </c>
      <c r="B775" s="112" t="s">
        <v>247</v>
      </c>
      <c r="C775" s="111">
        <f>C774</f>
        <v>0</v>
      </c>
      <c r="D775" s="111">
        <f>D774</f>
        <v>313200</v>
      </c>
      <c r="E775" s="111">
        <f>E774</f>
        <v>313200</v>
      </c>
      <c r="F775" s="110">
        <f>E775/D775</f>
        <v>1</v>
      </c>
    </row>
    <row r="776" spans="1:6">
      <c r="A776" s="9" t="s">
        <v>246</v>
      </c>
      <c r="B776" s="9" t="s">
        <v>245</v>
      </c>
      <c r="C776" s="8"/>
      <c r="D776" s="8">
        <v>60000</v>
      </c>
      <c r="E776" s="8">
        <v>60000</v>
      </c>
      <c r="F776" s="2">
        <f>E776/D776</f>
        <v>1</v>
      </c>
    </row>
    <row r="777" spans="1:6" s="109" customFormat="1" ht="22.5" customHeight="1">
      <c r="A777" s="112" t="s">
        <v>244</v>
      </c>
      <c r="B777" s="112" t="s">
        <v>243</v>
      </c>
      <c r="C777" s="111">
        <f>C776</f>
        <v>0</v>
      </c>
      <c r="D777" s="111">
        <f>D776</f>
        <v>60000</v>
      </c>
      <c r="E777" s="111">
        <f>E776</f>
        <v>60000</v>
      </c>
      <c r="F777" s="110">
        <f>E777/D777</f>
        <v>1</v>
      </c>
    </row>
    <row r="778" spans="1:6">
      <c r="A778" s="9" t="s">
        <v>242</v>
      </c>
      <c r="B778" s="9" t="s">
        <v>241</v>
      </c>
      <c r="C778" s="8">
        <v>2000000</v>
      </c>
      <c r="D778" s="8">
        <v>3568110</v>
      </c>
      <c r="E778" s="8">
        <v>3568110</v>
      </c>
      <c r="F778" s="2">
        <f>E778/D778</f>
        <v>1</v>
      </c>
    </row>
    <row r="779" spans="1:6" s="109" customFormat="1" ht="23.25" customHeight="1">
      <c r="A779" s="112" t="s">
        <v>210</v>
      </c>
      <c r="B779" s="112" t="s">
        <v>209</v>
      </c>
      <c r="C779" s="111">
        <f>C778</f>
        <v>2000000</v>
      </c>
      <c r="D779" s="111">
        <f>D778</f>
        <v>3568110</v>
      </c>
      <c r="E779" s="111">
        <f>E778</f>
        <v>3568110</v>
      </c>
      <c r="F779" s="110">
        <f>E779/D779</f>
        <v>1</v>
      </c>
    </row>
    <row r="780" spans="1:6" s="101" customFormat="1" ht="24" customHeight="1">
      <c r="A780" s="108" t="s">
        <v>208</v>
      </c>
      <c r="B780" s="108" t="s">
        <v>207</v>
      </c>
      <c r="C780" s="107">
        <f>C775+C777+C779</f>
        <v>2000000</v>
      </c>
      <c r="D780" s="107">
        <f>D775+D777+D779</f>
        <v>3941310</v>
      </c>
      <c r="E780" s="107">
        <f>E775+E777+E779</f>
        <v>3941310</v>
      </c>
      <c r="F780" s="106">
        <f>E780/D780</f>
        <v>1</v>
      </c>
    </row>
    <row r="781" spans="1:6" ht="31.5" customHeight="1">
      <c r="A781" s="108" t="s">
        <v>1</v>
      </c>
      <c r="B781" s="108" t="s">
        <v>0</v>
      </c>
      <c r="C781" s="107">
        <f>C773+C780</f>
        <v>2010000</v>
      </c>
      <c r="D781" s="107">
        <f>D773+D780</f>
        <v>3951310</v>
      </c>
      <c r="E781" s="107">
        <f>E773+E780</f>
        <v>3941310</v>
      </c>
      <c r="F781" s="106">
        <f>E781/D781</f>
        <v>0.99746919376105647</v>
      </c>
    </row>
    <row r="783" spans="1:6" ht="29.25" customHeight="1">
      <c r="A783" s="17" t="s">
        <v>57</v>
      </c>
      <c r="B783" s="16" t="s">
        <v>240</v>
      </c>
      <c r="C783" s="16"/>
      <c r="D783" s="16"/>
      <c r="E783" s="16"/>
      <c r="F783" s="16"/>
    </row>
    <row r="784" spans="1:6" ht="29.25" customHeight="1">
      <c r="A784" s="7" t="s">
        <v>55</v>
      </c>
      <c r="B784" s="7" t="s">
        <v>54</v>
      </c>
      <c r="C784" s="7" t="s">
        <v>53</v>
      </c>
      <c r="D784" s="7" t="s">
        <v>52</v>
      </c>
      <c r="E784" s="15" t="s">
        <v>51</v>
      </c>
      <c r="F784" s="14" t="s">
        <v>50</v>
      </c>
    </row>
    <row r="785" spans="1:6">
      <c r="A785" s="9" t="s">
        <v>239</v>
      </c>
      <c r="B785" s="9" t="s">
        <v>238</v>
      </c>
      <c r="C785" s="8">
        <v>50000</v>
      </c>
      <c r="D785" s="8">
        <v>21870</v>
      </c>
      <c r="E785" s="8">
        <v>21870</v>
      </c>
      <c r="F785" s="2">
        <f>E785/D785</f>
        <v>1</v>
      </c>
    </row>
    <row r="786" spans="1:6" ht="26.25" customHeight="1">
      <c r="A786" s="44" t="s">
        <v>148</v>
      </c>
      <c r="B786" s="44" t="s">
        <v>147</v>
      </c>
      <c r="C786" s="43">
        <f>C785</f>
        <v>50000</v>
      </c>
      <c r="D786" s="43">
        <f>D785</f>
        <v>21870</v>
      </c>
      <c r="E786" s="43">
        <f>E785</f>
        <v>21870</v>
      </c>
      <c r="F786" s="105">
        <f>E786/D786</f>
        <v>1</v>
      </c>
    </row>
    <row r="787" spans="1:6" s="64" customFormat="1" ht="23.25" customHeight="1">
      <c r="A787" s="104" t="s">
        <v>146</v>
      </c>
      <c r="B787" s="104" t="s">
        <v>145</v>
      </c>
      <c r="C787" s="103">
        <f>C786</f>
        <v>50000</v>
      </c>
      <c r="D787" s="103">
        <f>D786</f>
        <v>21870</v>
      </c>
      <c r="E787" s="103">
        <f>E786</f>
        <v>21870</v>
      </c>
      <c r="F787" s="102">
        <f>E787/D787</f>
        <v>1</v>
      </c>
    </row>
    <row r="788" spans="1:6" s="101" customFormat="1" ht="25.5" customHeight="1">
      <c r="A788" s="6" t="s">
        <v>3</v>
      </c>
      <c r="B788" s="6" t="s">
        <v>2</v>
      </c>
      <c r="C788" s="5">
        <f>C787</f>
        <v>50000</v>
      </c>
      <c r="D788" s="5">
        <f>D787</f>
        <v>21870</v>
      </c>
      <c r="E788" s="5">
        <f>E787</f>
        <v>21870</v>
      </c>
      <c r="F788" s="4">
        <f>E788/D788</f>
        <v>1</v>
      </c>
    </row>
    <row r="789" spans="1:6">
      <c r="A789" s="9" t="s">
        <v>237</v>
      </c>
      <c r="B789" s="9" t="s">
        <v>236</v>
      </c>
      <c r="C789" s="8"/>
      <c r="D789" s="8">
        <v>0</v>
      </c>
      <c r="E789" s="8"/>
    </row>
    <row r="790" spans="1:6">
      <c r="A790" s="9" t="s">
        <v>220</v>
      </c>
      <c r="B790" s="9" t="s">
        <v>219</v>
      </c>
      <c r="C790" s="8">
        <v>3000000</v>
      </c>
      <c r="D790" s="8">
        <v>1635667</v>
      </c>
      <c r="E790" s="8">
        <v>1340400</v>
      </c>
      <c r="F790" s="2">
        <f>E790/D790</f>
        <v>0.81948220511876801</v>
      </c>
    </row>
    <row r="791" spans="1:6" s="64" customFormat="1" ht="27" customHeight="1">
      <c r="A791" s="104" t="s">
        <v>210</v>
      </c>
      <c r="B791" s="104" t="s">
        <v>209</v>
      </c>
      <c r="C791" s="103">
        <f>C789+C790</f>
        <v>3000000</v>
      </c>
      <c r="D791" s="103">
        <f>D789+D790</f>
        <v>1635667</v>
      </c>
      <c r="E791" s="103">
        <f>E789+E790</f>
        <v>1340400</v>
      </c>
      <c r="F791" s="102">
        <f>E791/D791</f>
        <v>0.81948220511876801</v>
      </c>
    </row>
    <row r="792" spans="1:6" s="101" customFormat="1" ht="26.25" customHeight="1">
      <c r="A792" s="6" t="s">
        <v>208</v>
      </c>
      <c r="B792" s="6" t="s">
        <v>207</v>
      </c>
      <c r="C792" s="5">
        <f>C791</f>
        <v>3000000</v>
      </c>
      <c r="D792" s="5">
        <f>D791</f>
        <v>1635667</v>
      </c>
      <c r="E792" s="5">
        <f>E791</f>
        <v>1340400</v>
      </c>
      <c r="F792" s="4">
        <f>E792/D792</f>
        <v>0.81948220511876801</v>
      </c>
    </row>
    <row r="793" spans="1:6" ht="30.75" customHeight="1">
      <c r="A793" s="6" t="s">
        <v>1</v>
      </c>
      <c r="B793" s="6" t="s">
        <v>0</v>
      </c>
      <c r="C793" s="5">
        <f>C788+C792</f>
        <v>3050000</v>
      </c>
      <c r="D793" s="5">
        <f>D788+D792</f>
        <v>1657537</v>
      </c>
      <c r="E793" s="5">
        <f>E788+E792</f>
        <v>1362270</v>
      </c>
      <c r="F793" s="4">
        <f>E793/D793</f>
        <v>0.8218640066556584</v>
      </c>
    </row>
    <row r="794" spans="1:6">
      <c r="A794" s="100"/>
      <c r="B794" s="100"/>
      <c r="C794" s="99"/>
      <c r="D794" s="99"/>
      <c r="E794" s="99"/>
      <c r="F794" s="98"/>
    </row>
    <row r="795" spans="1:6" ht="30.75" customHeight="1">
      <c r="A795" s="73" t="s">
        <v>57</v>
      </c>
      <c r="B795" s="72" t="s">
        <v>235</v>
      </c>
      <c r="C795" s="72"/>
      <c r="D795" s="72"/>
      <c r="E795" s="72"/>
      <c r="F795" s="72"/>
    </row>
    <row r="796" spans="1:6" ht="31.5" customHeight="1">
      <c r="A796" s="7" t="s">
        <v>55</v>
      </c>
      <c r="B796" s="7" t="s">
        <v>54</v>
      </c>
      <c r="C796" s="7" t="s">
        <v>53</v>
      </c>
      <c r="D796" s="7" t="s">
        <v>52</v>
      </c>
      <c r="E796" s="15" t="s">
        <v>51</v>
      </c>
      <c r="F796" s="14" t="s">
        <v>50</v>
      </c>
    </row>
    <row r="797" spans="1:6">
      <c r="A797" s="9" t="s">
        <v>49</v>
      </c>
      <c r="B797" s="9" t="s">
        <v>48</v>
      </c>
      <c r="C797" s="8">
        <v>2000000</v>
      </c>
      <c r="D797" s="8">
        <v>2360892</v>
      </c>
      <c r="E797" s="8">
        <v>2360892</v>
      </c>
      <c r="F797" s="2">
        <f>E797/D797</f>
        <v>1</v>
      </c>
    </row>
    <row r="798" spans="1:6">
      <c r="A798" s="9" t="s">
        <v>47</v>
      </c>
      <c r="B798" s="9" t="s">
        <v>46</v>
      </c>
      <c r="C798" s="8"/>
      <c r="D798" s="8">
        <v>4777</v>
      </c>
      <c r="E798" s="8">
        <v>4777</v>
      </c>
      <c r="F798" s="2">
        <f>E798/D798</f>
        <v>1</v>
      </c>
    </row>
    <row r="799" spans="1:6">
      <c r="A799" s="9" t="s">
        <v>234</v>
      </c>
      <c r="B799" s="9" t="s">
        <v>44</v>
      </c>
      <c r="C799" s="8"/>
      <c r="D799" s="8">
        <v>13676</v>
      </c>
      <c r="E799" s="8">
        <v>13676</v>
      </c>
      <c r="F799" s="2">
        <f>E799/D799</f>
        <v>1</v>
      </c>
    </row>
    <row r="800" spans="1:6">
      <c r="A800" s="9" t="s">
        <v>43</v>
      </c>
      <c r="B800" s="9" t="s">
        <v>42</v>
      </c>
      <c r="C800" s="8"/>
      <c r="D800" s="8">
        <v>3528</v>
      </c>
      <c r="E800" s="8">
        <v>3528</v>
      </c>
      <c r="F800" s="2">
        <f>E800/D800</f>
        <v>1</v>
      </c>
    </row>
    <row r="801" spans="1:6">
      <c r="A801" s="9" t="s">
        <v>41</v>
      </c>
      <c r="B801" s="9" t="s">
        <v>40</v>
      </c>
      <c r="C801" s="8"/>
      <c r="D801" s="8">
        <v>28587</v>
      </c>
      <c r="E801" s="8">
        <v>28587</v>
      </c>
      <c r="F801" s="2">
        <f>E801/D801</f>
        <v>1</v>
      </c>
    </row>
    <row r="802" spans="1:6">
      <c r="A802" s="9" t="s">
        <v>39</v>
      </c>
      <c r="B802" s="9" t="s">
        <v>38</v>
      </c>
      <c r="C802" s="8"/>
      <c r="D802" s="8">
        <v>14217</v>
      </c>
      <c r="E802" s="8">
        <v>14217</v>
      </c>
      <c r="F802" s="2">
        <f>E802/D802</f>
        <v>1</v>
      </c>
    </row>
    <row r="803" spans="1:6" ht="26.25" customHeight="1">
      <c r="A803" s="95" t="s">
        <v>165</v>
      </c>
      <c r="B803" s="95" t="s">
        <v>164</v>
      </c>
      <c r="C803" s="94">
        <f>C797+C798+C799+C800+C801+C802</f>
        <v>2000000</v>
      </c>
      <c r="D803" s="94">
        <f>D797+D798+D799+D800+D801+D802</f>
        <v>2425677</v>
      </c>
      <c r="E803" s="94">
        <f>E797+E798+E799+E800+E801+E802</f>
        <v>2425677</v>
      </c>
      <c r="F803" s="93">
        <f>E803/D803</f>
        <v>1</v>
      </c>
    </row>
    <row r="804" spans="1:6" s="64" customFormat="1" ht="25.5" customHeight="1">
      <c r="A804" s="92" t="s">
        <v>163</v>
      </c>
      <c r="B804" s="92" t="s">
        <v>162</v>
      </c>
      <c r="C804" s="91">
        <f>C803</f>
        <v>2000000</v>
      </c>
      <c r="D804" s="91">
        <f>D803</f>
        <v>2425677</v>
      </c>
      <c r="E804" s="91">
        <f>E803</f>
        <v>2425677</v>
      </c>
      <c r="F804" s="90">
        <f>E804/D804</f>
        <v>1</v>
      </c>
    </row>
    <row r="805" spans="1:6">
      <c r="A805" s="9" t="s">
        <v>233</v>
      </c>
      <c r="B805" s="9" t="s">
        <v>36</v>
      </c>
      <c r="C805" s="8"/>
      <c r="D805" s="8">
        <v>51614</v>
      </c>
      <c r="E805" s="8">
        <v>51614</v>
      </c>
      <c r="F805" s="2">
        <f>E805/D805</f>
        <v>1</v>
      </c>
    </row>
    <row r="806" spans="1:6" ht="22.5" customHeight="1">
      <c r="A806" s="95" t="s">
        <v>161</v>
      </c>
      <c r="B806" s="95" t="s">
        <v>160</v>
      </c>
      <c r="C806" s="94">
        <f>C805</f>
        <v>0</v>
      </c>
      <c r="D806" s="94">
        <f>D805</f>
        <v>51614</v>
      </c>
      <c r="E806" s="94">
        <f>E805</f>
        <v>51614</v>
      </c>
      <c r="F806" s="93">
        <f>E806/D806</f>
        <v>1</v>
      </c>
    </row>
    <row r="807" spans="1:6">
      <c r="A807" s="9" t="s">
        <v>35</v>
      </c>
      <c r="B807" s="9" t="s">
        <v>34</v>
      </c>
      <c r="C807" s="8"/>
      <c r="D807" s="8">
        <v>1765</v>
      </c>
      <c r="E807" s="8">
        <v>1765</v>
      </c>
      <c r="F807" s="2">
        <f>E807/D807</f>
        <v>1</v>
      </c>
    </row>
    <row r="808" spans="1:6" ht="22.5" customHeight="1">
      <c r="A808" s="95" t="s">
        <v>159</v>
      </c>
      <c r="B808" s="95" t="s">
        <v>158</v>
      </c>
      <c r="C808" s="94">
        <f>C807</f>
        <v>0</v>
      </c>
      <c r="D808" s="94">
        <f>D807</f>
        <v>1765</v>
      </c>
      <c r="E808" s="94">
        <f>E807</f>
        <v>1765</v>
      </c>
      <c r="F808" s="93">
        <f>E808/D808</f>
        <v>1</v>
      </c>
    </row>
    <row r="809" spans="1:6" s="64" customFormat="1" ht="23.25" customHeight="1">
      <c r="A809" s="92" t="s">
        <v>157</v>
      </c>
      <c r="B809" s="92" t="s">
        <v>156</v>
      </c>
      <c r="C809" s="91">
        <f>C806+C808</f>
        <v>0</v>
      </c>
      <c r="D809" s="91">
        <f>D806+D808</f>
        <v>53379</v>
      </c>
      <c r="E809" s="91">
        <f>E806+E808</f>
        <v>53379</v>
      </c>
      <c r="F809" s="90">
        <f>E809/D809</f>
        <v>1</v>
      </c>
    </row>
    <row r="810" spans="1:6">
      <c r="A810" s="9" t="s">
        <v>232</v>
      </c>
      <c r="B810" s="9" t="s">
        <v>32</v>
      </c>
      <c r="C810" s="8"/>
      <c r="D810" s="8">
        <v>51593</v>
      </c>
      <c r="E810" s="8">
        <v>51593</v>
      </c>
      <c r="F810" s="2">
        <f>E810/D810</f>
        <v>1</v>
      </c>
    </row>
    <row r="811" spans="1:6">
      <c r="A811" s="9" t="s">
        <v>31</v>
      </c>
      <c r="B811" s="9" t="s">
        <v>30</v>
      </c>
      <c r="C811" s="8"/>
      <c r="D811" s="8">
        <v>393926</v>
      </c>
      <c r="E811" s="8">
        <v>393926</v>
      </c>
      <c r="F811" s="2">
        <f>E811/D811</f>
        <v>1</v>
      </c>
    </row>
    <row r="812" spans="1:6">
      <c r="A812" s="9" t="s">
        <v>231</v>
      </c>
      <c r="B812" s="9" t="s">
        <v>28</v>
      </c>
      <c r="C812" s="8"/>
      <c r="D812" s="8">
        <v>31380</v>
      </c>
      <c r="E812" s="8">
        <v>31380</v>
      </c>
      <c r="F812" s="2">
        <f>E812/D812</f>
        <v>1</v>
      </c>
    </row>
    <row r="813" spans="1:6" ht="23.25" customHeight="1">
      <c r="A813" s="95" t="s">
        <v>155</v>
      </c>
      <c r="B813" s="95" t="s">
        <v>154</v>
      </c>
      <c r="C813" s="94">
        <f>C810+C811+C812</f>
        <v>0</v>
      </c>
      <c r="D813" s="94">
        <f>D810+D811+D812</f>
        <v>476899</v>
      </c>
      <c r="E813" s="94">
        <f>E810+E811+E812</f>
        <v>476899</v>
      </c>
      <c r="F813" s="93">
        <f>E813/D813</f>
        <v>1</v>
      </c>
    </row>
    <row r="814" spans="1:6" ht="23.25" customHeight="1">
      <c r="A814" s="97" t="s">
        <v>27</v>
      </c>
      <c r="B814" s="97" t="s">
        <v>26</v>
      </c>
      <c r="C814" s="96"/>
      <c r="D814" s="96"/>
      <c r="E814" s="96"/>
      <c r="F814" s="93"/>
    </row>
    <row r="815" spans="1:6" ht="23.25" customHeight="1">
      <c r="A815" s="95" t="s">
        <v>25</v>
      </c>
      <c r="B815" s="95" t="s">
        <v>24</v>
      </c>
      <c r="C815" s="94"/>
      <c r="D815" s="94">
        <v>150006</v>
      </c>
      <c r="E815" s="94">
        <v>150006</v>
      </c>
      <c r="F815" s="93">
        <f>E815/D815</f>
        <v>1</v>
      </c>
    </row>
    <row r="816" spans="1:6">
      <c r="A816" s="9" t="s">
        <v>23</v>
      </c>
      <c r="B816" s="9" t="s">
        <v>22</v>
      </c>
      <c r="C816" s="8"/>
      <c r="D816" s="8">
        <v>5797</v>
      </c>
      <c r="E816" s="8">
        <v>5797</v>
      </c>
      <c r="F816" s="2">
        <f>E816/D816</f>
        <v>1</v>
      </c>
    </row>
    <row r="817" spans="1:6">
      <c r="A817" s="9" t="s">
        <v>82</v>
      </c>
      <c r="B817" s="9" t="s">
        <v>20</v>
      </c>
      <c r="C817" s="8"/>
      <c r="D817" s="8">
        <v>5565</v>
      </c>
      <c r="E817" s="8">
        <v>5565</v>
      </c>
      <c r="F817" s="2">
        <f>E817/D817</f>
        <v>1</v>
      </c>
    </row>
    <row r="818" spans="1:6">
      <c r="A818" s="9" t="s">
        <v>152</v>
      </c>
      <c r="B818" s="9" t="s">
        <v>18</v>
      </c>
      <c r="C818" s="8"/>
      <c r="D818" s="8">
        <v>5700</v>
      </c>
      <c r="E818" s="8">
        <v>5700</v>
      </c>
      <c r="F818" s="2">
        <f>E818/D818</f>
        <v>1</v>
      </c>
    </row>
    <row r="819" spans="1:6">
      <c r="A819" s="95" t="s">
        <v>151</v>
      </c>
      <c r="B819" s="95" t="s">
        <v>150</v>
      </c>
      <c r="C819" s="94">
        <f>C816+C817+C818</f>
        <v>0</v>
      </c>
      <c r="D819" s="94">
        <f>D816+D817+D818</f>
        <v>17062</v>
      </c>
      <c r="E819" s="94">
        <f>E816+E817+E818</f>
        <v>17062</v>
      </c>
      <c r="F819" s="93">
        <f>E819/D819</f>
        <v>1</v>
      </c>
    </row>
    <row r="820" spans="1:6">
      <c r="A820" s="9" t="s">
        <v>17</v>
      </c>
      <c r="B820" s="9" t="s">
        <v>16</v>
      </c>
      <c r="C820" s="8"/>
      <c r="D820" s="8">
        <v>5343</v>
      </c>
      <c r="E820" s="8">
        <v>5343</v>
      </c>
      <c r="F820" s="2">
        <f>E820/D820</f>
        <v>1</v>
      </c>
    </row>
    <row r="821" spans="1:6">
      <c r="A821" s="9" t="s">
        <v>81</v>
      </c>
      <c r="B821" s="9" t="s">
        <v>14</v>
      </c>
      <c r="C821" s="8"/>
      <c r="D821" s="8">
        <v>3594</v>
      </c>
      <c r="E821" s="8">
        <v>3594</v>
      </c>
      <c r="F821" s="2">
        <f>E821/D821</f>
        <v>1</v>
      </c>
    </row>
    <row r="822" spans="1:6">
      <c r="A822" s="9" t="s">
        <v>13</v>
      </c>
      <c r="B822" s="9" t="s">
        <v>12</v>
      </c>
      <c r="C822" s="8"/>
      <c r="D822" s="8">
        <v>8695</v>
      </c>
      <c r="E822" s="8">
        <v>8695</v>
      </c>
      <c r="F822" s="2">
        <f>E822/D822</f>
        <v>1</v>
      </c>
    </row>
    <row r="823" spans="1:6">
      <c r="A823" s="9" t="s">
        <v>11</v>
      </c>
      <c r="B823" s="9" t="s">
        <v>10</v>
      </c>
      <c r="C823" s="8"/>
      <c r="D823" s="8">
        <v>21790</v>
      </c>
      <c r="E823" s="8">
        <v>21790</v>
      </c>
      <c r="F823" s="2">
        <f>E823/D823</f>
        <v>1</v>
      </c>
    </row>
    <row r="824" spans="1:6" ht="22.5" customHeight="1">
      <c r="A824" s="95" t="s">
        <v>148</v>
      </c>
      <c r="B824" s="95" t="s">
        <v>147</v>
      </c>
      <c r="C824" s="94">
        <f>C820+C821+C822+C823</f>
        <v>0</v>
      </c>
      <c r="D824" s="94">
        <f>D820+D821+D822+D823</f>
        <v>39422</v>
      </c>
      <c r="E824" s="94">
        <f>E820+E821+E822+E823</f>
        <v>39422</v>
      </c>
      <c r="F824" s="93">
        <f>E824/D824</f>
        <v>1</v>
      </c>
    </row>
    <row r="825" spans="1:6" s="64" customFormat="1" ht="21.75" customHeight="1">
      <c r="A825" s="92" t="s">
        <v>146</v>
      </c>
      <c r="B825" s="92" t="s">
        <v>145</v>
      </c>
      <c r="C825" s="91">
        <f>C813+C815+C819+C824</f>
        <v>0</v>
      </c>
      <c r="D825" s="91">
        <f>D813+D815+D819+D824</f>
        <v>683389</v>
      </c>
      <c r="E825" s="91">
        <f>E813+E815+E819+E824</f>
        <v>683389</v>
      </c>
      <c r="F825" s="90">
        <f>E825/D825</f>
        <v>1</v>
      </c>
    </row>
    <row r="826" spans="1:6">
      <c r="A826" s="9" t="s">
        <v>9</v>
      </c>
      <c r="B826" s="9" t="s">
        <v>8</v>
      </c>
      <c r="C826" s="8"/>
      <c r="D826" s="8">
        <v>3379</v>
      </c>
      <c r="E826" s="8">
        <v>3379</v>
      </c>
      <c r="F826" s="2">
        <f>E826/D826</f>
        <v>1</v>
      </c>
    </row>
    <row r="827" spans="1:6" ht="23.25" customHeight="1">
      <c r="A827" s="95" t="s">
        <v>144</v>
      </c>
      <c r="B827" s="95" t="s">
        <v>143</v>
      </c>
      <c r="C827" s="94">
        <f>C826</f>
        <v>0</v>
      </c>
      <c r="D827" s="94">
        <f>D826</f>
        <v>3379</v>
      </c>
      <c r="E827" s="94">
        <f>E826</f>
        <v>3379</v>
      </c>
      <c r="F827" s="93">
        <f>E827/D827</f>
        <v>1</v>
      </c>
    </row>
    <row r="828" spans="1:6" s="64" customFormat="1" ht="23.25" customHeight="1">
      <c r="A828" s="92" t="s">
        <v>142</v>
      </c>
      <c r="B828" s="92" t="s">
        <v>141</v>
      </c>
      <c r="C828" s="91">
        <f>C827</f>
        <v>0</v>
      </c>
      <c r="D828" s="91">
        <f>D827</f>
        <v>3379</v>
      </c>
      <c r="E828" s="91">
        <f>E827</f>
        <v>3379</v>
      </c>
      <c r="F828" s="90">
        <f>E828/D828</f>
        <v>1</v>
      </c>
    </row>
    <row r="829" spans="1:6">
      <c r="A829" s="9" t="s">
        <v>7</v>
      </c>
      <c r="B829" s="9" t="s">
        <v>6</v>
      </c>
      <c r="C829" s="8">
        <v>540000</v>
      </c>
      <c r="D829" s="8">
        <v>709077</v>
      </c>
      <c r="E829" s="8">
        <v>709077</v>
      </c>
      <c r="F829" s="2">
        <f>E829/D829</f>
        <v>1</v>
      </c>
    </row>
    <row r="830" spans="1:6" ht="21.75" customHeight="1">
      <c r="A830" s="95" t="s">
        <v>139</v>
      </c>
      <c r="B830" s="95" t="s">
        <v>138</v>
      </c>
      <c r="C830" s="94">
        <f>C829</f>
        <v>540000</v>
      </c>
      <c r="D830" s="94">
        <f>D829</f>
        <v>709077</v>
      </c>
      <c r="E830" s="94">
        <f>E829</f>
        <v>709077</v>
      </c>
      <c r="F830" s="93">
        <f>E830/D830</f>
        <v>1</v>
      </c>
    </row>
    <row r="831" spans="1:6" ht="24" customHeight="1">
      <c r="A831" s="95" t="s">
        <v>80</v>
      </c>
      <c r="B831" s="95" t="s">
        <v>4</v>
      </c>
      <c r="C831" s="94"/>
      <c r="D831" s="94">
        <v>354564</v>
      </c>
      <c r="E831" s="94">
        <v>354564</v>
      </c>
      <c r="F831" s="93">
        <f>E831/D831</f>
        <v>1</v>
      </c>
    </row>
    <row r="832" spans="1:6" s="64" customFormat="1" ht="23.25" customHeight="1">
      <c r="A832" s="92" t="s">
        <v>137</v>
      </c>
      <c r="B832" s="92" t="s">
        <v>136</v>
      </c>
      <c r="C832" s="91">
        <f>C830+C831</f>
        <v>540000</v>
      </c>
      <c r="D832" s="91">
        <f>D830+D831</f>
        <v>1063641</v>
      </c>
      <c r="E832" s="91">
        <f>E830+E831</f>
        <v>1063641</v>
      </c>
      <c r="F832" s="90">
        <f>E832/D832</f>
        <v>1</v>
      </c>
    </row>
    <row r="833" spans="1:6" s="7" customFormat="1" ht="26.25" customHeight="1">
      <c r="A833" s="63" t="s">
        <v>3</v>
      </c>
      <c r="B833" s="63" t="s">
        <v>2</v>
      </c>
      <c r="C833" s="62">
        <f>C804+C809+C825+C828+C832</f>
        <v>2540000</v>
      </c>
      <c r="D833" s="62">
        <f>D804+D809+D825+D828+D832</f>
        <v>4229465</v>
      </c>
      <c r="E833" s="62">
        <f>E804+E809+E825+E828+E832</f>
        <v>4229465</v>
      </c>
      <c r="F833" s="61">
        <f>E833/D833</f>
        <v>1</v>
      </c>
    </row>
    <row r="834" spans="1:6" ht="29.25" customHeight="1">
      <c r="A834" s="63" t="s">
        <v>1</v>
      </c>
      <c r="B834" s="63" t="s">
        <v>0</v>
      </c>
      <c r="C834" s="62">
        <f>C833</f>
        <v>2540000</v>
      </c>
      <c r="D834" s="62">
        <f>D833</f>
        <v>4229465</v>
      </c>
      <c r="E834" s="62">
        <f>E833</f>
        <v>4229465</v>
      </c>
      <c r="F834" s="61">
        <f>E834/D834</f>
        <v>1</v>
      </c>
    </row>
    <row r="835" spans="1:6" ht="29.25" customHeight="1">
      <c r="A835" s="63" t="s">
        <v>67</v>
      </c>
      <c r="B835" s="48"/>
      <c r="C835" s="47"/>
      <c r="D835" s="47"/>
      <c r="E835" s="47"/>
    </row>
    <row r="836" spans="1:6">
      <c r="A836" s="9" t="s">
        <v>230</v>
      </c>
      <c r="B836" s="9" t="s">
        <v>229</v>
      </c>
      <c r="C836" s="8">
        <v>2000000</v>
      </c>
      <c r="D836" s="8">
        <v>2217118</v>
      </c>
      <c r="E836" s="8">
        <v>2217118</v>
      </c>
      <c r="F836" s="2">
        <f>E836/D836</f>
        <v>1</v>
      </c>
    </row>
    <row r="837" spans="1:6" s="64" customFormat="1" ht="21" customHeight="1">
      <c r="A837" s="67" t="s">
        <v>228</v>
      </c>
      <c r="B837" s="67" t="s">
        <v>227</v>
      </c>
      <c r="C837" s="66">
        <f>C836</f>
        <v>2000000</v>
      </c>
      <c r="D837" s="66">
        <f>D836</f>
        <v>2217118</v>
      </c>
      <c r="E837" s="66">
        <f>E836</f>
        <v>2217118</v>
      </c>
      <c r="F837" s="65">
        <f>E837/D837</f>
        <v>1</v>
      </c>
    </row>
    <row r="838" spans="1:6">
      <c r="A838" s="9" t="s">
        <v>128</v>
      </c>
      <c r="B838" s="9" t="s">
        <v>61</v>
      </c>
      <c r="C838" s="8">
        <v>540000</v>
      </c>
      <c r="D838" s="8">
        <v>540000</v>
      </c>
      <c r="E838" s="8">
        <v>598673</v>
      </c>
      <c r="F838" s="2">
        <f>E838/D838</f>
        <v>1.1086537037037036</v>
      </c>
    </row>
    <row r="839" spans="1:6" s="64" customFormat="1" ht="24" customHeight="1">
      <c r="A839" s="67" t="s">
        <v>127</v>
      </c>
      <c r="B839" s="67" t="s">
        <v>126</v>
      </c>
      <c r="C839" s="66">
        <f>C838</f>
        <v>540000</v>
      </c>
      <c r="D839" s="66">
        <f>D838</f>
        <v>540000</v>
      </c>
      <c r="E839" s="66">
        <f>E838</f>
        <v>598673</v>
      </c>
      <c r="F839" s="65">
        <f>E839/D839</f>
        <v>1.1086537037037036</v>
      </c>
    </row>
    <row r="840" spans="1:6" s="7" customFormat="1" ht="27.75" customHeight="1">
      <c r="A840" s="63" t="s">
        <v>60</v>
      </c>
      <c r="B840" s="63" t="s">
        <v>59</v>
      </c>
      <c r="C840" s="62">
        <f>C837+C839</f>
        <v>2540000</v>
      </c>
      <c r="D840" s="62">
        <f>D837+D839</f>
        <v>2757118</v>
      </c>
      <c r="E840" s="62">
        <f>E837+E839</f>
        <v>2815791</v>
      </c>
      <c r="F840" s="61">
        <f>E840/D840</f>
        <v>1.0212805545500774</v>
      </c>
    </row>
    <row r="841" spans="1:6" ht="30.75" customHeight="1">
      <c r="A841" s="63" t="s">
        <v>1</v>
      </c>
      <c r="B841" s="63" t="s">
        <v>58</v>
      </c>
      <c r="C841" s="62">
        <f>C840</f>
        <v>2540000</v>
      </c>
      <c r="D841" s="62">
        <f>D840</f>
        <v>2757118</v>
      </c>
      <c r="E841" s="62">
        <f>E840</f>
        <v>2815791</v>
      </c>
      <c r="F841" s="61">
        <f>E841/D841</f>
        <v>1.0212805545500774</v>
      </c>
    </row>
    <row r="843" spans="1:6" ht="30.75" customHeight="1">
      <c r="A843" s="89" t="s">
        <v>57</v>
      </c>
      <c r="B843" s="88" t="s">
        <v>226</v>
      </c>
      <c r="C843" s="88"/>
      <c r="D843" s="88"/>
      <c r="E843" s="88"/>
      <c r="F843" s="88"/>
    </row>
    <row r="844" spans="1:6" ht="30.75" customHeight="1">
      <c r="A844" s="7" t="s">
        <v>55</v>
      </c>
      <c r="B844" s="7" t="s">
        <v>54</v>
      </c>
      <c r="C844" s="7" t="s">
        <v>53</v>
      </c>
      <c r="D844" s="7" t="s">
        <v>52</v>
      </c>
      <c r="E844" s="15" t="s">
        <v>51</v>
      </c>
      <c r="F844" s="87" t="s">
        <v>50</v>
      </c>
    </row>
    <row r="845" spans="1:6">
      <c r="A845" s="9" t="s">
        <v>225</v>
      </c>
      <c r="B845" s="9" t="s">
        <v>14</v>
      </c>
      <c r="C845" s="8">
        <v>100000</v>
      </c>
      <c r="D845" s="8">
        <v>100000</v>
      </c>
      <c r="E845" s="8"/>
      <c r="F845" s="2">
        <f>E845/D845</f>
        <v>0</v>
      </c>
    </row>
    <row r="846" spans="1:6" ht="24" customHeight="1">
      <c r="A846" s="86" t="s">
        <v>148</v>
      </c>
      <c r="B846" s="86" t="s">
        <v>147</v>
      </c>
      <c r="C846" s="85">
        <f>C845</f>
        <v>100000</v>
      </c>
      <c r="D846" s="85">
        <f>D845</f>
        <v>100000</v>
      </c>
      <c r="E846" s="85">
        <f>E845</f>
        <v>0</v>
      </c>
      <c r="F846" s="84">
        <f>E846/D846</f>
        <v>0</v>
      </c>
    </row>
    <row r="847" spans="1:6" s="64" customFormat="1" ht="24" customHeight="1">
      <c r="A847" s="79" t="s">
        <v>146</v>
      </c>
      <c r="B847" s="79" t="s">
        <v>145</v>
      </c>
      <c r="C847" s="78">
        <f>C846</f>
        <v>100000</v>
      </c>
      <c r="D847" s="78">
        <f>D846</f>
        <v>100000</v>
      </c>
      <c r="E847" s="78">
        <f>E846</f>
        <v>0</v>
      </c>
      <c r="F847" s="82">
        <f>E847/D847</f>
        <v>0</v>
      </c>
    </row>
    <row r="848" spans="1:6">
      <c r="A848" s="9" t="s">
        <v>224</v>
      </c>
      <c r="B848" s="9" t="s">
        <v>223</v>
      </c>
      <c r="C848" s="8">
        <v>27000</v>
      </c>
      <c r="D848" s="8">
        <v>27000</v>
      </c>
      <c r="E848" s="8"/>
      <c r="F848" s="2">
        <f>E848/D848</f>
        <v>0</v>
      </c>
    </row>
    <row r="849" spans="1:6" ht="23.25" customHeight="1">
      <c r="A849" s="86" t="s">
        <v>139</v>
      </c>
      <c r="B849" s="86" t="s">
        <v>138</v>
      </c>
      <c r="C849" s="85">
        <f>C848</f>
        <v>27000</v>
      </c>
      <c r="D849" s="85">
        <f>D848</f>
        <v>27000</v>
      </c>
      <c r="E849" s="85">
        <f>E848</f>
        <v>0</v>
      </c>
      <c r="F849" s="84">
        <f>E849/D849</f>
        <v>0</v>
      </c>
    </row>
    <row r="850" spans="1:6" s="64" customFormat="1" ht="26.25" customHeight="1">
      <c r="A850" s="79" t="s">
        <v>137</v>
      </c>
      <c r="B850" s="79" t="s">
        <v>136</v>
      </c>
      <c r="C850" s="78">
        <f>C849</f>
        <v>27000</v>
      </c>
      <c r="D850" s="78">
        <f>D849</f>
        <v>27000</v>
      </c>
      <c r="E850" s="78">
        <f>E849</f>
        <v>0</v>
      </c>
      <c r="F850" s="82">
        <f>E850/D850</f>
        <v>0</v>
      </c>
    </row>
    <row r="851" spans="1:6" s="7" customFormat="1" ht="23.25" customHeight="1">
      <c r="A851" s="76" t="s">
        <v>3</v>
      </c>
      <c r="B851" s="76" t="s">
        <v>2</v>
      </c>
      <c r="C851" s="75">
        <f>C847+C850</f>
        <v>127000</v>
      </c>
      <c r="D851" s="75">
        <f>D847+D850</f>
        <v>127000</v>
      </c>
      <c r="E851" s="75">
        <f>E847+E850</f>
        <v>0</v>
      </c>
      <c r="F851" s="83">
        <f>E851/D851</f>
        <v>0</v>
      </c>
    </row>
    <row r="852" spans="1:6">
      <c r="A852" s="9" t="s">
        <v>222</v>
      </c>
      <c r="B852" s="9" t="s">
        <v>221</v>
      </c>
      <c r="C852" s="8"/>
      <c r="D852" s="8">
        <v>5000</v>
      </c>
      <c r="E852" s="8">
        <v>5000</v>
      </c>
      <c r="F852" s="2">
        <f>E852/D852</f>
        <v>1</v>
      </c>
    </row>
    <row r="853" spans="1:6">
      <c r="A853" s="9" t="s">
        <v>220</v>
      </c>
      <c r="B853" s="9" t="s">
        <v>219</v>
      </c>
      <c r="C853" s="8"/>
      <c r="D853" s="8">
        <v>0</v>
      </c>
      <c r="E853" s="8"/>
    </row>
    <row r="854" spans="1:6">
      <c r="A854" s="9" t="s">
        <v>218</v>
      </c>
      <c r="B854" s="9" t="s">
        <v>217</v>
      </c>
      <c r="C854" s="8">
        <v>6000000</v>
      </c>
      <c r="D854" s="8">
        <v>5423400</v>
      </c>
      <c r="E854" s="8">
        <v>899605</v>
      </c>
      <c r="F854" s="2">
        <f>E854/D854</f>
        <v>0.16587472803038683</v>
      </c>
    </row>
    <row r="855" spans="1:6">
      <c r="A855" s="9" t="s">
        <v>216</v>
      </c>
      <c r="B855" s="9" t="s">
        <v>215</v>
      </c>
      <c r="C855" s="8"/>
      <c r="D855" s="8">
        <v>19000</v>
      </c>
      <c r="E855" s="8">
        <v>19000</v>
      </c>
      <c r="F855" s="2">
        <f>E855/D855</f>
        <v>1</v>
      </c>
    </row>
    <row r="856" spans="1:6">
      <c r="A856" s="9" t="s">
        <v>214</v>
      </c>
      <c r="B856" s="9" t="s">
        <v>213</v>
      </c>
      <c r="C856" s="8"/>
      <c r="D856" s="8"/>
      <c r="E856" s="8"/>
    </row>
    <row r="857" spans="1:6">
      <c r="A857" s="9" t="s">
        <v>212</v>
      </c>
      <c r="B857" s="9" t="s">
        <v>211</v>
      </c>
      <c r="C857" s="8"/>
      <c r="D857" s="8">
        <v>1120140</v>
      </c>
      <c r="E857" s="8">
        <v>3538955</v>
      </c>
      <c r="F857" s="2">
        <f>E857/D857</f>
        <v>3.1593863267091615</v>
      </c>
    </row>
    <row r="858" spans="1:6" s="64" customFormat="1" ht="24.75" customHeight="1">
      <c r="A858" s="79" t="s">
        <v>210</v>
      </c>
      <c r="B858" s="79" t="s">
        <v>209</v>
      </c>
      <c r="C858" s="78">
        <f>C852+C853+C854+C855+C857</f>
        <v>6000000</v>
      </c>
      <c r="D858" s="78">
        <f>D852+D853+D854+D855+D857</f>
        <v>6567540</v>
      </c>
      <c r="E858" s="78">
        <f>E852+E853+E854+E855+E857</f>
        <v>4462560</v>
      </c>
      <c r="F858" s="82">
        <f>E858/D858</f>
        <v>0.67948729661334384</v>
      </c>
    </row>
    <row r="859" spans="1:6" s="7" customFormat="1" ht="30" customHeight="1">
      <c r="A859" s="76" t="s">
        <v>208</v>
      </c>
      <c r="B859" s="76" t="s">
        <v>207</v>
      </c>
      <c r="C859" s="75">
        <f>C858</f>
        <v>6000000</v>
      </c>
      <c r="D859" s="75">
        <f>D858</f>
        <v>6567540</v>
      </c>
      <c r="E859" s="75">
        <f>E858</f>
        <v>4462560</v>
      </c>
      <c r="F859" s="74">
        <f>F858</f>
        <v>0.67948729661334384</v>
      </c>
    </row>
    <row r="860" spans="1:6" ht="32.25" customHeight="1">
      <c r="A860" s="76" t="s">
        <v>1</v>
      </c>
      <c r="B860" s="76" t="s">
        <v>0</v>
      </c>
      <c r="C860" s="75">
        <f>C859+C851</f>
        <v>6127000</v>
      </c>
      <c r="D860" s="75">
        <f>D859+D851</f>
        <v>6694540</v>
      </c>
      <c r="E860" s="75">
        <f>E859+E851</f>
        <v>4462560</v>
      </c>
      <c r="F860" s="74">
        <f>F859+F851</f>
        <v>0.67948729661334384</v>
      </c>
    </row>
    <row r="861" spans="1:6" ht="32.25" customHeight="1">
      <c r="A861" s="76" t="s">
        <v>67</v>
      </c>
      <c r="B861" s="81"/>
      <c r="C861" s="80"/>
      <c r="D861" s="80"/>
      <c r="E861" s="80"/>
    </row>
    <row r="862" spans="1:6">
      <c r="A862" s="9" t="s">
        <v>206</v>
      </c>
      <c r="B862" s="9" t="s">
        <v>205</v>
      </c>
      <c r="C862" s="8"/>
      <c r="D862" s="8">
        <v>224900</v>
      </c>
      <c r="E862" s="8">
        <v>49500</v>
      </c>
      <c r="F862" s="2">
        <f>E862/D862</f>
        <v>0.22009782125389063</v>
      </c>
    </row>
    <row r="863" spans="1:6" s="64" customFormat="1" ht="24.75" customHeight="1">
      <c r="A863" s="79" t="s">
        <v>204</v>
      </c>
      <c r="B863" s="79" t="s">
        <v>203</v>
      </c>
      <c r="C863" s="78">
        <f>C862</f>
        <v>0</v>
      </c>
      <c r="D863" s="78">
        <f>D862</f>
        <v>224900</v>
      </c>
      <c r="E863" s="78">
        <f>E862</f>
        <v>49500</v>
      </c>
      <c r="F863" s="77">
        <f>F862</f>
        <v>0.22009782125389063</v>
      </c>
    </row>
    <row r="864" spans="1:6" s="7" customFormat="1" ht="26.25" customHeight="1">
      <c r="A864" s="76" t="s">
        <v>202</v>
      </c>
      <c r="B864" s="76" t="s">
        <v>201</v>
      </c>
      <c r="C864" s="75">
        <f>C863</f>
        <v>0</v>
      </c>
      <c r="D864" s="75">
        <f>D863</f>
        <v>224900</v>
      </c>
      <c r="E864" s="75">
        <f>E863</f>
        <v>49500</v>
      </c>
      <c r="F864" s="74">
        <f>F863</f>
        <v>0.22009782125389063</v>
      </c>
    </row>
    <row r="865" spans="1:6" ht="33" customHeight="1">
      <c r="A865" s="76" t="s">
        <v>1</v>
      </c>
      <c r="B865" s="76" t="s">
        <v>58</v>
      </c>
      <c r="C865" s="75">
        <f>C864</f>
        <v>0</v>
      </c>
      <c r="D865" s="75">
        <f>D864</f>
        <v>224900</v>
      </c>
      <c r="E865" s="75">
        <f>E864</f>
        <v>49500</v>
      </c>
      <c r="F865" s="74">
        <f>F864</f>
        <v>0.22009782125389063</v>
      </c>
    </row>
    <row r="867" spans="1:6" ht="33" customHeight="1">
      <c r="A867" s="73" t="s">
        <v>67</v>
      </c>
      <c r="B867" s="72" t="s">
        <v>200</v>
      </c>
      <c r="C867" s="72"/>
      <c r="D867" s="72"/>
      <c r="E867" s="72"/>
      <c r="F867" s="72"/>
    </row>
    <row r="868" spans="1:6" ht="30" customHeight="1">
      <c r="A868" s="7" t="s">
        <v>55</v>
      </c>
      <c r="B868" s="7" t="s">
        <v>54</v>
      </c>
      <c r="C868" s="7" t="s">
        <v>53</v>
      </c>
      <c r="D868" s="7" t="s">
        <v>52</v>
      </c>
      <c r="E868" s="7" t="s">
        <v>199</v>
      </c>
      <c r="F868" s="71"/>
    </row>
    <row r="869" spans="1:6">
      <c r="A869" s="9" t="s">
        <v>198</v>
      </c>
      <c r="B869" s="9" t="s">
        <v>197</v>
      </c>
      <c r="C869" s="8">
        <v>2640000</v>
      </c>
      <c r="D869" s="8">
        <v>5462620</v>
      </c>
      <c r="E869" s="8">
        <v>1571400</v>
      </c>
      <c r="F869" s="2">
        <f>E869/D869</f>
        <v>0.28766416115343918</v>
      </c>
    </row>
    <row r="870" spans="1:6">
      <c r="A870" s="9" t="s">
        <v>196</v>
      </c>
      <c r="B870" s="9" t="s">
        <v>195</v>
      </c>
      <c r="C870" s="8">
        <v>5750000</v>
      </c>
      <c r="D870" s="8">
        <v>5949194</v>
      </c>
      <c r="E870" s="8">
        <v>5420397</v>
      </c>
      <c r="F870" s="2">
        <f>E870/D870</f>
        <v>0.91111451399971155</v>
      </c>
    </row>
    <row r="871" spans="1:6" s="64" customFormat="1" ht="24.75" customHeight="1">
      <c r="A871" s="67" t="s">
        <v>194</v>
      </c>
      <c r="B871" s="67" t="s">
        <v>193</v>
      </c>
      <c r="C871" s="66">
        <f>C869+C870</f>
        <v>8390000</v>
      </c>
      <c r="D871" s="66">
        <f>D869+D870</f>
        <v>11411814</v>
      </c>
      <c r="E871" s="66">
        <f>E869+E870</f>
        <v>6991797</v>
      </c>
      <c r="F871" s="65">
        <f>E871/D871</f>
        <v>0.61268059574051947</v>
      </c>
    </row>
    <row r="872" spans="1:6">
      <c r="A872" s="9" t="s">
        <v>192</v>
      </c>
      <c r="B872" s="9" t="s">
        <v>191</v>
      </c>
      <c r="C872" s="8">
        <v>17000000</v>
      </c>
      <c r="D872" s="8">
        <v>17967633</v>
      </c>
      <c r="E872" s="8">
        <v>16408005</v>
      </c>
      <c r="F872" s="2">
        <f>E872/D872</f>
        <v>0.91319791538484785</v>
      </c>
    </row>
    <row r="873" spans="1:6" ht="26.25" customHeight="1">
      <c r="A873" s="70" t="s">
        <v>190</v>
      </c>
      <c r="B873" s="70" t="s">
        <v>189</v>
      </c>
      <c r="C873" s="69">
        <f>C872</f>
        <v>17000000</v>
      </c>
      <c r="D873" s="69">
        <f>D872</f>
        <v>17967633</v>
      </c>
      <c r="E873" s="69">
        <f>E872</f>
        <v>16408005</v>
      </c>
      <c r="F873" s="68">
        <f>E873/D873</f>
        <v>0.91319791538484785</v>
      </c>
    </row>
    <row r="874" spans="1:6">
      <c r="A874" s="9" t="s">
        <v>188</v>
      </c>
      <c r="B874" s="9" t="s">
        <v>187</v>
      </c>
      <c r="C874" s="8">
        <v>5000000</v>
      </c>
      <c r="D874" s="8">
        <v>4522365</v>
      </c>
      <c r="E874" s="8">
        <v>4572062</v>
      </c>
      <c r="F874" s="2">
        <f>E874/D874</f>
        <v>1.0109891616444051</v>
      </c>
    </row>
    <row r="875" spans="1:6" ht="24" customHeight="1">
      <c r="A875" s="70" t="s">
        <v>186</v>
      </c>
      <c r="B875" s="70" t="s">
        <v>185</v>
      </c>
      <c r="C875" s="69">
        <f>C874</f>
        <v>5000000</v>
      </c>
      <c r="D875" s="69">
        <f>D874</f>
        <v>4522365</v>
      </c>
      <c r="E875" s="69">
        <f>E874</f>
        <v>4572062</v>
      </c>
      <c r="F875" s="68">
        <f>E875/D875</f>
        <v>1.0109891616444051</v>
      </c>
    </row>
    <row r="876" spans="1:6">
      <c r="A876" s="9" t="s">
        <v>184</v>
      </c>
      <c r="B876" s="9" t="s">
        <v>183</v>
      </c>
      <c r="C876" s="8"/>
      <c r="D876" s="8">
        <v>-7300</v>
      </c>
      <c r="E876" s="8">
        <v>23900</v>
      </c>
    </row>
    <row r="877" spans="1:6" ht="23.25" customHeight="1">
      <c r="A877" s="70" t="s">
        <v>182</v>
      </c>
      <c r="B877" s="70" t="s">
        <v>181</v>
      </c>
      <c r="C877" s="69">
        <f>C876</f>
        <v>0</v>
      </c>
      <c r="D877" s="69">
        <f>D876</f>
        <v>-7300</v>
      </c>
      <c r="E877" s="69">
        <f>E876</f>
        <v>23900</v>
      </c>
      <c r="F877" s="68"/>
    </row>
    <row r="878" spans="1:6" s="64" customFormat="1" ht="24" customHeight="1">
      <c r="A878" s="67" t="s">
        <v>180</v>
      </c>
      <c r="B878" s="67" t="s">
        <v>179</v>
      </c>
      <c r="C878" s="66">
        <f>C873+C875+C877</f>
        <v>22000000</v>
      </c>
      <c r="D878" s="66">
        <f>D873+D875+D877</f>
        <v>22482698</v>
      </c>
      <c r="E878" s="66">
        <f>E873+E875+E877</f>
        <v>21003967</v>
      </c>
      <c r="F878" s="65">
        <f>E878/D878</f>
        <v>0.93422804505046508</v>
      </c>
    </row>
    <row r="879" spans="1:6">
      <c r="A879" s="9" t="s">
        <v>178</v>
      </c>
      <c r="B879" s="9" t="s">
        <v>177</v>
      </c>
      <c r="C879" s="8"/>
      <c r="D879" s="8">
        <v>43514</v>
      </c>
      <c r="E879" s="8">
        <v>16088</v>
      </c>
      <c r="F879" s="2">
        <f>E879/D879</f>
        <v>0.36972009008594936</v>
      </c>
    </row>
    <row r="880" spans="1:6">
      <c r="A880" s="9" t="s">
        <v>176</v>
      </c>
      <c r="B880" s="9" t="s">
        <v>175</v>
      </c>
      <c r="C880" s="8"/>
      <c r="D880" s="8">
        <v>3000</v>
      </c>
      <c r="E880" s="8">
        <v>3000</v>
      </c>
      <c r="F880" s="2">
        <f>E880/D880</f>
        <v>1</v>
      </c>
    </row>
    <row r="881" spans="1:6" s="64" customFormat="1" ht="25.5" customHeight="1">
      <c r="A881" s="67" t="s">
        <v>174</v>
      </c>
      <c r="B881" s="67" t="s">
        <v>173</v>
      </c>
      <c r="C881" s="66">
        <f>C879+C880</f>
        <v>0</v>
      </c>
      <c r="D881" s="66">
        <f>D879+D880</f>
        <v>46514</v>
      </c>
      <c r="E881" s="66">
        <f>E879+E880</f>
        <v>19088</v>
      </c>
      <c r="F881" s="65">
        <f>E881/D881</f>
        <v>0.41037107107537518</v>
      </c>
    </row>
    <row r="882" spans="1:6" s="7" customFormat="1" ht="27.75" customHeight="1">
      <c r="A882" s="63" t="s">
        <v>172</v>
      </c>
      <c r="B882" s="63" t="s">
        <v>171</v>
      </c>
      <c r="C882" s="62">
        <f>C871+C878+C881</f>
        <v>30390000</v>
      </c>
      <c r="D882" s="62">
        <f>D871+D878+D881</f>
        <v>33941026</v>
      </c>
      <c r="E882" s="62">
        <f>E871+E878+E881</f>
        <v>28014852</v>
      </c>
      <c r="F882" s="61">
        <f>E882/D882</f>
        <v>0.82539791224932324</v>
      </c>
    </row>
    <row r="883" spans="1:6" ht="30" customHeight="1">
      <c r="A883" s="63" t="s">
        <v>1</v>
      </c>
      <c r="B883" s="63" t="s">
        <v>58</v>
      </c>
      <c r="C883" s="62">
        <f>C882</f>
        <v>30390000</v>
      </c>
      <c r="D883" s="62">
        <f>D882</f>
        <v>33941026</v>
      </c>
      <c r="E883" s="62">
        <f>E882</f>
        <v>28014852</v>
      </c>
      <c r="F883" s="61">
        <f>E883/D883</f>
        <v>0.82539791224932324</v>
      </c>
    </row>
    <row r="886" spans="1:6" ht="31.5" customHeight="1">
      <c r="A886" s="60"/>
      <c r="B886" s="59" t="s">
        <v>170</v>
      </c>
      <c r="C886" s="58">
        <f>C883+C865+C841+C737+C718+C647+C578+C512+C487+C419+C362+C312+C280+C262+C214+C152+C115+C943+C997+C1004</f>
        <v>233128000</v>
      </c>
      <c r="D886" s="58">
        <f>D883+D865+D841+D737+D718+D647+D578+D512+D487+D419+D362+D312+D280+D262+D214+D152+D115+D943+D997+D1004</f>
        <v>363265628</v>
      </c>
      <c r="E886" s="58">
        <f>E883+E865+E841+E737+E718+E647+E578+E512+E487+E419+E362+E312+E280+E262+E214+E152+E115+E943+E997+E1004</f>
        <v>342706983</v>
      </c>
      <c r="F886" s="57">
        <f>E886/D886</f>
        <v>0.94340602739326607</v>
      </c>
    </row>
    <row r="887" spans="1:6" ht="32.25" customHeight="1">
      <c r="A887" s="60"/>
      <c r="B887" s="59" t="s">
        <v>169</v>
      </c>
      <c r="C887" s="58">
        <f>C860+C834+C793+C781+C766+C758+C744+C730+C710+C642+C606+C573+C505+C480+C463+C412+C379+C355+C342+C307+C273+C221+C199+C145+C93+C935+C992+C1032</f>
        <v>233128000</v>
      </c>
      <c r="D887" s="58">
        <f>D860+D834+D793+D781+D766+D758+D744+D730+D710+D642+D606+D573+D505+D480+D463+D412+D379+D355+D342+D307+D273+D221+D199+D145+D93+D935+D992+D1032</f>
        <v>363265628</v>
      </c>
      <c r="E887" s="58">
        <f>E860+E834+E793+E781+E766+E758+E744+E730+E710+E642+E606+E573+E505+E480+E463+E412+E379+E355+E342+E307+E273+E221+E199+E145+E93+E935+E992+E1032</f>
        <v>284412101</v>
      </c>
      <c r="F887" s="57">
        <f>E887/D887</f>
        <v>0.78293149441598142</v>
      </c>
    </row>
    <row r="889" spans="1:6" ht="15.75" thickBot="1"/>
    <row r="890" spans="1:6" ht="28.5" customHeight="1" thickTop="1">
      <c r="A890" s="56" t="s">
        <v>57</v>
      </c>
      <c r="B890" s="55" t="s">
        <v>168</v>
      </c>
      <c r="C890" s="54"/>
      <c r="D890" s="54"/>
      <c r="E890" s="54"/>
      <c r="F890" s="53"/>
    </row>
    <row r="891" spans="1:6" ht="31.5">
      <c r="A891" s="38" t="s">
        <v>55</v>
      </c>
      <c r="B891" s="7" t="s">
        <v>54</v>
      </c>
      <c r="C891" s="7" t="s">
        <v>53</v>
      </c>
      <c r="D891" s="7" t="s">
        <v>52</v>
      </c>
      <c r="E891" s="15" t="s">
        <v>51</v>
      </c>
      <c r="F891" s="37" t="s">
        <v>65</v>
      </c>
    </row>
    <row r="892" spans="1:6">
      <c r="A892" s="27" t="s">
        <v>167</v>
      </c>
      <c r="B892" s="9" t="s">
        <v>48</v>
      </c>
      <c r="C892" s="8">
        <v>500000</v>
      </c>
      <c r="D892" s="8">
        <v>1263456</v>
      </c>
      <c r="E892" s="8">
        <v>1257217</v>
      </c>
      <c r="F892" s="26">
        <f>E892/D892</f>
        <v>0.99506195704480405</v>
      </c>
    </row>
    <row r="893" spans="1:6">
      <c r="A893" s="27" t="s">
        <v>47</v>
      </c>
      <c r="B893" s="9" t="s">
        <v>46</v>
      </c>
      <c r="C893" s="8">
        <v>5000</v>
      </c>
      <c r="D893" s="8">
        <v>2586</v>
      </c>
      <c r="E893" s="8">
        <v>2585</v>
      </c>
      <c r="F893" s="26">
        <f>E893/D893</f>
        <v>0.99961330239752511</v>
      </c>
    </row>
    <row r="894" spans="1:6">
      <c r="A894" s="27" t="s">
        <v>45</v>
      </c>
      <c r="B894" s="9" t="s">
        <v>44</v>
      </c>
      <c r="C894" s="8">
        <v>5000</v>
      </c>
      <c r="D894" s="8">
        <v>7399</v>
      </c>
      <c r="E894" s="8">
        <v>7399</v>
      </c>
      <c r="F894" s="26">
        <f>E894/D894</f>
        <v>1</v>
      </c>
    </row>
    <row r="895" spans="1:6">
      <c r="A895" s="27" t="s">
        <v>166</v>
      </c>
      <c r="B895" s="9" t="s">
        <v>42</v>
      </c>
      <c r="C895" s="8">
        <v>30000</v>
      </c>
      <c r="D895" s="8">
        <v>1909</v>
      </c>
      <c r="E895" s="8">
        <v>1909</v>
      </c>
      <c r="F895" s="26">
        <f>E895/D895</f>
        <v>1</v>
      </c>
    </row>
    <row r="896" spans="1:6">
      <c r="A896" s="27" t="s">
        <v>88</v>
      </c>
      <c r="B896" s="9" t="s">
        <v>40</v>
      </c>
      <c r="C896" s="8">
        <v>10000</v>
      </c>
      <c r="D896" s="8">
        <v>15465</v>
      </c>
      <c r="E896" s="8">
        <v>15465</v>
      </c>
      <c r="F896" s="26">
        <f>E896/D896</f>
        <v>1</v>
      </c>
    </row>
    <row r="897" spans="1:6">
      <c r="A897" s="27" t="s">
        <v>39</v>
      </c>
      <c r="B897" s="9" t="s">
        <v>38</v>
      </c>
      <c r="C897" s="8">
        <v>10000</v>
      </c>
      <c r="D897" s="8">
        <v>7691</v>
      </c>
      <c r="E897" s="8">
        <v>7691</v>
      </c>
      <c r="F897" s="26">
        <f>E897/D897</f>
        <v>1</v>
      </c>
    </row>
    <row r="898" spans="1:6">
      <c r="A898" s="45" t="s">
        <v>165</v>
      </c>
      <c r="B898" s="44" t="s">
        <v>164</v>
      </c>
      <c r="C898" s="43">
        <f>SUM(C892:C897)</f>
        <v>560000</v>
      </c>
      <c r="D898" s="43">
        <f>SUM(D892:D897)</f>
        <v>1298506</v>
      </c>
      <c r="E898" s="43">
        <f>SUM(E892:E897)</f>
        <v>1292266</v>
      </c>
      <c r="F898" s="42">
        <f>E898/D898</f>
        <v>0.99519447734550326</v>
      </c>
    </row>
    <row r="899" spans="1:6">
      <c r="A899" s="52" t="s">
        <v>163</v>
      </c>
      <c r="B899" s="51" t="s">
        <v>162</v>
      </c>
      <c r="C899" s="50">
        <f>C898</f>
        <v>560000</v>
      </c>
      <c r="D899" s="50">
        <f>D898</f>
        <v>1298506</v>
      </c>
      <c r="E899" s="50">
        <f>E898</f>
        <v>1292266</v>
      </c>
      <c r="F899" s="49">
        <f>E899/D899</f>
        <v>0.99519447734550326</v>
      </c>
    </row>
    <row r="900" spans="1:6">
      <c r="A900" s="27" t="s">
        <v>37</v>
      </c>
      <c r="B900" s="9" t="s">
        <v>36</v>
      </c>
      <c r="C900" s="8">
        <v>10000</v>
      </c>
      <c r="D900" s="8">
        <v>27922</v>
      </c>
      <c r="E900" s="8">
        <v>27922</v>
      </c>
      <c r="F900" s="26">
        <f>E900/D900</f>
        <v>1</v>
      </c>
    </row>
    <row r="901" spans="1:6">
      <c r="A901" s="45" t="s">
        <v>161</v>
      </c>
      <c r="B901" s="44" t="s">
        <v>160</v>
      </c>
      <c r="C901" s="43">
        <f>SUM(C900)</f>
        <v>10000</v>
      </c>
      <c r="D901" s="43">
        <f>SUM(D900)</f>
        <v>27922</v>
      </c>
      <c r="E901" s="43">
        <f>SUM(E900)</f>
        <v>27922</v>
      </c>
      <c r="F901" s="42">
        <f>E901/D901</f>
        <v>1</v>
      </c>
    </row>
    <row r="902" spans="1:6">
      <c r="A902" s="27" t="s">
        <v>35</v>
      </c>
      <c r="B902" s="9" t="s">
        <v>34</v>
      </c>
      <c r="C902" s="8">
        <v>5000</v>
      </c>
      <c r="D902" s="8">
        <v>955</v>
      </c>
      <c r="E902" s="8">
        <v>955</v>
      </c>
      <c r="F902" s="26">
        <f>E902/D902</f>
        <v>1</v>
      </c>
    </row>
    <row r="903" spans="1:6">
      <c r="A903" s="45" t="s">
        <v>159</v>
      </c>
      <c r="B903" s="44" t="s">
        <v>158</v>
      </c>
      <c r="C903" s="43">
        <f>SUM(C902)</f>
        <v>5000</v>
      </c>
      <c r="D903" s="43">
        <f>SUM(D902)</f>
        <v>955</v>
      </c>
      <c r="E903" s="43">
        <f>SUM(E902)</f>
        <v>955</v>
      </c>
      <c r="F903" s="42">
        <f>E903/D903</f>
        <v>1</v>
      </c>
    </row>
    <row r="904" spans="1:6">
      <c r="A904" s="52" t="s">
        <v>157</v>
      </c>
      <c r="B904" s="51" t="s">
        <v>156</v>
      </c>
      <c r="C904" s="50">
        <f>C901+C903</f>
        <v>15000</v>
      </c>
      <c r="D904" s="50">
        <f>D901+D903</f>
        <v>28877</v>
      </c>
      <c r="E904" s="50">
        <f>E901+E903</f>
        <v>28877</v>
      </c>
      <c r="F904" s="49">
        <f>E904/D904</f>
        <v>1</v>
      </c>
    </row>
    <row r="905" spans="1:6">
      <c r="A905" s="27" t="s">
        <v>85</v>
      </c>
      <c r="B905" s="9" t="s">
        <v>32</v>
      </c>
      <c r="C905" s="8">
        <v>30000</v>
      </c>
      <c r="D905" s="8">
        <v>46545</v>
      </c>
      <c r="E905" s="8">
        <v>27912</v>
      </c>
      <c r="F905" s="26">
        <f>E905/D905</f>
        <v>0.59967773122784407</v>
      </c>
    </row>
    <row r="906" spans="1:6">
      <c r="A906" s="27" t="s">
        <v>31</v>
      </c>
      <c r="B906" s="9" t="s">
        <v>30</v>
      </c>
      <c r="C906" s="8">
        <v>60000</v>
      </c>
      <c r="D906" s="8">
        <v>213110</v>
      </c>
      <c r="E906" s="8">
        <v>213109</v>
      </c>
      <c r="F906" s="26">
        <f>E906/D906</f>
        <v>0.99999530758763078</v>
      </c>
    </row>
    <row r="907" spans="1:6">
      <c r="A907" s="27" t="s">
        <v>84</v>
      </c>
      <c r="B907" s="9" t="s">
        <v>28</v>
      </c>
      <c r="C907" s="8">
        <v>10000</v>
      </c>
      <c r="D907" s="8">
        <v>16976</v>
      </c>
      <c r="E907" s="8">
        <v>16976</v>
      </c>
      <c r="F907" s="26">
        <f>E907/D907</f>
        <v>1</v>
      </c>
    </row>
    <row r="908" spans="1:6">
      <c r="A908" s="45" t="s">
        <v>155</v>
      </c>
      <c r="B908" s="44" t="s">
        <v>154</v>
      </c>
      <c r="C908" s="43">
        <f>SUM(C905:C907)</f>
        <v>100000</v>
      </c>
      <c r="D908" s="43">
        <f>SUM(D905:D907)</f>
        <v>276631</v>
      </c>
      <c r="E908" s="43">
        <f>SUM(E905:E907)</f>
        <v>257997</v>
      </c>
      <c r="F908" s="42">
        <f>E908/D908</f>
        <v>0.93263950894874403</v>
      </c>
    </row>
    <row r="909" spans="1:6">
      <c r="A909" s="45" t="s">
        <v>153</v>
      </c>
      <c r="B909" s="44" t="s">
        <v>26</v>
      </c>
      <c r="C909" s="43">
        <v>2000</v>
      </c>
      <c r="D909" s="43">
        <v>2000</v>
      </c>
      <c r="E909" s="43"/>
      <c r="F909" s="42">
        <f>E909/D909</f>
        <v>0</v>
      </c>
    </row>
    <row r="910" spans="1:6">
      <c r="A910" s="45" t="s">
        <v>25</v>
      </c>
      <c r="B910" s="44" t="s">
        <v>24</v>
      </c>
      <c r="C910" s="43">
        <v>100000</v>
      </c>
      <c r="D910" s="43">
        <v>81151</v>
      </c>
      <c r="E910" s="43">
        <v>81151</v>
      </c>
      <c r="F910" s="42">
        <f>E910/D910</f>
        <v>1</v>
      </c>
    </row>
    <row r="911" spans="1:6">
      <c r="A911" s="27" t="s">
        <v>83</v>
      </c>
      <c r="B911" s="9" t="s">
        <v>22</v>
      </c>
      <c r="C911" s="8">
        <v>5000</v>
      </c>
      <c r="D911" s="8">
        <v>3136</v>
      </c>
      <c r="E911" s="8">
        <v>3136</v>
      </c>
      <c r="F911" s="26">
        <f>E911/D911</f>
        <v>1</v>
      </c>
    </row>
    <row r="912" spans="1:6">
      <c r="A912" s="27" t="s">
        <v>82</v>
      </c>
      <c r="B912" s="9" t="s">
        <v>20</v>
      </c>
      <c r="C912" s="8">
        <v>5000</v>
      </c>
      <c r="D912" s="8">
        <v>3011</v>
      </c>
      <c r="E912" s="8">
        <v>3011</v>
      </c>
      <c r="F912" s="26">
        <f>E912/D912</f>
        <v>1</v>
      </c>
    </row>
    <row r="913" spans="1:6">
      <c r="A913" s="27" t="s">
        <v>152</v>
      </c>
      <c r="B913" s="9" t="s">
        <v>18</v>
      </c>
      <c r="C913" s="8"/>
      <c r="D913" s="8">
        <v>3084</v>
      </c>
      <c r="E913" s="8">
        <v>3084</v>
      </c>
      <c r="F913" s="26">
        <f>E913/D913</f>
        <v>1</v>
      </c>
    </row>
    <row r="914" spans="1:6">
      <c r="A914" s="45" t="s">
        <v>151</v>
      </c>
      <c r="B914" s="44" t="s">
        <v>150</v>
      </c>
      <c r="C914" s="43">
        <f>SUM(C911:C913)</f>
        <v>10000</v>
      </c>
      <c r="D914" s="43">
        <f>SUM(D911:D913)</f>
        <v>9231</v>
      </c>
      <c r="E914" s="43">
        <f>SUM(E911:E913)</f>
        <v>9231</v>
      </c>
      <c r="F914" s="42">
        <f>E914/D914</f>
        <v>1</v>
      </c>
    </row>
    <row r="915" spans="1:6">
      <c r="A915" s="27" t="s">
        <v>17</v>
      </c>
      <c r="B915" s="9" t="s">
        <v>16</v>
      </c>
      <c r="C915" s="8">
        <v>5000</v>
      </c>
      <c r="D915" s="8">
        <v>2891</v>
      </c>
      <c r="E915" s="8">
        <v>2891</v>
      </c>
      <c r="F915" s="26">
        <f>E915/D915</f>
        <v>1</v>
      </c>
    </row>
    <row r="916" spans="1:6">
      <c r="A916" s="27" t="s">
        <v>81</v>
      </c>
      <c r="B916" s="9" t="s">
        <v>14</v>
      </c>
      <c r="C916" s="8"/>
      <c r="D916" s="8">
        <v>1944</v>
      </c>
      <c r="E916" s="8">
        <v>1944</v>
      </c>
      <c r="F916" s="26">
        <f>E916/D916</f>
        <v>1</v>
      </c>
    </row>
    <row r="917" spans="1:6">
      <c r="A917" s="27" t="s">
        <v>13</v>
      </c>
      <c r="B917" s="9" t="s">
        <v>12</v>
      </c>
      <c r="C917" s="8">
        <v>5000</v>
      </c>
      <c r="D917" s="8">
        <v>4704</v>
      </c>
      <c r="E917" s="8">
        <v>4704</v>
      </c>
      <c r="F917" s="26">
        <f>E917/D917</f>
        <v>1</v>
      </c>
    </row>
    <row r="918" spans="1:6">
      <c r="A918" s="27" t="s">
        <v>149</v>
      </c>
      <c r="B918" s="9" t="s">
        <v>10</v>
      </c>
      <c r="C918" s="8">
        <v>10000</v>
      </c>
      <c r="D918" s="8">
        <v>18211</v>
      </c>
      <c r="E918" s="8">
        <v>11788</v>
      </c>
      <c r="F918" s="26">
        <f>E918/D918</f>
        <v>0.6473010817637691</v>
      </c>
    </row>
    <row r="919" spans="1:6">
      <c r="A919" s="45" t="s">
        <v>148</v>
      </c>
      <c r="B919" s="44" t="s">
        <v>147</v>
      </c>
      <c r="C919" s="43">
        <f>SUM(C915:C918)</f>
        <v>20000</v>
      </c>
      <c r="D919" s="43">
        <f>SUM(D915:D918)</f>
        <v>27750</v>
      </c>
      <c r="E919" s="43">
        <f>SUM(E915:E918)</f>
        <v>21327</v>
      </c>
      <c r="F919" s="42">
        <f>E919/D919</f>
        <v>0.76854054054054055</v>
      </c>
    </row>
    <row r="920" spans="1:6">
      <c r="A920" s="52" t="s">
        <v>146</v>
      </c>
      <c r="B920" s="51" t="s">
        <v>145</v>
      </c>
      <c r="C920" s="50">
        <f>C908+C909+C910+C914+C919</f>
        <v>232000</v>
      </c>
      <c r="D920" s="50">
        <f>D908+D909+D910+D914+D919</f>
        <v>396763</v>
      </c>
      <c r="E920" s="50">
        <f>E908+E909+E910+E914+E919</f>
        <v>369706</v>
      </c>
      <c r="F920" s="49">
        <f>E920/D920</f>
        <v>0.93180563711838049</v>
      </c>
    </row>
    <row r="921" spans="1:6">
      <c r="A921" s="27" t="s">
        <v>9</v>
      </c>
      <c r="B921" s="9" t="s">
        <v>8</v>
      </c>
      <c r="C921" s="8">
        <v>6000</v>
      </c>
      <c r="D921" s="8">
        <v>1828</v>
      </c>
      <c r="E921" s="8">
        <v>1828</v>
      </c>
      <c r="F921" s="26">
        <f>E921/D921</f>
        <v>1</v>
      </c>
    </row>
    <row r="922" spans="1:6">
      <c r="A922" s="45" t="s">
        <v>144</v>
      </c>
      <c r="B922" s="44" t="s">
        <v>143</v>
      </c>
      <c r="C922" s="43">
        <f>SUM(C921)</f>
        <v>6000</v>
      </c>
      <c r="D922" s="43">
        <f>SUM(D921)</f>
        <v>1828</v>
      </c>
      <c r="E922" s="43">
        <f>SUM(E921)</f>
        <v>1828</v>
      </c>
      <c r="F922" s="42">
        <f>E922/D922</f>
        <v>1</v>
      </c>
    </row>
    <row r="923" spans="1:6">
      <c r="A923" s="52" t="s">
        <v>142</v>
      </c>
      <c r="B923" s="51" t="s">
        <v>141</v>
      </c>
      <c r="C923" s="50">
        <f>C922</f>
        <v>6000</v>
      </c>
      <c r="D923" s="50">
        <f>D922</f>
        <v>1828</v>
      </c>
      <c r="E923" s="50">
        <f>E922</f>
        <v>1828</v>
      </c>
      <c r="F923" s="49">
        <f>E923/D923</f>
        <v>1</v>
      </c>
    </row>
    <row r="924" spans="1:6">
      <c r="A924" s="27" t="s">
        <v>140</v>
      </c>
      <c r="B924" s="9" t="s">
        <v>6</v>
      </c>
      <c r="C924" s="8">
        <v>469000</v>
      </c>
      <c r="D924" s="8">
        <v>384634</v>
      </c>
      <c r="E924" s="8">
        <v>383603</v>
      </c>
      <c r="F924" s="26">
        <f>E924/D924</f>
        <v>0.99731952973476079</v>
      </c>
    </row>
    <row r="925" spans="1:6">
      <c r="A925" s="45" t="s">
        <v>139</v>
      </c>
      <c r="B925" s="44" t="s">
        <v>138</v>
      </c>
      <c r="C925" s="43">
        <f>C924</f>
        <v>469000</v>
      </c>
      <c r="D925" s="43">
        <v>384634</v>
      </c>
      <c r="E925" s="43">
        <v>383603</v>
      </c>
      <c r="F925" s="42">
        <f>E925/D925</f>
        <v>0.99731952973476079</v>
      </c>
    </row>
    <row r="926" spans="1:6">
      <c r="A926" s="45" t="s">
        <v>80</v>
      </c>
      <c r="B926" s="44" t="s">
        <v>4</v>
      </c>
      <c r="C926" s="43">
        <v>333000</v>
      </c>
      <c r="D926" s="43">
        <v>191815</v>
      </c>
      <c r="E926" s="43">
        <v>191815</v>
      </c>
      <c r="F926" s="42">
        <f>E926/D926</f>
        <v>1</v>
      </c>
    </row>
    <row r="927" spans="1:6">
      <c r="A927" s="52" t="s">
        <v>137</v>
      </c>
      <c r="B927" s="51" t="s">
        <v>136</v>
      </c>
      <c r="C927" s="50">
        <f>C925+C926</f>
        <v>802000</v>
      </c>
      <c r="D927" s="50">
        <f>D925+D926</f>
        <v>576449</v>
      </c>
      <c r="E927" s="50">
        <f>E925+E926</f>
        <v>575418</v>
      </c>
      <c r="F927" s="49">
        <f>E927/D927</f>
        <v>0.99821146363338298</v>
      </c>
    </row>
    <row r="928" spans="1:6">
      <c r="A928" s="25" t="s">
        <v>3</v>
      </c>
      <c r="B928" s="24" t="s">
        <v>2</v>
      </c>
      <c r="C928" s="23">
        <f>C899+C904+C920+C923+C927</f>
        <v>1615000</v>
      </c>
      <c r="D928" s="23">
        <f>D899+D904+D920+D923+D927</f>
        <v>2302423</v>
      </c>
      <c r="E928" s="23">
        <f>E899+E904+E920+E923+E927</f>
        <v>2268095</v>
      </c>
      <c r="F928" s="22">
        <f>E928/D928</f>
        <v>0.98509048945393618</v>
      </c>
    </row>
    <row r="929" spans="1:6">
      <c r="A929" s="27" t="s">
        <v>79</v>
      </c>
      <c r="B929" s="9" t="s">
        <v>78</v>
      </c>
      <c r="C929" s="8"/>
      <c r="D929" s="8">
        <v>0</v>
      </c>
      <c r="E929" s="8"/>
      <c r="F929" s="26"/>
    </row>
    <row r="930" spans="1:6">
      <c r="A930" s="27" t="s">
        <v>135</v>
      </c>
      <c r="B930" s="9" t="s">
        <v>76</v>
      </c>
      <c r="C930" s="8">
        <v>500000</v>
      </c>
      <c r="D930" s="8">
        <v>0</v>
      </c>
      <c r="E930" s="8"/>
      <c r="F930" s="26"/>
    </row>
    <row r="931" spans="1:6">
      <c r="A931" s="52" t="s">
        <v>134</v>
      </c>
      <c r="B931" s="51" t="s">
        <v>133</v>
      </c>
      <c r="C931" s="50">
        <f>SUM(C929:C930)</f>
        <v>500000</v>
      </c>
      <c r="D931" s="50">
        <f>SUM(D929:D930)</f>
        <v>0</v>
      </c>
      <c r="E931" s="50">
        <f>SUM(E929:E930)</f>
        <v>0</v>
      </c>
      <c r="F931" s="49"/>
    </row>
    <row r="932" spans="1:6">
      <c r="A932" s="27" t="s">
        <v>75</v>
      </c>
      <c r="B932" s="9" t="s">
        <v>74</v>
      </c>
      <c r="C932" s="8">
        <v>135000</v>
      </c>
      <c r="D932" s="8">
        <v>43545</v>
      </c>
      <c r="E932" s="8"/>
      <c r="F932" s="26">
        <f>E932/D932</f>
        <v>0</v>
      </c>
    </row>
    <row r="933" spans="1:6">
      <c r="A933" s="52" t="s">
        <v>132</v>
      </c>
      <c r="B933" s="51" t="s">
        <v>131</v>
      </c>
      <c r="C933" s="50">
        <f>SUM(C932)</f>
        <v>135000</v>
      </c>
      <c r="D933" s="50">
        <f>SUM(D932)</f>
        <v>43545</v>
      </c>
      <c r="E933" s="50">
        <f>SUM(E932)</f>
        <v>0</v>
      </c>
      <c r="F933" s="49">
        <f>E933/D933</f>
        <v>0</v>
      </c>
    </row>
    <row r="934" spans="1:6">
      <c r="A934" s="25" t="s">
        <v>73</v>
      </c>
      <c r="B934" s="24" t="s">
        <v>72</v>
      </c>
      <c r="C934" s="23">
        <f>C931+C933</f>
        <v>635000</v>
      </c>
      <c r="D934" s="23">
        <f>D931+D933</f>
        <v>43545</v>
      </c>
      <c r="E934" s="23">
        <f>E931+E933</f>
        <v>0</v>
      </c>
      <c r="F934" s="22">
        <f>E934/D934</f>
        <v>0</v>
      </c>
    </row>
    <row r="935" spans="1:6" ht="28.5" customHeight="1">
      <c r="A935" s="41" t="s">
        <v>1</v>
      </c>
      <c r="B935" s="6" t="s">
        <v>0</v>
      </c>
      <c r="C935" s="5">
        <f>C928+C934</f>
        <v>2250000</v>
      </c>
      <c r="D935" s="5">
        <f>D928+D934</f>
        <v>2345968</v>
      </c>
      <c r="E935" s="5">
        <f>E928+E934</f>
        <v>2268095</v>
      </c>
      <c r="F935" s="33">
        <f>E935/D935</f>
        <v>0.96680560007638638</v>
      </c>
    </row>
    <row r="936" spans="1:6" ht="32.25" customHeight="1">
      <c r="A936" s="41" t="s">
        <v>67</v>
      </c>
      <c r="B936" s="48"/>
      <c r="C936" s="47"/>
      <c r="D936" s="47"/>
      <c r="E936" s="47"/>
      <c r="F936" s="46"/>
    </row>
    <row r="937" spans="1:6">
      <c r="A937" s="27" t="s">
        <v>64</v>
      </c>
      <c r="B937" s="9" t="s">
        <v>63</v>
      </c>
      <c r="C937" s="8">
        <v>1000000</v>
      </c>
      <c r="D937" s="8">
        <v>1874798</v>
      </c>
      <c r="E937" s="8">
        <v>1636932</v>
      </c>
      <c r="F937" s="26">
        <f>E937/D937</f>
        <v>0.87312446460898718</v>
      </c>
    </row>
    <row r="938" spans="1:6">
      <c r="A938" s="45" t="s">
        <v>130</v>
      </c>
      <c r="B938" s="44" t="s">
        <v>129</v>
      </c>
      <c r="C938" s="43">
        <f>SUM(C937)</f>
        <v>1000000</v>
      </c>
      <c r="D938" s="43">
        <f>SUM(D937)</f>
        <v>1874798</v>
      </c>
      <c r="E938" s="43">
        <f>SUM(E937)</f>
        <v>1636932</v>
      </c>
      <c r="F938" s="42">
        <f>E938/D938</f>
        <v>0.87312446460898718</v>
      </c>
    </row>
    <row r="939" spans="1:6">
      <c r="A939" s="27" t="s">
        <v>128</v>
      </c>
      <c r="B939" s="9" t="s">
        <v>61</v>
      </c>
      <c r="C939" s="8">
        <v>270000</v>
      </c>
      <c r="D939" s="8">
        <v>567054</v>
      </c>
      <c r="E939" s="8">
        <v>441968</v>
      </c>
      <c r="F939" s="26">
        <f>E939/D939</f>
        <v>0.7794107792203212</v>
      </c>
    </row>
    <row r="940" spans="1:6">
      <c r="A940" s="45" t="s">
        <v>127</v>
      </c>
      <c r="B940" s="44" t="s">
        <v>126</v>
      </c>
      <c r="C940" s="43">
        <f>SUM(C939)</f>
        <v>270000</v>
      </c>
      <c r="D940" s="43">
        <f>SUM(D939)</f>
        <v>567054</v>
      </c>
      <c r="E940" s="43">
        <f>SUM(E939)</f>
        <v>441968</v>
      </c>
      <c r="F940" s="42">
        <f>E940/D940</f>
        <v>0.7794107792203212</v>
      </c>
    </row>
    <row r="941" spans="1:6">
      <c r="A941" s="45" t="s">
        <v>125</v>
      </c>
      <c r="B941" s="44" t="s">
        <v>124</v>
      </c>
      <c r="C941" s="43">
        <v>2760000</v>
      </c>
      <c r="D941" s="43">
        <v>2760000</v>
      </c>
      <c r="E941" s="43">
        <v>2760000</v>
      </c>
      <c r="F941" s="42">
        <f>E941/D941</f>
        <v>1</v>
      </c>
    </row>
    <row r="942" spans="1:6" ht="17.25" customHeight="1">
      <c r="A942" s="25" t="s">
        <v>60</v>
      </c>
      <c r="B942" s="24" t="s">
        <v>59</v>
      </c>
      <c r="C942" s="23">
        <f>C938+C940+C941</f>
        <v>4030000</v>
      </c>
      <c r="D942" s="23">
        <f>D938+D940+D941</f>
        <v>5201852</v>
      </c>
      <c r="E942" s="23">
        <f>E938+E940+E941</f>
        <v>4838900</v>
      </c>
      <c r="F942" s="22">
        <f>E942/D942</f>
        <v>0.93022638860159801</v>
      </c>
    </row>
    <row r="943" spans="1:6" ht="30" customHeight="1">
      <c r="A943" s="41" t="s">
        <v>1</v>
      </c>
      <c r="B943" s="6" t="s">
        <v>58</v>
      </c>
      <c r="C943" s="5">
        <f>C942</f>
        <v>4030000</v>
      </c>
      <c r="D943" s="5">
        <f>D942</f>
        <v>5201852</v>
      </c>
      <c r="E943" s="5">
        <f>E942</f>
        <v>4838900</v>
      </c>
      <c r="F943" s="33">
        <f>E943/D943</f>
        <v>0.93022638860159801</v>
      </c>
    </row>
    <row r="944" spans="1:6" ht="15.75">
      <c r="A944" s="38"/>
      <c r="B944" s="7"/>
      <c r="C944" s="40"/>
      <c r="D944" s="40"/>
      <c r="E944" s="40"/>
      <c r="F944" s="39"/>
    </row>
    <row r="945" spans="1:6" ht="30.75" customHeight="1">
      <c r="A945" s="30" t="s">
        <v>57</v>
      </c>
      <c r="B945" s="16" t="s">
        <v>123</v>
      </c>
      <c r="C945" s="16"/>
      <c r="D945" s="16"/>
      <c r="E945" s="16"/>
      <c r="F945" s="31"/>
    </row>
    <row r="946" spans="1:6" ht="31.5" customHeight="1">
      <c r="A946" s="38" t="s">
        <v>55</v>
      </c>
      <c r="B946" s="7" t="s">
        <v>54</v>
      </c>
      <c r="C946" s="7" t="s">
        <v>53</v>
      </c>
      <c r="D946" s="7" t="s">
        <v>52</v>
      </c>
      <c r="E946" s="15" t="s">
        <v>51</v>
      </c>
      <c r="F946" s="37" t="s">
        <v>65</v>
      </c>
    </row>
    <row r="947" spans="1:6">
      <c r="A947" s="27" t="s">
        <v>122</v>
      </c>
      <c r="B947" s="9" t="s">
        <v>121</v>
      </c>
      <c r="C947" s="8">
        <v>6192000</v>
      </c>
      <c r="D947" s="8">
        <v>5871247</v>
      </c>
      <c r="E947" s="8">
        <v>5871247</v>
      </c>
      <c r="F947" s="26">
        <f>E947/D947</f>
        <v>1</v>
      </c>
    </row>
    <row r="948" spans="1:6">
      <c r="A948" s="27" t="s">
        <v>120</v>
      </c>
      <c r="B948" s="9" t="s">
        <v>119</v>
      </c>
      <c r="C948" s="8">
        <v>180000</v>
      </c>
      <c r="D948" s="8">
        <v>0</v>
      </c>
      <c r="E948" s="8"/>
      <c r="F948" s="26"/>
    </row>
    <row r="949" spans="1:6">
      <c r="A949" s="27" t="s">
        <v>118</v>
      </c>
      <c r="B949" s="9" t="s">
        <v>117</v>
      </c>
      <c r="C949" s="8">
        <v>12000</v>
      </c>
      <c r="D949" s="8">
        <v>144300</v>
      </c>
      <c r="E949" s="8">
        <v>144300</v>
      </c>
      <c r="F949" s="26">
        <f>E949/D949</f>
        <v>1</v>
      </c>
    </row>
    <row r="950" spans="1:6">
      <c r="A950" s="27" t="s">
        <v>116</v>
      </c>
      <c r="B950" s="9" t="s">
        <v>115</v>
      </c>
      <c r="C950" s="8">
        <v>320000</v>
      </c>
      <c r="D950" s="8">
        <v>575000</v>
      </c>
      <c r="E950" s="8">
        <v>575000</v>
      </c>
      <c r="F950" s="26">
        <f>E950/D950</f>
        <v>1</v>
      </c>
    </row>
    <row r="951" spans="1:6">
      <c r="A951" s="27" t="s">
        <v>114</v>
      </c>
      <c r="B951" s="9" t="s">
        <v>113</v>
      </c>
      <c r="C951" s="8"/>
      <c r="D951" s="8">
        <v>111000</v>
      </c>
      <c r="E951" s="8">
        <v>111000</v>
      </c>
      <c r="F951" s="26">
        <f>E951/D951</f>
        <v>1</v>
      </c>
    </row>
    <row r="952" spans="1:6">
      <c r="A952" s="27" t="s">
        <v>112</v>
      </c>
      <c r="B952" s="9" t="s">
        <v>111</v>
      </c>
      <c r="C952" s="8">
        <v>202000</v>
      </c>
      <c r="D952" s="8">
        <v>190800</v>
      </c>
      <c r="E952" s="8">
        <v>190800</v>
      </c>
      <c r="F952" s="26">
        <f>E952/D952</f>
        <v>1</v>
      </c>
    </row>
    <row r="953" spans="1:6">
      <c r="A953" s="27" t="s">
        <v>110</v>
      </c>
      <c r="B953" s="9" t="s">
        <v>109</v>
      </c>
      <c r="C953" s="8">
        <v>144000</v>
      </c>
      <c r="D953" s="8">
        <v>104700</v>
      </c>
      <c r="E953" s="8">
        <v>104700</v>
      </c>
      <c r="F953" s="26">
        <f>E953/D953</f>
        <v>1</v>
      </c>
    </row>
    <row r="954" spans="1:6">
      <c r="A954" s="27" t="s">
        <v>108</v>
      </c>
      <c r="B954" s="9" t="s">
        <v>107</v>
      </c>
      <c r="C954" s="8"/>
      <c r="D954" s="8">
        <v>36420</v>
      </c>
      <c r="E954" s="8">
        <v>36420</v>
      </c>
      <c r="F954" s="26">
        <f>E954/D954</f>
        <v>1</v>
      </c>
    </row>
    <row r="955" spans="1:6">
      <c r="A955" s="27" t="s">
        <v>106</v>
      </c>
      <c r="B955" s="9" t="s">
        <v>105</v>
      </c>
      <c r="C955" s="8">
        <v>123000</v>
      </c>
      <c r="D955" s="8">
        <v>213465</v>
      </c>
      <c r="E955" s="8">
        <v>213465</v>
      </c>
      <c r="F955" s="26">
        <f>E955/D955</f>
        <v>1</v>
      </c>
    </row>
    <row r="956" spans="1:6">
      <c r="A956" s="27" t="s">
        <v>104</v>
      </c>
      <c r="B956" s="9" t="s">
        <v>103</v>
      </c>
      <c r="C956" s="8">
        <v>48000</v>
      </c>
      <c r="D956" s="8">
        <v>48000</v>
      </c>
      <c r="E956" s="8">
        <v>48000</v>
      </c>
      <c r="F956" s="26">
        <f>E956/D956</f>
        <v>1</v>
      </c>
    </row>
    <row r="957" spans="1:6">
      <c r="A957" s="27" t="s">
        <v>102</v>
      </c>
      <c r="B957" s="9" t="s">
        <v>101</v>
      </c>
      <c r="C957" s="8"/>
      <c r="D957" s="8">
        <v>15857</v>
      </c>
      <c r="E957" s="8">
        <v>15857</v>
      </c>
      <c r="F957" s="26">
        <f>E957/D957</f>
        <v>1</v>
      </c>
    </row>
    <row r="958" spans="1:6">
      <c r="A958" s="27" t="s">
        <v>100</v>
      </c>
      <c r="B958" s="9" t="s">
        <v>99</v>
      </c>
      <c r="C958" s="8"/>
      <c r="D958" s="8">
        <v>19425</v>
      </c>
      <c r="E958" s="8">
        <v>19425</v>
      </c>
      <c r="F958" s="26">
        <f>E958/D958</f>
        <v>1</v>
      </c>
    </row>
    <row r="959" spans="1:6">
      <c r="A959" s="25" t="s">
        <v>98</v>
      </c>
      <c r="B959" s="24" t="s">
        <v>97</v>
      </c>
      <c r="C959" s="23">
        <f>SUM(C947:C958)</f>
        <v>7221000</v>
      </c>
      <c r="D959" s="23">
        <f>SUM(D947:D958)</f>
        <v>7330214</v>
      </c>
      <c r="E959" s="23">
        <f>SUM(E947:E958)</f>
        <v>7330214</v>
      </c>
      <c r="F959" s="22">
        <f>E959/D959</f>
        <v>1</v>
      </c>
    </row>
    <row r="960" spans="1:6">
      <c r="A960" s="27" t="s">
        <v>96</v>
      </c>
      <c r="B960" s="9" t="s">
        <v>95</v>
      </c>
      <c r="C960" s="8">
        <v>1760000</v>
      </c>
      <c r="D960" s="8">
        <v>1831903</v>
      </c>
      <c r="E960" s="8">
        <v>1831903</v>
      </c>
      <c r="F960" s="26">
        <f>E960/D960</f>
        <v>1</v>
      </c>
    </row>
    <row r="961" spans="1:6">
      <c r="A961" s="27" t="s">
        <v>94</v>
      </c>
      <c r="B961" s="9" t="s">
        <v>93</v>
      </c>
      <c r="C961" s="8"/>
      <c r="D961" s="8">
        <v>55316</v>
      </c>
      <c r="E961" s="8">
        <v>55316</v>
      </c>
      <c r="F961" s="26">
        <f>E961/D961</f>
        <v>1</v>
      </c>
    </row>
    <row r="962" spans="1:6">
      <c r="A962" s="27" t="s">
        <v>92</v>
      </c>
      <c r="B962" s="9" t="s">
        <v>91</v>
      </c>
      <c r="C962" s="8"/>
      <c r="D962" s="8">
        <v>59566</v>
      </c>
      <c r="E962" s="8">
        <v>59566</v>
      </c>
      <c r="F962" s="26">
        <f>E962/D962</f>
        <v>1</v>
      </c>
    </row>
    <row r="963" spans="1:6">
      <c r="A963" s="25" t="s">
        <v>90</v>
      </c>
      <c r="B963" s="24" t="s">
        <v>89</v>
      </c>
      <c r="C963" s="23">
        <f>SUM(C960:C962)</f>
        <v>1760000</v>
      </c>
      <c r="D963" s="23">
        <f>SUM(D960:D962)</f>
        <v>1946785</v>
      </c>
      <c r="E963" s="23">
        <f>SUM(E960:E962)</f>
        <v>1946785</v>
      </c>
      <c r="F963" s="22">
        <f>E963/D963</f>
        <v>1</v>
      </c>
    </row>
    <row r="964" spans="1:6">
      <c r="A964" s="27" t="s">
        <v>49</v>
      </c>
      <c r="B964" s="9" t="s">
        <v>48</v>
      </c>
      <c r="C964" s="8">
        <v>7000000</v>
      </c>
      <c r="D964" s="8">
        <v>8537378</v>
      </c>
      <c r="E964" s="8">
        <v>8537378</v>
      </c>
      <c r="F964" s="26">
        <f>E964/D964</f>
        <v>1</v>
      </c>
    </row>
    <row r="965" spans="1:6">
      <c r="A965" s="27" t="s">
        <v>47</v>
      </c>
      <c r="B965" s="9" t="s">
        <v>46</v>
      </c>
      <c r="C965" s="8"/>
      <c r="D965" s="8">
        <v>17276</v>
      </c>
      <c r="E965" s="8">
        <v>17276</v>
      </c>
      <c r="F965" s="26">
        <f>E965/D965</f>
        <v>1</v>
      </c>
    </row>
    <row r="966" spans="1:6">
      <c r="A966" s="27" t="s">
        <v>45</v>
      </c>
      <c r="B966" s="9" t="s">
        <v>44</v>
      </c>
      <c r="C966" s="8">
        <v>50000</v>
      </c>
      <c r="D966" s="8">
        <v>49456</v>
      </c>
      <c r="E966" s="8">
        <v>49456</v>
      </c>
      <c r="F966" s="26">
        <f>E966/D966</f>
        <v>1</v>
      </c>
    </row>
    <row r="967" spans="1:6">
      <c r="A967" s="27" t="s">
        <v>43</v>
      </c>
      <c r="B967" s="9" t="s">
        <v>42</v>
      </c>
      <c r="C967" s="8">
        <v>200000</v>
      </c>
      <c r="D967" s="8">
        <v>13142</v>
      </c>
      <c r="E967" s="8">
        <v>12759</v>
      </c>
      <c r="F967" s="26">
        <f>E967/D967</f>
        <v>0.97085679500837008</v>
      </c>
    </row>
    <row r="968" spans="1:6">
      <c r="A968" s="27" t="s">
        <v>88</v>
      </c>
      <c r="B968" s="9" t="s">
        <v>40</v>
      </c>
      <c r="C968" s="8">
        <v>150000</v>
      </c>
      <c r="D968" s="8">
        <v>106481</v>
      </c>
      <c r="E968" s="8">
        <v>103377</v>
      </c>
      <c r="F968" s="26">
        <f>E968/D968</f>
        <v>0.97084925949230383</v>
      </c>
    </row>
    <row r="969" spans="1:6">
      <c r="A969" s="27" t="s">
        <v>39</v>
      </c>
      <c r="B969" s="9" t="s">
        <v>38</v>
      </c>
      <c r="C969" s="8">
        <v>30000</v>
      </c>
      <c r="D969" s="8">
        <v>51410</v>
      </c>
      <c r="E969" s="8">
        <v>51410</v>
      </c>
      <c r="F969" s="26">
        <f>E969/D969</f>
        <v>1</v>
      </c>
    </row>
    <row r="970" spans="1:6">
      <c r="A970" s="27" t="s">
        <v>37</v>
      </c>
      <c r="B970" s="9" t="s">
        <v>36</v>
      </c>
      <c r="C970" s="8">
        <v>70000</v>
      </c>
      <c r="D970" s="8">
        <v>186644</v>
      </c>
      <c r="E970" s="8">
        <v>186644</v>
      </c>
      <c r="F970" s="26">
        <f>E970/D970</f>
        <v>1</v>
      </c>
    </row>
    <row r="971" spans="1:6">
      <c r="A971" s="27" t="s">
        <v>87</v>
      </c>
      <c r="B971" s="9" t="s">
        <v>86</v>
      </c>
      <c r="C971" s="8">
        <v>10000</v>
      </c>
      <c r="D971" s="8">
        <v>0</v>
      </c>
      <c r="E971" s="8"/>
      <c r="F971" s="26"/>
    </row>
    <row r="972" spans="1:6">
      <c r="A972" s="27" t="s">
        <v>35</v>
      </c>
      <c r="B972" s="9" t="s">
        <v>34</v>
      </c>
      <c r="C972" s="8">
        <v>30000</v>
      </c>
      <c r="D972" s="8">
        <v>6384</v>
      </c>
      <c r="E972" s="8">
        <v>6384</v>
      </c>
      <c r="F972" s="26">
        <f>E972/D972</f>
        <v>1</v>
      </c>
    </row>
    <row r="973" spans="1:6">
      <c r="A973" s="27" t="s">
        <v>85</v>
      </c>
      <c r="B973" s="9" t="s">
        <v>32</v>
      </c>
      <c r="C973" s="8">
        <v>200000</v>
      </c>
      <c r="D973" s="8">
        <v>244155</v>
      </c>
      <c r="E973" s="8">
        <v>186568</v>
      </c>
      <c r="F973" s="26">
        <f>E973/D973</f>
        <v>0.76413753558190489</v>
      </c>
    </row>
    <row r="974" spans="1:6">
      <c r="A974" s="27" t="s">
        <v>31</v>
      </c>
      <c r="B974" s="9" t="s">
        <v>30</v>
      </c>
      <c r="C974" s="8">
        <v>450000</v>
      </c>
      <c r="D974" s="8">
        <v>1424501</v>
      </c>
      <c r="E974" s="8">
        <v>1424501</v>
      </c>
      <c r="F974" s="26">
        <f>E974/D974</f>
        <v>1</v>
      </c>
    </row>
    <row r="975" spans="1:6">
      <c r="A975" s="27" t="s">
        <v>84</v>
      </c>
      <c r="B975" s="9" t="s">
        <v>28</v>
      </c>
      <c r="C975" s="8">
        <v>70000</v>
      </c>
      <c r="D975" s="8">
        <v>113475</v>
      </c>
      <c r="E975" s="8">
        <v>113475</v>
      </c>
      <c r="F975" s="26">
        <f>E975/D975</f>
        <v>1</v>
      </c>
    </row>
    <row r="976" spans="1:6">
      <c r="A976" s="27" t="s">
        <v>25</v>
      </c>
      <c r="B976" s="9" t="s">
        <v>24</v>
      </c>
      <c r="C976" s="8">
        <v>100000</v>
      </c>
      <c r="D976" s="8">
        <v>542442</v>
      </c>
      <c r="E976" s="8">
        <v>542442</v>
      </c>
      <c r="F976" s="26">
        <f>E976/D976</f>
        <v>1</v>
      </c>
    </row>
    <row r="977" spans="1:6">
      <c r="A977" s="27" t="s">
        <v>83</v>
      </c>
      <c r="B977" s="9" t="s">
        <v>22</v>
      </c>
      <c r="C977" s="8">
        <v>20000</v>
      </c>
      <c r="D977" s="8">
        <v>20961</v>
      </c>
      <c r="E977" s="8">
        <v>20961</v>
      </c>
      <c r="F977" s="26">
        <f>E977/D977</f>
        <v>1</v>
      </c>
    </row>
    <row r="978" spans="1:6">
      <c r="A978" s="27" t="s">
        <v>82</v>
      </c>
      <c r="B978" s="9" t="s">
        <v>20</v>
      </c>
      <c r="C978" s="8">
        <v>20000</v>
      </c>
      <c r="D978" s="8">
        <v>20123</v>
      </c>
      <c r="E978" s="8">
        <v>20123</v>
      </c>
      <c r="F978" s="26">
        <f>E978/D978</f>
        <v>1</v>
      </c>
    </row>
    <row r="979" spans="1:6">
      <c r="A979" s="27" t="s">
        <v>19</v>
      </c>
      <c r="B979" s="9" t="s">
        <v>18</v>
      </c>
      <c r="C979" s="8">
        <v>50000</v>
      </c>
      <c r="D979" s="8">
        <v>20612</v>
      </c>
      <c r="E979" s="8">
        <v>20612</v>
      </c>
      <c r="F979" s="26">
        <f>E979/D979</f>
        <v>1</v>
      </c>
    </row>
    <row r="980" spans="1:6">
      <c r="A980" s="27" t="s">
        <v>17</v>
      </c>
      <c r="B980" s="9" t="s">
        <v>16</v>
      </c>
      <c r="C980" s="8">
        <v>20000</v>
      </c>
      <c r="D980" s="8">
        <v>19322</v>
      </c>
      <c r="E980" s="8">
        <v>19322</v>
      </c>
      <c r="F980" s="26">
        <f>E980/D980</f>
        <v>1</v>
      </c>
    </row>
    <row r="981" spans="1:6">
      <c r="A981" s="27" t="s">
        <v>81</v>
      </c>
      <c r="B981" s="9" t="s">
        <v>14</v>
      </c>
      <c r="C981" s="8">
        <v>10000</v>
      </c>
      <c r="D981" s="8">
        <v>12996</v>
      </c>
      <c r="E981" s="8">
        <v>12996</v>
      </c>
      <c r="F981" s="26">
        <f>E981/D981</f>
        <v>1</v>
      </c>
    </row>
    <row r="982" spans="1:6">
      <c r="A982" s="27" t="s">
        <v>13</v>
      </c>
      <c r="B982" s="9" t="s">
        <v>12</v>
      </c>
      <c r="C982" s="8">
        <v>35000</v>
      </c>
      <c r="D982" s="8">
        <v>31443</v>
      </c>
      <c r="E982" s="8">
        <v>31443</v>
      </c>
      <c r="F982" s="26">
        <f>E982/D982</f>
        <v>1</v>
      </c>
    </row>
    <row r="983" spans="1:6">
      <c r="A983" s="27" t="s">
        <v>11</v>
      </c>
      <c r="B983" s="9" t="s">
        <v>10</v>
      </c>
      <c r="C983" s="8">
        <v>60000</v>
      </c>
      <c r="D983" s="8">
        <v>78796</v>
      </c>
      <c r="E983" s="8">
        <v>78796</v>
      </c>
      <c r="F983" s="26">
        <f>E983/D983</f>
        <v>1</v>
      </c>
    </row>
    <row r="984" spans="1:6">
      <c r="A984" s="27" t="s">
        <v>9</v>
      </c>
      <c r="B984" s="9" t="s">
        <v>8</v>
      </c>
      <c r="C984" s="8">
        <v>30000</v>
      </c>
      <c r="D984" s="8">
        <v>12220</v>
      </c>
      <c r="E984" s="8">
        <v>12220</v>
      </c>
      <c r="F984" s="26">
        <f>E984/D984</f>
        <v>1</v>
      </c>
    </row>
    <row r="985" spans="1:6">
      <c r="A985" s="27" t="s">
        <v>7</v>
      </c>
      <c r="B985" s="9" t="s">
        <v>6</v>
      </c>
      <c r="C985" s="8">
        <v>2350000</v>
      </c>
      <c r="D985" s="8">
        <v>2564142</v>
      </c>
      <c r="E985" s="8">
        <v>2564142</v>
      </c>
      <c r="F985" s="26">
        <f>E985/D985</f>
        <v>1</v>
      </c>
    </row>
    <row r="986" spans="1:6">
      <c r="A986" s="27" t="s">
        <v>80</v>
      </c>
      <c r="B986" s="9" t="s">
        <v>4</v>
      </c>
      <c r="C986" s="8"/>
      <c r="D986" s="8">
        <v>1282162</v>
      </c>
      <c r="E986" s="8">
        <v>1282162</v>
      </c>
      <c r="F986" s="26">
        <f>E986/D986</f>
        <v>1</v>
      </c>
    </row>
    <row r="987" spans="1:6">
      <c r="A987" s="25" t="s">
        <v>3</v>
      </c>
      <c r="B987" s="24" t="s">
        <v>2</v>
      </c>
      <c r="C987" s="23">
        <f>SUM(C964:C986)</f>
        <v>10955000</v>
      </c>
      <c r="D987" s="23">
        <f>SUM(D964:D986)</f>
        <v>15355521</v>
      </c>
      <c r="E987" s="23">
        <f>SUM(E964:E986)</f>
        <v>15294447</v>
      </c>
      <c r="F987" s="22">
        <f>E987/D987</f>
        <v>0.9960226683288701</v>
      </c>
    </row>
    <row r="988" spans="1:6">
      <c r="A988" s="27" t="s">
        <v>79</v>
      </c>
      <c r="B988" s="9" t="s">
        <v>78</v>
      </c>
      <c r="C988" s="8"/>
      <c r="D988" s="8">
        <v>23621</v>
      </c>
      <c r="E988" s="8">
        <v>23621</v>
      </c>
      <c r="F988" s="26">
        <f>E988/D988</f>
        <v>1</v>
      </c>
    </row>
    <row r="989" spans="1:6">
      <c r="A989" s="27" t="s">
        <v>77</v>
      </c>
      <c r="B989" s="9" t="s">
        <v>76</v>
      </c>
      <c r="C989" s="8"/>
      <c r="D989" s="8">
        <v>315089</v>
      </c>
      <c r="E989" s="8">
        <v>315089</v>
      </c>
      <c r="F989" s="26">
        <f>E989/D989</f>
        <v>1</v>
      </c>
    </row>
    <row r="990" spans="1:6">
      <c r="A990" s="27" t="s">
        <v>75</v>
      </c>
      <c r="B990" s="9" t="s">
        <v>74</v>
      </c>
      <c r="C990" s="8"/>
      <c r="D990" s="8">
        <v>91455</v>
      </c>
      <c r="E990" s="8">
        <v>91455</v>
      </c>
      <c r="F990" s="26">
        <f>E990/D990</f>
        <v>1</v>
      </c>
    </row>
    <row r="991" spans="1:6">
      <c r="A991" s="25" t="s">
        <v>73</v>
      </c>
      <c r="B991" s="24" t="s">
        <v>72</v>
      </c>
      <c r="C991" s="23">
        <f>SUM(C988:C990)</f>
        <v>0</v>
      </c>
      <c r="D991" s="23">
        <f>SUM(D988:D990)</f>
        <v>430165</v>
      </c>
      <c r="E991" s="23">
        <f>SUM(E988:E990)</f>
        <v>430165</v>
      </c>
      <c r="F991" s="22">
        <f>E991/D991</f>
        <v>1</v>
      </c>
    </row>
    <row r="992" spans="1:6" ht="31.5" customHeight="1">
      <c r="A992" s="36" t="s">
        <v>1</v>
      </c>
      <c r="B992" s="35" t="s">
        <v>0</v>
      </c>
      <c r="C992" s="34">
        <f>C987+C991+C959+C963</f>
        <v>19936000</v>
      </c>
      <c r="D992" s="34">
        <f>D987+D991+D959+D963</f>
        <v>25062685</v>
      </c>
      <c r="E992" s="34">
        <f>E987+E991+E959+E963</f>
        <v>25001611</v>
      </c>
      <c r="F992" s="33">
        <f>E992/D992</f>
        <v>0.99756315015729558</v>
      </c>
    </row>
    <row r="993" spans="1:6">
      <c r="A993" s="27" t="s">
        <v>71</v>
      </c>
      <c r="B993" s="9" t="s">
        <v>70</v>
      </c>
      <c r="C993" s="8">
        <v>4927000</v>
      </c>
      <c r="D993" s="8">
        <v>846875</v>
      </c>
      <c r="E993" s="8">
        <v>698466</v>
      </c>
      <c r="F993" s="26">
        <f>E993/D993</f>
        <v>0.82475690036900373</v>
      </c>
    </row>
    <row r="994" spans="1:6">
      <c r="A994" s="27" t="s">
        <v>69</v>
      </c>
      <c r="B994" s="9" t="s">
        <v>68</v>
      </c>
      <c r="C994" s="8"/>
      <c r="D994" s="8">
        <v>4000000</v>
      </c>
      <c r="E994" s="8">
        <v>3291444</v>
      </c>
      <c r="F994" s="26">
        <f>E994/D994</f>
        <v>0.82286099999999995</v>
      </c>
    </row>
    <row r="995" spans="1:6">
      <c r="A995" s="27" t="s">
        <v>62</v>
      </c>
      <c r="B995" s="9" t="s">
        <v>61</v>
      </c>
      <c r="C995" s="8">
        <v>1319000</v>
      </c>
      <c r="D995" s="8">
        <v>1319000</v>
      </c>
      <c r="E995" s="8">
        <v>1060914</v>
      </c>
      <c r="F995" s="26">
        <f>E995/D995</f>
        <v>0.80433206974981042</v>
      </c>
    </row>
    <row r="996" spans="1:6">
      <c r="A996" s="25" t="s">
        <v>60</v>
      </c>
      <c r="B996" s="24" t="s">
        <v>59</v>
      </c>
      <c r="C996" s="23">
        <f>SUM(C993:C995)</f>
        <v>6246000</v>
      </c>
      <c r="D996" s="23">
        <f>SUM(D993:D995)</f>
        <v>6165875</v>
      </c>
      <c r="E996" s="23">
        <f>SUM(E993:E995)</f>
        <v>5050824</v>
      </c>
      <c r="F996" s="22">
        <f>E996/D996</f>
        <v>0.81915770267804655</v>
      </c>
    </row>
    <row r="997" spans="1:6" ht="27.75" customHeight="1">
      <c r="A997" s="36" t="s">
        <v>1</v>
      </c>
      <c r="B997" s="35" t="s">
        <v>58</v>
      </c>
      <c r="C997" s="34">
        <f>C996</f>
        <v>6246000</v>
      </c>
      <c r="D997" s="34">
        <f>D996</f>
        <v>6165875</v>
      </c>
      <c r="E997" s="34">
        <f>E996</f>
        <v>5050824</v>
      </c>
      <c r="F997" s="33">
        <f>E997/D997</f>
        <v>0.81915770267804655</v>
      </c>
    </row>
    <row r="998" spans="1:6">
      <c r="A998" s="32"/>
      <c r="F998" s="26"/>
    </row>
    <row r="999" spans="1:6" ht="31.5" customHeight="1">
      <c r="A999" s="30" t="s">
        <v>67</v>
      </c>
      <c r="B999" s="16" t="s">
        <v>66</v>
      </c>
      <c r="C999" s="16"/>
      <c r="D999" s="16"/>
      <c r="E999" s="16"/>
      <c r="F999" s="31"/>
    </row>
    <row r="1000" spans="1:6" ht="30" customHeight="1">
      <c r="A1000" s="30" t="s">
        <v>55</v>
      </c>
      <c r="B1000" s="17" t="s">
        <v>54</v>
      </c>
      <c r="C1000" s="17" t="s">
        <v>53</v>
      </c>
      <c r="D1000" s="17" t="s">
        <v>52</v>
      </c>
      <c r="E1000" s="29" t="s">
        <v>51</v>
      </c>
      <c r="F1000" s="28" t="s">
        <v>65</v>
      </c>
    </row>
    <row r="1001" spans="1:6">
      <c r="A1001" s="27" t="s">
        <v>64</v>
      </c>
      <c r="B1001" s="9" t="s">
        <v>63</v>
      </c>
      <c r="C1001" s="8">
        <v>283788</v>
      </c>
      <c r="D1001" s="8">
        <v>0</v>
      </c>
      <c r="E1001" s="8"/>
      <c r="F1001" s="26"/>
    </row>
    <row r="1002" spans="1:6">
      <c r="A1002" s="27" t="s">
        <v>62</v>
      </c>
      <c r="B1002" s="9" t="s">
        <v>61</v>
      </c>
      <c r="C1002" s="8">
        <v>77213</v>
      </c>
      <c r="D1002" s="8">
        <v>0</v>
      </c>
      <c r="E1002" s="8"/>
      <c r="F1002" s="26"/>
    </row>
    <row r="1003" spans="1:6" ht="15.75" customHeight="1">
      <c r="A1003" s="25" t="s">
        <v>60</v>
      </c>
      <c r="B1003" s="24" t="s">
        <v>59</v>
      </c>
      <c r="C1003" s="23">
        <f>SUM(C1001:C1002)</f>
        <v>361001</v>
      </c>
      <c r="D1003" s="23">
        <f>SUM(D1001:D1002)</f>
        <v>0</v>
      </c>
      <c r="E1003" s="23">
        <f>SUM(E1001:E1002)</f>
        <v>0</v>
      </c>
      <c r="F1003" s="22">
        <f>SUM(F1001:F1002)</f>
        <v>0</v>
      </c>
    </row>
    <row r="1004" spans="1:6" ht="30.75" customHeight="1" thickBot="1">
      <c r="A1004" s="21" t="s">
        <v>1</v>
      </c>
      <c r="B1004" s="20" t="s">
        <v>58</v>
      </c>
      <c r="C1004" s="19">
        <f>C1003</f>
        <v>361001</v>
      </c>
      <c r="D1004" s="19">
        <f>D1003</f>
        <v>0</v>
      </c>
      <c r="E1004" s="19">
        <f>E1003</f>
        <v>0</v>
      </c>
      <c r="F1004" s="18">
        <f>F1003</f>
        <v>0</v>
      </c>
    </row>
    <row r="1005" spans="1:6" ht="15.75" thickTop="1"/>
    <row r="1006" spans="1:6" ht="30.75" customHeight="1">
      <c r="A1006" s="17" t="s">
        <v>57</v>
      </c>
      <c r="B1006" s="16" t="s">
        <v>56</v>
      </c>
      <c r="C1006" s="16"/>
      <c r="D1006" s="16"/>
      <c r="E1006" s="16"/>
      <c r="F1006" s="16"/>
    </row>
    <row r="1007" spans="1:6" ht="30.75" customHeight="1">
      <c r="A1007" s="7" t="s">
        <v>55</v>
      </c>
      <c r="B1007" s="7" t="s">
        <v>54</v>
      </c>
      <c r="C1007" s="7" t="s">
        <v>53</v>
      </c>
      <c r="D1007" s="7" t="s">
        <v>52</v>
      </c>
      <c r="E1007" s="15" t="s">
        <v>51</v>
      </c>
      <c r="F1007" s="14" t="s">
        <v>50</v>
      </c>
    </row>
    <row r="1008" spans="1:6">
      <c r="A1008" s="9" t="s">
        <v>49</v>
      </c>
      <c r="B1008" s="9" t="s">
        <v>48</v>
      </c>
      <c r="C1008" s="8"/>
      <c r="D1008" s="8">
        <v>63009</v>
      </c>
      <c r="E1008" s="8">
        <v>63009</v>
      </c>
      <c r="F1008" s="2">
        <f>E1008/D1008</f>
        <v>1</v>
      </c>
    </row>
    <row r="1009" spans="1:6">
      <c r="A1009" s="9" t="s">
        <v>47</v>
      </c>
      <c r="B1009" s="9" t="s">
        <v>46</v>
      </c>
      <c r="C1009" s="8"/>
      <c r="D1009" s="8">
        <v>87</v>
      </c>
      <c r="E1009" s="8">
        <v>87</v>
      </c>
      <c r="F1009" s="2">
        <f>E1009/D1009</f>
        <v>1</v>
      </c>
    </row>
    <row r="1010" spans="1:6">
      <c r="A1010" s="9" t="s">
        <v>45</v>
      </c>
      <c r="B1010" s="9" t="s">
        <v>44</v>
      </c>
      <c r="C1010" s="8"/>
      <c r="D1010" s="8">
        <v>249</v>
      </c>
      <c r="E1010" s="8">
        <v>249</v>
      </c>
      <c r="F1010" s="2">
        <f>E1010/D1010</f>
        <v>1</v>
      </c>
    </row>
    <row r="1011" spans="1:6">
      <c r="A1011" s="9" t="s">
        <v>43</v>
      </c>
      <c r="B1011" s="9" t="s">
        <v>42</v>
      </c>
      <c r="C1011" s="8"/>
      <c r="D1011" s="8">
        <v>64</v>
      </c>
      <c r="E1011" s="8">
        <v>64</v>
      </c>
      <c r="F1011" s="2">
        <f>E1011/D1011</f>
        <v>1</v>
      </c>
    </row>
    <row r="1012" spans="1:6">
      <c r="A1012" s="9" t="s">
        <v>41</v>
      </c>
      <c r="B1012" s="9" t="s">
        <v>40</v>
      </c>
      <c r="C1012" s="8"/>
      <c r="D1012" s="8">
        <v>521</v>
      </c>
      <c r="E1012" s="8">
        <v>521</v>
      </c>
      <c r="F1012" s="2">
        <f>E1012/D1012</f>
        <v>1</v>
      </c>
    </row>
    <row r="1013" spans="1:6">
      <c r="A1013" s="9" t="s">
        <v>39</v>
      </c>
      <c r="B1013" s="9" t="s">
        <v>38</v>
      </c>
      <c r="C1013" s="8"/>
      <c r="D1013" s="8">
        <v>260</v>
      </c>
      <c r="E1013" s="8">
        <v>260</v>
      </c>
      <c r="F1013" s="2">
        <f>E1013/D1013</f>
        <v>1</v>
      </c>
    </row>
    <row r="1014" spans="1:6">
      <c r="A1014" s="9" t="s">
        <v>37</v>
      </c>
      <c r="B1014" s="9" t="s">
        <v>36</v>
      </c>
      <c r="C1014" s="8"/>
      <c r="D1014" s="8">
        <v>940</v>
      </c>
      <c r="E1014" s="8">
        <v>940</v>
      </c>
      <c r="F1014" s="2">
        <f>E1014/D1014</f>
        <v>1</v>
      </c>
    </row>
    <row r="1015" spans="1:6">
      <c r="A1015" s="9" t="s">
        <v>35</v>
      </c>
      <c r="B1015" s="9" t="s">
        <v>34</v>
      </c>
      <c r="C1015" s="8"/>
      <c r="D1015" s="8">
        <v>33</v>
      </c>
      <c r="E1015" s="8">
        <v>33</v>
      </c>
      <c r="F1015" s="2">
        <f>E1015/D1015</f>
        <v>1</v>
      </c>
    </row>
    <row r="1016" spans="1:6">
      <c r="A1016" s="9" t="s">
        <v>33</v>
      </c>
      <c r="B1016" s="9" t="s">
        <v>32</v>
      </c>
      <c r="C1016" s="8"/>
      <c r="D1016" s="8">
        <v>940</v>
      </c>
      <c r="E1016" s="8">
        <v>940</v>
      </c>
      <c r="F1016" s="2">
        <f>E1016/D1016</f>
        <v>1</v>
      </c>
    </row>
    <row r="1017" spans="1:6">
      <c r="A1017" s="9" t="s">
        <v>31</v>
      </c>
      <c r="B1017" s="9" t="s">
        <v>30</v>
      </c>
      <c r="C1017" s="8"/>
      <c r="D1017" s="8">
        <v>7175</v>
      </c>
      <c r="E1017" s="8">
        <v>7175</v>
      </c>
      <c r="F1017" s="2">
        <f>E1017/D1017</f>
        <v>1</v>
      </c>
    </row>
    <row r="1018" spans="1:6">
      <c r="A1018" s="9" t="s">
        <v>29</v>
      </c>
      <c r="B1018" s="9" t="s">
        <v>28</v>
      </c>
      <c r="C1018" s="8"/>
      <c r="D1018" s="8">
        <v>571</v>
      </c>
      <c r="E1018" s="8">
        <v>571</v>
      </c>
      <c r="F1018" s="2">
        <f>E1018/D1018</f>
        <v>1</v>
      </c>
    </row>
    <row r="1019" spans="1:6" s="10" customFormat="1">
      <c r="A1019" s="13" t="s">
        <v>27</v>
      </c>
      <c r="B1019" s="13" t="s">
        <v>26</v>
      </c>
      <c r="C1019" s="12"/>
      <c r="D1019" s="12">
        <v>0</v>
      </c>
      <c r="E1019" s="12">
        <v>0</v>
      </c>
      <c r="F1019" s="2"/>
    </row>
    <row r="1020" spans="1:6">
      <c r="A1020" s="9" t="s">
        <v>25</v>
      </c>
      <c r="B1020" s="9" t="s">
        <v>24</v>
      </c>
      <c r="C1020" s="8"/>
      <c r="D1020" s="8">
        <v>2732</v>
      </c>
      <c r="E1020" s="8">
        <v>2732</v>
      </c>
      <c r="F1020" s="2">
        <f>E1020/D1020</f>
        <v>1</v>
      </c>
    </row>
    <row r="1021" spans="1:6">
      <c r="A1021" s="9" t="s">
        <v>23</v>
      </c>
      <c r="B1021" s="9" t="s">
        <v>22</v>
      </c>
      <c r="C1021" s="8"/>
      <c r="D1021" s="8">
        <v>106</v>
      </c>
      <c r="E1021" s="8">
        <v>106</v>
      </c>
      <c r="F1021" s="2">
        <f>E1021/D1021</f>
        <v>1</v>
      </c>
    </row>
    <row r="1022" spans="1:6">
      <c r="A1022" s="9" t="s">
        <v>21</v>
      </c>
      <c r="B1022" s="9" t="s">
        <v>20</v>
      </c>
      <c r="C1022" s="8"/>
      <c r="D1022" s="8">
        <v>101</v>
      </c>
      <c r="E1022" s="8">
        <v>101</v>
      </c>
      <c r="F1022" s="2">
        <f>E1022/D1022</f>
        <v>1</v>
      </c>
    </row>
    <row r="1023" spans="1:6">
      <c r="A1023" s="9" t="s">
        <v>19</v>
      </c>
      <c r="B1023" s="9" t="s">
        <v>18</v>
      </c>
      <c r="C1023" s="8"/>
      <c r="D1023" s="8">
        <v>104</v>
      </c>
      <c r="E1023" s="8">
        <v>104</v>
      </c>
      <c r="F1023" s="2">
        <f>E1023/D1023</f>
        <v>1</v>
      </c>
    </row>
    <row r="1024" spans="1:6">
      <c r="A1024" s="9" t="s">
        <v>17</v>
      </c>
      <c r="B1024" s="9" t="s">
        <v>16</v>
      </c>
      <c r="C1024" s="8"/>
      <c r="D1024" s="8">
        <v>97</v>
      </c>
      <c r="E1024" s="8">
        <v>97</v>
      </c>
      <c r="F1024" s="2">
        <f>E1024/D1024</f>
        <v>1</v>
      </c>
    </row>
    <row r="1025" spans="1:6">
      <c r="A1025" s="9" t="s">
        <v>15</v>
      </c>
      <c r="B1025" s="9" t="s">
        <v>14</v>
      </c>
      <c r="C1025" s="8"/>
      <c r="D1025" s="8">
        <v>66</v>
      </c>
      <c r="E1025" s="8">
        <v>66</v>
      </c>
      <c r="F1025" s="2">
        <f>E1025/D1025</f>
        <v>1</v>
      </c>
    </row>
    <row r="1026" spans="1:6">
      <c r="A1026" s="9" t="s">
        <v>13</v>
      </c>
      <c r="B1026" s="9" t="s">
        <v>12</v>
      </c>
      <c r="C1026" s="8"/>
      <c r="D1026" s="8">
        <v>158</v>
      </c>
      <c r="E1026" s="8">
        <v>158</v>
      </c>
      <c r="F1026" s="2">
        <f>E1026/D1026</f>
        <v>1</v>
      </c>
    </row>
    <row r="1027" spans="1:6">
      <c r="A1027" s="9" t="s">
        <v>11</v>
      </c>
      <c r="B1027" s="9" t="s">
        <v>10</v>
      </c>
      <c r="C1027" s="8"/>
      <c r="D1027" s="8">
        <v>398</v>
      </c>
      <c r="E1027" s="8">
        <v>398</v>
      </c>
      <c r="F1027" s="2">
        <f>E1027/D1027</f>
        <v>1</v>
      </c>
    </row>
    <row r="1028" spans="1:6">
      <c r="A1028" s="9" t="s">
        <v>9</v>
      </c>
      <c r="B1028" s="9" t="s">
        <v>8</v>
      </c>
      <c r="C1028" s="8"/>
      <c r="D1028" s="8">
        <v>63</v>
      </c>
      <c r="E1028" s="8">
        <v>63</v>
      </c>
      <c r="F1028" s="2">
        <f>E1028/D1028</f>
        <v>1</v>
      </c>
    </row>
    <row r="1029" spans="1:6" s="10" customFormat="1" ht="14.25">
      <c r="A1029" s="13" t="s">
        <v>7</v>
      </c>
      <c r="B1029" s="13" t="s">
        <v>6</v>
      </c>
      <c r="C1029" s="12"/>
      <c r="D1029" s="12">
        <v>12916</v>
      </c>
      <c r="E1029" s="12">
        <v>12916</v>
      </c>
      <c r="F1029" s="11">
        <f>E1029/D1029</f>
        <v>1</v>
      </c>
    </row>
    <row r="1030" spans="1:6" ht="16.5" customHeight="1">
      <c r="A1030" s="9" t="s">
        <v>5</v>
      </c>
      <c r="B1030" s="9" t="s">
        <v>4</v>
      </c>
      <c r="C1030" s="8"/>
      <c r="D1030" s="8">
        <v>6459</v>
      </c>
      <c r="E1030" s="8">
        <v>6459</v>
      </c>
      <c r="F1030" s="2">
        <f>E1030/D1030</f>
        <v>1</v>
      </c>
    </row>
    <row r="1031" spans="1:6" s="7" customFormat="1" ht="24.75" customHeight="1">
      <c r="A1031" s="6" t="s">
        <v>3</v>
      </c>
      <c r="B1031" s="6" t="s">
        <v>2</v>
      </c>
      <c r="C1031" s="5">
        <f>SUM(C1008:C1030)</f>
        <v>0</v>
      </c>
      <c r="D1031" s="5">
        <f>SUM(D1008:D1030)</f>
        <v>97049</v>
      </c>
      <c r="E1031" s="5">
        <f>SUM(E1008:E1030)</f>
        <v>97049</v>
      </c>
      <c r="F1031" s="4">
        <f>E1031/D1031</f>
        <v>1</v>
      </c>
    </row>
    <row r="1032" spans="1:6" ht="32.25" customHeight="1">
      <c r="A1032" s="6" t="s">
        <v>1</v>
      </c>
      <c r="B1032" s="6" t="s">
        <v>0</v>
      </c>
      <c r="C1032" s="5">
        <f>C1031</f>
        <v>0</v>
      </c>
      <c r="D1032" s="5">
        <f>D1031</f>
        <v>97049</v>
      </c>
      <c r="E1032" s="5">
        <f>E1031</f>
        <v>97049</v>
      </c>
      <c r="F1032" s="4">
        <f>E1032/D1032</f>
        <v>1</v>
      </c>
    </row>
  </sheetData>
  <mergeCells count="38">
    <mergeCell ref="A2:F2"/>
    <mergeCell ref="B4:F4"/>
    <mergeCell ref="B117:F117"/>
    <mergeCell ref="B154:F154"/>
    <mergeCell ref="B216:F216"/>
    <mergeCell ref="B264:F264"/>
    <mergeCell ref="H13:H14"/>
    <mergeCell ref="I13:I14"/>
    <mergeCell ref="H15:H16"/>
    <mergeCell ref="I15:I16"/>
    <mergeCell ref="H17:H18"/>
    <mergeCell ref="I17:I18"/>
    <mergeCell ref="G602:G604"/>
    <mergeCell ref="B608:F608"/>
    <mergeCell ref="B282:F282"/>
    <mergeCell ref="B314:F314"/>
    <mergeCell ref="B344:F344"/>
    <mergeCell ref="B364:F364"/>
    <mergeCell ref="B381:F381"/>
    <mergeCell ref="B421:F421"/>
    <mergeCell ref="B739:F739"/>
    <mergeCell ref="B746:F746"/>
    <mergeCell ref="B760:F760"/>
    <mergeCell ref="B768:F768"/>
    <mergeCell ref="B465:F465"/>
    <mergeCell ref="B489:F489"/>
    <mergeCell ref="B514:F514"/>
    <mergeCell ref="B580:F580"/>
    <mergeCell ref="B1006:F1006"/>
    <mergeCell ref="A1:J1"/>
    <mergeCell ref="B783:F783"/>
    <mergeCell ref="B795:F795"/>
    <mergeCell ref="B843:F843"/>
    <mergeCell ref="B867:F867"/>
    <mergeCell ref="B945:F945"/>
    <mergeCell ref="B999:F999"/>
    <mergeCell ref="B649:F649"/>
    <mergeCell ref="B720:F720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18.m.Önk.korm. funkc.bev.kiad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2017-06-01T10:35:00Z</dcterms:created>
  <dcterms:modified xsi:type="dcterms:W3CDTF">2017-06-01T10:35:32Z</dcterms:modified>
</cp:coreProperties>
</file>