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9"/>
  </bookViews>
  <sheets>
    <sheet name="1.m.mérleg" sheetId="1" r:id="rId1"/>
    <sheet name="2.m.pénzforgalmi jelentés" sheetId="2" r:id="rId2"/>
    <sheet name="3.m.Pénzforgalmi mérleg" sheetId="3" r:id="rId3"/>
    <sheet name="4.m.Kiad.köt.önkváll.állig.fa" sheetId="4" r:id="rId4"/>
    <sheet name="5.m.Bevételek korm.funk." sheetId="5" r:id="rId5"/>
    <sheet name="6.m.Maradványkimutatás" sheetId="6" r:id="rId6"/>
    <sheet name="7.m.Eredménykimutatás" sheetId="7" r:id="rId7"/>
    <sheet name="8.m.Vagyonkimutatás" sheetId="8" r:id="rId8"/>
    <sheet name="9.Részesedések" sheetId="9" r:id="rId9"/>
    <sheet name="10.Felhalmozási kiadások" sheetId="10" r:id="rId10"/>
    <sheet name="11.Im.javak és t.eszk áll.vált." sheetId="11" r:id="rId11"/>
    <sheet name="12.m.Követelések" sheetId="12" r:id="rId12"/>
    <sheet name="13.m.Kötelezettségek" sheetId="13" r:id="rId13"/>
    <sheet name="14.m.Közvetlen támogatások" sheetId="14" r:id="rId14"/>
    <sheet name="15.m.Közvetett támogatások" sheetId="15" r:id="rId15"/>
    <sheet name="16.m.Kölcsönök" sheetId="16" r:id="rId16"/>
    <sheet name="17.m.Hitelek" sheetId="17" r:id="rId17"/>
    <sheet name="18..Állami támogatások" sheetId="18" r:id="rId18"/>
    <sheet name="19.m.Többéves kihat.járó ügyl." sheetId="19" r:id="rId19"/>
    <sheet name="20.m.Adósság áll. alakulása" sheetId="20" r:id="rId20"/>
  </sheets>
  <externalReferences>
    <externalReference r:id="rId23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<sst xmlns="http://schemas.openxmlformats.org/spreadsheetml/2006/main" count="730" uniqueCount="486">
  <si>
    <t>Sorszám</t>
  </si>
  <si>
    <t>A</t>
  </si>
  <si>
    <t>B</t>
  </si>
  <si>
    <t>C</t>
  </si>
  <si>
    <t>Megnevezés</t>
  </si>
  <si>
    <t>2016.év
záró</t>
  </si>
  <si>
    <t>2017.évi 
záró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</si>
  <si>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</si>
  <si>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</si>
  <si>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</si>
  <si>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</si>
  <si>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</si>
  <si>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</si>
  <si>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</si>
  <si>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</si>
  <si>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</si>
  <si>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</si>
  <si>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</si>
  <si>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</si>
  <si>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</si>
  <si>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</si>
  <si>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</si>
  <si>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</si>
  <si>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</si>
  <si>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</si>
  <si>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</si>
  <si>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D/I/4c - ebből: költségvetési évben esedékes követelések ellátási díjakra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</si>
  <si>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</si>
  <si>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</si>
  <si>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</si>
  <si>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</si>
  <si>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</si>
  <si>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</si>
  <si>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</si>
  <si>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</si>
  <si>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</si>
  <si>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</si>
  <si>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</si>
  <si>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</si>
  <si>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</si>
  <si>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</si>
  <si>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</si>
  <si>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</si>
  <si>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</si>
  <si>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</si>
  <si>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</si>
  <si>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</si>
  <si>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</si>
  <si>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</si>
  <si>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</si>
  <si>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</si>
  <si>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</si>
  <si>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</si>
  <si>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</si>
  <si>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forint</t>
  </si>
  <si>
    <t>D</t>
  </si>
  <si>
    <t>Eredeti előirányzat</t>
  </si>
  <si>
    <t>Módosított előirányzat</t>
  </si>
  <si>
    <t>Teljesítés</t>
  </si>
  <si>
    <t>Törvény szerinti illetmények, munkabérek (K1101)</t>
  </si>
  <si>
    <t>Foglalkoztatottak egyéb személyi juttatásai  (K1113)</t>
  </si>
  <si>
    <t>Foglalkoztatottak személyi juttatásai (K11)</t>
  </si>
  <si>
    <t>Választott tisztségviselők juttatásai (K121)</t>
  </si>
  <si>
    <t>Külső személyi juttatások (K12)</t>
  </si>
  <si>
    <t>Személyi juttatások (K1)</t>
  </si>
  <si>
    <t>Munkaadókat terhelő járulékok és szociális hozzájárulási adó 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</si>
  <si>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</si>
  <si>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</si>
  <si>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</si>
  <si>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</si>
  <si>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</si>
  <si>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(K31)</t>
  </si>
  <si>
    <t>Informatikai szolgáltatások igénybevétele (K321)</t>
  </si>
  <si>
    <t>Egyéb kommunikációs szolgáltatások (K322)</t>
  </si>
  <si>
    <t>Kommunikációs szolgáltatások(K32)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</si>
  <si>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</si>
  <si>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</si>
  <si>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</si>
  <si>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</si>
  <si>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</si>
  <si>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</si>
  <si>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Szolgáltatási kiadások (K33)</t>
  </si>
  <si>
    <t>Működési célú előzetesen felszámított általános forgalmi adó (K351)</t>
  </si>
  <si>
    <t>Egyéb dologi kiadások (K355)</t>
  </si>
  <si>
    <t>Különféle befizetések és egyéb dologi kiadások  (K35)</t>
  </si>
  <si>
    <t>Dologi kiadások (K3)</t>
  </si>
  <si>
    <t>Családi támogatások (K42)</t>
  </si>
  <si>
    <t>ebből:  az egyéb pénzbeli és természetbeni gyermekvédelmi támogatások  (K42)</t>
  </si>
  <si>
    <t>Egyéb nem intézményi ellátások 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</si>
  <si>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</si>
  <si>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</si>
  <si>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</si>
  <si>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 (K4)</t>
  </si>
  <si>
    <t>Egyéb működési célú támogatások államháztartáson belülre 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</si>
  <si>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</si>
  <si>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</si>
  <si>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 (K512)</t>
  </si>
  <si>
    <t>ebből: egyéb civil szervezetek (K512)</t>
  </si>
  <si>
    <t>Tartalékok (K513)</t>
  </si>
  <si>
    <t>Egyéb működési célú kiadások (K5)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</si>
  <si>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</si>
  <si>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</si>
  <si>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</si>
  <si>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(K6)</t>
  </si>
  <si>
    <t>Ingatlanok felújítása (K71)</t>
  </si>
  <si>
    <t>Felújítási célú előzetesen felszámított általános forgalmi adó (K74)</t>
  </si>
  <si>
    <t>Felújítások (K7)</t>
  </si>
  <si>
    <t>Költségvetési kiadások (K1-K8)</t>
  </si>
  <si>
    <t>Államháztartáson belüli megelőlegezések visszafizetése (K914)</t>
  </si>
  <si>
    <t>Belföldi finanszírozás kiadásai  (K91)</t>
  </si>
  <si>
    <t>Finanszírozási kiadások  (K9)</t>
  </si>
  <si>
    <t>KIADÁSOK ÖSSZESEN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</si>
  <si>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</si>
  <si>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</si>
  <si>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</si>
  <si>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</si>
  <si>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(B11)</t>
  </si>
  <si>
    <t>Egyéb működési célú támogatások bevételei államháztartáson belülről  (B16)</t>
  </si>
  <si>
    <t>ebből: központi kezelésű előirányzatok (B16)</t>
  </si>
  <si>
    <t>ebből: elkülönített állami pénzalapok (B16)</t>
  </si>
  <si>
    <t>Működési célú támogatások államháztartáson belülről (B1)</t>
  </si>
  <si>
    <t>Vagyoni tipusú adók (B34)</t>
  </si>
  <si>
    <t>ebből: magánszemélyek kommunális adója (B34)</t>
  </si>
  <si>
    <t>Értékesítési és forgalmi adók (B351)</t>
  </si>
  <si>
    <t>ebből: állandó jeleggel végzett iparűzési tevékenység után fizetett helyi iparűzési adó (B351)</t>
  </si>
  <si>
    <t>Gépjárműadók (B354)</t>
  </si>
  <si>
    <t>ebből: belföldi gépjárművek adójának a helyi önkormányzatot megillető része (B354)</t>
  </si>
  <si>
    <t>Termékek és szolgáltatások adói   (B35)</t>
  </si>
  <si>
    <t>Egyéb közhatalmi bevételek(B36)</t>
  </si>
  <si>
    <t>ebből: egyéb települési adók (B36)</t>
  </si>
  <si>
    <t>Közhatalmi bevételek  (B3)</t>
  </si>
  <si>
    <t>Tulajdonosi bevételek (B404)</t>
  </si>
  <si>
    <t>ebből: önkormányzati vagyon vagyonkezelésbe adásából származó bevétel (B404)</t>
  </si>
  <si>
    <t>Ellátási díjak (B405)</t>
  </si>
  <si>
    <t>Egyéb kapott (járó) kamatok és kamatjellegű bevételek (B4082)</t>
  </si>
  <si>
    <t>Kamatbevételek és más nyereségjellegű bevételek (B408)</t>
  </si>
  <si>
    <t>Biztosító által fizetett kártérítés (B410)</t>
  </si>
  <si>
    <t>Egyéb működési bevételek (B411)</t>
  </si>
  <si>
    <t>ebből: kiadások visszatérítései (B411)</t>
  </si>
  <si>
    <t>Működési bevételek  (B4)</t>
  </si>
  <si>
    <t>Ingatlanok értékesítése (B52)</t>
  </si>
  <si>
    <t>Felhalmozási bevételek  (B5)</t>
  </si>
  <si>
    <t>Költségvetési bevételek(B1-B7)</t>
  </si>
  <si>
    <t>Előző év költségvetési maradványának igénybevétele (B8131)</t>
  </si>
  <si>
    <t>Maradvány igénybevétele (B813)</t>
  </si>
  <si>
    <t>Államháztartáson belüli megelőlegezések (B814)</t>
  </si>
  <si>
    <t>Belföldi finanszírozás bevételei (B81)</t>
  </si>
  <si>
    <t>Finanszírozási bevételek (=23+29+30+31) (B8)</t>
  </si>
  <si>
    <t>BEVÉTELEK ÖSSZESEN</t>
  </si>
  <si>
    <t xml:space="preserve"> Ft</t>
  </si>
  <si>
    <t>Összeg</t>
  </si>
  <si>
    <t>MŰKÖDÉSI BEVÉTELEK-KIADÁSOK MÉRLEGE</t>
  </si>
  <si>
    <t xml:space="preserve">Működési célú támogatások államháztartáson belülről </t>
  </si>
  <si>
    <t>Személyi juttatások</t>
  </si>
  <si>
    <t>Közhatalmi bevételek</t>
  </si>
  <si>
    <t>Munkaadókat terhelő járulékok és szociális hozzájárulási adó</t>
  </si>
  <si>
    <t>Működési  bevételek</t>
  </si>
  <si>
    <t>Dologi kiadások</t>
  </si>
  <si>
    <t>Működési célú átvett pénzeszközök</t>
  </si>
  <si>
    <t>Ellátottak pénzbeli juttatásai</t>
  </si>
  <si>
    <t>Egyéb működési célú kiadások</t>
  </si>
  <si>
    <t>Összesen</t>
  </si>
  <si>
    <t>Többlet</t>
  </si>
  <si>
    <t>FELHALMOZÁSI BEVÉTELEK- KIADÁSOK MÉRLEGE</t>
  </si>
  <si>
    <t>Felhalmozási célú támogatások államháztartáson belülről</t>
  </si>
  <si>
    <t>Beruházások</t>
  </si>
  <si>
    <t>Felhalmozási bevétel</t>
  </si>
  <si>
    <t>Felújítások</t>
  </si>
  <si>
    <t>FINANSZÍROZÁSI BEVÉTELEK- KIADÁSOK MÉRLEGE</t>
  </si>
  <si>
    <t>Előző évi pénzmaradvány igénybevétele</t>
  </si>
  <si>
    <t>Államháztartási megelőlegezés</t>
  </si>
  <si>
    <t>ÖSSZEVONT ÖNKORMÁNYZATI MÉRLEG</t>
  </si>
  <si>
    <t>Működési bevételek</t>
  </si>
  <si>
    <t>Működési kiadások</t>
  </si>
  <si>
    <t>Felhalmozási bevételek</t>
  </si>
  <si>
    <t>Felhalmozási kiadások</t>
  </si>
  <si>
    <t>Finanszírozási bevételek</t>
  </si>
  <si>
    <t>Finanszírozási kiadások</t>
  </si>
  <si>
    <t>Összes bevétel</t>
  </si>
  <si>
    <t>Összes kiadás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</si>
  <si>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</si>
  <si>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</si>
  <si>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</si>
  <si>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</si>
  <si>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</si>
  <si>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</si>
  <si>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</si>
  <si>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</si>
  <si>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</si>
  <si>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</si>
  <si>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</si>
  <si>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</si>
  <si>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</si>
  <si>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</si>
  <si>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</si>
  <si>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</si>
  <si>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011130 
Önkormányzatok és önkormányzati 
hivatalok
 jogalkotó és általános igazgatási tevékenysége</t>
  </si>
  <si>
    <t>013320 
Köztemető
fenntartás és
működtetés</t>
  </si>
  <si>
    <t>018010 
Önkormányzatok
 elszámolásai
 a központi
 költségvetéssel</t>
  </si>
  <si>
    <t>018030
 Támogatási
 célú 
finanszírozási
 műveletek</t>
  </si>
  <si>
    <t xml:space="preserve">041232 
Start-munka
program </t>
  </si>
  <si>
    <t>041233 
Hosszabb
 időtartamú 
közfoglalkoztatás</t>
  </si>
  <si>
    <t>045160
 Közutak, hidak,
 alagutak 
üzemeltetése,
 fenntartása</t>
  </si>
  <si>
    <t>064010
 Közvilágítás</t>
  </si>
  <si>
    <t>066010
 Zöldterület-kezelés</t>
  </si>
  <si>
    <t>066020 
Város-, 
község-
gazdálkodási
 egyéb
 szolgáltatások</t>
  </si>
  <si>
    <t>082044
 Könyvtári
 szolgáltatások</t>
  </si>
  <si>
    <t>082092
 Közművelődés
 hagyományos
 közösségi kulturális 
értékek gondozása</t>
  </si>
  <si>
    <t>084031
 Civil szervezetek
 működési
 támogatása</t>
  </si>
  <si>
    <t>104037 
Intézményen 
kívüli gyermekétkeztetés</t>
  </si>
  <si>
    <t>104051
 Gyermekvédelmi 
pénzbeli és 
természetbeni 
ellátások</t>
  </si>
  <si>
    <t>107051 
Szociális
 étkeztetés</t>
  </si>
  <si>
    <t>107055
 Falugondnoki,
 tanyagondnoki
 szolgáltatás</t>
  </si>
  <si>
    <t>107060
 Egyéb szociális
 pénzbeli és
 természetbeni
 ellátások, 
támogatások</t>
  </si>
  <si>
    <t>kötelező fa.</t>
  </si>
  <si>
    <t>önk.váll.fa</t>
  </si>
  <si>
    <t>Foglalkoztatottak egyéb személyi juttatásai (K1113)</t>
  </si>
  <si>
    <t>Külső személyi juttatások  (K12)</t>
  </si>
  <si>
    <t>Személyi juttatások  (K1)</t>
  </si>
  <si>
    <t>Készletbeszerzés  (K31)</t>
  </si>
  <si>
    <t>Kommunikációs szolgáltatások  (K32)</t>
  </si>
  <si>
    <t>Különféle befizetések és egyéb dologi kiadások (K35)</t>
  </si>
  <si>
    <t>Dologi kiadások  (K3)</t>
  </si>
  <si>
    <t>Családi támogatások  (K42)</t>
  </si>
  <si>
    <t>Egyéb nem intézményi ellátások (K48)</t>
  </si>
  <si>
    <t>Beruházások  (K6)</t>
  </si>
  <si>
    <t>Költségvetési kiadások  (K1-K8)</t>
  </si>
  <si>
    <t>Belföldi finanszírozás kiadásai (K91)</t>
  </si>
  <si>
    <t>Finanszírozási kiadások (K9)</t>
  </si>
  <si>
    <t>Kiadások összesen (K1-K9)</t>
  </si>
  <si>
    <t>Sor-szám</t>
  </si>
  <si>
    <t>011130
 Önkormányzatok
 és önkorm.hiv.
 jogalkotó és általános igazgatási tevékenysége</t>
  </si>
  <si>
    <t>013350
 Az önkormányzati 
vagyonnal való gazd.
kapcsolatos feladatok</t>
  </si>
  <si>
    <t>018010 
Önkormányzatok
 elszámolásai 
a központi 
költségvetéssel</t>
  </si>
  <si>
    <t>018030 
Támogatási célú 
finanszírozási műveletek</t>
  </si>
  <si>
    <t>066020
 Város-, községgazd.
egyéb szolgáltatások</t>
  </si>
  <si>
    <t>082092
 Közművelődés -
 hagyományos
 közösségi kulturális
 értékek gondozása</t>
  </si>
  <si>
    <t>104051 
Gyermekvédelmi 
pénzbeli és term.
ellátások</t>
  </si>
  <si>
    <t>107051
 Szociális étkeztetés</t>
  </si>
  <si>
    <t>900020 
Önkormányzatok 
funkcióra nem 
sorolható bevételei államháztartáson kívülről</t>
  </si>
  <si>
    <t>Önkormányzatok működési támogatásai  (B11)</t>
  </si>
  <si>
    <t>Egyéb működési célú támogatások bevételei államháztartáson belülről (B16)</t>
  </si>
  <si>
    <t>Vagyoni tipusú adók  (B34)</t>
  </si>
  <si>
    <t>Gépjárműadók  (B354)</t>
  </si>
  <si>
    <t>Termékek és szolgáltatások adói (B35)</t>
  </si>
  <si>
    <t>Egyéb közhatalmi bevételek (B36)</t>
  </si>
  <si>
    <t>Közhatalmi bevételek (B3)</t>
  </si>
  <si>
    <t>Egyéb kapott (járó) kamatok és kamatjellegű bevételek  (B4082)</t>
  </si>
  <si>
    <t>Kamatbevételek és más nyereségjellegű bevételek  (B408)</t>
  </si>
  <si>
    <t>Felhalmozási bevételek (B5)</t>
  </si>
  <si>
    <t>Költségvetési bevételek (B1-B7)</t>
  </si>
  <si>
    <t>Finanszírozási bevételek  (B8)</t>
  </si>
  <si>
    <t>Bevételek összesen  (B1-B8)</t>
  </si>
  <si>
    <t>sor-szám</t>
  </si>
  <si>
    <t xml:space="preserve">A 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</si>
  <si>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</si>
  <si>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</si>
  <si>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</si>
  <si>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</si>
  <si>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</si>
  <si>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</si>
  <si>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</si>
  <si>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</si>
  <si>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</si>
  <si>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Sor-
szám</t>
  </si>
  <si>
    <t>Előző időszak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</si>
  <si>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</si>
  <si>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</si>
  <si>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</si>
  <si>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</si>
  <si>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 xml:space="preserve">I Tevékenység nettó eredményszemléletű bevétele 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</si>
  <si>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</si>
  <si>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</si>
  <si>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</si>
  <si>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</si>
  <si>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 xml:space="preserve">III Egyéb eredményszemléletű bevételek </t>
  </si>
  <si>
    <t>10 Anyagköltség</t>
  </si>
  <si>
    <t>11 Igénybe vett szolgáltatások értéke</t>
  </si>
  <si>
    <t xml:space="preserve">IV Anyagjellegű ráfordítások </t>
  </si>
  <si>
    <t>14 Bérköltség</t>
  </si>
  <si>
    <t>15 Személyi jellegű egyéb kifizetések</t>
  </si>
  <si>
    <t>16 Bérjárulékok</t>
  </si>
  <si>
    <t>V Személyi jellegű ráfordítások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</si>
  <si>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</si>
  <si>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</si>
  <si>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</si>
  <si>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</si>
  <si>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 xml:space="preserve">VIII Pénzügyi műveletek eredményszemléletű bevételei </t>
  </si>
  <si>
    <t>B)  PÉNZÜGYI MŰVELETEK EREDMÉNYE (=VIII-IX)</t>
  </si>
  <si>
    <t>C)  MÉRLEG SZERINTI EREDMÉNY (=±A±B)</t>
  </si>
  <si>
    <t xml:space="preserve">E </t>
  </si>
  <si>
    <t>Eszközök</t>
  </si>
  <si>
    <t>Változás %-a</t>
  </si>
  <si>
    <t>Források</t>
  </si>
  <si>
    <t>A. Nemzeti vagyonba tartozó befektetett eszközök</t>
  </si>
  <si>
    <t>G. Saját tőke</t>
  </si>
  <si>
    <t>I. Immateriális javak</t>
  </si>
  <si>
    <t xml:space="preserve">I. Nemzeti vagyon induláskori értéke </t>
  </si>
  <si>
    <t>II.Tárgyi eszközök</t>
  </si>
  <si>
    <t xml:space="preserve">II. Nemzeti vagyon változásai </t>
  </si>
  <si>
    <t>ingatlanok és
 kapcsolódó vagyon értékű jogok</t>
  </si>
  <si>
    <t xml:space="preserve">III. Egyéb eszközök induláskori értéke és változásai </t>
  </si>
  <si>
    <t>forgalomképes</t>
  </si>
  <si>
    <t xml:space="preserve">IV. Felhalmozott eredmény </t>
  </si>
  <si>
    <t>korlátozottan forgalomképes</t>
  </si>
  <si>
    <t xml:space="preserve">V. Eszközök értékhelyesbítésének forrása </t>
  </si>
  <si>
    <t>forgalomképtelen</t>
  </si>
  <si>
    <t xml:space="preserve">VI. Mérleg szerinti eredmény </t>
  </si>
  <si>
    <t>gépek, berendezések, felszerelések, járművek</t>
  </si>
  <si>
    <t>H. Kötelezettségek</t>
  </si>
  <si>
    <t>beruházások, felújítások</t>
  </si>
  <si>
    <t>I. Költségvetési évben esedékes kötelezettségek</t>
  </si>
  <si>
    <t>III. Befektetett pénzügyi eszközök</t>
  </si>
  <si>
    <t>II. Költségvetési évet követően esedékes kötelezettségek</t>
  </si>
  <si>
    <t>IV. Koncesszióba, vagyonkezelésbe adott eszközök</t>
  </si>
  <si>
    <t>dologi kiadásokra</t>
  </si>
  <si>
    <t>B. Nemzeti vagyonba tartozó forgóeszközök</t>
  </si>
  <si>
    <t>2016.évi megelőlegezés</t>
  </si>
  <si>
    <t>C. Pénzeszközök</t>
  </si>
  <si>
    <t>III. Kötelezettség jellegű sajátos elszámolások</t>
  </si>
  <si>
    <t>I. Hosszú lejáratú betétek</t>
  </si>
  <si>
    <t>egyéb túlfizetések, téves, visszajáró befizetések, egyéb kapott előlegek</t>
  </si>
  <si>
    <t>II. Pénztárak, csekkek, betétkönyvek</t>
  </si>
  <si>
    <t>I . Egyéb sajátos forrásoldali elszámolások</t>
  </si>
  <si>
    <t>III. Forint számlák</t>
  </si>
  <si>
    <t>J. Passzív időbeli elhatárolások</t>
  </si>
  <si>
    <t>V. Idegen pénzeszközök</t>
  </si>
  <si>
    <t>költségek, ráfordítások, passzív időbeli elhatárolása</t>
  </si>
  <si>
    <t>D. Követelések</t>
  </si>
  <si>
    <t>halasztott eredmény szemléletű bevételek</t>
  </si>
  <si>
    <t>I. Költségvetési évben esedékes követelések</t>
  </si>
  <si>
    <t>követelések vagyontípusú adókra</t>
  </si>
  <si>
    <t>követelések termékek és szolgáltatások adóira</t>
  </si>
  <si>
    <t>egyéb közhatalmi bevételekre</t>
  </si>
  <si>
    <t>ellátási díjakra</t>
  </si>
  <si>
    <t>II. Költségvetési évet követően esedékes követelések</t>
  </si>
  <si>
    <t xml:space="preserve">III. Követelés jellegű sajátos elszámolások </t>
  </si>
  <si>
    <t>E Egyéb sajátos eszközoldali elszámolások</t>
  </si>
  <si>
    <t>F Aktív időbeli elhatárolások</t>
  </si>
  <si>
    <t>Eszközök összesen</t>
  </si>
  <si>
    <t>Források összesen</t>
  </si>
  <si>
    <t xml:space="preserve">                                     </t>
  </si>
  <si>
    <t>sorszám</t>
  </si>
  <si>
    <t>Mennyiség (db)</t>
  </si>
  <si>
    <t>Névérték</t>
  </si>
  <si>
    <t>Tulajdoni arány</t>
  </si>
  <si>
    <t>Bakonykarszt Zrt.</t>
  </si>
  <si>
    <t>086546-086560</t>
  </si>
  <si>
    <t>10.000.- Ft</t>
  </si>
  <si>
    <t>25% alatti</t>
  </si>
  <si>
    <t>Ft</t>
  </si>
  <si>
    <t>MEGNEVEZÉS</t>
  </si>
  <si>
    <t>2017.évi eredeti ei.</t>
  </si>
  <si>
    <t>2017.évi módosított ei</t>
  </si>
  <si>
    <t>2017. évi teljesítés</t>
  </si>
  <si>
    <t>Informatikai eszköz beszerzése (K63)</t>
  </si>
  <si>
    <t>számítógép, nyomtató, szünetmentes könyvtár</t>
  </si>
  <si>
    <t>Husqvarna 525 LK+adapterek (2+4db)</t>
  </si>
  <si>
    <t>oldalkidobós fűnyíró 2 db</t>
  </si>
  <si>
    <t>kompresszor</t>
  </si>
  <si>
    <t>orvosi rendelő felújítása</t>
  </si>
  <si>
    <t>Felújítások  (K7)</t>
  </si>
  <si>
    <t>FELHALMOZÁSI KIADÁSOK</t>
  </si>
  <si>
    <t>sor-
szám</t>
  </si>
  <si>
    <t>Immateriális javak</t>
  </si>
  <si>
    <t>Ingatlanok és kapcsolódó vagyoni értékű jogok</t>
  </si>
  <si>
    <t>Gépek, berendezések, felszerelések, járművek</t>
  </si>
  <si>
    <t>Beruházások 
és felújítások</t>
  </si>
  <si>
    <t>Tárgyévi nyitó állomány (előző évi záró állomány)</t>
  </si>
  <si>
    <t>Beruházásokból, felújításokból aktivált érték</t>
  </si>
  <si>
    <t xml:space="preserve">Összes növekedés  </t>
  </si>
  <si>
    <t>Értékesítés</t>
  </si>
  <si>
    <t>Összes csökkenés</t>
  </si>
  <si>
    <t xml:space="preserve">Bruttó érték összesen </t>
  </si>
  <si>
    <t>Terv szerinti értékcsökkenés nyitó állománya</t>
  </si>
  <si>
    <t>Terv szerinti értékcsökkenés növekedése</t>
  </si>
  <si>
    <t xml:space="preserve">Terv szerinti értékcsökkenés záró állománya  </t>
  </si>
  <si>
    <t xml:space="preserve">Értékcsökkenés összesen </t>
  </si>
  <si>
    <t xml:space="preserve">Eszközök nettó értéke </t>
  </si>
  <si>
    <t>26</t>
  </si>
  <si>
    <t>Teljesen (0-ig) leírt eszközök bruttó értéke</t>
  </si>
  <si>
    <t>2016.év</t>
  </si>
  <si>
    <t>2017.év</t>
  </si>
  <si>
    <t>Költségvetési évben esedékes követelések</t>
  </si>
  <si>
    <t>Költségvetési évet követően esedékes követelések</t>
  </si>
  <si>
    <t xml:space="preserve">Követelés jellegű sajátos elszámolások
</t>
  </si>
  <si>
    <t>Követelések összesen</t>
  </si>
  <si>
    <t>2016-2017.évi megelőlegezés</t>
  </si>
  <si>
    <t>helyi adó túlfizetések, előlegek</t>
  </si>
  <si>
    <t>H. Kötelezettségek összesen</t>
  </si>
  <si>
    <t>Támogatási összeg</t>
  </si>
  <si>
    <t>Noszlop Német Nemzetiségi Nyelvoktató
Általános Iskola</t>
  </si>
  <si>
    <t>Balaton-felvidéki Vízitársulat</t>
  </si>
  <si>
    <t>ssz.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</si>
  <si>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</si>
  <si>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</si>
  <si>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</si>
  <si>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</si>
  <si>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</si>
  <si>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</si>
  <si>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</si>
  <si>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</si>
  <si>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</si>
  <si>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Iparűzési adó mentességek, kedvezmények:</t>
  </si>
  <si>
    <t xml:space="preserve">a helyi iparűzési adóról szóló 7/2014(XI.28) Ör. </t>
  </si>
  <si>
    <t>-</t>
  </si>
  <si>
    <t>7. §. (1), (2) bek. alapján mentes</t>
  </si>
  <si>
    <t>Iparűzési adó mentességek, kedvezmények összesen:</t>
  </si>
  <si>
    <t>Kommunális adó mentességek, kedvezmények:</t>
  </si>
  <si>
    <t>Magánszem. komm. adójáról szóló 7/2014(XI.28) Ör.</t>
  </si>
  <si>
    <t>Kommunális adó mentességek, kedvezmények összesen:</t>
  </si>
  <si>
    <t>ÖSSZESEN:</t>
  </si>
  <si>
    <t>2017.01.01.  nyitó állomány</t>
  </si>
  <si>
    <t>Változás törlesztés miatt</t>
  </si>
  <si>
    <t>Változás kölcsönnyújtás miatt</t>
  </si>
  <si>
    <t>2017.12.31 záró állomány</t>
  </si>
  <si>
    <t>Kölcsön állomány</t>
  </si>
  <si>
    <t>Hitel jellege</t>
  </si>
  <si>
    <t>Felvétel</t>
  </si>
  <si>
    <t>Lejárat</t>
  </si>
  <si>
    <t>Hitelállomány december 31én</t>
  </si>
  <si>
    <t>éve</t>
  </si>
  <si>
    <t>összege</t>
  </si>
  <si>
    <t>2020. után</t>
  </si>
  <si>
    <t>Működési célú</t>
  </si>
  <si>
    <t>Felhalmozási célú</t>
  </si>
  <si>
    <t>,</t>
  </si>
  <si>
    <t xml:space="preserve">Összesen </t>
  </si>
  <si>
    <t>A központi költségvetésből támogatásként rendelkezésre bocsátott összeg</t>
  </si>
  <si>
    <t>Az önkormányzat  által az adott célra ténylegesen felhasznált, felhasználható összeg</t>
  </si>
  <si>
    <t>Az önkormányzat  által fel nem használt, de a következő évben jogszerűen felhasználható összeg</t>
  </si>
  <si>
    <t>2017.évi állami támogatások összesen</t>
  </si>
  <si>
    <t>2017. évi módosított előirányzat</t>
  </si>
  <si>
    <t>Pénzügyi teljesítés 2017.12.31.</t>
  </si>
  <si>
    <t>2018.</t>
  </si>
  <si>
    <t>1.</t>
  </si>
  <si>
    <t>2.</t>
  </si>
  <si>
    <t>Összesen:</t>
  </si>
  <si>
    <t>Tárgyév</t>
  </si>
  <si>
    <t>Helyi adók</t>
  </si>
  <si>
    <t>Tulajdonosi bevételek</t>
  </si>
  <si>
    <t>3.</t>
  </si>
  <si>
    <t>Díjak, pótlékok, bírságok</t>
  </si>
  <si>
    <t>4.</t>
  </si>
  <si>
    <t>Tárgyi eszköz és az immateriális javak, vagyoni értékű jog értékesítése, vagyonhasznosításból származó bevétel</t>
  </si>
  <si>
    <t>5.</t>
  </si>
  <si>
    <t>Részvények, részesedések értékesítése</t>
  </si>
  <si>
    <t>6.</t>
  </si>
  <si>
    <t>Vállalat értékesítésből, privatizációból származó bevételek</t>
  </si>
  <si>
    <t>7.</t>
  </si>
  <si>
    <t>Kezességvállalással kapcsolatos megtérülés</t>
  </si>
  <si>
    <t>8.</t>
  </si>
  <si>
    <t>Saját bevételek összesen:</t>
  </si>
  <si>
    <t>9.</t>
  </si>
  <si>
    <t>Saját bevételek 50%-a</t>
  </si>
  <si>
    <t>10.</t>
  </si>
  <si>
    <t>Előző években keletkezett tárgyévet terhelő fiz.köt.</t>
  </si>
  <si>
    <t>11.</t>
  </si>
  <si>
    <t>Felvett, átvállalt hitel és annak tőke tartozása</t>
  </si>
  <si>
    <t>12.</t>
  </si>
  <si>
    <t>Felvett, átvállalt kölcsön és annak tőke tartozása</t>
  </si>
  <si>
    <t>13.</t>
  </si>
  <si>
    <t>Hitelviszonyt megtestesítő értékpapír</t>
  </si>
  <si>
    <t>14.</t>
  </si>
  <si>
    <t>Adott váltó</t>
  </si>
  <si>
    <t>15.</t>
  </si>
  <si>
    <t>Pénzügyi lízing</t>
  </si>
  <si>
    <t>16.</t>
  </si>
  <si>
    <t>Halasztott fizetés</t>
  </si>
  <si>
    <t>17.</t>
  </si>
  <si>
    <t>Kötelezettségvállalásból eredő fizetési kötelezettség</t>
  </si>
  <si>
    <t>18.</t>
  </si>
  <si>
    <t>Tárgyévben keletkezett, illetve tárgyévet terhelő fizetési kötelezettség</t>
  </si>
  <si>
    <t>19.</t>
  </si>
  <si>
    <t>20.</t>
  </si>
  <si>
    <t>21.</t>
  </si>
  <si>
    <t>22.</t>
  </si>
  <si>
    <t>23.</t>
  </si>
  <si>
    <t>24.</t>
  </si>
  <si>
    <t>25.</t>
  </si>
  <si>
    <t>26.</t>
  </si>
  <si>
    <t>Fizetési kötelezettség összesen:</t>
  </si>
  <si>
    <t>27.</t>
  </si>
  <si>
    <t>Fizetési kötelezettséggel csökkentett saját bevétel</t>
  </si>
  <si>
    <t>28.</t>
  </si>
  <si>
    <t>Helyi önkormányzat adósságot keletkeztető kötelezettségvállalás felső határa 27*0,7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</si>
</sst>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H_U_F_-;\-* #,##0.00\ _H_U_F_-;_-* \-??\ _H_U_F_-;_-@_-"/>
    <numFmt numFmtId="167" formatCode="#,##0"/>
    <numFmt numFmtId="168" formatCode="YYYY\-MM\-DD"/>
    <numFmt numFmtId="169" formatCode="0.00%"/>
    <numFmt numFmtId="170" formatCode="_-* #,##0\ _F_t_-;\-* #,##0\ _F_t_-;_-* \-??\ _F_t_-;_-@_-"/>
    <numFmt numFmtId="171" formatCode="_-* #,##0\ _H_U_F_-;\-* #,##0\ _H_U_F_-;_-* \-??\ _H_U_F_-;_-@_-"/>
    <numFmt numFmtId="172" formatCode="#,##0;\-#,##0"/>
  </numFmts>
  <fonts count="31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MS Sans Serif"/>
      <family val="2"/>
    </font>
    <font>
      <b/>
      <sz val="10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6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4" fillId="0" borderId="0">
      <alignment/>
      <protection/>
    </xf>
  </cellStyleXfs>
  <cellXfs count="25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1" xfId="23" applyFont="1" applyFill="1" applyBorder="1" applyAlignment="1">
      <alignment horizontal="center" vertical="center" wrapText="1"/>
      <protection/>
    </xf>
    <xf numFmtId="164" fontId="5" fillId="0" borderId="2" xfId="23" applyFont="1" applyFill="1" applyBorder="1" applyAlignment="1">
      <alignment horizontal="center" vertical="center" wrapText="1"/>
      <protection/>
    </xf>
    <xf numFmtId="167" fontId="6" fillId="0" borderId="2" xfId="24" applyNumberFormat="1" applyFont="1" applyBorder="1" applyAlignment="1">
      <alignment horizontal="center" vertical="center" wrapText="1"/>
      <protection/>
    </xf>
    <xf numFmtId="164" fontId="7" fillId="0" borderId="0" xfId="23" applyFont="1" applyAlignment="1">
      <alignment vertical="center"/>
      <protection/>
    </xf>
    <xf numFmtId="164" fontId="1" fillId="0" borderId="2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lef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left" vertical="center" wrapText="1"/>
    </xf>
    <xf numFmtId="167" fontId="8" fillId="0" borderId="2" xfId="0" applyNumberFormat="1" applyFont="1" applyFill="1" applyBorder="1" applyAlignment="1">
      <alignment horizontal="right" vertical="center" wrapText="1"/>
    </xf>
    <xf numFmtId="164" fontId="9" fillId="0" borderId="0" xfId="0" applyFont="1" applyFill="1" applyAlignment="1">
      <alignment vertical="center"/>
    </xf>
    <xf numFmtId="164" fontId="9" fillId="0" borderId="0" xfId="0" applyFont="1" applyFill="1" applyAlignment="1">
      <alignment horizontal="right" vertical="center"/>
    </xf>
    <xf numFmtId="164" fontId="10" fillId="0" borderId="2" xfId="0" applyFont="1" applyFill="1" applyBorder="1" applyAlignment="1">
      <alignment horizontal="center" vertical="center" wrapText="1"/>
    </xf>
    <xf numFmtId="164" fontId="10" fillId="0" borderId="0" xfId="23" applyFont="1" applyAlignment="1">
      <alignment vertical="center"/>
      <protection/>
    </xf>
    <xf numFmtId="164" fontId="10" fillId="0" borderId="2" xfId="0" applyFont="1" applyFill="1" applyBorder="1" applyAlignment="1">
      <alignment horizontal="left" vertical="center" wrapText="1"/>
    </xf>
    <xf numFmtId="167" fontId="10" fillId="0" borderId="2" xfId="0" applyNumberFormat="1" applyFont="1" applyFill="1" applyBorder="1" applyAlignment="1">
      <alignment horizontal="right" vertical="center" wrapText="1"/>
    </xf>
    <xf numFmtId="164" fontId="11" fillId="0" borderId="2" xfId="0" applyFont="1" applyFill="1" applyBorder="1" applyAlignment="1">
      <alignment horizontal="left" vertical="center" wrapText="1"/>
    </xf>
    <xf numFmtId="167" fontId="11" fillId="0" borderId="2" xfId="0" applyNumberFormat="1" applyFont="1" applyFill="1" applyBorder="1" applyAlignment="1">
      <alignment horizontal="right" vertical="center" wrapText="1"/>
    </xf>
    <xf numFmtId="164" fontId="10" fillId="0" borderId="2" xfId="0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164" fontId="11" fillId="0" borderId="2" xfId="0" applyFont="1" applyBorder="1" applyAlignment="1">
      <alignment horizontal="left" vertical="center" wrapText="1"/>
    </xf>
    <xf numFmtId="167" fontId="11" fillId="0" borderId="2" xfId="0" applyNumberFormat="1" applyFont="1" applyBorder="1" applyAlignment="1">
      <alignment horizontal="right" vertical="center" wrapText="1"/>
    </xf>
    <xf numFmtId="164" fontId="12" fillId="0" borderId="2" xfId="0" applyFont="1" applyFill="1" applyBorder="1" applyAlignment="1">
      <alignment vertical="center"/>
    </xf>
    <xf numFmtId="167" fontId="12" fillId="0" borderId="2" xfId="0" applyNumberFormat="1" applyFont="1" applyFill="1" applyBorder="1" applyAlignment="1">
      <alignment vertical="center"/>
    </xf>
    <xf numFmtId="164" fontId="12" fillId="0" borderId="0" xfId="0" applyFont="1" applyFill="1" applyAlignment="1">
      <alignment vertical="center"/>
    </xf>
    <xf numFmtId="164" fontId="13" fillId="0" borderId="0" xfId="28" applyFont="1">
      <alignment/>
      <protection/>
    </xf>
    <xf numFmtId="164" fontId="14" fillId="0" borderId="0" xfId="28" applyFont="1" applyAlignment="1">
      <alignment vertical="center"/>
      <protection/>
    </xf>
    <xf numFmtId="164" fontId="14" fillId="0" borderId="0" xfId="28" applyFont="1" applyAlignment="1">
      <alignment horizontal="right" vertical="center"/>
      <protection/>
    </xf>
    <xf numFmtId="164" fontId="14" fillId="0" borderId="0" xfId="25" applyFont="1" applyAlignment="1">
      <alignment vertical="center"/>
      <protection/>
    </xf>
    <xf numFmtId="164" fontId="14" fillId="0" borderId="2" xfId="28" applyFont="1" applyBorder="1" applyAlignment="1">
      <alignment horizontal="center" vertical="center"/>
      <protection/>
    </xf>
    <xf numFmtId="164" fontId="15" fillId="0" borderId="2" xfId="28" applyFont="1" applyBorder="1" applyAlignment="1">
      <alignment horizontal="center" vertical="center"/>
      <protection/>
    </xf>
    <xf numFmtId="164" fontId="15" fillId="0" borderId="0" xfId="25" applyFont="1" applyAlignment="1">
      <alignment horizontal="center" vertical="center"/>
      <protection/>
    </xf>
    <xf numFmtId="164" fontId="14" fillId="0" borderId="3" xfId="28" applyFont="1" applyBorder="1" applyAlignment="1">
      <alignment horizontal="center" wrapText="1"/>
      <protection/>
    </xf>
    <xf numFmtId="164" fontId="14" fillId="0" borderId="2" xfId="28" applyFont="1" applyBorder="1" applyAlignment="1">
      <alignment horizontal="center" wrapText="1"/>
      <protection/>
    </xf>
    <xf numFmtId="164" fontId="14" fillId="0" borderId="0" xfId="25" applyFont="1">
      <alignment/>
      <protection/>
    </xf>
    <xf numFmtId="164" fontId="15" fillId="0" borderId="2" xfId="28" applyFont="1" applyBorder="1" applyAlignment="1">
      <alignment horizontal="center"/>
      <protection/>
    </xf>
    <xf numFmtId="164" fontId="14" fillId="0" borderId="2" xfId="28" applyFont="1" applyBorder="1" applyAlignment="1">
      <alignment vertical="center" wrapText="1"/>
      <protection/>
    </xf>
    <xf numFmtId="167" fontId="14" fillId="0" borderId="2" xfId="28" applyNumberFormat="1" applyFont="1" applyBorder="1" applyAlignment="1">
      <alignment horizontal="right" vertical="center"/>
      <protection/>
    </xf>
    <xf numFmtId="164" fontId="14" fillId="0" borderId="4" xfId="28" applyFont="1" applyBorder="1" applyAlignment="1">
      <alignment vertical="center"/>
      <protection/>
    </xf>
    <xf numFmtId="164" fontId="14" fillId="0" borderId="5" xfId="28" applyFont="1" applyBorder="1" applyAlignment="1">
      <alignment vertical="center"/>
      <protection/>
    </xf>
    <xf numFmtId="167" fontId="14" fillId="0" borderId="5" xfId="28" applyNumberFormat="1" applyFont="1" applyBorder="1" applyAlignment="1">
      <alignment horizontal="right" vertical="center"/>
      <protection/>
    </xf>
    <xf numFmtId="164" fontId="14" fillId="0" borderId="4" xfId="28" applyFont="1" applyBorder="1" applyAlignment="1">
      <alignment vertical="center" wrapText="1"/>
      <protection/>
    </xf>
    <xf numFmtId="164" fontId="14" fillId="0" borderId="2" xfId="28" applyFont="1" applyBorder="1" applyAlignment="1">
      <alignment vertical="center"/>
      <protection/>
    </xf>
    <xf numFmtId="164" fontId="13" fillId="0" borderId="0" xfId="28" applyFont="1" applyAlignment="1">
      <alignment vertical="center"/>
      <protection/>
    </xf>
    <xf numFmtId="164" fontId="14" fillId="0" borderId="3" xfId="28" applyFont="1" applyBorder="1" applyAlignment="1">
      <alignment vertical="center"/>
      <protection/>
    </xf>
    <xf numFmtId="167" fontId="14" fillId="0" borderId="3" xfId="28" applyNumberFormat="1" applyFont="1" applyBorder="1" applyAlignment="1">
      <alignment horizontal="right" vertical="center"/>
      <protection/>
    </xf>
    <xf numFmtId="164" fontId="15" fillId="0" borderId="2" xfId="28" applyFont="1" applyBorder="1" applyAlignment="1">
      <alignment vertical="center"/>
      <protection/>
    </xf>
    <xf numFmtId="167" fontId="15" fillId="0" borderId="2" xfId="28" applyNumberFormat="1" applyFont="1" applyBorder="1" applyAlignment="1">
      <alignment horizontal="right" vertical="center"/>
      <protection/>
    </xf>
    <xf numFmtId="164" fontId="13" fillId="0" borderId="2" xfId="28" applyFont="1" applyBorder="1" applyAlignment="1">
      <alignment vertical="center"/>
      <protection/>
    </xf>
    <xf numFmtId="164" fontId="15" fillId="0" borderId="0" xfId="25" applyFont="1" applyBorder="1" applyAlignment="1">
      <alignment vertical="center"/>
      <protection/>
    </xf>
    <xf numFmtId="164" fontId="16" fillId="0" borderId="0" xfId="28" applyFont="1">
      <alignment/>
      <protection/>
    </xf>
    <xf numFmtId="164" fontId="14" fillId="0" borderId="0" xfId="28" applyFont="1" applyBorder="1" applyAlignment="1">
      <alignment vertical="center"/>
      <protection/>
    </xf>
    <xf numFmtId="167" fontId="14" fillId="0" borderId="0" xfId="28" applyNumberFormat="1" applyFont="1" applyBorder="1" applyAlignment="1">
      <alignment horizontal="right" vertical="center"/>
      <protection/>
    </xf>
    <xf numFmtId="164" fontId="11" fillId="0" borderId="2" xfId="0" applyFont="1" applyFill="1" applyBorder="1" applyAlignment="1">
      <alignment horizontal="center" vertical="top" wrapText="1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Fill="1" applyAlignment="1">
      <alignment horizontal="center"/>
    </xf>
    <xf numFmtId="164" fontId="10" fillId="0" borderId="6" xfId="0" applyFont="1" applyFill="1" applyBorder="1" applyAlignment="1">
      <alignment horizontal="center" vertical="top" wrapText="1"/>
    </xf>
    <xf numFmtId="164" fontId="10" fillId="0" borderId="7" xfId="0" applyFont="1" applyFill="1" applyBorder="1" applyAlignment="1">
      <alignment horizontal="center" vertical="top" wrapText="1"/>
    </xf>
    <xf numFmtId="164" fontId="10" fillId="0" borderId="0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4" fontId="10" fillId="0" borderId="8" xfId="0" applyFont="1" applyFill="1" applyBorder="1" applyAlignment="1">
      <alignment horizontal="center" vertical="top" wrapText="1"/>
    </xf>
    <xf numFmtId="164" fontId="10" fillId="0" borderId="5" xfId="0" applyFont="1" applyFill="1" applyBorder="1" applyAlignment="1">
      <alignment horizontal="center" vertical="top" wrapText="1"/>
    </xf>
    <xf numFmtId="164" fontId="10" fillId="0" borderId="9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10" fillId="0" borderId="2" xfId="0" applyFont="1" applyFill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7" fontId="1" fillId="0" borderId="2" xfId="0" applyNumberFormat="1" applyFont="1" applyBorder="1" applyAlignment="1">
      <alignment horizontal="right" vertical="center" wrapText="1"/>
    </xf>
    <xf numFmtId="164" fontId="0" fillId="0" borderId="0" xfId="0" applyAlignment="1">
      <alignment vertical="center"/>
    </xf>
    <xf numFmtId="164" fontId="8" fillId="0" borderId="2" xfId="0" applyFont="1" applyBorder="1" applyAlignment="1">
      <alignment horizontal="left" vertical="center" wrapText="1"/>
    </xf>
    <xf numFmtId="167" fontId="8" fillId="0" borderId="2" xfId="0" applyNumberFormat="1" applyFont="1" applyBorder="1" applyAlignment="1">
      <alignment horizontal="right" vertical="center" wrapText="1"/>
    </xf>
    <xf numFmtId="164" fontId="9" fillId="0" borderId="0" xfId="0" applyFont="1" applyAlignment="1">
      <alignment/>
    </xf>
    <xf numFmtId="164" fontId="12" fillId="0" borderId="2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10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17" fillId="0" borderId="0" xfId="0" applyFont="1" applyFill="1" applyAlignment="1">
      <alignment/>
    </xf>
    <xf numFmtId="164" fontId="18" fillId="0" borderId="0" xfId="32" applyFont="1" applyAlignment="1">
      <alignment horizontal="center"/>
      <protection/>
    </xf>
    <xf numFmtId="164" fontId="18" fillId="0" borderId="0" xfId="32" applyFont="1">
      <alignment/>
      <protection/>
    </xf>
    <xf numFmtId="164" fontId="18" fillId="0" borderId="0" xfId="32" applyFont="1" applyAlignment="1">
      <alignment horizontal="right"/>
      <protection/>
    </xf>
    <xf numFmtId="164" fontId="18" fillId="0" borderId="0" xfId="32" applyFont="1" applyBorder="1" applyAlignment="1">
      <alignment horizontal="center"/>
      <protection/>
    </xf>
    <xf numFmtId="167" fontId="18" fillId="0" borderId="0" xfId="31" applyNumberFormat="1" applyFont="1" applyBorder="1" applyAlignment="1">
      <alignment horizontal="center"/>
      <protection/>
    </xf>
    <xf numFmtId="167" fontId="18" fillId="0" borderId="0" xfId="31" applyNumberFormat="1" applyFont="1" applyBorder="1" applyAlignment="1">
      <alignment horizontal="right"/>
      <protection/>
    </xf>
    <xf numFmtId="164" fontId="18" fillId="0" borderId="0" xfId="32" applyFont="1" applyAlignment="1">
      <alignment/>
      <protection/>
    </xf>
    <xf numFmtId="164" fontId="18" fillId="0" borderId="2" xfId="32" applyFont="1" applyBorder="1" applyAlignment="1">
      <alignment horizontal="center" vertical="center" wrapText="1"/>
      <protection/>
    </xf>
    <xf numFmtId="167" fontId="18" fillId="0" borderId="2" xfId="31" applyNumberFormat="1" applyFont="1" applyBorder="1" applyAlignment="1">
      <alignment horizontal="center"/>
      <protection/>
    </xf>
    <xf numFmtId="167" fontId="19" fillId="0" borderId="2" xfId="31" applyNumberFormat="1" applyFont="1" applyBorder="1" applyAlignment="1">
      <alignment horizontal="center" vertical="center"/>
      <protection/>
    </xf>
    <xf numFmtId="168" fontId="19" fillId="0" borderId="2" xfId="31" applyNumberFormat="1" applyFont="1" applyBorder="1" applyAlignment="1">
      <alignment horizontal="center" vertical="center"/>
      <protection/>
    </xf>
    <xf numFmtId="168" fontId="19" fillId="0" borderId="2" xfId="31" applyNumberFormat="1" applyFont="1" applyBorder="1" applyAlignment="1">
      <alignment horizontal="right" vertical="center"/>
      <protection/>
    </xf>
    <xf numFmtId="164" fontId="18" fillId="0" borderId="0" xfId="32" applyFont="1" applyAlignment="1">
      <alignment vertical="center"/>
      <protection/>
    </xf>
    <xf numFmtId="164" fontId="18" fillId="0" borderId="2" xfId="32" applyFont="1" applyBorder="1" applyAlignment="1">
      <alignment horizontal="center"/>
      <protection/>
    </xf>
    <xf numFmtId="167" fontId="19" fillId="0" borderId="2" xfId="31" applyNumberFormat="1" applyFont="1" applyBorder="1" applyAlignment="1">
      <alignment wrapText="1"/>
      <protection/>
    </xf>
    <xf numFmtId="167" fontId="19" fillId="0" borderId="2" xfId="32" applyNumberFormat="1" applyFont="1" applyFill="1" applyBorder="1">
      <alignment/>
      <protection/>
    </xf>
    <xf numFmtId="169" fontId="19" fillId="0" borderId="2" xfId="32" applyNumberFormat="1" applyFont="1" applyFill="1" applyBorder="1" applyAlignment="1">
      <alignment horizontal="right"/>
      <protection/>
    </xf>
    <xf numFmtId="164" fontId="19" fillId="0" borderId="2" xfId="24" applyFont="1" applyBorder="1" applyAlignment="1">
      <alignment horizontal="left" vertical="top" wrapText="1"/>
      <protection/>
    </xf>
    <xf numFmtId="167" fontId="19" fillId="0" borderId="2" xfId="24" applyNumberFormat="1" applyFont="1" applyBorder="1" applyAlignment="1">
      <alignment horizontal="right" vertical="top" wrapText="1"/>
      <protection/>
    </xf>
    <xf numFmtId="169" fontId="19" fillId="0" borderId="2" xfId="32" applyNumberFormat="1" applyFont="1" applyFill="1" applyBorder="1" applyAlignment="1">
      <alignment horizontal="center"/>
      <protection/>
    </xf>
    <xf numFmtId="167" fontId="18" fillId="0" borderId="2" xfId="31" applyNumberFormat="1" applyFont="1" applyBorder="1">
      <alignment/>
      <protection/>
    </xf>
    <xf numFmtId="167" fontId="18" fillId="0" borderId="2" xfId="31" applyNumberFormat="1" applyFont="1" applyFill="1" applyBorder="1">
      <alignment/>
      <protection/>
    </xf>
    <xf numFmtId="164" fontId="18" fillId="0" borderId="2" xfId="24" applyFont="1" applyBorder="1" applyAlignment="1">
      <alignment horizontal="left" vertical="top" wrapText="1"/>
      <protection/>
    </xf>
    <xf numFmtId="167" fontId="18" fillId="0" borderId="2" xfId="24" applyNumberFormat="1" applyFont="1" applyBorder="1" applyAlignment="1">
      <alignment horizontal="right" vertical="top" wrapText="1"/>
      <protection/>
    </xf>
    <xf numFmtId="169" fontId="18" fillId="0" borderId="2" xfId="32" applyNumberFormat="1" applyFont="1" applyFill="1" applyBorder="1" applyAlignment="1">
      <alignment horizontal="right"/>
      <protection/>
    </xf>
    <xf numFmtId="167" fontId="19" fillId="0" borderId="2" xfId="31" applyNumberFormat="1" applyFont="1" applyBorder="1" applyAlignment="1">
      <alignment horizontal="left" wrapText="1"/>
      <protection/>
    </xf>
    <xf numFmtId="167" fontId="19" fillId="0" borderId="2" xfId="31" applyNumberFormat="1" applyFont="1" applyFill="1" applyBorder="1">
      <alignment/>
      <protection/>
    </xf>
    <xf numFmtId="167" fontId="18" fillId="0" borderId="2" xfId="31" applyNumberFormat="1" applyFont="1" applyBorder="1" applyAlignment="1">
      <alignment horizontal="right"/>
      <protection/>
    </xf>
    <xf numFmtId="167" fontId="19" fillId="0" borderId="2" xfId="31" applyNumberFormat="1" applyFont="1" applyBorder="1" applyAlignment="1">
      <alignment horizontal="right"/>
      <protection/>
    </xf>
    <xf numFmtId="164" fontId="19" fillId="0" borderId="2" xfId="24" applyFont="1" applyBorder="1">
      <alignment/>
      <protection/>
    </xf>
    <xf numFmtId="167" fontId="19" fillId="0" borderId="2" xfId="31" applyNumberFormat="1" applyFont="1" applyBorder="1" applyAlignment="1">
      <alignment horizontal="left"/>
      <protection/>
    </xf>
    <xf numFmtId="167" fontId="18" fillId="0" borderId="2" xfId="32" applyNumberFormat="1" applyFont="1" applyFill="1" applyBorder="1">
      <alignment/>
      <protection/>
    </xf>
    <xf numFmtId="167" fontId="18" fillId="0" borderId="2" xfId="31" applyNumberFormat="1" applyFont="1" applyBorder="1" applyAlignment="1">
      <alignment wrapText="1"/>
      <protection/>
    </xf>
    <xf numFmtId="164" fontId="18" fillId="0" borderId="2" xfId="32" applyFont="1" applyBorder="1" applyAlignment="1">
      <alignment horizontal="right"/>
      <protection/>
    </xf>
    <xf numFmtId="164" fontId="18" fillId="0" borderId="2" xfId="24" applyFont="1" applyBorder="1" applyAlignment="1">
      <alignment horizontal="right" vertical="top" wrapText="1"/>
      <protection/>
    </xf>
    <xf numFmtId="164" fontId="18" fillId="0" borderId="2" xfId="32" applyFont="1" applyBorder="1">
      <alignment/>
      <protection/>
    </xf>
    <xf numFmtId="164" fontId="18" fillId="0" borderId="2" xfId="32" applyFont="1" applyBorder="1" applyAlignment="1">
      <alignment horizontal="center" vertical="top"/>
      <protection/>
    </xf>
    <xf numFmtId="164" fontId="18" fillId="0" borderId="2" xfId="32" applyFont="1" applyFill="1" applyBorder="1">
      <alignment/>
      <protection/>
    </xf>
    <xf numFmtId="164" fontId="19" fillId="0" borderId="2" xfId="32" applyFont="1" applyFill="1" applyBorder="1">
      <alignment/>
      <protection/>
    </xf>
    <xf numFmtId="167" fontId="19" fillId="0" borderId="2" xfId="31" applyNumberFormat="1" applyFont="1" applyBorder="1" applyAlignment="1">
      <alignment vertical="center"/>
      <protection/>
    </xf>
    <xf numFmtId="167" fontId="19" fillId="0" borderId="2" xfId="32" applyNumberFormat="1" applyFont="1" applyFill="1" applyBorder="1" applyAlignment="1">
      <alignment vertical="center"/>
      <protection/>
    </xf>
    <xf numFmtId="169" fontId="19" fillId="0" borderId="2" xfId="32" applyNumberFormat="1" applyFont="1" applyFill="1" applyBorder="1" applyAlignment="1">
      <alignment horizontal="right" vertical="center"/>
      <protection/>
    </xf>
    <xf numFmtId="167" fontId="19" fillId="0" borderId="2" xfId="31" applyNumberFormat="1" applyFont="1" applyFill="1" applyBorder="1" applyAlignment="1">
      <alignment vertical="center"/>
      <protection/>
    </xf>
    <xf numFmtId="169" fontId="19" fillId="0" borderId="2" xfId="32" applyNumberFormat="1" applyFont="1" applyFill="1" applyBorder="1" applyAlignment="1">
      <alignment horizontal="center" vertical="center"/>
      <protection/>
    </xf>
    <xf numFmtId="167" fontId="18" fillId="0" borderId="0" xfId="31" applyNumberFormat="1" applyFont="1">
      <alignment/>
      <protection/>
    </xf>
    <xf numFmtId="167" fontId="18" fillId="0" borderId="0" xfId="31" applyNumberFormat="1" applyFont="1" applyAlignment="1">
      <alignment horizontal="right"/>
      <protection/>
    </xf>
    <xf numFmtId="167" fontId="19" fillId="0" borderId="0" xfId="31" applyNumberFormat="1" applyFont="1" applyFill="1" applyBorder="1">
      <alignment/>
      <protection/>
    </xf>
    <xf numFmtId="167" fontId="18" fillId="0" borderId="0" xfId="32" applyNumberFormat="1" applyFont="1">
      <alignment/>
      <protection/>
    </xf>
    <xf numFmtId="167" fontId="18" fillId="0" borderId="0" xfId="32" applyNumberFormat="1" applyFont="1" applyAlignment="1">
      <alignment horizontal="right"/>
      <protection/>
    </xf>
    <xf numFmtId="164" fontId="5" fillId="0" borderId="0" xfId="26" applyFont="1" applyAlignment="1">
      <alignment horizontal="center"/>
      <protection/>
    </xf>
    <xf numFmtId="164" fontId="5" fillId="0" borderId="0" xfId="26" applyFont="1">
      <alignment/>
      <protection/>
    </xf>
    <xf numFmtId="164" fontId="5" fillId="0" borderId="2" xfId="26" applyFont="1" applyBorder="1" applyAlignment="1">
      <alignment horizontal="center" vertical="center"/>
      <protection/>
    </xf>
    <xf numFmtId="164" fontId="5" fillId="0" borderId="4" xfId="26" applyFont="1" applyBorder="1" applyAlignment="1">
      <alignment horizontal="center" vertical="center"/>
      <protection/>
    </xf>
    <xf numFmtId="164" fontId="5" fillId="0" borderId="2" xfId="26" applyFont="1" applyBorder="1" applyAlignment="1">
      <alignment horizontal="center"/>
      <protection/>
    </xf>
    <xf numFmtId="164" fontId="20" fillId="0" borderId="10" xfId="26" applyFont="1" applyBorder="1">
      <alignment/>
      <protection/>
    </xf>
    <xf numFmtId="164" fontId="20" fillId="0" borderId="5" xfId="26" applyFont="1" applyBorder="1" applyAlignment="1">
      <alignment horizontal="center"/>
      <protection/>
    </xf>
    <xf numFmtId="164" fontId="5" fillId="0" borderId="4" xfId="26" applyFont="1" applyBorder="1">
      <alignment/>
      <protection/>
    </xf>
    <xf numFmtId="164" fontId="5" fillId="0" borderId="2" xfId="26" applyFont="1" applyBorder="1">
      <alignment/>
      <protection/>
    </xf>
    <xf numFmtId="164" fontId="5" fillId="0" borderId="2" xfId="26" applyFont="1" applyBorder="1" applyAlignment="1">
      <alignment horizontal="right"/>
      <protection/>
    </xf>
    <xf numFmtId="170" fontId="5" fillId="0" borderId="2" xfId="20" applyNumberFormat="1" applyFont="1" applyFill="1" applyBorder="1" applyAlignment="1" applyProtection="1">
      <alignment/>
      <protection/>
    </xf>
    <xf numFmtId="164" fontId="7" fillId="0" borderId="0" xfId="26" applyFont="1" applyAlignment="1">
      <alignment horizontal="center"/>
      <protection/>
    </xf>
    <xf numFmtId="164" fontId="2" fillId="0" borderId="0" xfId="26">
      <alignment/>
      <protection/>
    </xf>
    <xf numFmtId="170" fontId="5" fillId="0" borderId="0" xfId="21" applyNumberFormat="1" applyFont="1" applyFill="1" applyBorder="1" applyAlignment="1" applyProtection="1">
      <alignment/>
      <protection/>
    </xf>
    <xf numFmtId="164" fontId="10" fillId="0" borderId="0" xfId="26" applyFont="1" applyBorder="1" applyAlignment="1">
      <alignment horizontal="right" vertical="center"/>
      <protection/>
    </xf>
    <xf numFmtId="170" fontId="5" fillId="0" borderId="0" xfId="21" applyNumberFormat="1" applyFont="1" applyFill="1" applyBorder="1" applyAlignment="1" applyProtection="1">
      <alignment horizontal="right" vertical="center"/>
      <protection/>
    </xf>
    <xf numFmtId="164" fontId="10" fillId="0" borderId="2" xfId="26" applyFont="1" applyBorder="1" applyAlignment="1">
      <alignment horizontal="center" vertical="top" wrapText="1"/>
      <protection/>
    </xf>
    <xf numFmtId="170" fontId="5" fillId="0" borderId="2" xfId="21" applyNumberFormat="1" applyFont="1" applyFill="1" applyBorder="1" applyAlignment="1" applyProtection="1">
      <alignment horizontal="center"/>
      <protection/>
    </xf>
    <xf numFmtId="164" fontId="2" fillId="0" borderId="0" xfId="26" applyFont="1" applyAlignment="1">
      <alignment horizontal="center"/>
      <protection/>
    </xf>
    <xf numFmtId="164" fontId="10" fillId="0" borderId="2" xfId="26" applyFont="1" applyBorder="1" applyAlignment="1">
      <alignment horizontal="center" vertical="center" wrapText="1"/>
      <protection/>
    </xf>
    <xf numFmtId="170" fontId="5" fillId="0" borderId="2" xfId="21" applyNumberFormat="1" applyFont="1" applyFill="1" applyBorder="1" applyAlignment="1" applyProtection="1">
      <alignment horizontal="center" vertical="top" wrapText="1"/>
      <protection/>
    </xf>
    <xf numFmtId="164" fontId="2" fillId="0" borderId="0" xfId="26" applyFont="1">
      <alignment/>
      <protection/>
    </xf>
    <xf numFmtId="164" fontId="11" fillId="0" borderId="2" xfId="26" applyFont="1" applyBorder="1" applyAlignment="1">
      <alignment horizontal="left" vertical="center" wrapText="1"/>
      <protection/>
    </xf>
    <xf numFmtId="170" fontId="5" fillId="0" borderId="2" xfId="21" applyNumberFormat="1" applyFont="1" applyFill="1" applyBorder="1" applyAlignment="1" applyProtection="1">
      <alignment horizontal="center" vertical="center" wrapText="1"/>
      <protection/>
    </xf>
    <xf numFmtId="167" fontId="21" fillId="0" borderId="2" xfId="27" applyNumberFormat="1" applyFont="1" applyBorder="1" applyAlignment="1">
      <alignment horizontal="right" vertical="center" wrapText="1"/>
      <protection/>
    </xf>
    <xf numFmtId="164" fontId="2" fillId="0" borderId="0" xfId="26" applyAlignment="1">
      <alignment vertical="center"/>
      <protection/>
    </xf>
    <xf numFmtId="164" fontId="10" fillId="0" borderId="2" xfId="26" applyFont="1" applyBorder="1" applyAlignment="1">
      <alignment horizontal="right" vertical="center" wrapText="1"/>
      <protection/>
    </xf>
    <xf numFmtId="167" fontId="10" fillId="0" borderId="2" xfId="27" applyNumberFormat="1" applyFont="1" applyBorder="1" applyAlignment="1">
      <alignment horizontal="center" vertical="center" wrapText="1"/>
      <protection/>
    </xf>
    <xf numFmtId="167" fontId="10" fillId="0" borderId="2" xfId="27" applyNumberFormat="1" applyFont="1" applyBorder="1" applyAlignment="1">
      <alignment horizontal="right" vertical="center" wrapText="1"/>
      <protection/>
    </xf>
    <xf numFmtId="164" fontId="10" fillId="0" borderId="2" xfId="27" applyFont="1" applyBorder="1" applyAlignment="1">
      <alignment horizontal="right" vertical="center" wrapText="1"/>
      <protection/>
    </xf>
    <xf numFmtId="164" fontId="22" fillId="0" borderId="2" xfId="27" applyFont="1" applyBorder="1" applyAlignment="1">
      <alignment horizontal="left" vertical="center" wrapText="1"/>
      <protection/>
    </xf>
    <xf numFmtId="167" fontId="22" fillId="0" borderId="2" xfId="27" applyNumberFormat="1" applyFont="1" applyBorder="1" applyAlignment="1">
      <alignment horizontal="right" vertical="center" wrapText="1"/>
      <protection/>
    </xf>
    <xf numFmtId="170" fontId="5" fillId="0" borderId="2" xfId="21" applyNumberFormat="1" applyFont="1" applyFill="1" applyBorder="1" applyAlignment="1" applyProtection="1">
      <alignment vertical="center"/>
      <protection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26" applyFont="1" applyAlignment="1">
      <alignment horizontal="right"/>
      <protection/>
    </xf>
    <xf numFmtId="164" fontId="2" fillId="0" borderId="2" xfId="26" applyFont="1" applyBorder="1">
      <alignment/>
      <protection/>
    </xf>
    <xf numFmtId="164" fontId="5" fillId="0" borderId="2" xfId="24" applyFont="1" applyBorder="1" applyAlignment="1">
      <alignment horizontal="center" vertical="center" wrapText="1"/>
      <protection/>
    </xf>
    <xf numFmtId="164" fontId="5" fillId="0" borderId="2" xfId="32" applyFont="1" applyBorder="1" applyAlignment="1">
      <alignment horizontal="center"/>
      <protection/>
    </xf>
    <xf numFmtId="164" fontId="5" fillId="0" borderId="2" xfId="26" applyFont="1" applyFill="1" applyBorder="1" applyAlignment="1">
      <alignment horizontal="center" vertical="top" wrapText="1"/>
      <protection/>
    </xf>
    <xf numFmtId="164" fontId="6" fillId="0" borderId="2" xfId="24" applyFont="1" applyBorder="1" applyAlignment="1">
      <alignment horizontal="left" vertical="center" wrapText="1"/>
      <protection/>
    </xf>
    <xf numFmtId="167" fontId="6" fillId="0" borderId="2" xfId="31" applyNumberFormat="1" applyFont="1" applyFill="1" applyBorder="1">
      <alignment/>
      <protection/>
    </xf>
    <xf numFmtId="164" fontId="5" fillId="0" borderId="2" xfId="24" applyFont="1" applyBorder="1" applyAlignment="1">
      <alignment horizontal="right" vertical="center" wrapText="1"/>
      <protection/>
    </xf>
    <xf numFmtId="167" fontId="5" fillId="0" borderId="2" xfId="31" applyNumberFormat="1" applyFont="1" applyFill="1" applyBorder="1">
      <alignment/>
      <protection/>
    </xf>
    <xf numFmtId="164" fontId="6" fillId="0" borderId="2" xfId="32" applyFont="1" applyFill="1" applyBorder="1" applyAlignment="1">
      <alignment vertical="center"/>
      <protection/>
    </xf>
    <xf numFmtId="167" fontId="6" fillId="0" borderId="2" xfId="32" applyNumberFormat="1" applyFont="1" applyFill="1" applyBorder="1" applyAlignment="1">
      <alignment vertical="center"/>
      <protection/>
    </xf>
    <xf numFmtId="164" fontId="1" fillId="0" borderId="0" xfId="26" applyFont="1" applyAlignment="1">
      <alignment horizontal="center"/>
      <protection/>
    </xf>
    <xf numFmtId="164" fontId="1" fillId="0" borderId="0" xfId="26" applyFont="1">
      <alignment/>
      <protection/>
    </xf>
    <xf numFmtId="164" fontId="1" fillId="0" borderId="0" xfId="26" applyFont="1" applyAlignment="1">
      <alignment horizontal="right"/>
      <protection/>
    </xf>
    <xf numFmtId="164" fontId="1" fillId="0" borderId="2" xfId="26" applyFont="1" applyBorder="1" applyAlignment="1">
      <alignment horizontal="center" vertical="center"/>
      <protection/>
    </xf>
    <xf numFmtId="164" fontId="1" fillId="0" borderId="2" xfId="26" applyFont="1" applyBorder="1" applyAlignment="1">
      <alignment horizontal="center"/>
      <protection/>
    </xf>
    <xf numFmtId="164" fontId="5" fillId="0" borderId="2" xfId="24" applyFont="1" applyBorder="1" applyAlignment="1">
      <alignment horizontal="left" vertical="top" wrapText="1"/>
      <protection/>
    </xf>
    <xf numFmtId="164" fontId="5" fillId="0" borderId="2" xfId="24" applyFont="1" applyBorder="1" applyAlignment="1">
      <alignment horizontal="right" vertical="top" wrapText="1"/>
      <protection/>
    </xf>
    <xf numFmtId="167" fontId="5" fillId="0" borderId="2" xfId="32" applyNumberFormat="1" applyFont="1" applyFill="1" applyBorder="1">
      <alignment/>
      <protection/>
    </xf>
    <xf numFmtId="164" fontId="5" fillId="0" borderId="2" xfId="32" applyFont="1" applyBorder="1" applyAlignment="1">
      <alignment horizontal="right"/>
      <protection/>
    </xf>
    <xf numFmtId="164" fontId="6" fillId="0" borderId="2" xfId="24" applyFont="1" applyBorder="1">
      <alignment/>
      <protection/>
    </xf>
    <xf numFmtId="170" fontId="5" fillId="0" borderId="0" xfId="21" applyNumberFormat="1" applyFont="1" applyFill="1" applyBorder="1" applyAlignment="1" applyProtection="1">
      <alignment horizontal="center" vertical="center"/>
      <protection/>
    </xf>
    <xf numFmtId="170" fontId="5" fillId="0" borderId="2" xfId="21" applyNumberFormat="1" applyFont="1" applyFill="1" applyBorder="1" applyAlignment="1" applyProtection="1">
      <alignment horizontal="center" vertical="center"/>
      <protection/>
    </xf>
    <xf numFmtId="164" fontId="5" fillId="0" borderId="0" xfId="26" applyFont="1" applyAlignment="1">
      <alignment horizontal="center" vertical="center"/>
      <protection/>
    </xf>
    <xf numFmtId="164" fontId="5" fillId="0" borderId="2" xfId="26" applyFont="1" applyBorder="1" applyAlignment="1">
      <alignment vertical="center" wrapText="1"/>
      <protection/>
    </xf>
    <xf numFmtId="164" fontId="5" fillId="0" borderId="2" xfId="26" applyFont="1" applyBorder="1" applyAlignment="1">
      <alignment horizontal="center" vertical="center" wrapText="1"/>
      <protection/>
    </xf>
    <xf numFmtId="164" fontId="23" fillId="0" borderId="2" xfId="26" applyFont="1" applyBorder="1" applyAlignment="1">
      <alignment vertical="center" wrapText="1"/>
      <protection/>
    </xf>
    <xf numFmtId="164" fontId="6" fillId="0" borderId="2" xfId="26" applyFont="1" applyBorder="1" applyAlignment="1">
      <alignment horizontal="center" vertical="center" wrapText="1"/>
      <protection/>
    </xf>
    <xf numFmtId="164" fontId="6" fillId="0" borderId="2" xfId="26" applyFont="1" applyBorder="1" applyAlignment="1">
      <alignment vertical="center" wrapText="1"/>
      <protection/>
    </xf>
    <xf numFmtId="164" fontId="5" fillId="0" borderId="0" xfId="26" applyFont="1" applyBorder="1" applyAlignment="1">
      <alignment horizontal="center"/>
      <protection/>
    </xf>
    <xf numFmtId="164" fontId="5" fillId="0" borderId="0" xfId="26" applyFont="1" applyBorder="1">
      <alignment/>
      <protection/>
    </xf>
    <xf numFmtId="171" fontId="5" fillId="0" borderId="0" xfId="22" applyNumberFormat="1" applyFont="1" applyFill="1" applyBorder="1" applyAlignment="1" applyProtection="1">
      <alignment/>
      <protection/>
    </xf>
    <xf numFmtId="164" fontId="24" fillId="0" borderId="2" xfId="29" applyFont="1" applyBorder="1" applyAlignment="1">
      <alignment horizontal="center"/>
      <protection/>
    </xf>
    <xf numFmtId="171" fontId="24" fillId="0" borderId="2" xfId="22" applyNumberFormat="1" applyFont="1" applyFill="1" applyBorder="1" applyAlignment="1" applyProtection="1">
      <alignment horizontal="center"/>
      <protection/>
    </xf>
    <xf numFmtId="164" fontId="6" fillId="0" borderId="0" xfId="26" applyFont="1" applyBorder="1" applyAlignment="1">
      <alignment horizontal="center" vertical="center" wrapText="1"/>
      <protection/>
    </xf>
    <xf numFmtId="164" fontId="5" fillId="0" borderId="0" xfId="26" applyFont="1" applyBorder="1" applyAlignment="1">
      <alignment vertical="center" wrapText="1"/>
      <protection/>
    </xf>
    <xf numFmtId="164" fontId="6" fillId="0" borderId="2" xfId="29" applyFont="1" applyBorder="1" applyAlignment="1">
      <alignment horizontal="center"/>
      <protection/>
    </xf>
    <xf numFmtId="171" fontId="6" fillId="0" borderId="2" xfId="22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>
      <alignment horizontal="left"/>
      <protection/>
    </xf>
    <xf numFmtId="164" fontId="5" fillId="0" borderId="2" xfId="29" applyFont="1" applyBorder="1">
      <alignment/>
      <protection/>
    </xf>
    <xf numFmtId="171" fontId="5" fillId="0" borderId="2" xfId="22" applyNumberFormat="1" applyFont="1" applyFill="1" applyBorder="1" applyAlignment="1" applyProtection="1">
      <alignment/>
      <protection/>
    </xf>
    <xf numFmtId="164" fontId="25" fillId="0" borderId="0" xfId="26" applyFont="1" applyBorder="1" applyAlignment="1">
      <alignment vertical="center" wrapText="1"/>
      <protection/>
    </xf>
    <xf numFmtId="164" fontId="6" fillId="0" borderId="2" xfId="29" applyFont="1" applyBorder="1">
      <alignment/>
      <protection/>
    </xf>
    <xf numFmtId="164" fontId="5" fillId="0" borderId="2" xfId="29" applyFont="1" applyBorder="1" applyAlignment="1">
      <alignment horizontal="left"/>
      <protection/>
    </xf>
    <xf numFmtId="171" fontId="6" fillId="0" borderId="2" xfId="22" applyNumberFormat="1" applyFont="1" applyFill="1" applyBorder="1" applyAlignment="1" applyProtection="1">
      <alignment horizontal="left"/>
      <protection/>
    </xf>
    <xf numFmtId="164" fontId="7" fillId="0" borderId="0" xfId="26" applyFont="1">
      <alignment/>
      <protection/>
    </xf>
    <xf numFmtId="164" fontId="26" fillId="0" borderId="0" xfId="26" applyFont="1" applyAlignment="1">
      <alignment horizontal="center" vertical="center"/>
      <protection/>
    </xf>
    <xf numFmtId="164" fontId="27" fillId="0" borderId="0" xfId="26" applyFont="1" applyAlignment="1">
      <alignment horizontal="right" vertical="center"/>
      <protection/>
    </xf>
    <xf numFmtId="164" fontId="7" fillId="0" borderId="0" xfId="26" applyFont="1" applyAlignment="1">
      <alignment horizontal="right"/>
      <protection/>
    </xf>
    <xf numFmtId="164" fontId="5" fillId="0" borderId="2" xfId="26" applyFont="1" applyBorder="1" applyAlignment="1">
      <alignment horizontal="left" vertical="center" wrapText="1"/>
      <protection/>
    </xf>
    <xf numFmtId="167" fontId="5" fillId="0" borderId="2" xfId="26" applyNumberFormat="1" applyFont="1" applyBorder="1" applyAlignment="1">
      <alignment horizontal="right" vertical="center" wrapText="1"/>
      <protection/>
    </xf>
    <xf numFmtId="164" fontId="5" fillId="0" borderId="0" xfId="26" applyFont="1" applyAlignment="1">
      <alignment horizontal="right" vertical="center"/>
      <protection/>
    </xf>
    <xf numFmtId="164" fontId="5" fillId="0" borderId="2" xfId="26" applyFont="1" applyBorder="1" applyAlignment="1">
      <alignment vertical="top" wrapText="1"/>
      <protection/>
    </xf>
    <xf numFmtId="164" fontId="6" fillId="0" borderId="2" xfId="26" applyFont="1" applyBorder="1" applyAlignment="1">
      <alignment horizontal="justify" vertical="center" wrapText="1"/>
      <protection/>
    </xf>
    <xf numFmtId="164" fontId="6" fillId="0" borderId="2" xfId="26" applyFont="1" applyFill="1" applyBorder="1" applyAlignment="1">
      <alignment horizontal="justify" vertical="center" wrapText="1"/>
      <protection/>
    </xf>
    <xf numFmtId="165" fontId="8" fillId="0" borderId="2" xfId="21" applyFont="1" applyFill="1" applyBorder="1" applyAlignment="1" applyProtection="1">
      <alignment horizontal="right" vertical="center" wrapText="1"/>
      <protection/>
    </xf>
    <xf numFmtId="164" fontId="6" fillId="0" borderId="0" xfId="26" applyFont="1">
      <alignment/>
      <protection/>
    </xf>
    <xf numFmtId="170" fontId="6" fillId="0" borderId="2" xfId="21" applyNumberFormat="1" applyFont="1" applyFill="1" applyBorder="1" applyAlignment="1" applyProtection="1">
      <alignment horizontal="right" vertical="center" wrapText="1"/>
      <protection/>
    </xf>
    <xf numFmtId="164" fontId="7" fillId="0" borderId="0" xfId="26" applyFont="1" applyAlignment="1">
      <alignment vertical="center"/>
      <protection/>
    </xf>
    <xf numFmtId="164" fontId="7" fillId="0" borderId="0" xfId="26" applyFont="1" applyAlignment="1">
      <alignment horizontal="right" vertical="center"/>
      <protection/>
    </xf>
    <xf numFmtId="164" fontId="5" fillId="0" borderId="2" xfId="26" applyFont="1" applyFill="1" applyBorder="1" applyAlignment="1">
      <alignment horizontal="center" vertical="center" wrapText="1"/>
      <protection/>
    </xf>
    <xf numFmtId="164" fontId="7" fillId="0" borderId="2" xfId="26" applyFont="1" applyFill="1" applyBorder="1" applyAlignment="1">
      <alignment horizontal="center" vertical="center"/>
      <protection/>
    </xf>
    <xf numFmtId="164" fontId="7" fillId="0" borderId="0" xfId="26" applyFont="1" applyFill="1" applyAlignment="1">
      <alignment horizontal="center" vertical="center"/>
      <protection/>
    </xf>
    <xf numFmtId="164" fontId="7" fillId="0" borderId="0" xfId="26" applyFont="1" applyFill="1" applyAlignment="1">
      <alignment vertical="center"/>
      <protection/>
    </xf>
    <xf numFmtId="164" fontId="5" fillId="0" borderId="2" xfId="29" applyFont="1" applyBorder="1" applyAlignment="1">
      <alignment horizontal="left" vertical="center" wrapText="1"/>
      <protection/>
    </xf>
    <xf numFmtId="167" fontId="5" fillId="0" borderId="2" xfId="29" applyNumberFormat="1" applyFont="1" applyBorder="1" applyAlignment="1">
      <alignment horizontal="right" vertical="center" wrapText="1"/>
      <protection/>
    </xf>
    <xf numFmtId="164" fontId="28" fillId="0" borderId="0" xfId="26" applyFont="1" applyFill="1" applyAlignment="1">
      <alignment vertical="center"/>
      <protection/>
    </xf>
    <xf numFmtId="164" fontId="5" fillId="0" borderId="2" xfId="29" applyFont="1" applyBorder="1" applyAlignment="1">
      <alignment horizontal="left" vertical="top" wrapText="1"/>
      <protection/>
    </xf>
    <xf numFmtId="167" fontId="5" fillId="0" borderId="2" xfId="29" applyNumberFormat="1" applyFont="1" applyBorder="1" applyAlignment="1">
      <alignment horizontal="right" vertical="top" wrapText="1"/>
      <protection/>
    </xf>
    <xf numFmtId="164" fontId="28" fillId="0" borderId="0" xfId="26" applyFont="1" applyAlignment="1">
      <alignment vertical="center"/>
      <protection/>
    </xf>
    <xf numFmtId="164" fontId="2" fillId="0" borderId="0" xfId="26" applyAlignment="1">
      <alignment horizontal="center"/>
      <protection/>
    </xf>
    <xf numFmtId="164" fontId="29" fillId="0" borderId="0" xfId="26" applyFont="1" applyAlignment="1">
      <alignment horizontal="center" vertical="center"/>
      <protection/>
    </xf>
    <xf numFmtId="164" fontId="30" fillId="0" borderId="2" xfId="26" applyFont="1" applyBorder="1" applyAlignment="1">
      <alignment horizontal="center" vertical="center" wrapText="1"/>
      <protection/>
    </xf>
    <xf numFmtId="164" fontId="29" fillId="0" borderId="2" xfId="26" applyFont="1" applyBorder="1" applyAlignment="1">
      <alignment horizontal="center" vertical="center" wrapText="1"/>
      <protection/>
    </xf>
    <xf numFmtId="164" fontId="30" fillId="0" borderId="2" xfId="26" applyFont="1" applyBorder="1" applyAlignment="1">
      <alignment horizontal="left" vertical="center" wrapText="1"/>
      <protection/>
    </xf>
    <xf numFmtId="164" fontId="29" fillId="0" borderId="2" xfId="26" applyFont="1" applyBorder="1" applyAlignment="1">
      <alignment horizontal="left" vertical="center" wrapText="1"/>
      <protection/>
    </xf>
    <xf numFmtId="164" fontId="1" fillId="0" borderId="0" xfId="30">
      <alignment/>
      <protection/>
    </xf>
    <xf numFmtId="164" fontId="1" fillId="0" borderId="0" xfId="30" applyAlignment="1">
      <alignment wrapText="1"/>
      <protection/>
    </xf>
    <xf numFmtId="164" fontId="1" fillId="0" borderId="0" xfId="30" applyFont="1" applyAlignment="1">
      <alignment horizontal="right"/>
      <protection/>
    </xf>
    <xf numFmtId="164" fontId="1" fillId="0" borderId="2" xfId="30" applyFont="1" applyBorder="1" applyAlignment="1">
      <alignment horizontal="center" vertical="center"/>
      <protection/>
    </xf>
    <xf numFmtId="164" fontId="1" fillId="0" borderId="4" xfId="30" applyBorder="1" applyAlignment="1">
      <alignment wrapText="1"/>
      <protection/>
    </xf>
    <xf numFmtId="164" fontId="30" fillId="0" borderId="10" xfId="26" applyFont="1" applyBorder="1" applyAlignment="1">
      <alignment horizontal="center" vertical="center" wrapText="1"/>
      <protection/>
    </xf>
    <xf numFmtId="164" fontId="30" fillId="0" borderId="5" xfId="26" applyFont="1" applyBorder="1" applyAlignment="1">
      <alignment horizontal="center" vertical="center" wrapText="1"/>
      <protection/>
    </xf>
    <xf numFmtId="164" fontId="30" fillId="0" borderId="2" xfId="26" applyFont="1" applyBorder="1" applyAlignment="1">
      <alignment vertical="center" wrapText="1"/>
      <protection/>
    </xf>
    <xf numFmtId="172" fontId="30" fillId="0" borderId="2" xfId="26" applyNumberFormat="1" applyFont="1" applyBorder="1" applyAlignment="1">
      <alignment horizontal="right" vertical="center"/>
      <protection/>
    </xf>
    <xf numFmtId="164" fontId="29" fillId="0" borderId="2" xfId="26" applyFont="1" applyBorder="1" applyAlignment="1">
      <alignment vertical="center" wrapText="1"/>
      <protection/>
    </xf>
    <xf numFmtId="172" fontId="29" fillId="0" borderId="2" xfId="26" applyNumberFormat="1" applyFont="1" applyBorder="1" applyAlignment="1">
      <alignment horizontal="right" vertical="center"/>
      <protection/>
    </xf>
    <xf numFmtId="164" fontId="30" fillId="0" borderId="2" xfId="26" applyFont="1" applyBorder="1" applyAlignment="1">
      <alignment horizontal="left" vertical="center" wrapText="1" indent="1"/>
      <protection/>
    </xf>
    <xf numFmtId="164" fontId="30" fillId="0" borderId="3" xfId="26" applyFont="1" applyBorder="1" applyAlignment="1">
      <alignment horizontal="center" vertical="center" wrapText="1"/>
      <protection/>
    </xf>
    <xf numFmtId="164" fontId="29" fillId="0" borderId="3" xfId="26" applyFont="1" applyBorder="1" applyAlignment="1">
      <alignment vertical="center" wrapText="1"/>
      <protection/>
    </xf>
    <xf numFmtId="172" fontId="29" fillId="0" borderId="3" xfId="26" applyNumberFormat="1" applyFont="1" applyBorder="1" applyAlignment="1">
      <alignment horizontal="right" vertical="center"/>
      <protection/>
    </xf>
    <xf numFmtId="172" fontId="11" fillId="0" borderId="2" xfId="30" applyNumberFormat="1" applyFont="1" applyBorder="1" applyAlignment="1">
      <alignment horizontal="right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Ezres 2 2" xfId="21"/>
    <cellStyle name="Ezres 3" xfId="22"/>
    <cellStyle name="Normál 2" xfId="23"/>
    <cellStyle name="Normál 2 2" xfId="24"/>
    <cellStyle name="Normál 2 3" xfId="25"/>
    <cellStyle name="Normál 2 4" xfId="26"/>
    <cellStyle name="Normál 3" xfId="27"/>
    <cellStyle name="Normál 4" xfId="28"/>
    <cellStyle name="Normál 5" xfId="29"/>
    <cellStyle name="Normál_2012. évi költségvetés II. forduló testületi előterjesztés VÉGLEGES_Adósságot keletkeztető ügylet" xfId="30"/>
    <cellStyle name="Normál_Munka1 2" xfId="31"/>
    <cellStyle name="Normál_Vagyon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11.125" style="1" customWidth="1"/>
    <col min="2" max="2" width="76.875" style="1" customWidth="1"/>
    <col min="3" max="3" width="16.00390625" style="1" customWidth="1"/>
    <col min="4" max="4" width="14.375" style="1" customWidth="1"/>
    <col min="5" max="16384" width="9.125" style="1" customWidth="1"/>
  </cols>
  <sheetData>
    <row r="1" spans="1:4" s="5" customFormat="1" ht="36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s="5" customFormat="1" ht="19.5" customHeight="1">
      <c r="A2" s="2"/>
      <c r="B2" s="3" t="s">
        <v>4</v>
      </c>
      <c r="C2" s="4" t="s">
        <v>5</v>
      </c>
      <c r="D2" s="4" t="s">
        <v>6</v>
      </c>
    </row>
    <row r="3" spans="1:4" s="5" customFormat="1" ht="19.5">
      <c r="A3" s="2"/>
      <c r="B3" s="3"/>
      <c r="C3" s="4"/>
      <c r="D3" s="4"/>
    </row>
    <row r="4" spans="1:4" ht="12.75">
      <c r="A4" s="6">
        <v>1</v>
      </c>
      <c r="B4" s="7" t="s">
        <v>7</v>
      </c>
      <c r="C4" s="8">
        <v>110097819</v>
      </c>
      <c r="D4" s="8">
        <v>106055923</v>
      </c>
    </row>
    <row r="5" spans="1:4" ht="12.75">
      <c r="A5" s="6">
        <v>2</v>
      </c>
      <c r="B5" s="7" t="s">
        <v>8</v>
      </c>
      <c r="C5" s="8">
        <v>7713493</v>
      </c>
      <c r="D5" s="8">
        <v>5960962</v>
      </c>
    </row>
    <row r="6" spans="1:4" ht="12.75">
      <c r="A6" s="6">
        <v>3</v>
      </c>
      <c r="B6" s="7" t="s">
        <v>9</v>
      </c>
      <c r="C6" s="8">
        <v>191250</v>
      </c>
      <c r="D6" s="8">
        <v>191250</v>
      </c>
    </row>
    <row r="7" spans="1:4" ht="25.5" customHeight="1">
      <c r="A7" s="6">
        <v>4</v>
      </c>
      <c r="B7" s="9" t="s">
        <v>10</v>
      </c>
      <c r="C7" s="10">
        <v>118002562</v>
      </c>
      <c r="D7" s="10">
        <v>112208135</v>
      </c>
    </row>
    <row r="8" spans="1:4" ht="12.75">
      <c r="A8" s="6">
        <v>5</v>
      </c>
      <c r="B8" s="7" t="s">
        <v>11</v>
      </c>
      <c r="C8" s="8">
        <v>150000</v>
      </c>
      <c r="D8" s="8">
        <v>150000</v>
      </c>
    </row>
    <row r="9" spans="1:4" ht="12.75">
      <c r="A9" s="6">
        <v>6</v>
      </c>
      <c r="B9" s="7" t="s">
        <v>12</v>
      </c>
      <c r="C9" s="8">
        <v>150000</v>
      </c>
      <c r="D9" s="8">
        <v>150000</v>
      </c>
    </row>
    <row r="10" spans="1:4" ht="39.75" customHeight="1">
      <c r="A10" s="6">
        <v>7</v>
      </c>
      <c r="B10" s="9" t="s">
        <v>13</v>
      </c>
      <c r="C10" s="10">
        <v>150000</v>
      </c>
      <c r="D10" s="10">
        <v>150000</v>
      </c>
    </row>
    <row r="11" spans="1:4" ht="12.75">
      <c r="A11" s="6">
        <v>8</v>
      </c>
      <c r="B11" s="9" t="s">
        <v>14</v>
      </c>
      <c r="C11" s="10">
        <v>118152562</v>
      </c>
      <c r="D11" s="10">
        <v>112358135</v>
      </c>
    </row>
    <row r="12" spans="1:4" ht="12.75">
      <c r="A12" s="6">
        <v>9</v>
      </c>
      <c r="B12" s="7" t="s">
        <v>15</v>
      </c>
      <c r="C12" s="8">
        <v>0</v>
      </c>
      <c r="D12" s="8">
        <v>6565</v>
      </c>
    </row>
    <row r="13" spans="1:4" ht="12.75">
      <c r="A13" s="6">
        <v>10</v>
      </c>
      <c r="B13" s="7" t="s">
        <v>16</v>
      </c>
      <c r="C13" s="8">
        <v>99493</v>
      </c>
      <c r="D13" s="8">
        <v>0</v>
      </c>
    </row>
    <row r="14" spans="1:4" ht="22.5" customHeight="1">
      <c r="A14" s="6">
        <v>11</v>
      </c>
      <c r="B14" s="9" t="s">
        <v>17</v>
      </c>
      <c r="C14" s="10">
        <v>99493</v>
      </c>
      <c r="D14" s="10">
        <v>6565</v>
      </c>
    </row>
    <row r="15" spans="1:4" ht="12.75">
      <c r="A15" s="6">
        <v>12</v>
      </c>
      <c r="B15" s="7" t="s">
        <v>18</v>
      </c>
      <c r="C15" s="8">
        <v>5579933</v>
      </c>
      <c r="D15" s="8">
        <v>5992318</v>
      </c>
    </row>
    <row r="16" spans="1:4" ht="27" customHeight="1">
      <c r="A16" s="6">
        <v>13</v>
      </c>
      <c r="B16" s="9" t="s">
        <v>19</v>
      </c>
      <c r="C16" s="10">
        <v>5579933</v>
      </c>
      <c r="D16" s="10">
        <v>5992318</v>
      </c>
    </row>
    <row r="17" spans="1:4" ht="27.75" customHeight="1">
      <c r="A17" s="6">
        <v>14</v>
      </c>
      <c r="B17" s="9" t="s">
        <v>20</v>
      </c>
      <c r="C17" s="10">
        <v>5679426</v>
      </c>
      <c r="D17" s="10">
        <v>5998883</v>
      </c>
    </row>
    <row r="18" spans="1:4" ht="12.75">
      <c r="A18" s="6">
        <v>15</v>
      </c>
      <c r="B18" s="7" t="s">
        <v>21</v>
      </c>
      <c r="C18" s="8">
        <v>149485</v>
      </c>
      <c r="D18" s="8">
        <v>1001696</v>
      </c>
    </row>
    <row r="19" spans="1:4" ht="12.75">
      <c r="A19" s="6">
        <v>16</v>
      </c>
      <c r="B19" s="7" t="s">
        <v>22</v>
      </c>
      <c r="C19" s="8">
        <v>19773</v>
      </c>
      <c r="D19" s="8">
        <v>43064</v>
      </c>
    </row>
    <row r="20" spans="1:4" ht="25.5">
      <c r="A20" s="6">
        <v>17</v>
      </c>
      <c r="B20" s="7" t="s">
        <v>23</v>
      </c>
      <c r="C20" s="8">
        <v>91815</v>
      </c>
      <c r="D20" s="8">
        <v>869865</v>
      </c>
    </row>
    <row r="21" spans="1:4" ht="12.75">
      <c r="A21" s="6">
        <v>18</v>
      </c>
      <c r="B21" s="7" t="s">
        <v>24</v>
      </c>
      <c r="C21" s="8">
        <v>37897</v>
      </c>
      <c r="D21" s="8">
        <v>88767</v>
      </c>
    </row>
    <row r="22" spans="1:4" ht="12.75">
      <c r="A22" s="6">
        <v>19</v>
      </c>
      <c r="B22" s="7" t="s">
        <v>25</v>
      </c>
      <c r="C22" s="8">
        <v>0</v>
      </c>
      <c r="D22" s="8">
        <v>19285</v>
      </c>
    </row>
    <row r="23" spans="1:4" ht="12.75">
      <c r="A23" s="6">
        <v>20</v>
      </c>
      <c r="B23" s="7" t="s">
        <v>26</v>
      </c>
      <c r="C23" s="8">
        <v>0</v>
      </c>
      <c r="D23" s="8">
        <v>19285</v>
      </c>
    </row>
    <row r="24" spans="1:4" ht="24" customHeight="1">
      <c r="A24" s="6">
        <v>21</v>
      </c>
      <c r="B24" s="9" t="s">
        <v>27</v>
      </c>
      <c r="C24" s="10">
        <v>149485</v>
      </c>
      <c r="D24" s="10">
        <v>1020981</v>
      </c>
    </row>
    <row r="25" spans="1:4" ht="12.75">
      <c r="A25" s="6">
        <v>22</v>
      </c>
      <c r="B25" s="7" t="s">
        <v>28</v>
      </c>
      <c r="C25" s="8">
        <v>3623</v>
      </c>
      <c r="D25" s="8">
        <v>0</v>
      </c>
    </row>
    <row r="26" spans="1:4" ht="12.75">
      <c r="A26" s="6">
        <v>23</v>
      </c>
      <c r="B26" s="7" t="s">
        <v>29</v>
      </c>
      <c r="C26" s="8">
        <v>3623</v>
      </c>
      <c r="D26" s="8">
        <v>0</v>
      </c>
    </row>
    <row r="27" spans="1:4" ht="12.75">
      <c r="A27" s="6">
        <v>24</v>
      </c>
      <c r="B27" s="7" t="s">
        <v>30</v>
      </c>
      <c r="C27" s="8">
        <v>40000</v>
      </c>
      <c r="D27" s="8">
        <v>40000</v>
      </c>
    </row>
    <row r="28" spans="1:4" ht="28.5" customHeight="1">
      <c r="A28" s="6">
        <v>25</v>
      </c>
      <c r="B28" s="9" t="s">
        <v>31</v>
      </c>
      <c r="C28" s="10">
        <v>43623</v>
      </c>
      <c r="D28" s="10">
        <v>40000</v>
      </c>
    </row>
    <row r="29" spans="1:4" ht="25.5" customHeight="1">
      <c r="A29" s="6">
        <v>26</v>
      </c>
      <c r="B29" s="9" t="s">
        <v>32</v>
      </c>
      <c r="C29" s="10">
        <v>193108</v>
      </c>
      <c r="D29" s="10">
        <v>1060981</v>
      </c>
    </row>
    <row r="30" spans="1:4" ht="12.75">
      <c r="A30" s="6">
        <v>27</v>
      </c>
      <c r="B30" s="7" t="s">
        <v>33</v>
      </c>
      <c r="C30" s="8">
        <v>85590</v>
      </c>
      <c r="D30" s="8">
        <v>0</v>
      </c>
    </row>
    <row r="31" spans="1:4" ht="27" customHeight="1">
      <c r="A31" s="6">
        <v>28</v>
      </c>
      <c r="B31" s="9" t="s">
        <v>34</v>
      </c>
      <c r="C31" s="10">
        <v>85590</v>
      </c>
      <c r="D31" s="10">
        <v>0</v>
      </c>
    </row>
    <row r="32" spans="1:4" ht="25.5" customHeight="1">
      <c r="A32" s="6">
        <v>29</v>
      </c>
      <c r="B32" s="9" t="s">
        <v>35</v>
      </c>
      <c r="C32" s="10">
        <v>124110686</v>
      </c>
      <c r="D32" s="10">
        <v>119417999</v>
      </c>
    </row>
    <row r="33" spans="1:4" ht="12.75">
      <c r="A33" s="6">
        <v>30</v>
      </c>
      <c r="B33" s="7" t="s">
        <v>36</v>
      </c>
      <c r="C33" s="8">
        <v>155231000</v>
      </c>
      <c r="D33" s="8">
        <v>155231000</v>
      </c>
    </row>
    <row r="34" spans="1:4" ht="12.75">
      <c r="A34" s="6">
        <v>31</v>
      </c>
      <c r="B34" s="7" t="s">
        <v>37</v>
      </c>
      <c r="C34" s="8">
        <v>6628245</v>
      </c>
      <c r="D34" s="8">
        <v>6628245</v>
      </c>
    </row>
    <row r="35" spans="1:4" ht="12.75">
      <c r="A35" s="6">
        <v>32</v>
      </c>
      <c r="B35" s="9" t="s">
        <v>38</v>
      </c>
      <c r="C35" s="10">
        <v>6628245</v>
      </c>
      <c r="D35" s="10">
        <v>6628245</v>
      </c>
    </row>
    <row r="36" spans="1:4" ht="12.75">
      <c r="A36" s="6">
        <v>33</v>
      </c>
      <c r="B36" s="7" t="s">
        <v>39</v>
      </c>
      <c r="C36" s="8">
        <v>-37683553</v>
      </c>
      <c r="D36" s="8">
        <v>-43151507</v>
      </c>
    </row>
    <row r="37" spans="1:4" ht="12.75">
      <c r="A37" s="6">
        <v>34</v>
      </c>
      <c r="B37" s="7" t="s">
        <v>40</v>
      </c>
      <c r="C37" s="8">
        <v>-5467954</v>
      </c>
      <c r="D37" s="8">
        <v>-5947509</v>
      </c>
    </row>
    <row r="38" spans="1:4" ht="25.5" customHeight="1">
      <c r="A38" s="6">
        <v>35</v>
      </c>
      <c r="B38" s="9" t="s">
        <v>41</v>
      </c>
      <c r="C38" s="10">
        <v>118707738</v>
      </c>
      <c r="D38" s="10">
        <v>112760229</v>
      </c>
    </row>
    <row r="39" spans="1:4" ht="12.75">
      <c r="A39" s="6">
        <v>36</v>
      </c>
      <c r="B39" s="7" t="s">
        <v>42</v>
      </c>
      <c r="C39" s="8">
        <v>0</v>
      </c>
      <c r="D39" s="8">
        <v>26460</v>
      </c>
    </row>
    <row r="40" spans="1:4" ht="26.25" customHeight="1">
      <c r="A40" s="6">
        <v>37</v>
      </c>
      <c r="B40" s="9" t="s">
        <v>43</v>
      </c>
      <c r="C40" s="10">
        <v>0</v>
      </c>
      <c r="D40" s="10">
        <v>26460</v>
      </c>
    </row>
    <row r="41" spans="1:4" ht="25.5">
      <c r="A41" s="6">
        <v>38</v>
      </c>
      <c r="B41" s="7" t="s">
        <v>44</v>
      </c>
      <c r="C41" s="8">
        <v>465858</v>
      </c>
      <c r="D41" s="8">
        <v>670772</v>
      </c>
    </row>
    <row r="42" spans="1:4" ht="25.5">
      <c r="A42" s="6">
        <v>39</v>
      </c>
      <c r="B42" s="7" t="s">
        <v>45</v>
      </c>
      <c r="C42" s="8">
        <v>465858</v>
      </c>
      <c r="D42" s="8">
        <v>670772</v>
      </c>
    </row>
    <row r="43" spans="1:4" ht="12.75">
      <c r="A43" s="6">
        <v>40</v>
      </c>
      <c r="B43" s="9" t="s">
        <v>46</v>
      </c>
      <c r="C43" s="10">
        <v>465858</v>
      </c>
      <c r="D43" s="10">
        <v>670772</v>
      </c>
    </row>
    <row r="44" spans="1:4" ht="12.75">
      <c r="A44" s="6">
        <v>41</v>
      </c>
      <c r="B44" s="7" t="s">
        <v>47</v>
      </c>
      <c r="C44" s="8">
        <v>631426</v>
      </c>
      <c r="D44" s="8">
        <v>1499959</v>
      </c>
    </row>
    <row r="45" spans="1:4" ht="22.5" customHeight="1">
      <c r="A45" s="6">
        <v>42</v>
      </c>
      <c r="B45" s="9" t="s">
        <v>48</v>
      </c>
      <c r="C45" s="10">
        <v>631426</v>
      </c>
      <c r="D45" s="10">
        <v>1499959</v>
      </c>
    </row>
    <row r="46" spans="1:4" ht="25.5" customHeight="1">
      <c r="A46" s="6">
        <v>43</v>
      </c>
      <c r="B46" s="9" t="s">
        <v>49</v>
      </c>
      <c r="C46" s="10">
        <v>1097284</v>
      </c>
      <c r="D46" s="10">
        <v>2197191</v>
      </c>
    </row>
    <row r="47" spans="1:4" ht="12.75">
      <c r="A47" s="6">
        <v>44</v>
      </c>
      <c r="B47" s="7" t="s">
        <v>50</v>
      </c>
      <c r="C47" s="8">
        <v>1355664</v>
      </c>
      <c r="D47" s="8">
        <v>1510579</v>
      </c>
    </row>
    <row r="48" spans="1:4" ht="12.75">
      <c r="A48" s="6">
        <v>45</v>
      </c>
      <c r="B48" s="7" t="s">
        <v>51</v>
      </c>
      <c r="C48" s="8">
        <v>2950000</v>
      </c>
      <c r="D48" s="8">
        <v>2950000</v>
      </c>
    </row>
    <row r="49" spans="1:4" ht="24" customHeight="1">
      <c r="A49" s="6">
        <v>46</v>
      </c>
      <c r="B49" s="9" t="s">
        <v>52</v>
      </c>
      <c r="C49" s="10">
        <v>4305664</v>
      </c>
      <c r="D49" s="10">
        <v>4460579</v>
      </c>
    </row>
    <row r="50" spans="1:4" ht="27.75" customHeight="1">
      <c r="A50" s="6">
        <v>47</v>
      </c>
      <c r="B50" s="9" t="s">
        <v>53</v>
      </c>
      <c r="C50" s="10">
        <v>124110686</v>
      </c>
      <c r="D50" s="10">
        <v>119417999</v>
      </c>
    </row>
  </sheetData>
  <sheetProtection selectLockedCells="1" selectUnlockedCells="1"/>
  <mergeCells count="4">
    <mergeCell ref="A1:A3"/>
    <mergeCell ref="B2:B3"/>
    <mergeCell ref="C2:C3"/>
    <mergeCell ref="D2:D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headerFooter alignWithMargins="0">
    <oddHeader>&amp;LOROSZI KÖZSÉG
ÖNKORMÁNYZATA&amp;CEGYSZERŰSÍTETT MÉRLEG 
2017. ÉV&amp;R1. melléklet 
a 6/2018. (V.30.)
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I15" sqref="I15"/>
    </sheetView>
  </sheetViews>
  <sheetFormatPr defaultColWidth="9.00390625" defaultRowHeight="12.75"/>
  <cols>
    <col min="1" max="1" width="11.75390625" style="139" customWidth="1"/>
    <col min="2" max="2" width="60.375" style="140" customWidth="1"/>
    <col min="3" max="3" width="16.875" style="141" customWidth="1"/>
    <col min="4" max="4" width="18.25390625" style="141" customWidth="1"/>
    <col min="5" max="5" width="16.375" style="141" customWidth="1"/>
    <col min="6" max="16384" width="9.125" style="140" customWidth="1"/>
  </cols>
  <sheetData>
    <row r="1" spans="1:5" ht="18">
      <c r="A1" s="128"/>
      <c r="B1" s="142"/>
      <c r="C1" s="143"/>
      <c r="D1" s="143"/>
      <c r="E1" s="143" t="s">
        <v>350</v>
      </c>
    </row>
    <row r="2" spans="1:5" s="146" customFormat="1" ht="18">
      <c r="A2" s="130" t="s">
        <v>0</v>
      </c>
      <c r="B2" s="144" t="s">
        <v>1</v>
      </c>
      <c r="C2" s="145" t="s">
        <v>2</v>
      </c>
      <c r="D2" s="145" t="s">
        <v>3</v>
      </c>
      <c r="E2" s="145" t="s">
        <v>55</v>
      </c>
    </row>
    <row r="3" spans="1:5" s="149" customFormat="1" ht="36">
      <c r="A3" s="130"/>
      <c r="B3" s="147" t="s">
        <v>351</v>
      </c>
      <c r="C3" s="148" t="s">
        <v>352</v>
      </c>
      <c r="D3" s="148" t="s">
        <v>353</v>
      </c>
      <c r="E3" s="148" t="s">
        <v>354</v>
      </c>
    </row>
    <row r="4" spans="1:5" s="153" customFormat="1" ht="30" customHeight="1">
      <c r="A4" s="130">
        <v>1</v>
      </c>
      <c r="B4" s="150" t="s">
        <v>355</v>
      </c>
      <c r="C4" s="151"/>
      <c r="D4" s="152">
        <v>227330</v>
      </c>
      <c r="E4" s="152">
        <f>SUM(E5)</f>
        <v>227330</v>
      </c>
    </row>
    <row r="5" spans="1:5" s="153" customFormat="1" ht="30" customHeight="1">
      <c r="A5" s="130">
        <v>2</v>
      </c>
      <c r="B5" s="154" t="s">
        <v>356</v>
      </c>
      <c r="C5" s="155"/>
      <c r="D5" s="155"/>
      <c r="E5" s="156">
        <v>227330</v>
      </c>
    </row>
    <row r="6" spans="1:5" s="153" customFormat="1" ht="30" customHeight="1">
      <c r="A6" s="130">
        <v>3</v>
      </c>
      <c r="B6" s="150" t="s">
        <v>101</v>
      </c>
      <c r="C6" s="152">
        <v>685800</v>
      </c>
      <c r="D6" s="152">
        <v>786133</v>
      </c>
      <c r="E6" s="152">
        <f>SUM(E7:E9)</f>
        <v>786133</v>
      </c>
    </row>
    <row r="7" spans="1:5" s="153" customFormat="1" ht="30" customHeight="1">
      <c r="A7" s="130">
        <v>4</v>
      </c>
      <c r="B7" s="157" t="s">
        <v>357</v>
      </c>
      <c r="C7" s="155"/>
      <c r="D7" s="155"/>
      <c r="E7" s="156">
        <v>517398</v>
      </c>
    </row>
    <row r="8" spans="1:5" s="153" customFormat="1" ht="30" customHeight="1">
      <c r="A8" s="130">
        <v>5</v>
      </c>
      <c r="B8" s="157" t="s">
        <v>358</v>
      </c>
      <c r="C8" s="155"/>
      <c r="D8" s="155"/>
      <c r="E8" s="156">
        <v>190246</v>
      </c>
    </row>
    <row r="9" spans="1:5" s="153" customFormat="1" ht="30" customHeight="1">
      <c r="A9" s="130">
        <v>6</v>
      </c>
      <c r="B9" s="157" t="s">
        <v>359</v>
      </c>
      <c r="C9" s="155"/>
      <c r="D9" s="155"/>
      <c r="E9" s="156">
        <v>78489</v>
      </c>
    </row>
    <row r="10" spans="1:5" s="153" customFormat="1" ht="30" customHeight="1">
      <c r="A10" s="130">
        <v>7</v>
      </c>
      <c r="B10" s="158" t="s">
        <v>225</v>
      </c>
      <c r="C10" s="159">
        <f>SUM(C6+C4)</f>
        <v>685800</v>
      </c>
      <c r="D10" s="159">
        <f>SUM(D4+D6)</f>
        <v>1013463</v>
      </c>
      <c r="E10" s="159">
        <f>SUM(E4+E6)</f>
        <v>1013463</v>
      </c>
    </row>
    <row r="11" spans="1:5" s="153" customFormat="1" ht="30" customHeight="1">
      <c r="A11" s="130">
        <v>8</v>
      </c>
      <c r="B11" s="154" t="s">
        <v>360</v>
      </c>
      <c r="C11" s="156">
        <v>2952750</v>
      </c>
      <c r="D11" s="156">
        <v>2952750</v>
      </c>
      <c r="E11" s="160">
        <v>0</v>
      </c>
    </row>
    <row r="12" spans="1:5" s="153" customFormat="1" ht="30" customHeight="1">
      <c r="A12" s="130">
        <v>9</v>
      </c>
      <c r="B12" s="158" t="s">
        <v>361</v>
      </c>
      <c r="C12" s="159">
        <f>SUM(C11)</f>
        <v>2952750</v>
      </c>
      <c r="D12" s="159">
        <f>SUM(D11)</f>
        <v>2952750</v>
      </c>
      <c r="E12" s="160">
        <v>0</v>
      </c>
    </row>
    <row r="13" spans="1:5" s="153" customFormat="1" ht="35.25" customHeight="1">
      <c r="A13" s="130">
        <v>10</v>
      </c>
      <c r="B13" s="158" t="s">
        <v>362</v>
      </c>
      <c r="C13" s="159">
        <f>SUM(C10+C12)</f>
        <v>3638550</v>
      </c>
      <c r="D13" s="159">
        <f>SUM(D10+D12)</f>
        <v>3966213</v>
      </c>
      <c r="E13" s="159">
        <f>SUM(E10+E12)</f>
        <v>1013463</v>
      </c>
    </row>
  </sheetData>
  <sheetProtection selectLockedCells="1" selectUnlockedCells="1"/>
  <mergeCells count="3">
    <mergeCell ref="A2:A3"/>
    <mergeCell ref="C5:D5"/>
    <mergeCell ref="C7:D9"/>
  </mergeCells>
  <printOptions/>
  <pageMargins left="0.7083333333333334" right="0.7083333333333334" top="1.2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
ÖNKORMÁNYZATA&amp;CFelhalmozási kiadások
2017.év&amp;R 10.melléklet 
a 6/2018. (V.30.)
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6.625" style="161" customWidth="1"/>
    <col min="2" max="2" width="49.00390625" style="1" customWidth="1"/>
    <col min="3" max="7" width="25.00390625" style="1" customWidth="1"/>
    <col min="8" max="16384" width="9.125" style="1" customWidth="1"/>
  </cols>
  <sheetData>
    <row r="2" ht="57" customHeight="1"/>
    <row r="3" spans="1:7" s="163" customFormat="1" ht="12.75" customHeight="1">
      <c r="A3" s="13" t="s">
        <v>363</v>
      </c>
      <c r="B3" s="162" t="s">
        <v>1</v>
      </c>
      <c r="C3" s="162" t="s">
        <v>2</v>
      </c>
      <c r="D3" s="162" t="s">
        <v>3</v>
      </c>
      <c r="E3" s="162" t="s">
        <v>55</v>
      </c>
      <c r="F3" s="162" t="s">
        <v>180</v>
      </c>
      <c r="G3" s="162" t="s">
        <v>181</v>
      </c>
    </row>
    <row r="4" spans="1:7" ht="30">
      <c r="A4" s="13"/>
      <c r="B4" s="66" t="s">
        <v>4</v>
      </c>
      <c r="C4" s="66" t="s">
        <v>364</v>
      </c>
      <c r="D4" s="66" t="s">
        <v>365</v>
      </c>
      <c r="E4" s="66" t="s">
        <v>366</v>
      </c>
      <c r="F4" s="66" t="s">
        <v>367</v>
      </c>
      <c r="G4" s="66" t="s">
        <v>161</v>
      </c>
    </row>
    <row r="5" spans="1:7" s="65" customFormat="1" ht="25.5" customHeight="1">
      <c r="A5" s="64">
        <v>1</v>
      </c>
      <c r="B5" s="9" t="s">
        <v>368</v>
      </c>
      <c r="C5" s="10">
        <v>1944000</v>
      </c>
      <c r="D5" s="10">
        <v>159317080</v>
      </c>
      <c r="E5" s="10">
        <v>16178755</v>
      </c>
      <c r="F5" s="10">
        <v>191250</v>
      </c>
      <c r="G5" s="10">
        <v>177631085</v>
      </c>
    </row>
    <row r="6" spans="1:7" s="65" customFormat="1" ht="25.5" customHeight="1">
      <c r="A6" s="64">
        <v>2</v>
      </c>
      <c r="B6" s="7" t="s">
        <v>369</v>
      </c>
      <c r="C6" s="8">
        <v>0</v>
      </c>
      <c r="D6" s="8">
        <v>0</v>
      </c>
      <c r="E6" s="8">
        <v>798002</v>
      </c>
      <c r="F6" s="8">
        <v>0</v>
      </c>
      <c r="G6" s="8">
        <v>798002</v>
      </c>
    </row>
    <row r="7" spans="1:7" s="65" customFormat="1" ht="25.5" customHeight="1">
      <c r="A7" s="64">
        <v>3</v>
      </c>
      <c r="B7" s="9" t="s">
        <v>370</v>
      </c>
      <c r="C7" s="10">
        <v>0</v>
      </c>
      <c r="D7" s="10">
        <v>0</v>
      </c>
      <c r="E7" s="10">
        <v>798002</v>
      </c>
      <c r="F7" s="10">
        <v>0</v>
      </c>
      <c r="G7" s="10">
        <v>798002</v>
      </c>
    </row>
    <row r="8" spans="1:7" s="65" customFormat="1" ht="25.5" customHeight="1">
      <c r="A8" s="64">
        <v>4</v>
      </c>
      <c r="B8" s="7" t="s">
        <v>371</v>
      </c>
      <c r="C8" s="8">
        <v>0</v>
      </c>
      <c r="D8" s="8">
        <v>541000</v>
      </c>
      <c r="E8" s="8">
        <v>0</v>
      </c>
      <c r="F8" s="8">
        <v>0</v>
      </c>
      <c r="G8" s="8">
        <v>541000</v>
      </c>
    </row>
    <row r="9" spans="1:7" s="65" customFormat="1" ht="25.5" customHeight="1">
      <c r="A9" s="64">
        <v>5</v>
      </c>
      <c r="B9" s="9" t="s">
        <v>372</v>
      </c>
      <c r="C9" s="10">
        <v>0</v>
      </c>
      <c r="D9" s="10">
        <v>541000</v>
      </c>
      <c r="E9" s="10">
        <v>0</v>
      </c>
      <c r="F9" s="10">
        <v>0</v>
      </c>
      <c r="G9" s="10">
        <v>541000</v>
      </c>
    </row>
    <row r="10" spans="1:7" s="65" customFormat="1" ht="25.5" customHeight="1">
      <c r="A10" s="64">
        <v>6</v>
      </c>
      <c r="B10" s="9" t="s">
        <v>373</v>
      </c>
      <c r="C10" s="10">
        <v>1944000</v>
      </c>
      <c r="D10" s="10">
        <v>158776080</v>
      </c>
      <c r="E10" s="10">
        <v>16976757</v>
      </c>
      <c r="F10" s="10">
        <v>191250</v>
      </c>
      <c r="G10" s="10">
        <v>177888087</v>
      </c>
    </row>
    <row r="11" spans="1:7" s="65" customFormat="1" ht="25.5" customHeight="1">
      <c r="A11" s="64">
        <v>7</v>
      </c>
      <c r="B11" s="9" t="s">
        <v>374</v>
      </c>
      <c r="C11" s="10">
        <v>1944000</v>
      </c>
      <c r="D11" s="10">
        <v>49219261</v>
      </c>
      <c r="E11" s="10">
        <v>8465262</v>
      </c>
      <c r="F11" s="10">
        <v>0</v>
      </c>
      <c r="G11" s="10">
        <v>59628523</v>
      </c>
    </row>
    <row r="12" spans="1:7" s="65" customFormat="1" ht="25.5" customHeight="1">
      <c r="A12" s="64">
        <v>8</v>
      </c>
      <c r="B12" s="7" t="s">
        <v>375</v>
      </c>
      <c r="C12" s="8">
        <v>0</v>
      </c>
      <c r="D12" s="8">
        <v>3500896</v>
      </c>
      <c r="E12" s="8">
        <v>2550533</v>
      </c>
      <c r="F12" s="8">
        <v>0</v>
      </c>
      <c r="G12" s="8">
        <v>6051429</v>
      </c>
    </row>
    <row r="13" spans="1:7" s="65" customFormat="1" ht="25.5" customHeight="1">
      <c r="A13" s="64">
        <v>9</v>
      </c>
      <c r="B13" s="9" t="s">
        <v>376</v>
      </c>
      <c r="C13" s="10">
        <v>1944000</v>
      </c>
      <c r="D13" s="10">
        <v>52720157</v>
      </c>
      <c r="E13" s="10">
        <v>11015795</v>
      </c>
      <c r="F13" s="10">
        <v>0</v>
      </c>
      <c r="G13" s="10">
        <v>65679952</v>
      </c>
    </row>
    <row r="14" spans="1:7" s="65" customFormat="1" ht="25.5" customHeight="1">
      <c r="A14" s="64">
        <v>10</v>
      </c>
      <c r="B14" s="9" t="s">
        <v>377</v>
      </c>
      <c r="C14" s="10">
        <v>1944000</v>
      </c>
      <c r="D14" s="10">
        <v>52720157</v>
      </c>
      <c r="E14" s="10">
        <v>11015795</v>
      </c>
      <c r="F14" s="10">
        <v>0</v>
      </c>
      <c r="G14" s="10">
        <v>65679952</v>
      </c>
    </row>
    <row r="15" spans="1:7" s="65" customFormat="1" ht="25.5" customHeight="1">
      <c r="A15" s="64">
        <v>11</v>
      </c>
      <c r="B15" s="9" t="s">
        <v>378</v>
      </c>
      <c r="C15" s="10">
        <v>0</v>
      </c>
      <c r="D15" s="10">
        <v>106055923</v>
      </c>
      <c r="E15" s="10">
        <v>5960962</v>
      </c>
      <c r="F15" s="10">
        <v>191250</v>
      </c>
      <c r="G15" s="10">
        <v>112208135</v>
      </c>
    </row>
    <row r="16" spans="1:7" s="65" customFormat="1" ht="25.5" customHeight="1">
      <c r="A16" s="64" t="s">
        <v>379</v>
      </c>
      <c r="B16" s="7" t="s">
        <v>380</v>
      </c>
      <c r="C16" s="8">
        <v>24000</v>
      </c>
      <c r="D16" s="8">
        <v>29000</v>
      </c>
      <c r="E16" s="8">
        <v>4600320</v>
      </c>
      <c r="F16" s="8">
        <v>0</v>
      </c>
      <c r="G16" s="8">
        <v>4653320</v>
      </c>
    </row>
  </sheetData>
  <sheetProtection selectLockedCells="1" selectUnlockedCells="1"/>
  <mergeCells count="1">
    <mergeCell ref="A3:A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headerFooter alignWithMargins="0">
    <oddHeader>&amp;LOROSZI KÖZSÉG
ÖNKORMÁNYZATA&amp;CKimutatás az immateriális javak, tárgyi eszközök 
 eszközök állományának 
alakulásáról
2017.ÉV&amp;R11.melléklet 
a 6/2018. (V.30.)
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D12" sqref="D12"/>
    </sheetView>
  </sheetViews>
  <sheetFormatPr defaultColWidth="9.00390625" defaultRowHeight="12.75"/>
  <cols>
    <col min="1" max="1" width="9.125" style="140" customWidth="1"/>
    <col min="2" max="2" width="71.875" style="140" customWidth="1"/>
    <col min="3" max="3" width="18.25390625" style="140" customWidth="1"/>
    <col min="4" max="4" width="20.25390625" style="140" customWidth="1"/>
    <col min="5" max="16384" width="9.125" style="140" customWidth="1"/>
  </cols>
  <sheetData>
    <row r="1" ht="12.75">
      <c r="D1" s="164" t="s">
        <v>350</v>
      </c>
    </row>
    <row r="2" spans="1:4" ht="33.75" customHeight="1">
      <c r="A2" s="165" t="s">
        <v>0</v>
      </c>
      <c r="B2" s="166" t="s">
        <v>1</v>
      </c>
      <c r="C2" s="166" t="s">
        <v>2</v>
      </c>
      <c r="D2" s="166" t="s">
        <v>3</v>
      </c>
    </row>
    <row r="3" spans="1:4" ht="18" customHeight="1">
      <c r="A3" s="167">
        <v>1</v>
      </c>
      <c r="B3" s="166" t="s">
        <v>4</v>
      </c>
      <c r="C3" s="168" t="s">
        <v>265</v>
      </c>
      <c r="D3" s="168" t="s">
        <v>266</v>
      </c>
    </row>
    <row r="4" spans="1:4" ht="18">
      <c r="A4" s="167"/>
      <c r="B4" s="166"/>
      <c r="C4" s="168" t="s">
        <v>381</v>
      </c>
      <c r="D4" s="168" t="s">
        <v>382</v>
      </c>
    </row>
    <row r="5" spans="1:4" ht="32.25" customHeight="1">
      <c r="A5" s="167">
        <v>2</v>
      </c>
      <c r="B5" s="169" t="s">
        <v>383</v>
      </c>
      <c r="C5" s="170">
        <f>SUM(C6:C10)</f>
        <v>149485</v>
      </c>
      <c r="D5" s="170">
        <f>SUM(D6:D10)</f>
        <v>1020981</v>
      </c>
    </row>
    <row r="6" spans="1:4" ht="32.25" customHeight="1">
      <c r="A6" s="167">
        <v>3</v>
      </c>
      <c r="B6" s="171" t="s">
        <v>331</v>
      </c>
      <c r="C6" s="172">
        <v>19773</v>
      </c>
      <c r="D6" s="172">
        <v>43064</v>
      </c>
    </row>
    <row r="7" spans="1:4" ht="32.25" customHeight="1">
      <c r="A7" s="167">
        <v>4</v>
      </c>
      <c r="B7" s="171" t="s">
        <v>332</v>
      </c>
      <c r="C7" s="172">
        <v>91815</v>
      </c>
      <c r="D7" s="172">
        <v>869865</v>
      </c>
    </row>
    <row r="8" spans="1:4" ht="32.25" customHeight="1">
      <c r="A8" s="167">
        <v>5</v>
      </c>
      <c r="B8" s="171" t="s">
        <v>333</v>
      </c>
      <c r="C8" s="172">
        <v>37897</v>
      </c>
      <c r="D8" s="172">
        <v>88767</v>
      </c>
    </row>
    <row r="9" spans="1:4" ht="32.25" customHeight="1">
      <c r="A9" s="167">
        <v>6</v>
      </c>
      <c r="B9" s="171" t="s">
        <v>334</v>
      </c>
      <c r="C9" s="172">
        <v>0</v>
      </c>
      <c r="D9" s="172">
        <v>19285</v>
      </c>
    </row>
    <row r="10" spans="1:4" s="153" customFormat="1" ht="46.5" customHeight="1">
      <c r="A10" s="167">
        <v>7</v>
      </c>
      <c r="B10" s="169" t="s">
        <v>384</v>
      </c>
      <c r="C10" s="172"/>
      <c r="D10" s="172"/>
    </row>
    <row r="11" spans="1:4" ht="33.75" customHeight="1">
      <c r="A11" s="167">
        <v>8</v>
      </c>
      <c r="B11" s="169" t="s">
        <v>385</v>
      </c>
      <c r="C11" s="173">
        <v>43623</v>
      </c>
      <c r="D11" s="173">
        <v>40000</v>
      </c>
    </row>
    <row r="12" spans="1:4" ht="32.25" customHeight="1">
      <c r="A12" s="167">
        <v>9</v>
      </c>
      <c r="B12" s="169" t="s">
        <v>386</v>
      </c>
      <c r="C12" s="174">
        <f>SUM(C5+C11)</f>
        <v>193108</v>
      </c>
      <c r="D12" s="174">
        <f>SUM(D5+D11)</f>
        <v>1060981</v>
      </c>
    </row>
  </sheetData>
  <sheetProtection selectLockedCells="1" selectUnlockedCells="1"/>
  <mergeCells count="2">
    <mergeCell ref="A3:A4"/>
    <mergeCell ref="B3:B4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 
ÖNKORMÁNYZATA&amp;CKÖVETELÉS ÁLLOMÁNY
2017.ÉV&amp;R12.melléklet 
a 6/2018. (V.30.)
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B7" sqref="B7"/>
    </sheetView>
  </sheetViews>
  <sheetFormatPr defaultColWidth="9.00390625" defaultRowHeight="12.75"/>
  <cols>
    <col min="1" max="1" width="9.125" style="175" customWidth="1"/>
    <col min="2" max="2" width="57.625" style="176" customWidth="1"/>
    <col min="3" max="3" width="18.625" style="176" customWidth="1"/>
    <col min="4" max="4" width="18.875" style="176" customWidth="1"/>
    <col min="5" max="16384" width="9.125" style="176" customWidth="1"/>
  </cols>
  <sheetData>
    <row r="1" ht="12.75">
      <c r="D1" s="177" t="s">
        <v>350</v>
      </c>
    </row>
    <row r="2" spans="1:4" ht="18">
      <c r="A2" s="178" t="s">
        <v>342</v>
      </c>
      <c r="B2" s="166" t="s">
        <v>1</v>
      </c>
      <c r="C2" s="166" t="s">
        <v>2</v>
      </c>
      <c r="D2" s="166" t="s">
        <v>3</v>
      </c>
    </row>
    <row r="3" spans="1:4" ht="18" customHeight="1">
      <c r="A3" s="178"/>
      <c r="B3" s="166" t="s">
        <v>4</v>
      </c>
      <c r="C3" s="168" t="s">
        <v>265</v>
      </c>
      <c r="D3" s="168" t="s">
        <v>266</v>
      </c>
    </row>
    <row r="4" spans="1:4" ht="18">
      <c r="A4" s="178"/>
      <c r="B4" s="166"/>
      <c r="C4" s="168" t="s">
        <v>381</v>
      </c>
      <c r="D4" s="168" t="s">
        <v>382</v>
      </c>
    </row>
    <row r="5" spans="1:4" ht="36">
      <c r="A5" s="179">
        <v>1</v>
      </c>
      <c r="B5" s="180" t="s">
        <v>311</v>
      </c>
      <c r="C5" s="172">
        <v>0</v>
      </c>
      <c r="D5" s="172">
        <f>SUM(D6)</f>
        <v>26460</v>
      </c>
    </row>
    <row r="6" spans="1:4" ht="18">
      <c r="A6" s="179">
        <v>2</v>
      </c>
      <c r="B6" s="181" t="s">
        <v>315</v>
      </c>
      <c r="C6" s="172"/>
      <c r="D6" s="172">
        <v>26460</v>
      </c>
    </row>
    <row r="7" spans="1:4" ht="36">
      <c r="A7" s="179">
        <v>3</v>
      </c>
      <c r="B7" s="180" t="s">
        <v>313</v>
      </c>
      <c r="C7" s="182">
        <f>SUM(C8)</f>
        <v>465858</v>
      </c>
      <c r="D7" s="182">
        <f>SUM(D8)</f>
        <v>670772</v>
      </c>
    </row>
    <row r="8" spans="1:4" ht="29.25" customHeight="1">
      <c r="A8" s="179">
        <v>4</v>
      </c>
      <c r="B8" s="183" t="s">
        <v>387</v>
      </c>
      <c r="C8" s="182">
        <v>465858</v>
      </c>
      <c r="D8" s="182">
        <v>670772</v>
      </c>
    </row>
    <row r="9" spans="1:4" ht="36">
      <c r="A9" s="179">
        <v>5</v>
      </c>
      <c r="B9" s="180" t="s">
        <v>319</v>
      </c>
      <c r="C9" s="182">
        <f>SUM(C10)</f>
        <v>631426</v>
      </c>
      <c r="D9" s="182">
        <f>SUM(D10)</f>
        <v>1499959</v>
      </c>
    </row>
    <row r="10" spans="1:4" ht="18">
      <c r="A10" s="179">
        <v>6</v>
      </c>
      <c r="B10" s="181" t="s">
        <v>388</v>
      </c>
      <c r="C10" s="182">
        <v>631426</v>
      </c>
      <c r="D10" s="182">
        <v>1499959</v>
      </c>
    </row>
    <row r="11" spans="1:4" ht="36" customHeight="1">
      <c r="A11" s="179">
        <v>7</v>
      </c>
      <c r="B11" s="184" t="s">
        <v>389</v>
      </c>
      <c r="C11" s="170">
        <f>SUM(C7+C9)</f>
        <v>1097284</v>
      </c>
      <c r="D11" s="170">
        <f>SUM(D7+D9+D5)</f>
        <v>2197191</v>
      </c>
    </row>
  </sheetData>
  <sheetProtection selectLockedCells="1" selectUnlockedCells="1"/>
  <mergeCells count="2">
    <mergeCell ref="A2:A4"/>
    <mergeCell ref="B3:B4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 
ÖNKORMÁNYZATA&amp;CKÖTELEZETTSÉGEK KIMUTATÁSA
2017.ÉV&amp;R13.melléklet 
a 6/2018. (V.30.)
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selection activeCell="C6" sqref="C6"/>
    </sheetView>
  </sheetViews>
  <sheetFormatPr defaultColWidth="9.00390625" defaultRowHeight="12.75"/>
  <cols>
    <col min="1" max="1" width="12.75390625" style="129" customWidth="1"/>
    <col min="2" max="2" width="72.25390625" style="129" customWidth="1"/>
    <col min="3" max="3" width="21.00390625" style="185" customWidth="1"/>
    <col min="4" max="16384" width="9.125" style="129" customWidth="1"/>
  </cols>
  <sheetData>
    <row r="1" ht="18">
      <c r="C1" s="143" t="s">
        <v>350</v>
      </c>
    </row>
    <row r="2" spans="1:3" s="187" customFormat="1" ht="18">
      <c r="A2" s="130" t="s">
        <v>342</v>
      </c>
      <c r="B2" s="130" t="s">
        <v>1</v>
      </c>
      <c r="C2" s="186" t="s">
        <v>2</v>
      </c>
    </row>
    <row r="3" spans="1:3" ht="36">
      <c r="A3" s="130"/>
      <c r="B3" s="188" t="s">
        <v>4</v>
      </c>
      <c r="C3" s="151" t="s">
        <v>390</v>
      </c>
    </row>
    <row r="4" spans="1:3" ht="34.5" customHeight="1">
      <c r="A4" s="189">
        <v>1</v>
      </c>
      <c r="B4" s="190" t="s">
        <v>391</v>
      </c>
      <c r="C4" s="151">
        <v>18500</v>
      </c>
    </row>
    <row r="5" spans="1:3" ht="34.5" customHeight="1">
      <c r="A5" s="189">
        <v>2</v>
      </c>
      <c r="B5" s="188" t="s">
        <v>392</v>
      </c>
      <c r="C5" s="151">
        <v>11467</v>
      </c>
    </row>
    <row r="6" spans="1:3" ht="34.5" customHeight="1">
      <c r="A6" s="191">
        <v>3</v>
      </c>
      <c r="B6" s="192" t="s">
        <v>161</v>
      </c>
      <c r="C6" s="151">
        <f>SUM(C4:C5)</f>
        <v>29967</v>
      </c>
    </row>
  </sheetData>
  <sheetProtection selectLockedCells="1" selectUnlockedCells="1"/>
  <mergeCells count="1">
    <mergeCell ref="A2:A3"/>
  </mergeCells>
  <printOptions/>
  <pageMargins left="0.7083333333333334" right="0.7083333333333334" top="1.2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 
ÖNKORMÁNYZATA&amp;CKÖZVETLEN TÁMOGATÁSOK
2017.ÉV&amp;R14. melléklet 
a 6/2018. (V.30.)
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workbookViewId="0" topLeftCell="A1">
      <selection activeCell="E13" sqref="E13"/>
    </sheetView>
  </sheetViews>
  <sheetFormatPr defaultColWidth="9.00390625" defaultRowHeight="12.75"/>
  <cols>
    <col min="1" max="1" width="12.00390625" style="193" customWidth="1"/>
    <col min="2" max="2" width="80.125" style="194" customWidth="1"/>
    <col min="3" max="3" width="22.125" style="194" customWidth="1"/>
    <col min="4" max="4" width="35.375" style="195" customWidth="1"/>
    <col min="5" max="254" width="9.125" style="194" customWidth="1"/>
    <col min="255" max="255" width="12.00390625" style="194" customWidth="1"/>
    <col min="256" max="16384" width="57.75390625" style="194" customWidth="1"/>
  </cols>
  <sheetData>
    <row r="2" spans="1:8" ht="18.75">
      <c r="A2" s="196" t="s">
        <v>393</v>
      </c>
      <c r="B2" s="196" t="s">
        <v>1</v>
      </c>
      <c r="C2" s="196" t="s">
        <v>2</v>
      </c>
      <c r="D2" s="197" t="s">
        <v>3</v>
      </c>
      <c r="E2" s="198"/>
      <c r="F2" s="198"/>
      <c r="G2" s="198"/>
      <c r="H2" s="199"/>
    </row>
    <row r="3" spans="1:8" s="193" customFormat="1" ht="18.75">
      <c r="A3" s="196">
        <v>1</v>
      </c>
      <c r="B3" s="200" t="s">
        <v>351</v>
      </c>
      <c r="C3" s="200" t="s">
        <v>394</v>
      </c>
      <c r="D3" s="201" t="s">
        <v>395</v>
      </c>
      <c r="E3" s="198"/>
      <c r="F3" s="198"/>
      <c r="G3" s="198"/>
      <c r="H3" s="199"/>
    </row>
    <row r="4" spans="1:8" s="193" customFormat="1" ht="32.25" customHeight="1">
      <c r="A4" s="196">
        <v>2</v>
      </c>
      <c r="B4" s="202" t="s">
        <v>396</v>
      </c>
      <c r="C4" s="202"/>
      <c r="D4" s="202"/>
      <c r="E4" s="198"/>
      <c r="F4" s="198"/>
      <c r="G4" s="198"/>
      <c r="H4" s="199"/>
    </row>
    <row r="5" spans="1:8" ht="18" customHeight="1">
      <c r="A5" s="196">
        <v>3</v>
      </c>
      <c r="B5" s="203" t="s">
        <v>397</v>
      </c>
      <c r="C5" s="203"/>
      <c r="D5" s="204"/>
      <c r="E5" s="199"/>
      <c r="F5" s="199"/>
      <c r="G5" s="199"/>
      <c r="H5" s="199"/>
    </row>
    <row r="6" spans="1:8" ht="18.75">
      <c r="A6" s="196">
        <v>4</v>
      </c>
      <c r="B6" s="203" t="s">
        <v>398</v>
      </c>
      <c r="C6" s="203">
        <v>2</v>
      </c>
      <c r="D6" s="204">
        <v>43815</v>
      </c>
      <c r="E6" s="199"/>
      <c r="F6" s="199"/>
      <c r="G6" s="199"/>
      <c r="H6" s="199"/>
    </row>
    <row r="7" spans="1:9" ht="31.5" customHeight="1">
      <c r="A7" s="196">
        <v>5</v>
      </c>
      <c r="B7" s="203" t="s">
        <v>399</v>
      </c>
      <c r="C7" s="203">
        <v>1</v>
      </c>
      <c r="D7" s="204">
        <v>10175</v>
      </c>
      <c r="E7" s="205"/>
      <c r="F7" s="205"/>
      <c r="G7" s="205"/>
      <c r="H7" s="205"/>
      <c r="I7" s="205"/>
    </row>
    <row r="8" spans="1:9" ht="18.75">
      <c r="A8" s="196">
        <v>6</v>
      </c>
      <c r="B8" s="203" t="s">
        <v>400</v>
      </c>
      <c r="C8" s="203">
        <v>7</v>
      </c>
      <c r="D8" s="204">
        <v>10175</v>
      </c>
      <c r="E8" s="199"/>
      <c r="F8" s="199"/>
      <c r="G8" s="199"/>
      <c r="H8" s="199"/>
      <c r="I8" s="199"/>
    </row>
    <row r="9" spans="1:9" ht="18.75">
      <c r="A9" s="196">
        <v>7</v>
      </c>
      <c r="B9" s="203" t="s">
        <v>401</v>
      </c>
      <c r="C9" s="203">
        <v>5</v>
      </c>
      <c r="D9" s="204"/>
      <c r="E9" s="199"/>
      <c r="F9" s="199"/>
      <c r="G9" s="199"/>
      <c r="H9" s="199"/>
      <c r="I9" s="199"/>
    </row>
    <row r="10" spans="1:9" ht="31.5" customHeight="1">
      <c r="A10" s="196">
        <v>8</v>
      </c>
      <c r="B10" s="206" t="s">
        <v>402</v>
      </c>
      <c r="C10" s="203">
        <f>SUM(C6:C9)</f>
        <v>15</v>
      </c>
      <c r="D10" s="204">
        <f>SUM(D6:D9)</f>
        <v>64165</v>
      </c>
      <c r="E10" s="205"/>
      <c r="F10" s="205"/>
      <c r="G10" s="205"/>
      <c r="H10" s="205"/>
      <c r="I10" s="205"/>
    </row>
    <row r="11" spans="1:9" ht="18.75" customHeight="1">
      <c r="A11" s="196">
        <v>9</v>
      </c>
      <c r="B11" s="202" t="s">
        <v>403</v>
      </c>
      <c r="C11" s="202"/>
      <c r="D11" s="202"/>
      <c r="E11" s="205"/>
      <c r="F11" s="205"/>
      <c r="G11" s="205"/>
      <c r="H11" s="205"/>
      <c r="I11" s="205"/>
    </row>
    <row r="12" spans="1:4" ht="47.25" customHeight="1">
      <c r="A12" s="196">
        <v>10</v>
      </c>
      <c r="B12" s="203" t="s">
        <v>404</v>
      </c>
      <c r="C12" s="196" t="s">
        <v>405</v>
      </c>
      <c r="D12" s="197" t="s">
        <v>405</v>
      </c>
    </row>
    <row r="13" spans="1:4" ht="18.75">
      <c r="A13" s="196">
        <v>11</v>
      </c>
      <c r="B13" s="203" t="s">
        <v>406</v>
      </c>
      <c r="C13" s="196" t="s">
        <v>405</v>
      </c>
      <c r="D13" s="197" t="s">
        <v>405</v>
      </c>
    </row>
    <row r="14" spans="1:4" ht="18.75">
      <c r="A14" s="196">
        <v>12</v>
      </c>
      <c r="B14" s="206" t="s">
        <v>407</v>
      </c>
      <c r="C14" s="196" t="s">
        <v>405</v>
      </c>
      <c r="D14" s="197" t="s">
        <v>405</v>
      </c>
    </row>
    <row r="15" spans="1:4" ht="18.75" customHeight="1">
      <c r="A15" s="196">
        <v>13</v>
      </c>
      <c r="B15" s="202" t="s">
        <v>408</v>
      </c>
      <c r="C15" s="202"/>
      <c r="D15" s="202"/>
    </row>
    <row r="16" spans="1:4" ht="36.75" customHeight="1">
      <c r="A16" s="196">
        <v>14</v>
      </c>
      <c r="B16" s="207" t="s">
        <v>409</v>
      </c>
      <c r="C16" s="202"/>
      <c r="D16" s="208"/>
    </row>
    <row r="17" spans="1:4" ht="18.75">
      <c r="A17" s="196">
        <v>15</v>
      </c>
      <c r="B17" s="206" t="s">
        <v>410</v>
      </c>
      <c r="C17" s="203"/>
      <c r="D17" s="204"/>
    </row>
    <row r="18" spans="1:4" ht="18.75">
      <c r="A18" s="196">
        <v>16</v>
      </c>
      <c r="B18" s="206" t="s">
        <v>411</v>
      </c>
      <c r="C18" s="203">
        <v>15</v>
      </c>
      <c r="D18" s="204">
        <f>SUM(D10)</f>
        <v>64165</v>
      </c>
    </row>
  </sheetData>
  <sheetProtection selectLockedCells="1" selectUnlockedCells="1"/>
  <mergeCells count="4">
    <mergeCell ref="H2:H3"/>
    <mergeCell ref="B4:D4"/>
    <mergeCell ref="B11:D11"/>
    <mergeCell ref="B15:D15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 
ÖNKORMÁNYZATA&amp;CKÖZVETETT TÁMOGATÁSOK
2017.ÉV&amp;R15. melléklet 
a 6/2018. (V.30.)
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B11" sqref="B11"/>
    </sheetView>
  </sheetViews>
  <sheetFormatPr defaultColWidth="9.00390625" defaultRowHeight="12.75"/>
  <cols>
    <col min="1" max="6" width="25.125" style="209" customWidth="1"/>
    <col min="7" max="16384" width="9.125" style="209" customWidth="1"/>
  </cols>
  <sheetData>
    <row r="1" ht="19.5">
      <c r="A1" s="210"/>
    </row>
    <row r="2" spans="1:6" ht="19.5">
      <c r="A2" s="211"/>
      <c r="F2" s="212" t="s">
        <v>350</v>
      </c>
    </row>
    <row r="3" spans="1:6" ht="19.5" customHeight="1">
      <c r="A3" s="189" t="s">
        <v>0</v>
      </c>
      <c r="B3" s="191" t="s">
        <v>1</v>
      </c>
      <c r="C3" s="191" t="s">
        <v>2</v>
      </c>
      <c r="D3" s="191" t="s">
        <v>3</v>
      </c>
      <c r="E3" s="191" t="s">
        <v>55</v>
      </c>
      <c r="F3" s="191" t="s">
        <v>180</v>
      </c>
    </row>
    <row r="4" spans="1:6" ht="54">
      <c r="A4" s="189"/>
      <c r="B4" s="191" t="s">
        <v>4</v>
      </c>
      <c r="C4" s="191" t="s">
        <v>412</v>
      </c>
      <c r="D4" s="191" t="s">
        <v>413</v>
      </c>
      <c r="E4" s="191" t="s">
        <v>414</v>
      </c>
      <c r="F4" s="191" t="s">
        <v>415</v>
      </c>
    </row>
    <row r="5" spans="1:6" ht="19.5" customHeight="1">
      <c r="A5" s="189">
        <v>1</v>
      </c>
      <c r="B5" s="213" t="s">
        <v>416</v>
      </c>
      <c r="C5" s="214">
        <v>0</v>
      </c>
      <c r="D5" s="214">
        <v>0</v>
      </c>
      <c r="E5" s="214">
        <v>0</v>
      </c>
      <c r="F5" s="214">
        <v>0</v>
      </c>
    </row>
    <row r="6" spans="1:6" ht="19.5">
      <c r="A6" s="189"/>
      <c r="B6" s="213"/>
      <c r="C6" s="214"/>
      <c r="D6" s="214"/>
      <c r="E6" s="214"/>
      <c r="F6" s="214"/>
    </row>
  </sheetData>
  <sheetProtection selectLockedCells="1" selectUnlockedCells="1"/>
  <mergeCells count="7">
    <mergeCell ref="A3:A4"/>
    <mergeCell ref="A5:A6"/>
    <mergeCell ref="B5:B6"/>
    <mergeCell ref="C5:C6"/>
    <mergeCell ref="D5:D6"/>
    <mergeCell ref="E5:E6"/>
    <mergeCell ref="F5:F6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 
ÖNKORMÁNYZATA&amp;CKÖLCSÖN ÁLLOMÁNY
2017.ÉV&amp;R16. melléklet 
a 6/2018. (V.30.)
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H7" sqref="H7"/>
    </sheetView>
  </sheetViews>
  <sheetFormatPr defaultColWidth="37.00390625" defaultRowHeight="12.75"/>
  <cols>
    <col min="1" max="1" width="12.00390625" style="129" customWidth="1"/>
    <col min="2" max="2" width="36.625" style="129" customWidth="1"/>
    <col min="3" max="3" width="11.875" style="129" customWidth="1"/>
    <col min="4" max="4" width="13.875" style="129" customWidth="1"/>
    <col min="5" max="7" width="8.25390625" style="129" customWidth="1"/>
    <col min="8" max="8" width="15.00390625" style="129" customWidth="1"/>
    <col min="9" max="16384" width="36.625" style="129" customWidth="1"/>
  </cols>
  <sheetData>
    <row r="1" ht="18">
      <c r="H1" s="215" t="s">
        <v>149</v>
      </c>
    </row>
    <row r="2" spans="1:8" ht="18" customHeight="1">
      <c r="A2" s="189" t="s">
        <v>0</v>
      </c>
      <c r="B2" s="189" t="s">
        <v>1</v>
      </c>
      <c r="C2" s="189" t="s">
        <v>2</v>
      </c>
      <c r="D2" s="189" t="s">
        <v>3</v>
      </c>
      <c r="E2" s="189" t="s">
        <v>55</v>
      </c>
      <c r="F2" s="189"/>
      <c r="G2" s="189"/>
      <c r="H2" s="189"/>
    </row>
    <row r="3" spans="1:8" ht="18" customHeight="1">
      <c r="A3" s="189"/>
      <c r="B3" s="189" t="s">
        <v>417</v>
      </c>
      <c r="C3" s="189" t="s">
        <v>418</v>
      </c>
      <c r="D3" s="189" t="s">
        <v>419</v>
      </c>
      <c r="E3" s="189" t="s">
        <v>420</v>
      </c>
      <c r="F3" s="189"/>
      <c r="G3" s="189"/>
      <c r="H3" s="189"/>
    </row>
    <row r="4" spans="1:8" ht="14.25" customHeight="1">
      <c r="A4" s="189"/>
      <c r="B4" s="189"/>
      <c r="C4" s="189" t="s">
        <v>421</v>
      </c>
      <c r="D4" s="189" t="s">
        <v>421</v>
      </c>
      <c r="E4" s="189"/>
      <c r="F4" s="189"/>
      <c r="G4" s="189"/>
      <c r="H4" s="189"/>
    </row>
    <row r="5" spans="1:8" ht="18">
      <c r="A5" s="189"/>
      <c r="B5" s="189"/>
      <c r="C5" s="216" t="s">
        <v>422</v>
      </c>
      <c r="D5" s="216" t="s">
        <v>422</v>
      </c>
      <c r="E5" s="189">
        <v>2017</v>
      </c>
      <c r="F5" s="189">
        <v>2018</v>
      </c>
      <c r="G5" s="189">
        <v>2019</v>
      </c>
      <c r="H5" s="189" t="s">
        <v>423</v>
      </c>
    </row>
    <row r="6" spans="1:8" s="220" customFormat="1" ht="38.25" customHeight="1">
      <c r="A6" s="189">
        <v>1</v>
      </c>
      <c r="B6" s="217" t="s">
        <v>424</v>
      </c>
      <c r="C6" s="218"/>
      <c r="D6" s="218"/>
      <c r="E6" s="219">
        <v>0</v>
      </c>
      <c r="F6" s="219">
        <v>0</v>
      </c>
      <c r="G6" s="219">
        <v>0</v>
      </c>
      <c r="H6" s="219">
        <v>0</v>
      </c>
    </row>
    <row r="7" spans="1:8" s="220" customFormat="1" ht="38.25" customHeight="1">
      <c r="A7" s="189">
        <v>2</v>
      </c>
      <c r="B7" s="217" t="s">
        <v>425</v>
      </c>
      <c r="C7" s="218"/>
      <c r="D7" s="218"/>
      <c r="E7" s="219">
        <v>0</v>
      </c>
      <c r="F7" s="219">
        <v>0</v>
      </c>
      <c r="G7" s="219">
        <v>0</v>
      </c>
      <c r="H7" s="219">
        <v>0</v>
      </c>
    </row>
    <row r="8" spans="1:8" s="220" customFormat="1" ht="38.25" customHeight="1">
      <c r="A8" s="189" t="s">
        <v>426</v>
      </c>
      <c r="B8" s="217" t="s">
        <v>427</v>
      </c>
      <c r="C8" s="221">
        <v>0</v>
      </c>
      <c r="D8" s="221">
        <v>0</v>
      </c>
      <c r="E8" s="219">
        <v>0</v>
      </c>
      <c r="F8" s="219">
        <v>0</v>
      </c>
      <c r="G8" s="219">
        <v>0</v>
      </c>
      <c r="H8" s="219">
        <v>0</v>
      </c>
    </row>
  </sheetData>
  <sheetProtection selectLockedCells="1" selectUnlockedCells="1"/>
  <mergeCells count="4">
    <mergeCell ref="A2:A5"/>
    <mergeCell ref="E2:H2"/>
    <mergeCell ref="B3:B5"/>
    <mergeCell ref="E3:H4"/>
  </mergeCells>
  <printOptions horizontalCentered="1"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
ÖNKORMÁNYZATA&amp;CHitelállomány kimutatása
2017.év&amp;R17. melléklet 
a 6/2018. (V.30.)
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E4" sqref="E4"/>
    </sheetView>
  </sheetViews>
  <sheetFormatPr defaultColWidth="9.00390625" defaultRowHeight="12.75"/>
  <cols>
    <col min="1" max="1" width="8.00390625" style="222" customWidth="1"/>
    <col min="2" max="2" width="111.125" style="222" customWidth="1"/>
    <col min="3" max="3" width="35.125" style="222" customWidth="1"/>
    <col min="4" max="4" width="25.375" style="222" customWidth="1"/>
    <col min="5" max="5" width="28.625" style="222" customWidth="1"/>
    <col min="6" max="16384" width="9.125" style="222" customWidth="1"/>
  </cols>
  <sheetData>
    <row r="1" ht="19.5">
      <c r="E1" s="223" t="s">
        <v>54</v>
      </c>
    </row>
    <row r="2" spans="1:5" s="226" customFormat="1" ht="19.5" customHeight="1">
      <c r="A2" s="224" t="s">
        <v>230</v>
      </c>
      <c r="B2" s="225" t="s">
        <v>1</v>
      </c>
      <c r="C2" s="225" t="s">
        <v>2</v>
      </c>
      <c r="D2" s="225" t="s">
        <v>3</v>
      </c>
      <c r="E2" s="225" t="s">
        <v>55</v>
      </c>
    </row>
    <row r="3" spans="1:5" s="227" customFormat="1" ht="108">
      <c r="A3" s="224"/>
      <c r="B3" s="224" t="s">
        <v>4</v>
      </c>
      <c r="C3" s="224" t="s">
        <v>428</v>
      </c>
      <c r="D3" s="224" t="s">
        <v>429</v>
      </c>
      <c r="E3" s="224" t="s">
        <v>430</v>
      </c>
    </row>
    <row r="4" spans="1:5" s="230" customFormat="1" ht="33" customHeight="1">
      <c r="A4" s="224">
        <v>1</v>
      </c>
      <c r="B4" s="228" t="s">
        <v>112</v>
      </c>
      <c r="C4" s="229">
        <v>7246485</v>
      </c>
      <c r="D4" s="229">
        <v>7246485</v>
      </c>
      <c r="E4" s="224"/>
    </row>
    <row r="5" spans="1:5" ht="43.5" customHeight="1">
      <c r="A5" s="189">
        <v>2</v>
      </c>
      <c r="B5" s="231" t="s">
        <v>113</v>
      </c>
      <c r="C5" s="232">
        <v>4178698</v>
      </c>
      <c r="D5" s="232">
        <v>4178698</v>
      </c>
      <c r="E5" s="232"/>
    </row>
    <row r="6" spans="1:5" ht="33" customHeight="1">
      <c r="A6" s="224">
        <v>3</v>
      </c>
      <c r="B6" s="231" t="s">
        <v>114</v>
      </c>
      <c r="C6" s="232">
        <v>1200000</v>
      </c>
      <c r="D6" s="232">
        <v>1200000</v>
      </c>
      <c r="E6" s="232"/>
    </row>
    <row r="7" spans="1:5" ht="33" customHeight="1">
      <c r="A7" s="189">
        <v>4</v>
      </c>
      <c r="B7" s="231" t="s">
        <v>115</v>
      </c>
      <c r="C7" s="232">
        <v>3549170</v>
      </c>
      <c r="D7" s="232">
        <v>3549170</v>
      </c>
      <c r="E7" s="232"/>
    </row>
    <row r="8" spans="1:5" s="233" customFormat="1" ht="33" customHeight="1">
      <c r="A8" s="189">
        <v>5</v>
      </c>
      <c r="B8" s="231" t="s">
        <v>431</v>
      </c>
      <c r="C8" s="232">
        <f>SUM(C4:C7)</f>
        <v>16174353</v>
      </c>
      <c r="D8" s="232">
        <f>SUM(D4:D7)</f>
        <v>16174353</v>
      </c>
      <c r="E8" s="232">
        <f>SUM(E4:E7)</f>
        <v>0</v>
      </c>
    </row>
  </sheetData>
  <sheetProtection selectLockedCells="1" selectUnlockedCells="1"/>
  <mergeCells count="1">
    <mergeCell ref="A2:A3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 
ÖNKORMÁNYZATA&amp;CÁLLAMI TÁMOGATÁSOK ALAKULÁSA 
2017.ÉV&amp;R18. melléklet 
a 6/2018. (V.30.)
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18" sqref="D18"/>
    </sheetView>
  </sheetViews>
  <sheetFormatPr defaultColWidth="9.00390625" defaultRowHeight="12.75"/>
  <cols>
    <col min="1" max="1" width="9.125" style="234" customWidth="1"/>
    <col min="2" max="2" width="16.875" style="140" customWidth="1"/>
    <col min="3" max="3" width="26.25390625" style="140" customWidth="1"/>
    <col min="4" max="4" width="25.25390625" style="140" customWidth="1"/>
    <col min="5" max="16384" width="9.125" style="140" customWidth="1"/>
  </cols>
  <sheetData>
    <row r="1" spans="1:5" ht="15.75">
      <c r="A1" s="235"/>
      <c r="E1" s="164" t="s">
        <v>350</v>
      </c>
    </row>
    <row r="2" spans="1:5" ht="15.75" customHeight="1">
      <c r="A2" s="236" t="s">
        <v>0</v>
      </c>
      <c r="B2" s="237" t="s">
        <v>1</v>
      </c>
      <c r="C2" s="237" t="s">
        <v>2</v>
      </c>
      <c r="D2" s="237" t="s">
        <v>3</v>
      </c>
      <c r="E2" s="237" t="s">
        <v>55</v>
      </c>
    </row>
    <row r="3" spans="1:5" ht="31.5">
      <c r="A3" s="236"/>
      <c r="B3" s="237" t="s">
        <v>4</v>
      </c>
      <c r="C3" s="237" t="s">
        <v>432</v>
      </c>
      <c r="D3" s="237" t="s">
        <v>433</v>
      </c>
      <c r="E3" s="237" t="s">
        <v>434</v>
      </c>
    </row>
    <row r="4" spans="1:5" ht="45" customHeight="1">
      <c r="A4" s="236" t="s">
        <v>435</v>
      </c>
      <c r="B4" s="238"/>
      <c r="C4" s="236"/>
      <c r="D4" s="236"/>
      <c r="E4" s="236"/>
    </row>
    <row r="5" spans="1:5" ht="45" customHeight="1">
      <c r="A5" s="236" t="s">
        <v>436</v>
      </c>
      <c r="B5" s="239" t="s">
        <v>437</v>
      </c>
      <c r="C5" s="237">
        <v>0</v>
      </c>
      <c r="D5" s="237">
        <v>0</v>
      </c>
      <c r="E5" s="237">
        <v>0</v>
      </c>
    </row>
    <row r="6" ht="15.75"/>
  </sheetData>
  <sheetProtection selectLockedCells="1" selectUnlockedCells="1"/>
  <mergeCells count="1">
    <mergeCell ref="A2:A3"/>
  </mergeCells>
  <printOptions horizontalCentered="1"/>
  <pageMargins left="0.7083333333333334" right="0.7083333333333334" top="1.3388888888888888" bottom="0.7479166666666667" header="0.31527777777777777" footer="0.5118055555555555"/>
  <pageSetup horizontalDpi="300" verticalDpi="300" orientation="landscape" paperSize="9"/>
  <headerFooter alignWithMargins="0">
    <oddHeader>&amp;LOROSZI KÖZSÉG
ÖNKORMÁNYZATA&amp;CA többéves kihatású döntések, kötelezettségvállalások bemutatása
2017.év&amp;R19. melléklet 
a 6/2018. (V.30.)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workbookViewId="0" topLeftCell="A1">
      <pane ySplit="3" topLeftCell="A4" activePane="bottomLeft" state="frozen"/>
      <selection pane="topLeft" activeCell="A1" sqref="A1"/>
      <selection pane="bottomLeft" activeCell="B86" sqref="B86"/>
    </sheetView>
  </sheetViews>
  <sheetFormatPr defaultColWidth="9.00390625" defaultRowHeight="12.75"/>
  <cols>
    <col min="1" max="1" width="10.625" style="11" customWidth="1"/>
    <col min="2" max="2" width="81.00390625" style="11" customWidth="1"/>
    <col min="3" max="5" width="23.25390625" style="11" customWidth="1"/>
    <col min="6" max="9" width="32.875" style="11" customWidth="1"/>
    <col min="10" max="16384" width="9.125" style="11" customWidth="1"/>
  </cols>
  <sheetData>
    <row r="1" ht="15">
      <c r="E1" s="12" t="s">
        <v>54</v>
      </c>
    </row>
    <row r="2" spans="1:5" s="14" customFormat="1" ht="1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55</v>
      </c>
    </row>
    <row r="3" spans="1:5" s="14" customFormat="1" ht="15">
      <c r="A3" s="13"/>
      <c r="B3" s="13" t="s">
        <v>4</v>
      </c>
      <c r="C3" s="13" t="s">
        <v>56</v>
      </c>
      <c r="D3" s="13" t="s">
        <v>57</v>
      </c>
      <c r="E3" s="13" t="s">
        <v>58</v>
      </c>
    </row>
    <row r="4" spans="1:5" ht="15">
      <c r="A4" s="13">
        <v>1</v>
      </c>
      <c r="B4" s="15" t="s">
        <v>59</v>
      </c>
      <c r="C4" s="16">
        <v>10656000</v>
      </c>
      <c r="D4" s="16">
        <v>10973872</v>
      </c>
      <c r="E4" s="16">
        <v>10973872</v>
      </c>
    </row>
    <row r="5" spans="1:5" ht="15">
      <c r="A5" s="13">
        <v>2</v>
      </c>
      <c r="B5" s="15" t="s">
        <v>60</v>
      </c>
      <c r="C5" s="16">
        <v>0</v>
      </c>
      <c r="D5" s="16">
        <v>22829</v>
      </c>
      <c r="E5" s="16">
        <v>22829</v>
      </c>
    </row>
    <row r="6" spans="1:5" ht="15">
      <c r="A6" s="13">
        <v>3</v>
      </c>
      <c r="B6" s="15" t="s">
        <v>61</v>
      </c>
      <c r="C6" s="16">
        <v>10656000</v>
      </c>
      <c r="D6" s="16">
        <v>10996701</v>
      </c>
      <c r="E6" s="16">
        <v>10996701</v>
      </c>
    </row>
    <row r="7" spans="1:5" ht="15">
      <c r="A7" s="13">
        <v>4</v>
      </c>
      <c r="B7" s="15" t="s">
        <v>62</v>
      </c>
      <c r="C7" s="16">
        <v>4496000</v>
      </c>
      <c r="D7" s="16">
        <v>4748345</v>
      </c>
      <c r="E7" s="16">
        <v>4748345</v>
      </c>
    </row>
    <row r="8" spans="1:5" ht="15">
      <c r="A8" s="13">
        <v>5</v>
      </c>
      <c r="B8" s="15" t="s">
        <v>63</v>
      </c>
      <c r="C8" s="16">
        <v>4496000</v>
      </c>
      <c r="D8" s="16">
        <v>4748345</v>
      </c>
      <c r="E8" s="16">
        <v>4748345</v>
      </c>
    </row>
    <row r="9" spans="1:5" ht="15.75">
      <c r="A9" s="13">
        <v>6</v>
      </c>
      <c r="B9" s="17" t="s">
        <v>64</v>
      </c>
      <c r="C9" s="18">
        <v>15152000</v>
      </c>
      <c r="D9" s="18">
        <v>15745046</v>
      </c>
      <c r="E9" s="18">
        <v>15745046</v>
      </c>
    </row>
    <row r="10" spans="1:5" ht="15.75">
      <c r="A10" s="13">
        <v>7</v>
      </c>
      <c r="B10" s="17" t="s">
        <v>65</v>
      </c>
      <c r="C10" s="18">
        <v>2627870</v>
      </c>
      <c r="D10" s="18">
        <v>2825646</v>
      </c>
      <c r="E10" s="18">
        <v>2825646</v>
      </c>
    </row>
    <row r="11" spans="1:5" ht="15">
      <c r="A11" s="13">
        <v>8</v>
      </c>
      <c r="B11" s="15" t="s">
        <v>66</v>
      </c>
      <c r="C11" s="16">
        <v>0</v>
      </c>
      <c r="D11" s="16">
        <v>0</v>
      </c>
      <c r="E11" s="16">
        <v>2774655</v>
      </c>
    </row>
    <row r="12" spans="1:5" ht="15">
      <c r="A12" s="13">
        <v>9</v>
      </c>
      <c r="B12" s="15" t="s">
        <v>67</v>
      </c>
      <c r="C12" s="16">
        <v>0</v>
      </c>
      <c r="D12" s="16">
        <v>0</v>
      </c>
      <c r="E12" s="16">
        <v>24616</v>
      </c>
    </row>
    <row r="13" spans="1:5" ht="15">
      <c r="A13" s="13">
        <v>10</v>
      </c>
      <c r="B13" s="15" t="s">
        <v>68</v>
      </c>
      <c r="C13" s="16">
        <v>0</v>
      </c>
      <c r="D13" s="16">
        <v>0</v>
      </c>
      <c r="E13" s="16">
        <v>26375</v>
      </c>
    </row>
    <row r="14" spans="1:5" ht="15">
      <c r="A14" s="13">
        <v>11</v>
      </c>
      <c r="B14" s="15" t="s">
        <v>69</v>
      </c>
      <c r="C14" s="16">
        <v>10000</v>
      </c>
      <c r="D14" s="16">
        <v>11203</v>
      </c>
      <c r="E14" s="16">
        <v>11203</v>
      </c>
    </row>
    <row r="15" spans="1:5" ht="15">
      <c r="A15" s="13">
        <v>12</v>
      </c>
      <c r="B15" s="15" t="s">
        <v>70</v>
      </c>
      <c r="C15" s="16">
        <v>1739000</v>
      </c>
      <c r="D15" s="16">
        <v>2042233</v>
      </c>
      <c r="E15" s="16">
        <v>2042233</v>
      </c>
    </row>
    <row r="16" spans="1:5" ht="15">
      <c r="A16" s="13">
        <v>13</v>
      </c>
      <c r="B16" s="15" t="s">
        <v>71</v>
      </c>
      <c r="C16" s="16">
        <v>1749000</v>
      </c>
      <c r="D16" s="16">
        <v>2053436</v>
      </c>
      <c r="E16" s="16">
        <v>2053436</v>
      </c>
    </row>
    <row r="17" spans="1:5" ht="15">
      <c r="A17" s="13">
        <v>14</v>
      </c>
      <c r="B17" s="15" t="s">
        <v>72</v>
      </c>
      <c r="C17" s="16">
        <v>90000</v>
      </c>
      <c r="D17" s="16">
        <v>133854</v>
      </c>
      <c r="E17" s="16">
        <v>133854</v>
      </c>
    </row>
    <row r="18" spans="1:5" ht="15">
      <c r="A18" s="13">
        <v>15</v>
      </c>
      <c r="B18" s="15" t="s">
        <v>73</v>
      </c>
      <c r="C18" s="16">
        <v>230000</v>
      </c>
      <c r="D18" s="16">
        <v>164464</v>
      </c>
      <c r="E18" s="16">
        <v>164464</v>
      </c>
    </row>
    <row r="19" spans="1:5" ht="15">
      <c r="A19" s="13">
        <v>16</v>
      </c>
      <c r="B19" s="15" t="s">
        <v>74</v>
      </c>
      <c r="C19" s="16">
        <v>320000</v>
      </c>
      <c r="D19" s="16">
        <v>298318</v>
      </c>
      <c r="E19" s="16">
        <v>298318</v>
      </c>
    </row>
    <row r="20" spans="1:5" ht="15">
      <c r="A20" s="13">
        <v>17</v>
      </c>
      <c r="B20" s="15" t="s">
        <v>75</v>
      </c>
      <c r="C20" s="16">
        <v>657500</v>
      </c>
      <c r="D20" s="16">
        <v>590671</v>
      </c>
      <c r="E20" s="16">
        <v>590671</v>
      </c>
    </row>
    <row r="21" spans="1:5" ht="15">
      <c r="A21" s="13">
        <v>18</v>
      </c>
      <c r="B21" s="15" t="s">
        <v>76</v>
      </c>
      <c r="C21" s="16">
        <v>360000</v>
      </c>
      <c r="D21" s="16">
        <v>323412</v>
      </c>
      <c r="E21" s="16">
        <v>302577</v>
      </c>
    </row>
    <row r="22" spans="1:5" ht="15">
      <c r="A22" s="13">
        <v>19</v>
      </c>
      <c r="B22" s="15" t="s">
        <v>77</v>
      </c>
      <c r="C22" s="16">
        <v>190000</v>
      </c>
      <c r="D22" s="16">
        <v>130217</v>
      </c>
      <c r="E22" s="16">
        <v>130217</v>
      </c>
    </row>
    <row r="23" spans="1:5" ht="15">
      <c r="A23" s="13">
        <v>20</v>
      </c>
      <c r="B23" s="15" t="s">
        <v>78</v>
      </c>
      <c r="C23" s="16">
        <v>20000</v>
      </c>
      <c r="D23" s="16">
        <v>1624300</v>
      </c>
      <c r="E23" s="16">
        <v>1624300</v>
      </c>
    </row>
    <row r="24" spans="1:5" ht="15">
      <c r="A24" s="13">
        <v>21</v>
      </c>
      <c r="B24" s="15" t="s">
        <v>79</v>
      </c>
      <c r="C24" s="16">
        <v>1210000</v>
      </c>
      <c r="D24" s="16">
        <v>743461</v>
      </c>
      <c r="E24" s="16">
        <v>743461</v>
      </c>
    </row>
    <row r="25" spans="1:5" ht="15">
      <c r="A25" s="13">
        <v>22</v>
      </c>
      <c r="B25" s="15" t="s">
        <v>80</v>
      </c>
      <c r="C25" s="16">
        <v>0</v>
      </c>
      <c r="D25" s="16">
        <v>0</v>
      </c>
      <c r="E25" s="16">
        <v>317228</v>
      </c>
    </row>
    <row r="26" spans="1:5" ht="15">
      <c r="A26" s="13">
        <v>23</v>
      </c>
      <c r="B26" s="15" t="s">
        <v>81</v>
      </c>
      <c r="C26" s="16">
        <v>2437500</v>
      </c>
      <c r="D26" s="16">
        <v>3412061</v>
      </c>
      <c r="E26" s="16">
        <v>3391226</v>
      </c>
    </row>
    <row r="27" spans="1:5" ht="15">
      <c r="A27" s="13">
        <v>24</v>
      </c>
      <c r="B27" s="15" t="s">
        <v>82</v>
      </c>
      <c r="C27" s="16">
        <v>1216718</v>
      </c>
      <c r="D27" s="16">
        <v>964641</v>
      </c>
      <c r="E27" s="16">
        <v>959016</v>
      </c>
    </row>
    <row r="28" spans="1:5" ht="15">
      <c r="A28" s="13">
        <v>25</v>
      </c>
      <c r="B28" s="15" t="s">
        <v>83</v>
      </c>
      <c r="C28" s="16">
        <v>0</v>
      </c>
      <c r="D28" s="16">
        <v>7415</v>
      </c>
      <c r="E28" s="16">
        <v>7415</v>
      </c>
    </row>
    <row r="29" spans="1:5" ht="15">
      <c r="A29" s="13">
        <v>26</v>
      </c>
      <c r="B29" s="15" t="s">
        <v>84</v>
      </c>
      <c r="C29" s="16">
        <v>1216718</v>
      </c>
      <c r="D29" s="16">
        <v>972056</v>
      </c>
      <c r="E29" s="16">
        <v>966431</v>
      </c>
    </row>
    <row r="30" spans="1:5" ht="15.75">
      <c r="A30" s="13">
        <v>27</v>
      </c>
      <c r="B30" s="17" t="s">
        <v>85</v>
      </c>
      <c r="C30" s="18">
        <v>5723218</v>
      </c>
      <c r="D30" s="18">
        <v>6735871</v>
      </c>
      <c r="E30" s="18">
        <v>6709411</v>
      </c>
    </row>
    <row r="31" spans="1:5" ht="15">
      <c r="A31" s="13">
        <v>28</v>
      </c>
      <c r="B31" s="15" t="s">
        <v>86</v>
      </c>
      <c r="C31" s="16">
        <v>0</v>
      </c>
      <c r="D31" s="16">
        <v>52000</v>
      </c>
      <c r="E31" s="16">
        <v>52000</v>
      </c>
    </row>
    <row r="32" spans="1:5" ht="21" customHeight="1">
      <c r="A32" s="13">
        <v>29</v>
      </c>
      <c r="B32" s="15" t="s">
        <v>87</v>
      </c>
      <c r="C32" s="16">
        <v>0</v>
      </c>
      <c r="D32" s="16">
        <v>0</v>
      </c>
      <c r="E32" s="16">
        <v>52000</v>
      </c>
    </row>
    <row r="33" spans="1:5" ht="15">
      <c r="A33" s="13">
        <v>30</v>
      </c>
      <c r="B33" s="15" t="s">
        <v>88</v>
      </c>
      <c r="C33" s="16">
        <v>1518000</v>
      </c>
      <c r="D33" s="16">
        <v>2160175</v>
      </c>
      <c r="E33" s="16">
        <v>2160175</v>
      </c>
    </row>
    <row r="34" spans="1:5" ht="15">
      <c r="A34" s="13">
        <v>31</v>
      </c>
      <c r="B34" s="15" t="s">
        <v>89</v>
      </c>
      <c r="C34" s="16">
        <v>0</v>
      </c>
      <c r="D34" s="16">
        <v>0</v>
      </c>
      <c r="E34" s="16">
        <v>666750</v>
      </c>
    </row>
    <row r="35" spans="1:5" ht="15">
      <c r="A35" s="13">
        <v>32</v>
      </c>
      <c r="B35" s="15" t="s">
        <v>90</v>
      </c>
      <c r="C35" s="16">
        <v>0</v>
      </c>
      <c r="D35" s="16">
        <v>0</v>
      </c>
      <c r="E35" s="16">
        <v>128225</v>
      </c>
    </row>
    <row r="36" spans="1:5" ht="15">
      <c r="A36" s="13">
        <v>33</v>
      </c>
      <c r="B36" s="15" t="s">
        <v>91</v>
      </c>
      <c r="C36" s="16">
        <v>0</v>
      </c>
      <c r="D36" s="16">
        <v>0</v>
      </c>
      <c r="E36" s="16">
        <v>1365200</v>
      </c>
    </row>
    <row r="37" spans="1:5" ht="15.75">
      <c r="A37" s="13">
        <v>34</v>
      </c>
      <c r="B37" s="17" t="s">
        <v>92</v>
      </c>
      <c r="C37" s="18">
        <v>1518000</v>
      </c>
      <c r="D37" s="18">
        <v>2212175</v>
      </c>
      <c r="E37" s="18">
        <v>2212175</v>
      </c>
    </row>
    <row r="38" spans="1:5" ht="15">
      <c r="A38" s="13">
        <v>35</v>
      </c>
      <c r="B38" s="15" t="s">
        <v>93</v>
      </c>
      <c r="C38" s="16">
        <v>2500000</v>
      </c>
      <c r="D38" s="16">
        <v>1827862</v>
      </c>
      <c r="E38" s="16">
        <v>1827862</v>
      </c>
    </row>
    <row r="39" spans="1:5" ht="15">
      <c r="A39" s="13">
        <v>36</v>
      </c>
      <c r="B39" s="15" t="s">
        <v>94</v>
      </c>
      <c r="C39" s="16">
        <v>0</v>
      </c>
      <c r="D39" s="16">
        <v>0</v>
      </c>
      <c r="E39" s="16">
        <v>974322</v>
      </c>
    </row>
    <row r="40" spans="1:5" ht="15">
      <c r="A40" s="13">
        <v>37</v>
      </c>
      <c r="B40" s="15" t="s">
        <v>95</v>
      </c>
      <c r="C40" s="16">
        <v>0</v>
      </c>
      <c r="D40" s="16">
        <v>0</v>
      </c>
      <c r="E40" s="16">
        <v>853540</v>
      </c>
    </row>
    <row r="41" spans="1:5" ht="15">
      <c r="A41" s="13">
        <v>38</v>
      </c>
      <c r="B41" s="15" t="s">
        <v>96</v>
      </c>
      <c r="C41" s="16">
        <v>20000</v>
      </c>
      <c r="D41" s="16">
        <v>29967</v>
      </c>
      <c r="E41" s="16">
        <v>29967</v>
      </c>
    </row>
    <row r="42" spans="1:5" ht="15">
      <c r="A42" s="13">
        <v>39</v>
      </c>
      <c r="B42" s="15" t="s">
        <v>97</v>
      </c>
      <c r="C42" s="16">
        <v>0</v>
      </c>
      <c r="D42" s="16">
        <v>0</v>
      </c>
      <c r="E42" s="16">
        <v>29967</v>
      </c>
    </row>
    <row r="43" spans="1:5" ht="15">
      <c r="A43" s="13">
        <v>40</v>
      </c>
      <c r="B43" s="15" t="s">
        <v>98</v>
      </c>
      <c r="C43" s="16">
        <v>1960000</v>
      </c>
      <c r="D43" s="16">
        <v>3178329</v>
      </c>
      <c r="E43" s="16">
        <v>0</v>
      </c>
    </row>
    <row r="44" spans="1:5" ht="15.75">
      <c r="A44" s="13">
        <v>41</v>
      </c>
      <c r="B44" s="17" t="s">
        <v>99</v>
      </c>
      <c r="C44" s="18">
        <v>4480000</v>
      </c>
      <c r="D44" s="18">
        <v>5036158</v>
      </c>
      <c r="E44" s="18">
        <v>1857829</v>
      </c>
    </row>
    <row r="45" spans="1:5" ht="15">
      <c r="A45" s="13">
        <v>42</v>
      </c>
      <c r="B45" s="15" t="s">
        <v>100</v>
      </c>
      <c r="C45" s="16">
        <v>0</v>
      </c>
      <c r="D45" s="16">
        <v>179000</v>
      </c>
      <c r="E45" s="16">
        <v>179000</v>
      </c>
    </row>
    <row r="46" spans="1:5" ht="15">
      <c r="A46" s="13">
        <v>43</v>
      </c>
      <c r="B46" s="15" t="s">
        <v>101</v>
      </c>
      <c r="C46" s="16">
        <v>540000</v>
      </c>
      <c r="D46" s="16">
        <v>619002</v>
      </c>
      <c r="E46" s="16">
        <v>619002</v>
      </c>
    </row>
    <row r="47" spans="1:5" ht="15">
      <c r="A47" s="13">
        <v>44</v>
      </c>
      <c r="B47" s="15" t="s">
        <v>102</v>
      </c>
      <c r="C47" s="16">
        <v>145800</v>
      </c>
      <c r="D47" s="16">
        <v>215461</v>
      </c>
      <c r="E47" s="16">
        <v>215461</v>
      </c>
    </row>
    <row r="48" spans="1:5" ht="15.75">
      <c r="A48" s="13">
        <v>45</v>
      </c>
      <c r="B48" s="17" t="s">
        <v>103</v>
      </c>
      <c r="C48" s="18">
        <v>685800</v>
      </c>
      <c r="D48" s="18">
        <v>1013463</v>
      </c>
      <c r="E48" s="18">
        <v>1013463</v>
      </c>
    </row>
    <row r="49" spans="1:5" ht="15">
      <c r="A49" s="13">
        <v>46</v>
      </c>
      <c r="B49" s="15" t="s">
        <v>104</v>
      </c>
      <c r="C49" s="16">
        <v>2325000</v>
      </c>
      <c r="D49" s="16">
        <v>2325000</v>
      </c>
      <c r="E49" s="16">
        <v>0</v>
      </c>
    </row>
    <row r="50" spans="1:5" ht="15">
      <c r="A50" s="13">
        <v>47</v>
      </c>
      <c r="B50" s="15" t="s">
        <v>105</v>
      </c>
      <c r="C50" s="16">
        <v>627750</v>
      </c>
      <c r="D50" s="16">
        <v>627750</v>
      </c>
      <c r="E50" s="16">
        <v>0</v>
      </c>
    </row>
    <row r="51" spans="1:5" ht="15.75">
      <c r="A51" s="13">
        <v>48</v>
      </c>
      <c r="B51" s="17" t="s">
        <v>106</v>
      </c>
      <c r="C51" s="18">
        <v>2952750</v>
      </c>
      <c r="D51" s="18">
        <v>2952750</v>
      </c>
      <c r="E51" s="18">
        <v>0</v>
      </c>
    </row>
    <row r="52" spans="1:5" ht="15.75">
      <c r="A52" s="13">
        <v>49</v>
      </c>
      <c r="B52" s="17" t="s">
        <v>107</v>
      </c>
      <c r="C52" s="18">
        <v>33139638</v>
      </c>
      <c r="D52" s="18">
        <v>36521109</v>
      </c>
      <c r="E52" s="18">
        <v>30363570</v>
      </c>
    </row>
    <row r="53" spans="1:5" ht="15">
      <c r="A53" s="13">
        <v>50</v>
      </c>
      <c r="B53" s="19" t="s">
        <v>108</v>
      </c>
      <c r="C53" s="20">
        <v>465858</v>
      </c>
      <c r="D53" s="20">
        <v>3543035</v>
      </c>
      <c r="E53" s="20">
        <v>3543035</v>
      </c>
    </row>
    <row r="54" spans="1:5" ht="15">
      <c r="A54" s="13">
        <v>51</v>
      </c>
      <c r="B54" s="19" t="s">
        <v>109</v>
      </c>
      <c r="C54" s="20">
        <v>465858</v>
      </c>
      <c r="D54" s="20">
        <v>3543035</v>
      </c>
      <c r="E54" s="20">
        <v>3543035</v>
      </c>
    </row>
    <row r="55" spans="1:5" ht="15.75">
      <c r="A55" s="13">
        <v>52</v>
      </c>
      <c r="B55" s="21" t="s">
        <v>110</v>
      </c>
      <c r="C55" s="22">
        <v>465858</v>
      </c>
      <c r="D55" s="22">
        <v>3543035</v>
      </c>
      <c r="E55" s="22">
        <v>3543035</v>
      </c>
    </row>
    <row r="56" spans="1:5" ht="15.75">
      <c r="A56" s="13">
        <v>53</v>
      </c>
      <c r="B56" s="21" t="s">
        <v>111</v>
      </c>
      <c r="C56" s="22">
        <f>SUM(C52+C55)</f>
        <v>33605496</v>
      </c>
      <c r="D56" s="22">
        <f>SUM(D52+D55)</f>
        <v>40064144</v>
      </c>
      <c r="E56" s="22">
        <f>SUM(E52+E55)</f>
        <v>33906605</v>
      </c>
    </row>
    <row r="57" spans="1:5" ht="15">
      <c r="A57" s="13">
        <v>54</v>
      </c>
      <c r="B57" s="19" t="s">
        <v>112</v>
      </c>
      <c r="C57" s="20">
        <v>6246485</v>
      </c>
      <c r="D57" s="20">
        <v>7246485</v>
      </c>
      <c r="E57" s="20">
        <v>7246485</v>
      </c>
    </row>
    <row r="58" spans="1:5" ht="30">
      <c r="A58" s="13">
        <v>55</v>
      </c>
      <c r="B58" s="19" t="s">
        <v>113</v>
      </c>
      <c r="C58" s="20">
        <v>4199970</v>
      </c>
      <c r="D58" s="20">
        <v>4178698</v>
      </c>
      <c r="E58" s="20">
        <v>4178698</v>
      </c>
    </row>
    <row r="59" spans="1:5" ht="15">
      <c r="A59" s="13">
        <v>56</v>
      </c>
      <c r="B59" s="19" t="s">
        <v>114</v>
      </c>
      <c r="C59" s="20">
        <v>1200000</v>
      </c>
      <c r="D59" s="20">
        <v>1200000</v>
      </c>
      <c r="E59" s="20">
        <v>1200000</v>
      </c>
    </row>
    <row r="60" spans="1:5" ht="15">
      <c r="A60" s="13">
        <v>57</v>
      </c>
      <c r="B60" s="19" t="s">
        <v>115</v>
      </c>
      <c r="C60" s="20">
        <v>0</v>
      </c>
      <c r="D60" s="20">
        <v>3549170</v>
      </c>
      <c r="E60" s="20">
        <v>3549170</v>
      </c>
    </row>
    <row r="61" spans="1:5" ht="15">
      <c r="A61" s="13">
        <v>58</v>
      </c>
      <c r="B61" s="19" t="s">
        <v>116</v>
      </c>
      <c r="C61" s="20">
        <v>11646455</v>
      </c>
      <c r="D61" s="20">
        <v>16174353</v>
      </c>
      <c r="E61" s="20">
        <v>16174353</v>
      </c>
    </row>
    <row r="62" spans="1:5" ht="15">
      <c r="A62" s="13">
        <v>59</v>
      </c>
      <c r="B62" s="19" t="s">
        <v>117</v>
      </c>
      <c r="C62" s="20">
        <v>8932000</v>
      </c>
      <c r="D62" s="20">
        <v>8981757</v>
      </c>
      <c r="E62" s="20">
        <v>8981757</v>
      </c>
    </row>
    <row r="63" spans="1:5" ht="15">
      <c r="A63" s="13">
        <v>60</v>
      </c>
      <c r="B63" s="19" t="s">
        <v>118</v>
      </c>
      <c r="C63" s="20">
        <v>0</v>
      </c>
      <c r="D63" s="20">
        <v>0</v>
      </c>
      <c r="E63" s="20">
        <v>52000</v>
      </c>
    </row>
    <row r="64" spans="1:5" ht="15">
      <c r="A64" s="13">
        <v>61</v>
      </c>
      <c r="B64" s="19" t="s">
        <v>119</v>
      </c>
      <c r="C64" s="20">
        <v>0</v>
      </c>
      <c r="D64" s="20">
        <v>0</v>
      </c>
      <c r="E64" s="20">
        <v>8929757</v>
      </c>
    </row>
    <row r="65" spans="1:5" ht="15.75">
      <c r="A65" s="13">
        <v>62</v>
      </c>
      <c r="B65" s="21" t="s">
        <v>120</v>
      </c>
      <c r="C65" s="22">
        <v>20578455</v>
      </c>
      <c r="D65" s="22">
        <v>25156110</v>
      </c>
      <c r="E65" s="22">
        <v>25156110</v>
      </c>
    </row>
    <row r="66" spans="1:5" ht="15">
      <c r="A66" s="13">
        <v>63</v>
      </c>
      <c r="B66" s="19" t="s">
        <v>121</v>
      </c>
      <c r="C66" s="20">
        <v>170000</v>
      </c>
      <c r="D66" s="20">
        <v>225733</v>
      </c>
      <c r="E66" s="20">
        <v>182669</v>
      </c>
    </row>
    <row r="67" spans="1:5" ht="15">
      <c r="A67" s="13">
        <v>64</v>
      </c>
      <c r="B67" s="19" t="s">
        <v>122</v>
      </c>
      <c r="C67" s="20">
        <v>0</v>
      </c>
      <c r="D67" s="20">
        <v>0</v>
      </c>
      <c r="E67" s="20">
        <v>182669</v>
      </c>
    </row>
    <row r="68" spans="1:5" ht="15">
      <c r="A68" s="13">
        <v>65</v>
      </c>
      <c r="B68" s="19" t="s">
        <v>123</v>
      </c>
      <c r="C68" s="20">
        <v>2000000</v>
      </c>
      <c r="D68" s="20">
        <v>1731257</v>
      </c>
      <c r="E68" s="20">
        <v>887900</v>
      </c>
    </row>
    <row r="69" spans="1:5" ht="30">
      <c r="A69" s="13">
        <v>66</v>
      </c>
      <c r="B69" s="19" t="s">
        <v>124</v>
      </c>
      <c r="C69" s="20">
        <v>0</v>
      </c>
      <c r="D69" s="20">
        <v>0</v>
      </c>
      <c r="E69" s="20">
        <v>887900</v>
      </c>
    </row>
    <row r="70" spans="1:5" ht="15">
      <c r="A70" s="13">
        <v>67</v>
      </c>
      <c r="B70" s="19" t="s">
        <v>125</v>
      </c>
      <c r="C70" s="20">
        <v>190000</v>
      </c>
      <c r="D70" s="20">
        <v>248700</v>
      </c>
      <c r="E70" s="20">
        <v>222192</v>
      </c>
    </row>
    <row r="71" spans="1:5" ht="30">
      <c r="A71" s="13">
        <v>68</v>
      </c>
      <c r="B71" s="19" t="s">
        <v>126</v>
      </c>
      <c r="C71" s="20">
        <v>0</v>
      </c>
      <c r="D71" s="20">
        <v>0</v>
      </c>
      <c r="E71" s="20">
        <v>222192</v>
      </c>
    </row>
    <row r="72" spans="1:5" ht="15">
      <c r="A72" s="13">
        <v>69</v>
      </c>
      <c r="B72" s="19" t="s">
        <v>127</v>
      </c>
      <c r="C72" s="20">
        <v>2190000</v>
      </c>
      <c r="D72" s="20">
        <v>1979957</v>
      </c>
      <c r="E72" s="20">
        <v>1110092</v>
      </c>
    </row>
    <row r="73" spans="1:5" ht="15">
      <c r="A73" s="13">
        <v>70</v>
      </c>
      <c r="B73" s="19" t="s">
        <v>128</v>
      </c>
      <c r="C73" s="20">
        <v>0</v>
      </c>
      <c r="D73" s="20">
        <v>97545</v>
      </c>
      <c r="E73" s="20">
        <v>8778</v>
      </c>
    </row>
    <row r="74" spans="1:5" ht="15">
      <c r="A74" s="13">
        <v>71</v>
      </c>
      <c r="B74" s="19" t="s">
        <v>129</v>
      </c>
      <c r="C74" s="20">
        <v>0</v>
      </c>
      <c r="D74" s="20">
        <v>0</v>
      </c>
      <c r="E74" s="20">
        <v>561</v>
      </c>
    </row>
    <row r="75" spans="1:5" ht="15.75">
      <c r="A75" s="13">
        <v>72</v>
      </c>
      <c r="B75" s="21" t="s">
        <v>130</v>
      </c>
      <c r="C75" s="22">
        <v>2360000</v>
      </c>
      <c r="D75" s="22">
        <v>2303235</v>
      </c>
      <c r="E75" s="22">
        <v>1301539</v>
      </c>
    </row>
    <row r="76" spans="1:5" ht="15">
      <c r="A76" s="13">
        <v>73</v>
      </c>
      <c r="B76" s="19" t="s">
        <v>131</v>
      </c>
      <c r="C76" s="20">
        <v>2227750</v>
      </c>
      <c r="D76" s="20">
        <v>70383</v>
      </c>
      <c r="E76" s="20">
        <v>70383</v>
      </c>
    </row>
    <row r="77" spans="1:5" ht="30">
      <c r="A77" s="13">
        <v>74</v>
      </c>
      <c r="B77" s="19" t="s">
        <v>132</v>
      </c>
      <c r="C77" s="20">
        <v>0</v>
      </c>
      <c r="D77" s="20">
        <v>0</v>
      </c>
      <c r="E77" s="20">
        <v>30383</v>
      </c>
    </row>
    <row r="78" spans="1:5" ht="15">
      <c r="A78" s="13">
        <v>75</v>
      </c>
      <c r="B78" s="19" t="s">
        <v>133</v>
      </c>
      <c r="C78" s="20">
        <v>202000</v>
      </c>
      <c r="D78" s="20">
        <v>249795</v>
      </c>
      <c r="E78" s="20">
        <v>230510</v>
      </c>
    </row>
    <row r="79" spans="1:5" ht="15">
      <c r="A79" s="13">
        <v>76</v>
      </c>
      <c r="B79" s="19" t="s">
        <v>134</v>
      </c>
      <c r="C79" s="20">
        <v>0</v>
      </c>
      <c r="D79" s="20">
        <v>126</v>
      </c>
      <c r="E79" s="20">
        <v>126</v>
      </c>
    </row>
    <row r="80" spans="1:5" ht="15">
      <c r="A80" s="13">
        <v>77</v>
      </c>
      <c r="B80" s="19" t="s">
        <v>135</v>
      </c>
      <c r="C80" s="20">
        <v>0</v>
      </c>
      <c r="D80" s="20">
        <v>126</v>
      </c>
      <c r="E80" s="20">
        <v>126</v>
      </c>
    </row>
    <row r="81" spans="1:5" ht="15">
      <c r="A81" s="13">
        <v>78</v>
      </c>
      <c r="B81" s="19" t="s">
        <v>136</v>
      </c>
      <c r="C81" s="20">
        <v>0</v>
      </c>
      <c r="D81" s="20">
        <v>221045</v>
      </c>
      <c r="E81" s="20">
        <v>221045</v>
      </c>
    </row>
    <row r="82" spans="1:5" ht="15">
      <c r="A82" s="13">
        <v>79</v>
      </c>
      <c r="B82" s="19" t="s">
        <v>137</v>
      </c>
      <c r="C82" s="20">
        <v>0</v>
      </c>
      <c r="D82" s="20">
        <v>126244</v>
      </c>
      <c r="E82" s="20">
        <v>126244</v>
      </c>
    </row>
    <row r="83" spans="1:5" ht="15">
      <c r="A83" s="13">
        <v>80</v>
      </c>
      <c r="B83" s="19" t="s">
        <v>138</v>
      </c>
      <c r="C83" s="20">
        <v>0</v>
      </c>
      <c r="D83" s="20">
        <v>0</v>
      </c>
      <c r="E83" s="20">
        <v>18244</v>
      </c>
    </row>
    <row r="84" spans="1:5" ht="15.75">
      <c r="A84" s="13">
        <v>81</v>
      </c>
      <c r="B84" s="21" t="s">
        <v>139</v>
      </c>
      <c r="C84" s="22">
        <v>2429750</v>
      </c>
      <c r="D84" s="22">
        <v>667593</v>
      </c>
      <c r="E84" s="22">
        <v>648308</v>
      </c>
    </row>
    <row r="85" spans="1:5" ht="15">
      <c r="A85" s="13">
        <v>82</v>
      </c>
      <c r="B85" s="19" t="s">
        <v>140</v>
      </c>
      <c r="C85" s="20">
        <v>2500000</v>
      </c>
      <c r="D85" s="20">
        <v>2500000</v>
      </c>
      <c r="E85" s="20">
        <v>2500000</v>
      </c>
    </row>
    <row r="86" spans="1:5" ht="15.75">
      <c r="A86" s="13">
        <v>83</v>
      </c>
      <c r="B86" s="21" t="s">
        <v>141</v>
      </c>
      <c r="C86" s="22">
        <v>2500000</v>
      </c>
      <c r="D86" s="22">
        <v>2500000</v>
      </c>
      <c r="E86" s="22">
        <v>2500000</v>
      </c>
    </row>
    <row r="87" spans="1:5" ht="15.75">
      <c r="A87" s="13">
        <v>84</v>
      </c>
      <c r="B87" s="21" t="s">
        <v>142</v>
      </c>
      <c r="C87" s="22">
        <v>27868205</v>
      </c>
      <c r="D87" s="22">
        <v>30626938</v>
      </c>
      <c r="E87" s="22">
        <v>29605957</v>
      </c>
    </row>
    <row r="88" spans="1:5" ht="15">
      <c r="A88" s="13">
        <v>85</v>
      </c>
      <c r="B88" s="19" t="s">
        <v>143</v>
      </c>
      <c r="C88" s="20">
        <v>5737291</v>
      </c>
      <c r="D88" s="20">
        <v>5689257</v>
      </c>
      <c r="E88" s="20">
        <v>5689257</v>
      </c>
    </row>
    <row r="89" spans="1:5" ht="15">
      <c r="A89" s="13">
        <v>86</v>
      </c>
      <c r="B89" s="19" t="s">
        <v>144</v>
      </c>
      <c r="C89" s="20">
        <v>5737291</v>
      </c>
      <c r="D89" s="20">
        <v>5689257</v>
      </c>
      <c r="E89" s="20">
        <v>5689257</v>
      </c>
    </row>
    <row r="90" spans="1:5" ht="15">
      <c r="A90" s="13">
        <v>87</v>
      </c>
      <c r="B90" s="19" t="s">
        <v>145</v>
      </c>
      <c r="C90" s="20">
        <v>0</v>
      </c>
      <c r="D90" s="20">
        <v>3747949</v>
      </c>
      <c r="E90" s="20">
        <v>3747949</v>
      </c>
    </row>
    <row r="91" spans="1:5" ht="15">
      <c r="A91" s="13">
        <v>88</v>
      </c>
      <c r="B91" s="19" t="s">
        <v>146</v>
      </c>
      <c r="C91" s="20">
        <v>5737291</v>
      </c>
      <c r="D91" s="20">
        <v>9437206</v>
      </c>
      <c r="E91" s="20">
        <v>9437206</v>
      </c>
    </row>
    <row r="92" spans="1:5" ht="15.75">
      <c r="A92" s="13">
        <v>89</v>
      </c>
      <c r="B92" s="21" t="s">
        <v>147</v>
      </c>
      <c r="C92" s="22">
        <v>5737291</v>
      </c>
      <c r="D92" s="22">
        <v>9437206</v>
      </c>
      <c r="E92" s="22">
        <v>9437206</v>
      </c>
    </row>
    <row r="93" spans="1:5" s="25" customFormat="1" ht="15.75">
      <c r="A93" s="13">
        <v>90</v>
      </c>
      <c r="B93" s="23" t="s">
        <v>148</v>
      </c>
      <c r="C93" s="24">
        <f>SUM(C87+C92)</f>
        <v>33605496</v>
      </c>
      <c r="D93" s="24">
        <f>SUM(D87+D92)</f>
        <v>40064144</v>
      </c>
      <c r="E93" s="24">
        <f>SUM(E87+E92)</f>
        <v>39043163</v>
      </c>
    </row>
  </sheetData>
  <sheetProtection selectLockedCells="1" selectUnlockedCells="1"/>
  <mergeCells count="1">
    <mergeCell ref="A2:A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headerFooter alignWithMargins="0">
    <oddHeader>&amp;LOROSZI KÖZSÉG
ÖNKORMÁNYZATA&amp;CPÉNZFORGALMI JELENTÉS 2017.ÉV&amp;R2. melléklet 
a 6/2018. (V.30.)
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9.125" style="234" customWidth="1"/>
    <col min="2" max="2" width="63.125" style="140" customWidth="1"/>
    <col min="3" max="3" width="26.25390625" style="140" customWidth="1"/>
    <col min="4" max="16384" width="9.125" style="140" customWidth="1"/>
  </cols>
  <sheetData>
    <row r="1" ht="15.75">
      <c r="A1" s="235"/>
    </row>
    <row r="2" spans="1:3" ht="12.75">
      <c r="A2" s="240"/>
      <c r="B2" s="241"/>
      <c r="C2" s="242" t="s">
        <v>350</v>
      </c>
    </row>
    <row r="3" spans="1:3" ht="12.75">
      <c r="A3" s="243" t="s">
        <v>342</v>
      </c>
      <c r="B3" s="244"/>
      <c r="C3" s="165"/>
    </row>
    <row r="4" spans="1:3" ht="12.75" customHeight="1">
      <c r="A4" s="243"/>
      <c r="B4" s="245" t="s">
        <v>4</v>
      </c>
      <c r="C4" s="246" t="s">
        <v>438</v>
      </c>
    </row>
    <row r="5" spans="1:3" ht="12.75" customHeight="1">
      <c r="A5" s="243"/>
      <c r="B5" s="245"/>
      <c r="C5" s="246"/>
    </row>
    <row r="6" spans="1:3" ht="15.75">
      <c r="A6" s="246" t="s">
        <v>435</v>
      </c>
      <c r="B6" s="247" t="s">
        <v>439</v>
      </c>
      <c r="C6" s="248">
        <v>1292761</v>
      </c>
    </row>
    <row r="7" spans="1:3" ht="15.75">
      <c r="A7" s="236" t="s">
        <v>436</v>
      </c>
      <c r="B7" s="247" t="s">
        <v>440</v>
      </c>
      <c r="C7" s="248">
        <v>0</v>
      </c>
    </row>
    <row r="8" spans="1:3" ht="15.75">
      <c r="A8" s="236" t="s">
        <v>441</v>
      </c>
      <c r="B8" s="247" t="s">
        <v>442</v>
      </c>
      <c r="C8" s="248">
        <v>8778</v>
      </c>
    </row>
    <row r="9" spans="1:3" ht="31.5">
      <c r="A9" s="236" t="s">
        <v>443</v>
      </c>
      <c r="B9" s="247" t="s">
        <v>444</v>
      </c>
      <c r="C9" s="248"/>
    </row>
    <row r="10" spans="1:3" ht="15.75">
      <c r="A10" s="236" t="s">
        <v>445</v>
      </c>
      <c r="B10" s="247" t="s">
        <v>446</v>
      </c>
      <c r="C10" s="248"/>
    </row>
    <row r="11" spans="1:3" ht="15.75">
      <c r="A11" s="236" t="s">
        <v>447</v>
      </c>
      <c r="B11" s="247" t="s">
        <v>448</v>
      </c>
      <c r="C11" s="248"/>
    </row>
    <row r="12" spans="1:3" ht="15.75">
      <c r="A12" s="236" t="s">
        <v>449</v>
      </c>
      <c r="B12" s="247" t="s">
        <v>450</v>
      </c>
      <c r="C12" s="248"/>
    </row>
    <row r="13" spans="1:3" ht="15.75">
      <c r="A13" s="236" t="s">
        <v>451</v>
      </c>
      <c r="B13" s="249" t="s">
        <v>452</v>
      </c>
      <c r="C13" s="250">
        <f>SUM(C6:C12)</f>
        <v>1301539</v>
      </c>
    </row>
    <row r="14" spans="1:3" ht="15.75">
      <c r="A14" s="236" t="s">
        <v>453</v>
      </c>
      <c r="B14" s="249" t="s">
        <v>454</v>
      </c>
      <c r="C14" s="250">
        <f>C13/2</f>
        <v>650769.5</v>
      </c>
    </row>
    <row r="15" spans="1:3" ht="15.75">
      <c r="A15" s="236" t="s">
        <v>455</v>
      </c>
      <c r="B15" s="249" t="s">
        <v>456</v>
      </c>
      <c r="C15" s="250"/>
    </row>
    <row r="16" spans="1:3" ht="15.75">
      <c r="A16" s="236" t="s">
        <v>457</v>
      </c>
      <c r="B16" s="251" t="s">
        <v>458</v>
      </c>
      <c r="C16" s="248"/>
    </row>
    <row r="17" spans="1:3" ht="15.75">
      <c r="A17" s="236" t="s">
        <v>459</v>
      </c>
      <c r="B17" s="251" t="s">
        <v>460</v>
      </c>
      <c r="C17" s="248"/>
    </row>
    <row r="18" spans="1:3" ht="15.75">
      <c r="A18" s="236" t="s">
        <v>461</v>
      </c>
      <c r="B18" s="251" t="s">
        <v>462</v>
      </c>
      <c r="C18" s="248"/>
    </row>
    <row r="19" spans="1:3" ht="15.75">
      <c r="A19" s="236" t="s">
        <v>463</v>
      </c>
      <c r="B19" s="251" t="s">
        <v>464</v>
      </c>
      <c r="C19" s="248"/>
    </row>
    <row r="20" spans="1:3" ht="15.75">
      <c r="A20" s="236" t="s">
        <v>465</v>
      </c>
      <c r="B20" s="251" t="s">
        <v>466</v>
      </c>
      <c r="C20" s="248"/>
    </row>
    <row r="21" spans="1:3" ht="15.75">
      <c r="A21" s="236" t="s">
        <v>467</v>
      </c>
      <c r="B21" s="251" t="s">
        <v>468</v>
      </c>
      <c r="C21" s="248"/>
    </row>
    <row r="22" spans="1:3" ht="15.75">
      <c r="A22" s="236" t="s">
        <v>469</v>
      </c>
      <c r="B22" s="251" t="s">
        <v>470</v>
      </c>
      <c r="C22" s="248"/>
    </row>
    <row r="23" spans="1:3" ht="31.5">
      <c r="A23" s="236" t="s">
        <v>471</v>
      </c>
      <c r="B23" s="249" t="s">
        <v>472</v>
      </c>
      <c r="C23" s="250">
        <f>SUM(C15:C22)</f>
        <v>0</v>
      </c>
    </row>
    <row r="24" spans="1:3" ht="15.75">
      <c r="A24" s="236" t="s">
        <v>473</v>
      </c>
      <c r="B24" s="251" t="s">
        <v>458</v>
      </c>
      <c r="C24" s="248"/>
    </row>
    <row r="25" spans="1:3" ht="15.75">
      <c r="A25" s="236" t="s">
        <v>474</v>
      </c>
      <c r="B25" s="251" t="s">
        <v>460</v>
      </c>
      <c r="C25" s="248"/>
    </row>
    <row r="26" spans="1:3" ht="15.75">
      <c r="A26" s="236" t="s">
        <v>475</v>
      </c>
      <c r="B26" s="251" t="s">
        <v>462</v>
      </c>
      <c r="C26" s="248"/>
    </row>
    <row r="27" spans="1:3" ht="15.75">
      <c r="A27" s="236" t="s">
        <v>476</v>
      </c>
      <c r="B27" s="251" t="s">
        <v>464</v>
      </c>
      <c r="C27" s="248"/>
    </row>
    <row r="28" spans="1:3" ht="15.75">
      <c r="A28" s="236" t="s">
        <v>477</v>
      </c>
      <c r="B28" s="251" t="s">
        <v>466</v>
      </c>
      <c r="C28" s="248"/>
    </row>
    <row r="29" spans="1:3" ht="15.75">
      <c r="A29" s="236" t="s">
        <v>478</v>
      </c>
      <c r="B29" s="251" t="s">
        <v>468</v>
      </c>
      <c r="C29" s="248"/>
    </row>
    <row r="30" spans="1:3" ht="15.75">
      <c r="A30" s="236" t="s">
        <v>479</v>
      </c>
      <c r="B30" s="251" t="s">
        <v>470</v>
      </c>
      <c r="C30" s="248"/>
    </row>
    <row r="31" spans="1:3" ht="15.75">
      <c r="A31" s="236" t="s">
        <v>480</v>
      </c>
      <c r="B31" s="249" t="s">
        <v>481</v>
      </c>
      <c r="C31" s="250">
        <f>SUM(C24:C30)</f>
        <v>0</v>
      </c>
    </row>
    <row r="32" spans="1:3" ht="15.75">
      <c r="A32" s="252" t="s">
        <v>482</v>
      </c>
      <c r="B32" s="253" t="s">
        <v>483</v>
      </c>
      <c r="C32" s="254">
        <f>C14-C23-C31</f>
        <v>650769.5</v>
      </c>
    </row>
    <row r="33" spans="1:3" ht="31.5">
      <c r="A33" s="236" t="s">
        <v>484</v>
      </c>
      <c r="B33" s="249" t="s">
        <v>485</v>
      </c>
      <c r="C33" s="255">
        <v>6</v>
      </c>
    </row>
  </sheetData>
  <sheetProtection selectLockedCells="1" selectUnlockedCells="1"/>
  <mergeCells count="3">
    <mergeCell ref="A3:A5"/>
    <mergeCell ref="B4:B5"/>
    <mergeCell ref="C4:C5"/>
  </mergeCells>
  <printOptions horizontalCentered="1"/>
  <pageMargins left="0.7083333333333334" right="0.7083333333333334" top="1.3388888888888888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
ÖNKORMÁNYZATA&amp;CAdósságot keletkeztető 
ügyleteiből eredő fizetési 
kötelezettség bemutatása
2017.év&amp;R20. melléklet 
a 6/2018. (V.30.)
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7">
      <selection activeCell="A16" sqref="A16"/>
    </sheetView>
  </sheetViews>
  <sheetFormatPr defaultColWidth="9.00390625" defaultRowHeight="12.75"/>
  <cols>
    <col min="1" max="1" width="9.125" style="26" customWidth="1"/>
    <col min="2" max="2" width="38.375" style="26" customWidth="1"/>
    <col min="3" max="3" width="21.375" style="26" customWidth="1"/>
    <col min="4" max="4" width="32.625" style="26" customWidth="1"/>
    <col min="5" max="5" width="23.625" style="26" customWidth="1"/>
    <col min="6" max="16384" width="9.125" style="26" customWidth="1"/>
  </cols>
  <sheetData>
    <row r="1" spans="1:8" ht="14.25">
      <c r="A1" s="27"/>
      <c r="B1" s="27"/>
      <c r="C1" s="27"/>
      <c r="D1" s="27"/>
      <c r="E1" s="28" t="s">
        <v>149</v>
      </c>
      <c r="F1" s="29"/>
      <c r="G1" s="29"/>
      <c r="H1" s="29"/>
    </row>
    <row r="2" spans="1:8" ht="18" customHeight="1">
      <c r="A2" s="30" t="s">
        <v>0</v>
      </c>
      <c r="B2" s="31" t="s">
        <v>1</v>
      </c>
      <c r="C2" s="31" t="s">
        <v>2</v>
      </c>
      <c r="D2" s="31" t="s">
        <v>3</v>
      </c>
      <c r="E2" s="31" t="s">
        <v>55</v>
      </c>
      <c r="F2" s="32"/>
      <c r="G2" s="32"/>
      <c r="H2" s="32"/>
    </row>
    <row r="3" spans="1:8" ht="18" customHeight="1">
      <c r="A3" s="30">
        <v>1</v>
      </c>
      <c r="B3" s="33" t="s">
        <v>4</v>
      </c>
      <c r="C3" s="33" t="s">
        <v>150</v>
      </c>
      <c r="D3" s="34" t="s">
        <v>4</v>
      </c>
      <c r="E3" s="34" t="s">
        <v>150</v>
      </c>
      <c r="F3" s="35"/>
      <c r="G3" s="35"/>
      <c r="H3" s="35"/>
    </row>
    <row r="4" spans="1:8" ht="34.5" customHeight="1">
      <c r="A4" s="30">
        <v>2</v>
      </c>
      <c r="B4" s="36" t="s">
        <v>151</v>
      </c>
      <c r="C4" s="36"/>
      <c r="D4" s="36"/>
      <c r="E4" s="36"/>
      <c r="F4" s="35"/>
      <c r="G4" s="35"/>
      <c r="H4" s="35"/>
    </row>
    <row r="5" spans="1:8" ht="28.5">
      <c r="A5" s="30">
        <v>3</v>
      </c>
      <c r="B5" s="37" t="s">
        <v>152</v>
      </c>
      <c r="C5" s="38">
        <v>25156110</v>
      </c>
      <c r="D5" s="39" t="s">
        <v>153</v>
      </c>
      <c r="E5" s="38">
        <v>15745046</v>
      </c>
      <c r="F5" s="35"/>
      <c r="G5" s="35"/>
      <c r="H5" s="35"/>
    </row>
    <row r="6" spans="1:8" ht="28.5">
      <c r="A6" s="30">
        <v>4</v>
      </c>
      <c r="B6" s="40" t="s">
        <v>154</v>
      </c>
      <c r="C6" s="41">
        <v>1301539</v>
      </c>
      <c r="D6" s="42" t="s">
        <v>155</v>
      </c>
      <c r="E6" s="38">
        <v>2825646</v>
      </c>
      <c r="F6" s="35"/>
      <c r="G6" s="35"/>
      <c r="H6" s="35"/>
    </row>
    <row r="7" spans="1:8" ht="18" customHeight="1">
      <c r="A7" s="30">
        <v>5</v>
      </c>
      <c r="B7" s="43" t="s">
        <v>156</v>
      </c>
      <c r="C7" s="38">
        <v>648308</v>
      </c>
      <c r="D7" s="43" t="s">
        <v>157</v>
      </c>
      <c r="E7" s="38">
        <v>6709411</v>
      </c>
      <c r="F7" s="35"/>
      <c r="G7" s="35"/>
      <c r="H7" s="35"/>
    </row>
    <row r="8" spans="1:8" ht="30" customHeight="1">
      <c r="A8" s="30">
        <v>6</v>
      </c>
      <c r="B8" s="43" t="s">
        <v>158</v>
      </c>
      <c r="C8" s="38"/>
      <c r="D8" s="37" t="s">
        <v>159</v>
      </c>
      <c r="E8" s="38">
        <v>2212175</v>
      </c>
      <c r="F8" s="35"/>
      <c r="G8" s="35"/>
      <c r="H8" s="35"/>
    </row>
    <row r="9" spans="1:8" ht="18" customHeight="1">
      <c r="A9" s="30">
        <v>7</v>
      </c>
      <c r="B9" s="44"/>
      <c r="C9" s="44"/>
      <c r="D9" s="45" t="s">
        <v>160</v>
      </c>
      <c r="E9" s="46">
        <v>1857829</v>
      </c>
      <c r="F9" s="35"/>
      <c r="G9" s="35"/>
      <c r="H9" s="35"/>
    </row>
    <row r="10" spans="1:8" ht="18" customHeight="1">
      <c r="A10" s="30">
        <v>8</v>
      </c>
      <c r="B10" s="47" t="s">
        <v>161</v>
      </c>
      <c r="C10" s="48">
        <f>SUM(C5:C8)</f>
        <v>27105957</v>
      </c>
      <c r="D10" s="47" t="s">
        <v>161</v>
      </c>
      <c r="E10" s="48">
        <f>SUM(E5:E9)</f>
        <v>29350107</v>
      </c>
      <c r="F10" s="35"/>
      <c r="G10" s="35"/>
      <c r="H10" s="35"/>
    </row>
    <row r="11" spans="1:8" ht="18" customHeight="1">
      <c r="A11" s="30">
        <v>9</v>
      </c>
      <c r="B11" s="47" t="s">
        <v>162</v>
      </c>
      <c r="C11" s="48">
        <f>C10-E10</f>
        <v>-2244150</v>
      </c>
      <c r="D11" s="49"/>
      <c r="E11" s="49"/>
      <c r="F11" s="35"/>
      <c r="G11" s="35"/>
      <c r="H11" s="35"/>
    </row>
    <row r="12" spans="1:8" s="51" customFormat="1" ht="35.25" customHeight="1">
      <c r="A12" s="30">
        <v>10</v>
      </c>
      <c r="B12" s="36" t="s">
        <v>163</v>
      </c>
      <c r="C12" s="36"/>
      <c r="D12" s="36"/>
      <c r="E12" s="36"/>
      <c r="F12" s="50"/>
      <c r="G12" s="50"/>
      <c r="H12" s="50"/>
    </row>
    <row r="13" spans="1:5" ht="28.5">
      <c r="A13" s="30">
        <v>11</v>
      </c>
      <c r="B13" s="37" t="s">
        <v>164</v>
      </c>
      <c r="C13" s="38"/>
      <c r="D13" s="39" t="s">
        <v>165</v>
      </c>
      <c r="E13" s="38">
        <v>1013463</v>
      </c>
    </row>
    <row r="14" spans="1:5" ht="18" customHeight="1">
      <c r="A14" s="30">
        <v>12</v>
      </c>
      <c r="B14" s="40" t="s">
        <v>166</v>
      </c>
      <c r="C14" s="41">
        <v>2500000</v>
      </c>
      <c r="D14" s="42" t="s">
        <v>167</v>
      </c>
      <c r="E14" s="38"/>
    </row>
    <row r="15" spans="1:8" ht="18" customHeight="1">
      <c r="A15" s="30">
        <v>13</v>
      </c>
      <c r="B15" s="47" t="s">
        <v>161</v>
      </c>
      <c r="C15" s="48">
        <f>SUM(C13:C14)</f>
        <v>2500000</v>
      </c>
      <c r="D15" s="47" t="s">
        <v>161</v>
      </c>
      <c r="E15" s="48">
        <f>SUM(E13:E14)</f>
        <v>1013463</v>
      </c>
      <c r="F15" s="35"/>
      <c r="G15" s="35"/>
      <c r="H15" s="35"/>
    </row>
    <row r="16" spans="1:8" ht="18" customHeight="1">
      <c r="A16" s="30">
        <v>14</v>
      </c>
      <c r="B16" s="47" t="s">
        <v>162</v>
      </c>
      <c r="C16" s="48">
        <f>C15-E15</f>
        <v>1486537</v>
      </c>
      <c r="D16" s="47"/>
      <c r="E16" s="48"/>
      <c r="F16" s="35"/>
      <c r="G16" s="35"/>
      <c r="H16" s="35"/>
    </row>
    <row r="17" spans="1:5" s="51" customFormat="1" ht="35.25" customHeight="1">
      <c r="A17" s="30">
        <v>15</v>
      </c>
      <c r="B17" s="36" t="s">
        <v>168</v>
      </c>
      <c r="C17" s="36"/>
      <c r="D17" s="36"/>
      <c r="E17" s="36"/>
    </row>
    <row r="18" spans="1:5" ht="28.5">
      <c r="A18" s="30">
        <v>16</v>
      </c>
      <c r="B18" s="37" t="s">
        <v>169</v>
      </c>
      <c r="C18" s="38">
        <v>5689257</v>
      </c>
      <c r="D18" s="37" t="s">
        <v>170</v>
      </c>
      <c r="E18" s="38">
        <v>3543035</v>
      </c>
    </row>
    <row r="19" spans="1:5" ht="14.25">
      <c r="A19" s="30">
        <v>17</v>
      </c>
      <c r="B19" s="37" t="s">
        <v>170</v>
      </c>
      <c r="C19" s="38">
        <v>3747949</v>
      </c>
      <c r="D19" s="52"/>
      <c r="E19" s="53"/>
    </row>
    <row r="20" spans="1:8" ht="18" customHeight="1">
      <c r="A20" s="30">
        <v>18</v>
      </c>
      <c r="B20" s="47" t="s">
        <v>161</v>
      </c>
      <c r="C20" s="48">
        <f>SUM(C18:C19)</f>
        <v>9437206</v>
      </c>
      <c r="D20" s="47" t="s">
        <v>161</v>
      </c>
      <c r="E20" s="48">
        <f>E18</f>
        <v>3543035</v>
      </c>
      <c r="F20" s="35"/>
      <c r="G20" s="35"/>
      <c r="H20" s="35"/>
    </row>
    <row r="21" spans="1:8" ht="18" customHeight="1">
      <c r="A21" s="30">
        <v>19</v>
      </c>
      <c r="B21" s="47" t="s">
        <v>162</v>
      </c>
      <c r="C21" s="48">
        <f>C20-E20</f>
        <v>5894171</v>
      </c>
      <c r="D21" s="47"/>
      <c r="E21" s="48"/>
      <c r="F21" s="35"/>
      <c r="G21" s="35"/>
      <c r="H21" s="35"/>
    </row>
    <row r="22" spans="1:5" ht="39" customHeight="1">
      <c r="A22" s="30">
        <v>20</v>
      </c>
      <c r="B22" s="36" t="s">
        <v>171</v>
      </c>
      <c r="C22" s="36"/>
      <c r="D22" s="36"/>
      <c r="E22" s="36"/>
    </row>
    <row r="23" spans="1:5" ht="27.75" customHeight="1">
      <c r="A23" s="30">
        <v>21</v>
      </c>
      <c r="B23" s="37" t="s">
        <v>172</v>
      </c>
      <c r="C23" s="38">
        <f>C10</f>
        <v>27105957</v>
      </c>
      <c r="D23" s="39" t="s">
        <v>173</v>
      </c>
      <c r="E23" s="38">
        <f>E10</f>
        <v>29350107</v>
      </c>
    </row>
    <row r="24" spans="1:5" ht="27.75" customHeight="1">
      <c r="A24" s="30">
        <v>22</v>
      </c>
      <c r="B24" s="37" t="s">
        <v>174</v>
      </c>
      <c r="C24" s="38">
        <f>C15</f>
        <v>2500000</v>
      </c>
      <c r="D24" s="39" t="s">
        <v>175</v>
      </c>
      <c r="E24" s="38">
        <f>E15</f>
        <v>1013463</v>
      </c>
    </row>
    <row r="25" spans="1:5" ht="27.75" customHeight="1">
      <c r="A25" s="30">
        <v>23</v>
      </c>
      <c r="B25" s="37" t="s">
        <v>176</v>
      </c>
      <c r="C25" s="38">
        <f>C20</f>
        <v>9437206</v>
      </c>
      <c r="D25" s="39" t="s">
        <v>177</v>
      </c>
      <c r="E25" s="38">
        <f>E20</f>
        <v>3543035</v>
      </c>
    </row>
    <row r="26" spans="1:8" ht="27.75" customHeight="1">
      <c r="A26" s="30">
        <v>24</v>
      </c>
      <c r="B26" s="47" t="s">
        <v>178</v>
      </c>
      <c r="C26" s="48">
        <f>SUM(C23:C25)</f>
        <v>39043163</v>
      </c>
      <c r="D26" s="47" t="s">
        <v>179</v>
      </c>
      <c r="E26" s="48">
        <f>SUM(E23:E25)</f>
        <v>33906605</v>
      </c>
      <c r="F26" s="35"/>
      <c r="G26" s="35"/>
      <c r="H26" s="35"/>
    </row>
    <row r="27" spans="1:8" ht="27.75" customHeight="1">
      <c r="A27" s="30">
        <v>25</v>
      </c>
      <c r="B27" s="47" t="s">
        <v>162</v>
      </c>
      <c r="C27" s="48">
        <f>C26-E26</f>
        <v>5136558</v>
      </c>
      <c r="D27" s="47"/>
      <c r="E27" s="48"/>
      <c r="F27" s="35"/>
      <c r="G27" s="35"/>
      <c r="H27" s="35"/>
    </row>
  </sheetData>
  <sheetProtection selectLockedCells="1" selectUnlockedCells="1"/>
  <mergeCells count="4">
    <mergeCell ref="B4:E4"/>
    <mergeCell ref="B12:E12"/>
    <mergeCell ref="B17:E17"/>
    <mergeCell ref="B22:E22"/>
  </mergeCells>
  <printOptions horizontalCentered="1" verticalCentered="1"/>
  <pageMargins left="0.7083333333333334" right="0.7083333333333334" top="1.3388888888888888" bottom="0.7479166666666667" header="0.5118055555555555" footer="0.5118055555555555"/>
  <pageSetup fitToHeight="1" fitToWidth="1" horizontalDpi="300" verticalDpi="300" orientation="landscape" paperSize="9"/>
  <headerFooter alignWithMargins="0">
    <oddHeader>&amp;LOROSZI KÖZSÉG 
ÖNKORMÁNYZATA&amp;CPÉNTFORGALMI MÉRLEG
2017.ÉV&amp;R3. melléklet 
a 6/2018. (V.30.)
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3.00390625" style="1" customWidth="1"/>
    <col min="2" max="2" width="62.25390625" style="1" customWidth="1"/>
    <col min="3" max="3" width="13.00390625" style="1" customWidth="1"/>
    <col min="4" max="4" width="18.25390625" style="1" customWidth="1"/>
    <col min="5" max="5" width="14.125" style="1" customWidth="1"/>
    <col min="6" max="6" width="18.125" style="1" customWidth="1"/>
    <col min="7" max="7" width="14.75390625" style="1" customWidth="1"/>
    <col min="8" max="8" width="13.375" style="1" customWidth="1"/>
    <col min="9" max="9" width="17.25390625" style="1" customWidth="1"/>
    <col min="10" max="10" width="17.125" style="1" customWidth="1"/>
    <col min="11" max="11" width="13.875" style="1" customWidth="1"/>
    <col min="12" max="12" width="12.875" style="1" customWidth="1"/>
    <col min="13" max="14" width="16.125" style="1" customWidth="1"/>
    <col min="15" max="15" width="16.625" style="1" customWidth="1"/>
    <col min="16" max="16" width="13.875" style="1" customWidth="1"/>
    <col min="17" max="17" width="20.25390625" style="1" customWidth="1"/>
    <col min="18" max="18" width="18.25390625" style="1" customWidth="1"/>
    <col min="19" max="19" width="13.75390625" style="1" customWidth="1"/>
    <col min="20" max="20" width="16.375" style="1" customWidth="1"/>
    <col min="21" max="21" width="17.75390625" style="1" customWidth="1"/>
    <col min="22" max="22" width="18.25390625" style="1" customWidth="1"/>
    <col min="23" max="16384" width="9.125" style="1" customWidth="1"/>
  </cols>
  <sheetData>
    <row r="1" spans="1:21" s="56" customFormat="1" ht="15.75">
      <c r="A1" s="54"/>
      <c r="B1" s="55" t="s">
        <v>1</v>
      </c>
      <c r="C1" s="55" t="s">
        <v>2</v>
      </c>
      <c r="D1" s="55" t="s">
        <v>3</v>
      </c>
      <c r="E1" s="55" t="s">
        <v>55</v>
      </c>
      <c r="F1" s="55" t="s">
        <v>180</v>
      </c>
      <c r="G1" s="55" t="s">
        <v>181</v>
      </c>
      <c r="H1" s="55" t="s">
        <v>182</v>
      </c>
      <c r="I1" s="55" t="s">
        <v>183</v>
      </c>
      <c r="J1" s="55" t="s">
        <v>184</v>
      </c>
      <c r="K1" s="55" t="s">
        <v>185</v>
      </c>
      <c r="L1" s="55" t="s">
        <v>186</v>
      </c>
      <c r="M1" s="55" t="s">
        <v>187</v>
      </c>
      <c r="N1" s="55" t="s">
        <v>188</v>
      </c>
      <c r="O1" s="55" t="s">
        <v>189</v>
      </c>
      <c r="P1" s="55" t="s">
        <v>190</v>
      </c>
      <c r="Q1" s="55" t="s">
        <v>191</v>
      </c>
      <c r="R1" s="55" t="s">
        <v>192</v>
      </c>
      <c r="S1" s="55" t="s">
        <v>193</v>
      </c>
      <c r="T1" s="55" t="s">
        <v>194</v>
      </c>
      <c r="U1" s="55" t="s">
        <v>195</v>
      </c>
    </row>
    <row r="2" spans="1:21" ht="122.25" customHeight="1">
      <c r="A2" s="57" t="s">
        <v>0</v>
      </c>
      <c r="B2" s="58" t="s">
        <v>4</v>
      </c>
      <c r="C2" s="59" t="s">
        <v>161</v>
      </c>
      <c r="D2" s="60" t="s">
        <v>196</v>
      </c>
      <c r="E2" s="58" t="s">
        <v>197</v>
      </c>
      <c r="F2" s="58" t="s">
        <v>198</v>
      </c>
      <c r="G2" s="58" t="s">
        <v>199</v>
      </c>
      <c r="H2" s="58" t="s">
        <v>200</v>
      </c>
      <c r="I2" s="58" t="s">
        <v>201</v>
      </c>
      <c r="J2" s="58" t="s">
        <v>202</v>
      </c>
      <c r="K2" s="58" t="s">
        <v>203</v>
      </c>
      <c r="L2" s="59" t="s">
        <v>204</v>
      </c>
      <c r="M2" s="59" t="s">
        <v>205</v>
      </c>
      <c r="N2" s="58" t="s">
        <v>206</v>
      </c>
      <c r="O2" s="58" t="s">
        <v>207</v>
      </c>
      <c r="P2" s="58" t="s">
        <v>208</v>
      </c>
      <c r="Q2" s="58" t="s">
        <v>209</v>
      </c>
      <c r="R2" s="58" t="s">
        <v>210</v>
      </c>
      <c r="S2" s="58" t="s">
        <v>211</v>
      </c>
      <c r="T2" s="58" t="s">
        <v>212</v>
      </c>
      <c r="U2" s="58" t="s">
        <v>213</v>
      </c>
    </row>
    <row r="3" spans="1:21" ht="18" customHeight="1">
      <c r="A3" s="61"/>
      <c r="B3" s="62"/>
      <c r="C3" s="63"/>
      <c r="D3" s="62" t="s">
        <v>214</v>
      </c>
      <c r="E3" s="62" t="s">
        <v>214</v>
      </c>
      <c r="F3" s="62" t="s">
        <v>214</v>
      </c>
      <c r="G3" s="62" t="s">
        <v>214</v>
      </c>
      <c r="H3" s="62" t="s">
        <v>214</v>
      </c>
      <c r="I3" s="62" t="s">
        <v>214</v>
      </c>
      <c r="J3" s="62" t="s">
        <v>214</v>
      </c>
      <c r="K3" s="62" t="s">
        <v>214</v>
      </c>
      <c r="L3" s="63" t="s">
        <v>214</v>
      </c>
      <c r="M3" s="63" t="s">
        <v>214</v>
      </c>
      <c r="N3" s="62" t="s">
        <v>214</v>
      </c>
      <c r="O3" s="62" t="s">
        <v>214</v>
      </c>
      <c r="P3" s="62" t="s">
        <v>215</v>
      </c>
      <c r="Q3" s="62" t="s">
        <v>214</v>
      </c>
      <c r="R3" s="62" t="s">
        <v>214</v>
      </c>
      <c r="S3" s="62" t="s">
        <v>214</v>
      </c>
      <c r="T3" s="62" t="s">
        <v>214</v>
      </c>
      <c r="U3" s="62" t="s">
        <v>214</v>
      </c>
    </row>
    <row r="4" spans="1:21" s="65" customFormat="1" ht="26.25" customHeight="1">
      <c r="A4" s="64">
        <v>1</v>
      </c>
      <c r="B4" s="7" t="s">
        <v>59</v>
      </c>
      <c r="C4" s="8">
        <v>10973872</v>
      </c>
      <c r="D4" s="8">
        <v>0</v>
      </c>
      <c r="E4" s="8">
        <v>0</v>
      </c>
      <c r="F4" s="8">
        <v>0</v>
      </c>
      <c r="G4" s="8">
        <v>0</v>
      </c>
      <c r="H4" s="8">
        <v>4251421</v>
      </c>
      <c r="I4" s="8">
        <v>2756426</v>
      </c>
      <c r="J4" s="8">
        <v>0</v>
      </c>
      <c r="K4" s="8">
        <v>0</v>
      </c>
      <c r="L4" s="8">
        <v>0</v>
      </c>
      <c r="M4" s="8">
        <v>95625</v>
      </c>
      <c r="N4" s="8">
        <v>1900000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1970400</v>
      </c>
      <c r="U4" s="8">
        <v>0</v>
      </c>
    </row>
    <row r="5" spans="1:21" s="65" customFormat="1" ht="26.25" customHeight="1">
      <c r="A5" s="64">
        <v>2</v>
      </c>
      <c r="B5" s="7" t="s">
        <v>216</v>
      </c>
      <c r="C5" s="8">
        <v>22829</v>
      </c>
      <c r="D5" s="8">
        <v>0</v>
      </c>
      <c r="E5" s="8">
        <v>0</v>
      </c>
      <c r="F5" s="8">
        <v>0</v>
      </c>
      <c r="G5" s="8">
        <v>0</v>
      </c>
      <c r="H5" s="8">
        <v>22829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s="65" customFormat="1" ht="26.25" customHeight="1">
      <c r="A6" s="64">
        <v>3</v>
      </c>
      <c r="B6" s="7" t="s">
        <v>61</v>
      </c>
      <c r="C6" s="8">
        <v>10996701</v>
      </c>
      <c r="D6" s="8">
        <v>0</v>
      </c>
      <c r="E6" s="8">
        <v>0</v>
      </c>
      <c r="F6" s="8">
        <v>0</v>
      </c>
      <c r="G6" s="8">
        <v>0</v>
      </c>
      <c r="H6" s="8">
        <v>4274250</v>
      </c>
      <c r="I6" s="8">
        <v>2756426</v>
      </c>
      <c r="J6" s="8">
        <v>0</v>
      </c>
      <c r="K6" s="8">
        <v>0</v>
      </c>
      <c r="L6" s="8">
        <v>0</v>
      </c>
      <c r="M6" s="8">
        <v>95625</v>
      </c>
      <c r="N6" s="8">
        <v>1900000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1970400</v>
      </c>
      <c r="U6" s="8">
        <v>0</v>
      </c>
    </row>
    <row r="7" spans="1:21" s="65" customFormat="1" ht="26.25" customHeight="1">
      <c r="A7" s="64">
        <v>4</v>
      </c>
      <c r="B7" s="7" t="s">
        <v>62</v>
      </c>
      <c r="C7" s="8">
        <v>4748345</v>
      </c>
      <c r="D7" s="8">
        <v>4748345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 s="65" customFormat="1" ht="26.25" customHeight="1">
      <c r="A8" s="64">
        <v>5</v>
      </c>
      <c r="B8" s="7" t="s">
        <v>217</v>
      </c>
      <c r="C8" s="8">
        <v>4748345</v>
      </c>
      <c r="D8" s="8">
        <v>4748345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s="65" customFormat="1" ht="26.25" customHeight="1">
      <c r="A9" s="64">
        <v>6</v>
      </c>
      <c r="B9" s="9" t="s">
        <v>218</v>
      </c>
      <c r="C9" s="10">
        <v>15745046</v>
      </c>
      <c r="D9" s="10">
        <v>4748345</v>
      </c>
      <c r="E9" s="10">
        <v>0</v>
      </c>
      <c r="F9" s="10">
        <v>0</v>
      </c>
      <c r="G9" s="10">
        <v>0</v>
      </c>
      <c r="H9" s="10">
        <v>4274250</v>
      </c>
      <c r="I9" s="10">
        <v>2756426</v>
      </c>
      <c r="J9" s="10">
        <v>0</v>
      </c>
      <c r="K9" s="10">
        <v>0</v>
      </c>
      <c r="L9" s="10">
        <v>0</v>
      </c>
      <c r="M9" s="10">
        <v>95625</v>
      </c>
      <c r="N9" s="10">
        <v>1900000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1970400</v>
      </c>
      <c r="U9" s="10">
        <v>0</v>
      </c>
    </row>
    <row r="10" spans="1:21" s="65" customFormat="1" ht="26.25" customHeight="1">
      <c r="A10" s="64">
        <v>7</v>
      </c>
      <c r="B10" s="9" t="s">
        <v>65</v>
      </c>
      <c r="C10" s="10">
        <v>2825646</v>
      </c>
      <c r="D10" s="10">
        <v>1069500</v>
      </c>
      <c r="E10" s="10">
        <v>0</v>
      </c>
      <c r="F10" s="10">
        <v>0</v>
      </c>
      <c r="G10" s="10">
        <v>0</v>
      </c>
      <c r="H10" s="10">
        <v>461855</v>
      </c>
      <c r="I10" s="10">
        <v>515125</v>
      </c>
      <c r="J10" s="10">
        <v>0</v>
      </c>
      <c r="K10" s="10">
        <v>0</v>
      </c>
      <c r="L10" s="10">
        <v>0</v>
      </c>
      <c r="M10" s="10">
        <v>21038</v>
      </c>
      <c r="N10" s="10">
        <v>390438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367690</v>
      </c>
      <c r="U10" s="10">
        <v>0</v>
      </c>
    </row>
    <row r="11" spans="1:21" s="65" customFormat="1" ht="26.25" customHeight="1">
      <c r="A11" s="64">
        <v>8</v>
      </c>
      <c r="B11" s="7" t="s">
        <v>66</v>
      </c>
      <c r="C11" s="8">
        <v>2774655</v>
      </c>
      <c r="D11" s="8">
        <v>1018509</v>
      </c>
      <c r="E11" s="8">
        <v>0</v>
      </c>
      <c r="F11" s="8">
        <v>0</v>
      </c>
      <c r="G11" s="8">
        <v>0</v>
      </c>
      <c r="H11" s="8">
        <v>461855</v>
      </c>
      <c r="I11" s="8">
        <v>515125</v>
      </c>
      <c r="J11" s="8">
        <v>0</v>
      </c>
      <c r="K11" s="8">
        <v>0</v>
      </c>
      <c r="L11" s="8">
        <v>0</v>
      </c>
      <c r="M11" s="8">
        <v>21038</v>
      </c>
      <c r="N11" s="8">
        <v>390438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367690</v>
      </c>
      <c r="U11" s="8">
        <v>0</v>
      </c>
    </row>
    <row r="12" spans="1:21" s="65" customFormat="1" ht="26.25" customHeight="1">
      <c r="A12" s="64">
        <v>9</v>
      </c>
      <c r="B12" s="7" t="s">
        <v>67</v>
      </c>
      <c r="C12" s="8">
        <v>24616</v>
      </c>
      <c r="D12" s="8">
        <v>24616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s="65" customFormat="1" ht="26.25" customHeight="1">
      <c r="A13" s="64">
        <v>10</v>
      </c>
      <c r="B13" s="7" t="s">
        <v>68</v>
      </c>
      <c r="C13" s="8">
        <v>26375</v>
      </c>
      <c r="D13" s="8">
        <v>26375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s="65" customFormat="1" ht="26.25" customHeight="1">
      <c r="A14" s="64">
        <v>11</v>
      </c>
      <c r="B14" s="7" t="s">
        <v>69</v>
      </c>
      <c r="C14" s="8">
        <v>11203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4833</v>
      </c>
      <c r="O14" s="8">
        <v>6370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s="65" customFormat="1" ht="26.25" customHeight="1">
      <c r="A15" s="64">
        <v>12</v>
      </c>
      <c r="B15" s="7" t="s">
        <v>70</v>
      </c>
      <c r="C15" s="8">
        <v>2042233</v>
      </c>
      <c r="D15" s="8">
        <v>14091</v>
      </c>
      <c r="E15" s="8">
        <v>30078</v>
      </c>
      <c r="F15" s="8">
        <v>0</v>
      </c>
      <c r="G15" s="8">
        <v>0</v>
      </c>
      <c r="H15" s="8">
        <v>997418</v>
      </c>
      <c r="I15" s="8">
        <v>155817</v>
      </c>
      <c r="J15" s="8">
        <v>14094</v>
      </c>
      <c r="K15" s="8">
        <v>0</v>
      </c>
      <c r="L15" s="8">
        <v>125571</v>
      </c>
      <c r="M15" s="8">
        <v>134525</v>
      </c>
      <c r="N15" s="8">
        <v>780</v>
      </c>
      <c r="O15" s="8">
        <v>228051</v>
      </c>
      <c r="P15" s="8">
        <v>0</v>
      </c>
      <c r="Q15" s="8">
        <v>0</v>
      </c>
      <c r="R15" s="8">
        <v>0</v>
      </c>
      <c r="S15" s="8">
        <v>0</v>
      </c>
      <c r="T15" s="8">
        <v>341808</v>
      </c>
      <c r="U15" s="8">
        <v>0</v>
      </c>
    </row>
    <row r="16" spans="1:21" s="65" customFormat="1" ht="26.25" customHeight="1">
      <c r="A16" s="64">
        <v>13</v>
      </c>
      <c r="B16" s="7" t="s">
        <v>219</v>
      </c>
      <c r="C16" s="8">
        <v>2053436</v>
      </c>
      <c r="D16" s="8">
        <v>14091</v>
      </c>
      <c r="E16" s="8">
        <v>30078</v>
      </c>
      <c r="F16" s="8">
        <v>0</v>
      </c>
      <c r="G16" s="8">
        <v>0</v>
      </c>
      <c r="H16" s="8">
        <v>997418</v>
      </c>
      <c r="I16" s="8">
        <v>155817</v>
      </c>
      <c r="J16" s="8">
        <v>14094</v>
      </c>
      <c r="K16" s="8">
        <v>0</v>
      </c>
      <c r="L16" s="8">
        <v>125571</v>
      </c>
      <c r="M16" s="8">
        <v>134525</v>
      </c>
      <c r="N16" s="8">
        <v>5613</v>
      </c>
      <c r="O16" s="8">
        <v>234421</v>
      </c>
      <c r="P16" s="8">
        <v>0</v>
      </c>
      <c r="Q16" s="8">
        <v>0</v>
      </c>
      <c r="R16" s="8">
        <v>0</v>
      </c>
      <c r="S16" s="8">
        <v>0</v>
      </c>
      <c r="T16" s="8">
        <v>341808</v>
      </c>
      <c r="U16" s="8">
        <v>0</v>
      </c>
    </row>
    <row r="17" spans="1:21" s="65" customFormat="1" ht="26.25" customHeight="1">
      <c r="A17" s="64">
        <v>14</v>
      </c>
      <c r="B17" s="7" t="s">
        <v>72</v>
      </c>
      <c r="C17" s="8">
        <v>133854</v>
      </c>
      <c r="D17" s="8">
        <v>124335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9519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s="65" customFormat="1" ht="26.25" customHeight="1">
      <c r="A18" s="64">
        <v>15</v>
      </c>
      <c r="B18" s="7" t="s">
        <v>73</v>
      </c>
      <c r="C18" s="8">
        <v>164464</v>
      </c>
      <c r="D18" s="8">
        <v>32856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121406</v>
      </c>
      <c r="O18" s="8">
        <v>10202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s="65" customFormat="1" ht="26.25" customHeight="1">
      <c r="A19" s="64">
        <v>16</v>
      </c>
      <c r="B19" s="7" t="s">
        <v>220</v>
      </c>
      <c r="C19" s="8">
        <v>298318</v>
      </c>
      <c r="D19" s="8">
        <v>157191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130925</v>
      </c>
      <c r="O19" s="8">
        <v>10202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s="65" customFormat="1" ht="26.25" customHeight="1">
      <c r="A20" s="64">
        <v>17</v>
      </c>
      <c r="B20" s="7" t="s">
        <v>75</v>
      </c>
      <c r="C20" s="8">
        <v>590671</v>
      </c>
      <c r="D20" s="8">
        <v>139294</v>
      </c>
      <c r="E20" s="8">
        <v>6548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151085</v>
      </c>
      <c r="L20" s="8">
        <v>0</v>
      </c>
      <c r="M20" s="8">
        <v>187714</v>
      </c>
      <c r="N20" s="8">
        <v>0</v>
      </c>
      <c r="O20" s="8">
        <v>106030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s="65" customFormat="1" ht="26.25" customHeight="1">
      <c r="A21" s="64">
        <v>18</v>
      </c>
      <c r="B21" s="7" t="s">
        <v>76</v>
      </c>
      <c r="C21" s="8">
        <v>302577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78544</v>
      </c>
      <c r="R21" s="8">
        <v>0</v>
      </c>
      <c r="S21" s="8">
        <v>224033</v>
      </c>
      <c r="T21" s="8">
        <v>0</v>
      </c>
      <c r="U21" s="8">
        <v>0</v>
      </c>
    </row>
    <row r="22" spans="1:21" s="65" customFormat="1" ht="26.25" customHeight="1">
      <c r="A22" s="64">
        <v>19</v>
      </c>
      <c r="B22" s="7" t="s">
        <v>77</v>
      </c>
      <c r="C22" s="8">
        <v>130217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54596</v>
      </c>
      <c r="L22" s="8">
        <v>0</v>
      </c>
      <c r="M22" s="8">
        <v>14650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60971</v>
      </c>
      <c r="U22" s="8">
        <v>0</v>
      </c>
    </row>
    <row r="23" spans="1:21" s="65" customFormat="1" ht="26.25" customHeight="1">
      <c r="A23" s="64">
        <v>20</v>
      </c>
      <c r="B23" s="7" t="s">
        <v>78</v>
      </c>
      <c r="C23" s="8">
        <v>1624300</v>
      </c>
      <c r="D23" s="8">
        <v>1050300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5000</v>
      </c>
      <c r="N23" s="8">
        <v>0</v>
      </c>
      <c r="O23" s="8">
        <v>184000</v>
      </c>
      <c r="P23" s="8">
        <v>0</v>
      </c>
      <c r="Q23" s="8">
        <v>0</v>
      </c>
      <c r="R23" s="8">
        <v>0</v>
      </c>
      <c r="S23" s="8">
        <v>0</v>
      </c>
      <c r="T23" s="8">
        <v>385000</v>
      </c>
      <c r="U23" s="8">
        <v>0</v>
      </c>
    </row>
    <row r="24" spans="1:21" s="65" customFormat="1" ht="26.25" customHeight="1">
      <c r="A24" s="64">
        <v>21</v>
      </c>
      <c r="B24" s="7" t="s">
        <v>79</v>
      </c>
      <c r="C24" s="8">
        <v>743461</v>
      </c>
      <c r="D24" s="8">
        <v>291162</v>
      </c>
      <c r="E24" s="8">
        <v>0</v>
      </c>
      <c r="F24" s="8">
        <v>0</v>
      </c>
      <c r="G24" s="8">
        <v>0</v>
      </c>
      <c r="H24" s="8">
        <v>3037</v>
      </c>
      <c r="I24" s="8">
        <v>0</v>
      </c>
      <c r="J24" s="8">
        <v>0</v>
      </c>
      <c r="K24" s="8">
        <v>0</v>
      </c>
      <c r="L24" s="8">
        <v>5725</v>
      </c>
      <c r="M24" s="8">
        <v>168601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204936</v>
      </c>
      <c r="U24" s="8">
        <v>70000</v>
      </c>
    </row>
    <row r="25" spans="1:21" s="65" customFormat="1" ht="26.25" customHeight="1">
      <c r="A25" s="64">
        <v>22</v>
      </c>
      <c r="B25" s="7" t="s">
        <v>80</v>
      </c>
      <c r="C25" s="8">
        <v>317228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5725</v>
      </c>
      <c r="M25" s="8">
        <v>107323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204180</v>
      </c>
      <c r="U25" s="8">
        <v>0</v>
      </c>
    </row>
    <row r="26" spans="1:21" s="65" customFormat="1" ht="26.25" customHeight="1">
      <c r="A26" s="64">
        <v>23</v>
      </c>
      <c r="B26" s="7" t="s">
        <v>81</v>
      </c>
      <c r="C26" s="8">
        <v>3391226</v>
      </c>
      <c r="D26" s="8">
        <v>1480756</v>
      </c>
      <c r="E26" s="8">
        <v>6548</v>
      </c>
      <c r="F26" s="8">
        <v>0</v>
      </c>
      <c r="G26" s="8">
        <v>0</v>
      </c>
      <c r="H26" s="8">
        <v>3037</v>
      </c>
      <c r="I26" s="8">
        <v>0</v>
      </c>
      <c r="J26" s="8">
        <v>0</v>
      </c>
      <c r="K26" s="8">
        <v>205681</v>
      </c>
      <c r="L26" s="8">
        <v>5725</v>
      </c>
      <c r="M26" s="8">
        <v>375965</v>
      </c>
      <c r="N26" s="8">
        <v>0</v>
      </c>
      <c r="O26" s="8">
        <v>290030</v>
      </c>
      <c r="P26" s="8">
        <v>0</v>
      </c>
      <c r="Q26" s="8">
        <v>78544</v>
      </c>
      <c r="R26" s="8">
        <v>0</v>
      </c>
      <c r="S26" s="8">
        <v>224033</v>
      </c>
      <c r="T26" s="8">
        <v>650907</v>
      </c>
      <c r="U26" s="8">
        <v>70000</v>
      </c>
    </row>
    <row r="27" spans="1:21" s="65" customFormat="1" ht="26.25" customHeight="1">
      <c r="A27" s="64">
        <v>24</v>
      </c>
      <c r="B27" s="7" t="s">
        <v>82</v>
      </c>
      <c r="C27" s="8">
        <v>959016</v>
      </c>
      <c r="D27" s="8">
        <v>111276</v>
      </c>
      <c r="E27" s="8">
        <v>9888</v>
      </c>
      <c r="F27" s="8">
        <v>0</v>
      </c>
      <c r="G27" s="8">
        <v>0</v>
      </c>
      <c r="H27" s="8">
        <v>270125</v>
      </c>
      <c r="I27" s="8">
        <v>42071</v>
      </c>
      <c r="J27" s="8">
        <v>3806</v>
      </c>
      <c r="K27" s="8">
        <v>55534</v>
      </c>
      <c r="L27" s="8">
        <v>33903</v>
      </c>
      <c r="M27" s="8">
        <v>95231</v>
      </c>
      <c r="N27" s="8">
        <v>35800</v>
      </c>
      <c r="O27" s="8">
        <v>97233</v>
      </c>
      <c r="P27" s="8">
        <v>0</v>
      </c>
      <c r="Q27" s="8">
        <v>21205</v>
      </c>
      <c r="R27" s="8">
        <v>0</v>
      </c>
      <c r="S27" s="8">
        <v>60487</v>
      </c>
      <c r="T27" s="8">
        <v>103557</v>
      </c>
      <c r="U27" s="8">
        <v>18900</v>
      </c>
    </row>
    <row r="28" spans="1:21" s="65" customFormat="1" ht="26.25" customHeight="1">
      <c r="A28" s="64">
        <v>25</v>
      </c>
      <c r="B28" s="7" t="s">
        <v>83</v>
      </c>
      <c r="C28" s="8">
        <v>7415</v>
      </c>
      <c r="D28" s="8">
        <v>7415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s="65" customFormat="1" ht="26.25" customHeight="1">
      <c r="A29" s="64">
        <v>26</v>
      </c>
      <c r="B29" s="7" t="s">
        <v>221</v>
      </c>
      <c r="C29" s="8">
        <v>966431</v>
      </c>
      <c r="D29" s="8">
        <v>118691</v>
      </c>
      <c r="E29" s="8">
        <v>9888</v>
      </c>
      <c r="F29" s="8">
        <v>0</v>
      </c>
      <c r="G29" s="8">
        <v>0</v>
      </c>
      <c r="H29" s="8">
        <v>270125</v>
      </c>
      <c r="I29" s="8">
        <v>42071</v>
      </c>
      <c r="J29" s="8">
        <v>3806</v>
      </c>
      <c r="K29" s="8">
        <v>55534</v>
      </c>
      <c r="L29" s="8">
        <v>33903</v>
      </c>
      <c r="M29" s="8">
        <v>95231</v>
      </c>
      <c r="N29" s="8">
        <v>35800</v>
      </c>
      <c r="O29" s="8">
        <v>97233</v>
      </c>
      <c r="P29" s="8">
        <v>0</v>
      </c>
      <c r="Q29" s="8">
        <v>21205</v>
      </c>
      <c r="R29" s="8">
        <v>0</v>
      </c>
      <c r="S29" s="8">
        <v>60487</v>
      </c>
      <c r="T29" s="8">
        <v>103557</v>
      </c>
      <c r="U29" s="8">
        <v>18900</v>
      </c>
    </row>
    <row r="30" spans="1:21" s="65" customFormat="1" ht="26.25" customHeight="1">
      <c r="A30" s="64">
        <v>27</v>
      </c>
      <c r="B30" s="9" t="s">
        <v>222</v>
      </c>
      <c r="C30" s="10">
        <v>6709411</v>
      </c>
      <c r="D30" s="10">
        <v>1770729</v>
      </c>
      <c r="E30" s="10">
        <v>46514</v>
      </c>
      <c r="F30" s="10">
        <v>0</v>
      </c>
      <c r="G30" s="10">
        <v>0</v>
      </c>
      <c r="H30" s="10">
        <v>1270580</v>
      </c>
      <c r="I30" s="10">
        <v>197888</v>
      </c>
      <c r="J30" s="10">
        <v>17900</v>
      </c>
      <c r="K30" s="10">
        <v>261215</v>
      </c>
      <c r="L30" s="10">
        <v>165199</v>
      </c>
      <c r="M30" s="10">
        <v>605721</v>
      </c>
      <c r="N30" s="10">
        <v>172338</v>
      </c>
      <c r="O30" s="10">
        <v>631886</v>
      </c>
      <c r="P30" s="10">
        <v>0</v>
      </c>
      <c r="Q30" s="10">
        <v>99749</v>
      </c>
      <c r="R30" s="10">
        <v>0</v>
      </c>
      <c r="S30" s="10">
        <v>284520</v>
      </c>
      <c r="T30" s="10">
        <v>1096272</v>
      </c>
      <c r="U30" s="10">
        <v>88900</v>
      </c>
    </row>
    <row r="31" spans="1:21" s="65" customFormat="1" ht="26.25" customHeight="1">
      <c r="A31" s="64">
        <v>28</v>
      </c>
      <c r="B31" s="7" t="s">
        <v>223</v>
      </c>
      <c r="C31" s="8">
        <v>52000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52000</v>
      </c>
      <c r="S31" s="8">
        <v>0</v>
      </c>
      <c r="T31" s="8">
        <v>0</v>
      </c>
      <c r="U31" s="8">
        <v>0</v>
      </c>
    </row>
    <row r="32" spans="1:21" s="65" customFormat="1" ht="26.25" customHeight="1">
      <c r="A32" s="64">
        <v>29</v>
      </c>
      <c r="B32" s="7" t="s">
        <v>87</v>
      </c>
      <c r="C32" s="8">
        <v>52000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52000</v>
      </c>
      <c r="S32" s="8">
        <v>0</v>
      </c>
      <c r="T32" s="8">
        <v>0</v>
      </c>
      <c r="U32" s="8">
        <v>0</v>
      </c>
    </row>
    <row r="33" spans="1:21" s="65" customFormat="1" ht="26.25" customHeight="1">
      <c r="A33" s="64">
        <v>30</v>
      </c>
      <c r="B33" s="7" t="s">
        <v>224</v>
      </c>
      <c r="C33" s="8">
        <v>2160175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2160175</v>
      </c>
    </row>
    <row r="34" spans="1:21" s="65" customFormat="1" ht="26.25" customHeight="1">
      <c r="A34" s="64">
        <v>31</v>
      </c>
      <c r="B34" s="7" t="s">
        <v>89</v>
      </c>
      <c r="C34" s="8">
        <v>666750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666750</v>
      </c>
    </row>
    <row r="35" spans="1:21" s="65" customFormat="1" ht="26.25" customHeight="1">
      <c r="A35" s="64">
        <v>32</v>
      </c>
      <c r="B35" s="7" t="s">
        <v>90</v>
      </c>
      <c r="C35" s="8">
        <v>128225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128225</v>
      </c>
    </row>
    <row r="36" spans="1:21" s="65" customFormat="1" ht="26.25" customHeight="1">
      <c r="A36" s="64">
        <v>33</v>
      </c>
      <c r="B36" s="7" t="s">
        <v>91</v>
      </c>
      <c r="C36" s="8">
        <v>1365200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1365200</v>
      </c>
    </row>
    <row r="37" spans="1:21" s="65" customFormat="1" ht="26.25" customHeight="1">
      <c r="A37" s="64">
        <v>34</v>
      </c>
      <c r="B37" s="9" t="s">
        <v>92</v>
      </c>
      <c r="C37" s="10">
        <v>2212175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52000</v>
      </c>
      <c r="S37" s="10">
        <v>0</v>
      </c>
      <c r="T37" s="10">
        <v>0</v>
      </c>
      <c r="U37" s="10">
        <v>2160175</v>
      </c>
    </row>
    <row r="38" spans="1:21" s="65" customFormat="1" ht="26.25" customHeight="1">
      <c r="A38" s="64">
        <v>35</v>
      </c>
      <c r="B38" s="7" t="s">
        <v>93</v>
      </c>
      <c r="C38" s="8">
        <v>1827862</v>
      </c>
      <c r="D38" s="8">
        <v>0</v>
      </c>
      <c r="E38" s="8">
        <v>0</v>
      </c>
      <c r="F38" s="8">
        <v>0</v>
      </c>
      <c r="G38" s="8">
        <v>1827862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 s="65" customFormat="1" ht="26.25" customHeight="1">
      <c r="A39" s="64">
        <v>36</v>
      </c>
      <c r="B39" s="7" t="s">
        <v>94</v>
      </c>
      <c r="C39" s="8">
        <v>974322</v>
      </c>
      <c r="D39" s="8">
        <v>0</v>
      </c>
      <c r="E39" s="8">
        <v>0</v>
      </c>
      <c r="F39" s="8">
        <v>0</v>
      </c>
      <c r="G39" s="8">
        <v>974322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s="65" customFormat="1" ht="26.25" customHeight="1">
      <c r="A40" s="64">
        <v>37</v>
      </c>
      <c r="B40" s="7" t="s">
        <v>95</v>
      </c>
      <c r="C40" s="8">
        <v>853540</v>
      </c>
      <c r="D40" s="8">
        <v>0</v>
      </c>
      <c r="E40" s="8">
        <v>0</v>
      </c>
      <c r="F40" s="8">
        <v>0</v>
      </c>
      <c r="G40" s="8">
        <v>853540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s="65" customFormat="1" ht="26.25" customHeight="1">
      <c r="A41" s="64">
        <v>38</v>
      </c>
      <c r="B41" s="7" t="s">
        <v>96</v>
      </c>
      <c r="C41" s="8">
        <v>29967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29967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s="65" customFormat="1" ht="26.25" customHeight="1">
      <c r="A42" s="64">
        <v>39</v>
      </c>
      <c r="B42" s="7" t="s">
        <v>97</v>
      </c>
      <c r="C42" s="8">
        <v>29967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29967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 s="65" customFormat="1" ht="26.25" customHeight="1">
      <c r="A43" s="64">
        <v>40</v>
      </c>
      <c r="B43" s="9" t="s">
        <v>99</v>
      </c>
      <c r="C43" s="10">
        <v>1857829</v>
      </c>
      <c r="D43" s="10">
        <v>0</v>
      </c>
      <c r="E43" s="10">
        <v>0</v>
      </c>
      <c r="F43" s="10">
        <v>0</v>
      </c>
      <c r="G43" s="10">
        <v>1827862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29967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s="65" customFormat="1" ht="26.25" customHeight="1">
      <c r="A44" s="64">
        <v>41</v>
      </c>
      <c r="B44" s="7" t="s">
        <v>100</v>
      </c>
      <c r="C44" s="8">
        <v>179000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179000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</row>
    <row r="45" spans="1:21" s="65" customFormat="1" ht="26.25" customHeight="1">
      <c r="A45" s="64">
        <v>42</v>
      </c>
      <c r="B45" s="7" t="s">
        <v>101</v>
      </c>
      <c r="C45" s="8">
        <v>619002</v>
      </c>
      <c r="D45" s="8">
        <v>0</v>
      </c>
      <c r="E45" s="8">
        <v>0</v>
      </c>
      <c r="F45" s="8">
        <v>0</v>
      </c>
      <c r="G45" s="8">
        <v>0</v>
      </c>
      <c r="H45" s="8">
        <v>557200</v>
      </c>
      <c r="I45" s="8">
        <v>0</v>
      </c>
      <c r="J45" s="8">
        <v>0</v>
      </c>
      <c r="K45" s="8">
        <v>0</v>
      </c>
      <c r="L45" s="8">
        <v>0</v>
      </c>
      <c r="M45" s="8">
        <v>61802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</row>
    <row r="46" spans="1:21" s="65" customFormat="1" ht="26.25" customHeight="1">
      <c r="A46" s="64">
        <v>43</v>
      </c>
      <c r="B46" s="7" t="s">
        <v>102</v>
      </c>
      <c r="C46" s="8">
        <v>215461</v>
      </c>
      <c r="D46" s="8">
        <v>0</v>
      </c>
      <c r="E46" s="8">
        <v>0</v>
      </c>
      <c r="F46" s="8">
        <v>0</v>
      </c>
      <c r="G46" s="8">
        <v>0</v>
      </c>
      <c r="H46" s="8">
        <v>150444</v>
      </c>
      <c r="I46" s="8">
        <v>0</v>
      </c>
      <c r="J46" s="8">
        <v>0</v>
      </c>
      <c r="K46" s="8">
        <v>0</v>
      </c>
      <c r="L46" s="8">
        <v>0</v>
      </c>
      <c r="M46" s="8">
        <v>16687</v>
      </c>
      <c r="N46" s="8">
        <v>48330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</row>
    <row r="47" spans="1:21" s="65" customFormat="1" ht="26.25" customHeight="1">
      <c r="A47" s="64">
        <v>44</v>
      </c>
      <c r="B47" s="9" t="s">
        <v>225</v>
      </c>
      <c r="C47" s="10">
        <v>1013463</v>
      </c>
      <c r="D47" s="10">
        <v>0</v>
      </c>
      <c r="E47" s="10">
        <v>0</v>
      </c>
      <c r="F47" s="10">
        <v>0</v>
      </c>
      <c r="G47" s="10">
        <v>0</v>
      </c>
      <c r="H47" s="10">
        <v>707644</v>
      </c>
      <c r="I47" s="10">
        <v>0</v>
      </c>
      <c r="J47" s="10">
        <v>0</v>
      </c>
      <c r="K47" s="10">
        <v>0</v>
      </c>
      <c r="L47" s="10">
        <v>0</v>
      </c>
      <c r="M47" s="10">
        <v>78489</v>
      </c>
      <c r="N47" s="10">
        <v>227330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</row>
    <row r="48" spans="1:21" s="65" customFormat="1" ht="26.25" customHeight="1">
      <c r="A48" s="64">
        <v>45</v>
      </c>
      <c r="B48" s="9" t="s">
        <v>226</v>
      </c>
      <c r="C48" s="10">
        <v>30363570</v>
      </c>
      <c r="D48" s="10">
        <v>7588574</v>
      </c>
      <c r="E48" s="10">
        <v>46514</v>
      </c>
      <c r="F48" s="10">
        <v>0</v>
      </c>
      <c r="G48" s="10">
        <v>1827862</v>
      </c>
      <c r="H48" s="10">
        <v>6714329</v>
      </c>
      <c r="I48" s="10">
        <v>3469439</v>
      </c>
      <c r="J48" s="10">
        <v>17900</v>
      </c>
      <c r="K48" s="10">
        <v>261215</v>
      </c>
      <c r="L48" s="10">
        <v>165199</v>
      </c>
      <c r="M48" s="10">
        <v>800873</v>
      </c>
      <c r="N48" s="10">
        <v>2690106</v>
      </c>
      <c r="O48" s="10">
        <v>631886</v>
      </c>
      <c r="P48" s="10">
        <v>29967</v>
      </c>
      <c r="Q48" s="10">
        <v>99749</v>
      </c>
      <c r="R48" s="10">
        <v>52000</v>
      </c>
      <c r="S48" s="10">
        <v>284520</v>
      </c>
      <c r="T48" s="10">
        <v>3434362</v>
      </c>
      <c r="U48" s="10">
        <v>2249075</v>
      </c>
    </row>
    <row r="49" spans="1:21" s="65" customFormat="1" ht="26.25" customHeight="1">
      <c r="A49" s="64">
        <v>46</v>
      </c>
      <c r="B49" s="7" t="s">
        <v>108</v>
      </c>
      <c r="C49" s="8">
        <v>3543035</v>
      </c>
      <c r="D49" s="8">
        <v>0</v>
      </c>
      <c r="E49" s="8">
        <v>0</v>
      </c>
      <c r="F49" s="8">
        <v>3543035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s="65" customFormat="1" ht="26.25" customHeight="1">
      <c r="A50" s="64">
        <v>47</v>
      </c>
      <c r="B50" s="7" t="s">
        <v>227</v>
      </c>
      <c r="C50" s="8">
        <v>3543035</v>
      </c>
      <c r="D50" s="8">
        <v>0</v>
      </c>
      <c r="E50" s="8">
        <v>0</v>
      </c>
      <c r="F50" s="8">
        <v>3543035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1:21" s="65" customFormat="1" ht="26.25" customHeight="1">
      <c r="A51" s="64">
        <v>48</v>
      </c>
      <c r="B51" s="9" t="s">
        <v>228</v>
      </c>
      <c r="C51" s="10">
        <v>3543035</v>
      </c>
      <c r="D51" s="10">
        <v>0</v>
      </c>
      <c r="E51" s="10">
        <v>0</v>
      </c>
      <c r="F51" s="10">
        <v>3543035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1:21" s="65" customFormat="1" ht="26.25" customHeight="1">
      <c r="A52" s="64">
        <v>49</v>
      </c>
      <c r="B52" s="9" t="s">
        <v>229</v>
      </c>
      <c r="C52" s="10">
        <v>33906605</v>
      </c>
      <c r="D52" s="10">
        <v>7588574</v>
      </c>
      <c r="E52" s="10">
        <v>46514</v>
      </c>
      <c r="F52" s="10">
        <v>3543035</v>
      </c>
      <c r="G52" s="10">
        <v>1827862</v>
      </c>
      <c r="H52" s="10">
        <v>6714329</v>
      </c>
      <c r="I52" s="10">
        <v>3469439</v>
      </c>
      <c r="J52" s="10">
        <v>17900</v>
      </c>
      <c r="K52" s="10">
        <v>261215</v>
      </c>
      <c r="L52" s="10">
        <v>165199</v>
      </c>
      <c r="M52" s="10">
        <v>800873</v>
      </c>
      <c r="N52" s="10">
        <v>2690106</v>
      </c>
      <c r="O52" s="10">
        <v>631886</v>
      </c>
      <c r="P52" s="10">
        <v>29967</v>
      </c>
      <c r="Q52" s="10">
        <v>99749</v>
      </c>
      <c r="R52" s="10">
        <v>52000</v>
      </c>
      <c r="S52" s="10">
        <v>284520</v>
      </c>
      <c r="T52" s="10">
        <v>3434362</v>
      </c>
      <c r="U52" s="10">
        <v>2249075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&amp;LOROSZI KÖZSÉG 
ÖNKORMÁNYATA&amp;CTELJESÍTETT KIADÁSOK KÖTELEZŐ, ÖNKÉNT VÁLLALT, ÉS ÁLLAMIGAZGATÁSI FELADATOK SZERINT
2017.ÉV&amp;R 4. melléklet 
a 6/2018. (V.30.)
önkormányzati rendelethez</oddHeader>
    <oddFooter>&amp;R 4. MELLÉKLET A ......../2018 (.........)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1.125" style="0" customWidth="1"/>
    <col min="4" max="4" width="26.375" style="0" customWidth="1"/>
    <col min="5" max="5" width="23.375" style="0" customWidth="1"/>
    <col min="6" max="6" width="18.125" style="0" customWidth="1"/>
    <col min="7" max="7" width="25.625" style="0" customWidth="1"/>
    <col min="8" max="8" width="22.75390625" style="0" customWidth="1"/>
    <col min="9" max="9" width="21.375" style="0" customWidth="1"/>
    <col min="10" max="10" width="18.375" style="0" customWidth="1"/>
    <col min="11" max="11" width="22.00390625" style="0" customWidth="1"/>
    <col min="12" max="12" width="25.625" style="0" customWidth="1"/>
  </cols>
  <sheetData>
    <row r="1" spans="1:12" s="56" customFormat="1" ht="12.75" customHeight="1">
      <c r="A1" s="13" t="s">
        <v>230</v>
      </c>
      <c r="B1" s="55" t="s">
        <v>1</v>
      </c>
      <c r="C1" s="55" t="s">
        <v>2</v>
      </c>
      <c r="D1" s="55" t="s">
        <v>3</v>
      </c>
      <c r="E1" s="55" t="s">
        <v>55</v>
      </c>
      <c r="F1" s="55" t="s">
        <v>180</v>
      </c>
      <c r="G1" s="55" t="s">
        <v>181</v>
      </c>
      <c r="H1" s="55" t="s">
        <v>182</v>
      </c>
      <c r="I1" s="55" t="s">
        <v>183</v>
      </c>
      <c r="J1" s="55" t="s">
        <v>184</v>
      </c>
      <c r="K1" s="55" t="s">
        <v>185</v>
      </c>
      <c r="L1" s="55" t="s">
        <v>186</v>
      </c>
    </row>
    <row r="2" spans="1:12" s="1" customFormat="1" ht="75">
      <c r="A2" s="13"/>
      <c r="B2" s="66" t="s">
        <v>4</v>
      </c>
      <c r="C2" s="66" t="s">
        <v>161</v>
      </c>
      <c r="D2" s="66" t="s">
        <v>231</v>
      </c>
      <c r="E2" s="66" t="s">
        <v>232</v>
      </c>
      <c r="F2" s="66" t="s">
        <v>233</v>
      </c>
      <c r="G2" s="66" t="s">
        <v>234</v>
      </c>
      <c r="H2" s="66" t="s">
        <v>235</v>
      </c>
      <c r="I2" s="66" t="s">
        <v>236</v>
      </c>
      <c r="J2" s="66" t="s">
        <v>237</v>
      </c>
      <c r="K2" s="66" t="s">
        <v>238</v>
      </c>
      <c r="L2" s="66" t="s">
        <v>239</v>
      </c>
    </row>
    <row r="3" spans="1:12" s="70" customFormat="1" ht="25.5">
      <c r="A3" s="67">
        <v>1</v>
      </c>
      <c r="B3" s="68" t="s">
        <v>112</v>
      </c>
      <c r="C3" s="69">
        <v>7246485</v>
      </c>
      <c r="D3" s="69">
        <v>0</v>
      </c>
      <c r="E3" s="69">
        <v>0</v>
      </c>
      <c r="F3" s="69">
        <v>7246485</v>
      </c>
      <c r="G3" s="69">
        <v>0</v>
      </c>
      <c r="H3" s="69">
        <v>0</v>
      </c>
      <c r="I3" s="69">
        <v>0</v>
      </c>
      <c r="J3" s="69">
        <v>0</v>
      </c>
      <c r="K3" s="69">
        <v>0</v>
      </c>
      <c r="L3" s="69">
        <v>0</v>
      </c>
    </row>
    <row r="4" spans="1:12" s="70" customFormat="1" ht="38.25">
      <c r="A4" s="67">
        <v>2</v>
      </c>
      <c r="B4" s="68" t="s">
        <v>113</v>
      </c>
      <c r="C4" s="69">
        <v>4178698</v>
      </c>
      <c r="D4" s="69">
        <v>0</v>
      </c>
      <c r="E4" s="69">
        <v>0</v>
      </c>
      <c r="F4" s="69">
        <v>4178698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</row>
    <row r="5" spans="1:12" s="70" customFormat="1" ht="25.5">
      <c r="A5" s="67">
        <v>3</v>
      </c>
      <c r="B5" s="68" t="s">
        <v>114</v>
      </c>
      <c r="C5" s="69">
        <v>1200000</v>
      </c>
      <c r="D5" s="69">
        <v>0</v>
      </c>
      <c r="E5" s="69">
        <v>0</v>
      </c>
      <c r="F5" s="69">
        <v>1200000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</row>
    <row r="6" spans="1:12" s="70" customFormat="1" ht="25.5">
      <c r="A6" s="67">
        <v>4</v>
      </c>
      <c r="B6" s="68" t="s">
        <v>115</v>
      </c>
      <c r="C6" s="69">
        <v>3549170</v>
      </c>
      <c r="D6" s="69">
        <v>0</v>
      </c>
      <c r="E6" s="69">
        <v>0</v>
      </c>
      <c r="F6" s="69">
        <v>3549170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</row>
    <row r="7" spans="1:12" s="70" customFormat="1" ht="12.75">
      <c r="A7" s="67">
        <v>5</v>
      </c>
      <c r="B7" s="68" t="s">
        <v>240</v>
      </c>
      <c r="C7" s="69">
        <v>16174353</v>
      </c>
      <c r="D7" s="69">
        <v>0</v>
      </c>
      <c r="E7" s="69">
        <v>0</v>
      </c>
      <c r="F7" s="69">
        <v>16174353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</row>
    <row r="8" spans="1:12" s="70" customFormat="1" ht="25.5">
      <c r="A8" s="67">
        <v>6</v>
      </c>
      <c r="B8" s="68" t="s">
        <v>241</v>
      </c>
      <c r="C8" s="69">
        <v>8981757</v>
      </c>
      <c r="D8" s="69">
        <v>0</v>
      </c>
      <c r="E8" s="69">
        <v>0</v>
      </c>
      <c r="F8" s="69">
        <v>0</v>
      </c>
      <c r="G8" s="69">
        <v>8929757</v>
      </c>
      <c r="H8" s="69">
        <v>0</v>
      </c>
      <c r="I8" s="69">
        <v>0</v>
      </c>
      <c r="J8" s="69">
        <v>52000</v>
      </c>
      <c r="K8" s="69">
        <v>0</v>
      </c>
      <c r="L8" s="69">
        <v>0</v>
      </c>
    </row>
    <row r="9" spans="1:12" s="70" customFormat="1" ht="12.75">
      <c r="A9" s="67">
        <v>7</v>
      </c>
      <c r="B9" s="68" t="s">
        <v>118</v>
      </c>
      <c r="C9" s="69">
        <v>52000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52000</v>
      </c>
      <c r="K9" s="69">
        <v>0</v>
      </c>
      <c r="L9" s="69">
        <v>0</v>
      </c>
    </row>
    <row r="10" spans="1:12" s="70" customFormat="1" ht="12.75">
      <c r="A10" s="67">
        <v>8</v>
      </c>
      <c r="B10" s="68" t="s">
        <v>119</v>
      </c>
      <c r="C10" s="69">
        <v>8929757</v>
      </c>
      <c r="D10" s="69">
        <v>0</v>
      </c>
      <c r="E10" s="69">
        <v>0</v>
      </c>
      <c r="F10" s="69">
        <v>0</v>
      </c>
      <c r="G10" s="69">
        <v>8929757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</row>
    <row r="11" spans="1:12" s="70" customFormat="1" ht="25.5">
      <c r="A11" s="67">
        <v>9</v>
      </c>
      <c r="B11" s="71" t="s">
        <v>120</v>
      </c>
      <c r="C11" s="72">
        <v>25156110</v>
      </c>
      <c r="D11" s="72">
        <v>0</v>
      </c>
      <c r="E11" s="72">
        <v>0</v>
      </c>
      <c r="F11" s="72">
        <v>16174353</v>
      </c>
      <c r="G11" s="72">
        <v>8929757</v>
      </c>
      <c r="H11" s="72">
        <v>0</v>
      </c>
      <c r="I11" s="72">
        <v>0</v>
      </c>
      <c r="J11" s="72">
        <v>52000</v>
      </c>
      <c r="K11" s="72">
        <v>0</v>
      </c>
      <c r="L11" s="72">
        <v>0</v>
      </c>
    </row>
    <row r="12" spans="1:12" s="70" customFormat="1" ht="12.75">
      <c r="A12" s="67">
        <v>10</v>
      </c>
      <c r="B12" s="68" t="s">
        <v>242</v>
      </c>
      <c r="C12" s="69">
        <v>182669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182669</v>
      </c>
    </row>
    <row r="13" spans="1:12" s="70" customFormat="1" ht="25.5">
      <c r="A13" s="67">
        <v>11</v>
      </c>
      <c r="B13" s="68" t="s">
        <v>122</v>
      </c>
      <c r="C13" s="69">
        <v>182669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182669</v>
      </c>
    </row>
    <row r="14" spans="1:12" s="70" customFormat="1" ht="12.75">
      <c r="A14" s="67">
        <v>12</v>
      </c>
      <c r="B14" s="68" t="s">
        <v>123</v>
      </c>
      <c r="C14" s="69">
        <v>887900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887900</v>
      </c>
    </row>
    <row r="15" spans="1:12" s="70" customFormat="1" ht="38.25">
      <c r="A15" s="67">
        <v>13</v>
      </c>
      <c r="B15" s="68" t="s">
        <v>124</v>
      </c>
      <c r="C15" s="69">
        <v>887900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887900</v>
      </c>
    </row>
    <row r="16" spans="1:12" s="70" customFormat="1" ht="12.75">
      <c r="A16" s="67">
        <v>14</v>
      </c>
      <c r="B16" s="68" t="s">
        <v>243</v>
      </c>
      <c r="C16" s="69">
        <v>222192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222192</v>
      </c>
    </row>
    <row r="17" spans="1:12" s="70" customFormat="1" ht="25.5">
      <c r="A17" s="67">
        <v>15</v>
      </c>
      <c r="B17" s="68" t="s">
        <v>126</v>
      </c>
      <c r="C17" s="69">
        <v>222192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222192</v>
      </c>
    </row>
    <row r="18" spans="1:12" s="70" customFormat="1" ht="12.75">
      <c r="A18" s="67">
        <v>16</v>
      </c>
      <c r="B18" s="68" t="s">
        <v>244</v>
      </c>
      <c r="C18" s="69">
        <v>1110092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1110092</v>
      </c>
    </row>
    <row r="19" spans="1:12" s="70" customFormat="1" ht="12.75">
      <c r="A19" s="67">
        <v>17</v>
      </c>
      <c r="B19" s="68" t="s">
        <v>245</v>
      </c>
      <c r="C19" s="69">
        <v>8778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8778</v>
      </c>
    </row>
    <row r="20" spans="1:12" s="70" customFormat="1" ht="12.75">
      <c r="A20" s="67">
        <v>18</v>
      </c>
      <c r="B20" s="68" t="s">
        <v>129</v>
      </c>
      <c r="C20" s="69">
        <v>561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561</v>
      </c>
    </row>
    <row r="21" spans="1:12" s="70" customFormat="1" ht="27.75" customHeight="1">
      <c r="A21" s="67">
        <v>19</v>
      </c>
      <c r="B21" s="71" t="s">
        <v>246</v>
      </c>
      <c r="C21" s="72">
        <v>1301539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1301539</v>
      </c>
    </row>
    <row r="22" spans="1:12" s="70" customFormat="1" ht="12.75">
      <c r="A22" s="67">
        <v>20</v>
      </c>
      <c r="B22" s="68" t="s">
        <v>131</v>
      </c>
      <c r="C22" s="69">
        <v>70383</v>
      </c>
      <c r="D22" s="69">
        <v>0</v>
      </c>
      <c r="E22" s="69">
        <v>0</v>
      </c>
      <c r="F22" s="69">
        <v>0</v>
      </c>
      <c r="G22" s="69">
        <v>0</v>
      </c>
      <c r="H22" s="69">
        <v>70383</v>
      </c>
      <c r="I22" s="69">
        <v>0</v>
      </c>
      <c r="J22" s="69">
        <v>0</v>
      </c>
      <c r="K22" s="69">
        <v>0</v>
      </c>
      <c r="L22" s="69">
        <v>0</v>
      </c>
    </row>
    <row r="23" spans="1:12" s="70" customFormat="1" ht="25.5">
      <c r="A23" s="67">
        <v>21</v>
      </c>
      <c r="B23" s="68" t="s">
        <v>132</v>
      </c>
      <c r="C23" s="69">
        <v>30383</v>
      </c>
      <c r="D23" s="69">
        <v>0</v>
      </c>
      <c r="E23" s="69">
        <v>0</v>
      </c>
      <c r="F23" s="69">
        <v>0</v>
      </c>
      <c r="G23" s="69">
        <v>0</v>
      </c>
      <c r="H23" s="69">
        <v>30383</v>
      </c>
      <c r="I23" s="69">
        <v>0</v>
      </c>
      <c r="J23" s="69">
        <v>0</v>
      </c>
      <c r="K23" s="69">
        <v>0</v>
      </c>
      <c r="L23" s="69">
        <v>0</v>
      </c>
    </row>
    <row r="24" spans="1:12" s="70" customFormat="1" ht="12.75">
      <c r="A24" s="67">
        <v>22</v>
      </c>
      <c r="B24" s="68" t="s">
        <v>133</v>
      </c>
      <c r="C24" s="69">
        <v>230510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230510</v>
      </c>
      <c r="L24" s="69">
        <v>0</v>
      </c>
    </row>
    <row r="25" spans="1:12" s="70" customFormat="1" ht="25.5">
      <c r="A25" s="67">
        <v>23</v>
      </c>
      <c r="B25" s="68" t="s">
        <v>247</v>
      </c>
      <c r="C25" s="69">
        <v>126</v>
      </c>
      <c r="D25" s="69">
        <v>126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</row>
    <row r="26" spans="1:12" s="70" customFormat="1" ht="25.5">
      <c r="A26" s="67">
        <v>24</v>
      </c>
      <c r="B26" s="68" t="s">
        <v>248</v>
      </c>
      <c r="C26" s="69">
        <v>126</v>
      </c>
      <c r="D26" s="69">
        <v>126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</row>
    <row r="27" spans="1:12" s="70" customFormat="1" ht="12.75">
      <c r="A27" s="67">
        <v>25</v>
      </c>
      <c r="B27" s="68" t="s">
        <v>136</v>
      </c>
      <c r="C27" s="69">
        <v>221045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221045</v>
      </c>
      <c r="J27" s="69">
        <v>0</v>
      </c>
      <c r="K27" s="69">
        <v>0</v>
      </c>
      <c r="L27" s="69">
        <v>0</v>
      </c>
    </row>
    <row r="28" spans="1:12" s="70" customFormat="1" ht="12.75">
      <c r="A28" s="67">
        <v>26</v>
      </c>
      <c r="B28" s="68" t="s">
        <v>137</v>
      </c>
      <c r="C28" s="69">
        <v>126244</v>
      </c>
      <c r="D28" s="69">
        <v>18244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108000</v>
      </c>
    </row>
    <row r="29" spans="1:12" s="70" customFormat="1" ht="12.75">
      <c r="A29" s="67">
        <v>27</v>
      </c>
      <c r="B29" s="68" t="s">
        <v>138</v>
      </c>
      <c r="C29" s="69">
        <v>18244</v>
      </c>
      <c r="D29" s="69">
        <v>18244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</row>
    <row r="30" spans="1:12" s="70" customFormat="1" ht="24.75" customHeight="1">
      <c r="A30" s="67">
        <v>28</v>
      </c>
      <c r="B30" s="71" t="s">
        <v>139</v>
      </c>
      <c r="C30" s="72">
        <v>648308</v>
      </c>
      <c r="D30" s="72">
        <v>18370</v>
      </c>
      <c r="E30" s="72">
        <v>0</v>
      </c>
      <c r="F30" s="72">
        <v>0</v>
      </c>
      <c r="G30" s="72">
        <v>0</v>
      </c>
      <c r="H30" s="72">
        <v>70383</v>
      </c>
      <c r="I30" s="72">
        <v>221045</v>
      </c>
      <c r="J30" s="72">
        <v>0</v>
      </c>
      <c r="K30" s="72">
        <v>230510</v>
      </c>
      <c r="L30" s="72">
        <v>108000</v>
      </c>
    </row>
    <row r="31" spans="1:12" s="70" customFormat="1" ht="12.75">
      <c r="A31" s="67">
        <v>29</v>
      </c>
      <c r="B31" s="68" t="s">
        <v>140</v>
      </c>
      <c r="C31" s="69">
        <v>2500000</v>
      </c>
      <c r="D31" s="69">
        <v>0</v>
      </c>
      <c r="E31" s="69">
        <v>2500000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</row>
    <row r="32" spans="1:12" s="70" customFormat="1" ht="27.75" customHeight="1">
      <c r="A32" s="67">
        <v>30</v>
      </c>
      <c r="B32" s="71" t="s">
        <v>249</v>
      </c>
      <c r="C32" s="72">
        <v>2500000</v>
      </c>
      <c r="D32" s="72">
        <v>0</v>
      </c>
      <c r="E32" s="72">
        <v>2500000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</row>
    <row r="33" spans="1:12" s="70" customFormat="1" ht="26.25" customHeight="1">
      <c r="A33" s="67">
        <v>31</v>
      </c>
      <c r="B33" s="71" t="s">
        <v>250</v>
      </c>
      <c r="C33" s="72">
        <v>29605957</v>
      </c>
      <c r="D33" s="72">
        <v>18370</v>
      </c>
      <c r="E33" s="72">
        <v>2500000</v>
      </c>
      <c r="F33" s="72">
        <v>16174353</v>
      </c>
      <c r="G33" s="72">
        <v>8929757</v>
      </c>
      <c r="H33" s="72">
        <v>70383</v>
      </c>
      <c r="I33" s="72">
        <v>221045</v>
      </c>
      <c r="J33" s="72">
        <v>52000</v>
      </c>
      <c r="K33" s="72">
        <v>230510</v>
      </c>
      <c r="L33" s="72">
        <v>1409539</v>
      </c>
    </row>
    <row r="34" spans="1:12" s="70" customFormat="1" ht="25.5">
      <c r="A34" s="67">
        <v>32</v>
      </c>
      <c r="B34" s="68" t="s">
        <v>143</v>
      </c>
      <c r="C34" s="69">
        <v>5689257</v>
      </c>
      <c r="D34" s="69">
        <v>0</v>
      </c>
      <c r="E34" s="69">
        <v>0</v>
      </c>
      <c r="F34" s="69">
        <v>0</v>
      </c>
      <c r="G34" s="69">
        <v>5689257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</row>
    <row r="35" spans="1:12" s="70" customFormat="1" ht="12.75">
      <c r="A35" s="67">
        <v>33</v>
      </c>
      <c r="B35" s="68" t="s">
        <v>144</v>
      </c>
      <c r="C35" s="69">
        <v>5689257</v>
      </c>
      <c r="D35" s="69">
        <v>0</v>
      </c>
      <c r="E35" s="69">
        <v>0</v>
      </c>
      <c r="F35" s="69">
        <v>0</v>
      </c>
      <c r="G35" s="69">
        <v>5689257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</row>
    <row r="36" spans="1:12" s="70" customFormat="1" ht="25.5">
      <c r="A36" s="67">
        <v>34</v>
      </c>
      <c r="B36" s="68" t="s">
        <v>145</v>
      </c>
      <c r="C36" s="69">
        <v>3747949</v>
      </c>
      <c r="D36" s="69">
        <v>0</v>
      </c>
      <c r="E36" s="69">
        <v>0</v>
      </c>
      <c r="F36" s="69">
        <v>3747949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</row>
    <row r="37" spans="1:12" s="70" customFormat="1" ht="12.75">
      <c r="A37" s="67">
        <v>35</v>
      </c>
      <c r="B37" s="68" t="s">
        <v>146</v>
      </c>
      <c r="C37" s="69">
        <v>9437206</v>
      </c>
      <c r="D37" s="69">
        <v>0</v>
      </c>
      <c r="E37" s="69">
        <v>0</v>
      </c>
      <c r="F37" s="69">
        <v>3747949</v>
      </c>
      <c r="G37" s="69">
        <v>5689257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</row>
    <row r="38" spans="1:12" s="70" customFormat="1" ht="24.75" customHeight="1">
      <c r="A38" s="67">
        <v>36</v>
      </c>
      <c r="B38" s="71" t="s">
        <v>251</v>
      </c>
      <c r="C38" s="72">
        <v>9437206</v>
      </c>
      <c r="D38" s="72">
        <v>0</v>
      </c>
      <c r="E38" s="72">
        <v>0</v>
      </c>
      <c r="F38" s="72">
        <v>3747949</v>
      </c>
      <c r="G38" s="72">
        <v>5689257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</row>
    <row r="39" spans="1:12" s="70" customFormat="1" ht="26.25" customHeight="1">
      <c r="A39" s="67">
        <v>37</v>
      </c>
      <c r="B39" s="71" t="s">
        <v>252</v>
      </c>
      <c r="C39" s="72">
        <v>39043163</v>
      </c>
      <c r="D39" s="72">
        <v>18370</v>
      </c>
      <c r="E39" s="72">
        <v>2500000</v>
      </c>
      <c r="F39" s="72">
        <v>19922302</v>
      </c>
      <c r="G39" s="72">
        <v>14619014</v>
      </c>
      <c r="H39" s="72">
        <v>70383</v>
      </c>
      <c r="I39" s="72">
        <v>221045</v>
      </c>
      <c r="J39" s="72">
        <v>52000</v>
      </c>
      <c r="K39" s="72">
        <v>230510</v>
      </c>
      <c r="L39" s="72">
        <v>1409539</v>
      </c>
    </row>
  </sheetData>
  <sheetProtection selectLockedCells="1" selectUnlockedCells="1"/>
  <mergeCells count="1">
    <mergeCell ref="A1:A2"/>
  </mergeCells>
  <printOptions/>
  <pageMargins left="0.7479166666666667" right="0.7479166666666667" top="1.1229166666666668" bottom="0.9840277777777777" header="0.5118055555555555" footer="0.5118055555555555"/>
  <pageSetup fitToHeight="1" fitToWidth="1" horizontalDpi="300" verticalDpi="300" orientation="landscape" paperSize="9"/>
  <headerFooter alignWithMargins="0">
    <oddHeader>&amp;LOROSZI KÖZSÉG ÖNKORMÁNYZATA&amp;CTELJESÍTETT BEVÉTELEK KORMÁNYZATI FUNKCIÓK SZERINT
2017.ÉV&amp;R5.melléklet 
a 6/2018. (V.30.)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6.625" style="73" customWidth="1"/>
    <col min="2" max="2" width="66.875" style="73" customWidth="1"/>
    <col min="3" max="3" width="12.75390625" style="73" customWidth="1"/>
    <col min="4" max="16384" width="9.125" style="73" customWidth="1"/>
  </cols>
  <sheetData>
    <row r="3" spans="1:3" s="75" customFormat="1" ht="12.75" customHeight="1">
      <c r="A3" s="13" t="s">
        <v>253</v>
      </c>
      <c r="B3" s="74" t="s">
        <v>254</v>
      </c>
      <c r="C3" s="74" t="s">
        <v>2</v>
      </c>
    </row>
    <row r="4" spans="1:3" s="75" customFormat="1" ht="30" customHeight="1">
      <c r="A4" s="13"/>
      <c r="B4" s="66" t="s">
        <v>4</v>
      </c>
      <c r="C4" s="66" t="s">
        <v>150</v>
      </c>
    </row>
    <row r="5" spans="1:3" s="77" customFormat="1" ht="31.5" customHeight="1">
      <c r="A5" s="76">
        <v>1</v>
      </c>
      <c r="B5" s="19" t="s">
        <v>255</v>
      </c>
      <c r="C5" s="20">
        <v>29605957</v>
      </c>
    </row>
    <row r="6" spans="1:3" s="77" customFormat="1" ht="31.5" customHeight="1">
      <c r="A6" s="76">
        <v>2</v>
      </c>
      <c r="B6" s="19" t="s">
        <v>256</v>
      </c>
      <c r="C6" s="20">
        <v>30363570</v>
      </c>
    </row>
    <row r="7" spans="1:3" s="77" customFormat="1" ht="31.5" customHeight="1">
      <c r="A7" s="76">
        <v>3</v>
      </c>
      <c r="B7" s="21" t="s">
        <v>257</v>
      </c>
      <c r="C7" s="22">
        <v>-757613</v>
      </c>
    </row>
    <row r="8" spans="1:3" s="77" customFormat="1" ht="31.5" customHeight="1">
      <c r="A8" s="76">
        <v>4</v>
      </c>
      <c r="B8" s="19" t="s">
        <v>258</v>
      </c>
      <c r="C8" s="20">
        <v>9437206</v>
      </c>
    </row>
    <row r="9" spans="1:3" s="77" customFormat="1" ht="31.5" customHeight="1">
      <c r="A9" s="76">
        <v>5</v>
      </c>
      <c r="B9" s="19" t="s">
        <v>259</v>
      </c>
      <c r="C9" s="20">
        <v>3543035</v>
      </c>
    </row>
    <row r="10" spans="1:3" s="77" customFormat="1" ht="31.5" customHeight="1">
      <c r="A10" s="76">
        <v>6</v>
      </c>
      <c r="B10" s="21" t="s">
        <v>260</v>
      </c>
      <c r="C10" s="22">
        <v>5894171</v>
      </c>
    </row>
    <row r="11" spans="1:3" s="77" customFormat="1" ht="31.5" customHeight="1">
      <c r="A11" s="76">
        <v>7</v>
      </c>
      <c r="B11" s="21" t="s">
        <v>261</v>
      </c>
      <c r="C11" s="22">
        <v>5136558</v>
      </c>
    </row>
    <row r="12" spans="1:3" s="77" customFormat="1" ht="31.5" customHeight="1">
      <c r="A12" s="76">
        <v>8</v>
      </c>
      <c r="B12" s="21" t="s">
        <v>262</v>
      </c>
      <c r="C12" s="22">
        <v>5136558</v>
      </c>
    </row>
    <row r="13" spans="1:3" s="77" customFormat="1" ht="31.5" customHeight="1">
      <c r="A13" s="76">
        <v>9</v>
      </c>
      <c r="B13" s="21" t="s">
        <v>263</v>
      </c>
      <c r="C13" s="22">
        <v>5136558</v>
      </c>
    </row>
  </sheetData>
  <sheetProtection selectLockedCells="1" selectUnlockedCells="1"/>
  <mergeCells count="1">
    <mergeCell ref="A3:A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headerFooter alignWithMargins="0">
    <oddHeader>&amp;LOROSZI KÖZSÉG 
ÖNKORMÁNYZATA&amp;CMARADVÁNYKIMUTATÁS
2017.ÉV&amp;R6. melléklet 
a 6/2018. (V.30.)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0"/>
  <sheetViews>
    <sheetView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8.125" style="0" customWidth="1"/>
    <col min="2" max="2" width="57.625" style="0" customWidth="1"/>
    <col min="3" max="4" width="32.875" style="0" customWidth="1"/>
  </cols>
  <sheetData>
    <row r="6" spans="1:4" s="56" customFormat="1" ht="12.75" customHeight="1">
      <c r="A6" s="54" t="s">
        <v>264</v>
      </c>
      <c r="B6" s="55" t="s">
        <v>254</v>
      </c>
      <c r="C6" s="55" t="s">
        <v>2</v>
      </c>
      <c r="D6" s="55" t="s">
        <v>3</v>
      </c>
    </row>
    <row r="7" spans="1:4" s="78" customFormat="1" ht="28.5" customHeight="1">
      <c r="A7" s="54"/>
      <c r="B7" s="54" t="s">
        <v>4</v>
      </c>
      <c r="C7" s="54" t="s">
        <v>265</v>
      </c>
      <c r="D7" s="54" t="s">
        <v>266</v>
      </c>
    </row>
    <row r="8" spans="1:4" s="70" customFormat="1" ht="12.75">
      <c r="A8" s="67">
        <v>1</v>
      </c>
      <c r="B8" s="68" t="s">
        <v>267</v>
      </c>
      <c r="C8" s="69">
        <v>1147084</v>
      </c>
      <c r="D8" s="69">
        <v>1942638</v>
      </c>
    </row>
    <row r="9" spans="1:4" s="70" customFormat="1" ht="25.5">
      <c r="A9" s="67">
        <v>2</v>
      </c>
      <c r="B9" s="68" t="s">
        <v>268</v>
      </c>
      <c r="C9" s="69">
        <v>156458</v>
      </c>
      <c r="D9" s="69">
        <v>249795</v>
      </c>
    </row>
    <row r="10" spans="1:4" s="70" customFormat="1" ht="12.75">
      <c r="A10" s="67">
        <v>3</v>
      </c>
      <c r="B10" s="68" t="s">
        <v>269</v>
      </c>
      <c r="C10" s="69">
        <v>0</v>
      </c>
      <c r="D10" s="69">
        <v>70383</v>
      </c>
    </row>
    <row r="11" spans="1:4" s="70" customFormat="1" ht="12.75">
      <c r="A11" s="67">
        <v>4</v>
      </c>
      <c r="B11" s="71" t="s">
        <v>270</v>
      </c>
      <c r="C11" s="72">
        <v>1303542</v>
      </c>
      <c r="D11" s="72">
        <v>2262816</v>
      </c>
    </row>
    <row r="12" spans="1:4" s="70" customFormat="1" ht="25.5">
      <c r="A12" s="67">
        <v>5</v>
      </c>
      <c r="B12" s="68" t="s">
        <v>271</v>
      </c>
      <c r="C12" s="69">
        <v>13989770</v>
      </c>
      <c r="D12" s="69">
        <v>16174353</v>
      </c>
    </row>
    <row r="13" spans="1:4" s="70" customFormat="1" ht="25.5">
      <c r="A13" s="67">
        <v>6</v>
      </c>
      <c r="B13" s="68" t="s">
        <v>272</v>
      </c>
      <c r="C13" s="69">
        <v>7428816</v>
      </c>
      <c r="D13" s="69">
        <v>8981757</v>
      </c>
    </row>
    <row r="14" spans="1:4" s="70" customFormat="1" ht="12.75">
      <c r="A14" s="67">
        <v>7</v>
      </c>
      <c r="B14" s="68" t="s">
        <v>273</v>
      </c>
      <c r="C14" s="69">
        <v>118000</v>
      </c>
      <c r="D14" s="69">
        <v>0</v>
      </c>
    </row>
    <row r="15" spans="1:4" s="70" customFormat="1" ht="12.75">
      <c r="A15" s="67">
        <v>8</v>
      </c>
      <c r="B15" s="68" t="s">
        <v>274</v>
      </c>
      <c r="C15" s="69">
        <v>0</v>
      </c>
      <c r="D15" s="69">
        <v>3283230</v>
      </c>
    </row>
    <row r="16" spans="1:4" s="70" customFormat="1" ht="24" customHeight="1">
      <c r="A16" s="67">
        <v>9</v>
      </c>
      <c r="B16" s="71" t="s">
        <v>275</v>
      </c>
      <c r="C16" s="72">
        <v>21536586</v>
      </c>
      <c r="D16" s="72">
        <v>28439340</v>
      </c>
    </row>
    <row r="17" spans="1:4" s="70" customFormat="1" ht="12.75">
      <c r="A17" s="67">
        <v>10</v>
      </c>
      <c r="B17" s="68" t="s">
        <v>276</v>
      </c>
      <c r="C17" s="69">
        <v>1512114</v>
      </c>
      <c r="D17" s="69">
        <v>2053436</v>
      </c>
    </row>
    <row r="18" spans="1:4" s="70" customFormat="1" ht="12.75">
      <c r="A18" s="67">
        <v>11</v>
      </c>
      <c r="B18" s="68" t="s">
        <v>277</v>
      </c>
      <c r="C18" s="69">
        <v>2207367</v>
      </c>
      <c r="D18" s="69">
        <v>3795969</v>
      </c>
    </row>
    <row r="19" spans="1:4" s="70" customFormat="1" ht="24" customHeight="1">
      <c r="A19" s="67">
        <v>12</v>
      </c>
      <c r="B19" s="71" t="s">
        <v>278</v>
      </c>
      <c r="C19" s="72">
        <v>3719481</v>
      </c>
      <c r="D19" s="72">
        <v>5849405</v>
      </c>
    </row>
    <row r="20" spans="1:4" s="70" customFormat="1" ht="12.75">
      <c r="A20" s="67">
        <v>13</v>
      </c>
      <c r="B20" s="68" t="s">
        <v>279</v>
      </c>
      <c r="C20" s="69">
        <v>9015824</v>
      </c>
      <c r="D20" s="69">
        <v>10996929</v>
      </c>
    </row>
    <row r="21" spans="1:4" s="70" customFormat="1" ht="12.75">
      <c r="A21" s="67">
        <v>14</v>
      </c>
      <c r="B21" s="68" t="s">
        <v>280</v>
      </c>
      <c r="C21" s="69">
        <v>2989785</v>
      </c>
      <c r="D21" s="69">
        <v>4968218</v>
      </c>
    </row>
    <row r="22" spans="1:4" s="70" customFormat="1" ht="12.75">
      <c r="A22" s="67">
        <v>15</v>
      </c>
      <c r="B22" s="68" t="s">
        <v>281</v>
      </c>
      <c r="C22" s="69">
        <v>3071750</v>
      </c>
      <c r="D22" s="69">
        <v>2760460</v>
      </c>
    </row>
    <row r="23" spans="1:4" s="70" customFormat="1" ht="25.5" customHeight="1">
      <c r="A23" s="67">
        <v>16</v>
      </c>
      <c r="B23" s="71" t="s">
        <v>282</v>
      </c>
      <c r="C23" s="72">
        <v>15077359</v>
      </c>
      <c r="D23" s="72">
        <v>18725607</v>
      </c>
    </row>
    <row r="24" spans="1:4" s="70" customFormat="1" ht="25.5" customHeight="1">
      <c r="A24" s="67">
        <v>17</v>
      </c>
      <c r="B24" s="71" t="s">
        <v>283</v>
      </c>
      <c r="C24" s="72">
        <v>5778021</v>
      </c>
      <c r="D24" s="72">
        <v>6051429</v>
      </c>
    </row>
    <row r="25" spans="1:4" s="70" customFormat="1" ht="25.5" customHeight="1">
      <c r="A25" s="67">
        <v>18</v>
      </c>
      <c r="B25" s="71" t="s">
        <v>284</v>
      </c>
      <c r="C25" s="72">
        <v>3733440</v>
      </c>
      <c r="D25" s="72">
        <v>6023350</v>
      </c>
    </row>
    <row r="26" spans="1:4" s="70" customFormat="1" ht="25.5" customHeight="1">
      <c r="A26" s="67">
        <v>19</v>
      </c>
      <c r="B26" s="71" t="s">
        <v>285</v>
      </c>
      <c r="C26" s="72">
        <v>-5468173</v>
      </c>
      <c r="D26" s="72">
        <v>-5947635</v>
      </c>
    </row>
    <row r="27" spans="1:4" s="70" customFormat="1" ht="25.5">
      <c r="A27" s="67">
        <v>20</v>
      </c>
      <c r="B27" s="68" t="s">
        <v>286</v>
      </c>
      <c r="C27" s="69">
        <v>219</v>
      </c>
      <c r="D27" s="69">
        <v>126</v>
      </c>
    </row>
    <row r="28" spans="1:4" s="70" customFormat="1" ht="25.5" customHeight="1">
      <c r="A28" s="67">
        <v>21</v>
      </c>
      <c r="B28" s="71" t="s">
        <v>287</v>
      </c>
      <c r="C28" s="72">
        <v>219</v>
      </c>
      <c r="D28" s="72">
        <v>126</v>
      </c>
    </row>
    <row r="29" spans="1:4" s="70" customFormat="1" ht="25.5" customHeight="1">
      <c r="A29" s="67">
        <v>22</v>
      </c>
      <c r="B29" s="71" t="s">
        <v>288</v>
      </c>
      <c r="C29" s="72">
        <v>219</v>
      </c>
      <c r="D29" s="72">
        <v>126</v>
      </c>
    </row>
    <row r="30" spans="1:4" s="70" customFormat="1" ht="25.5" customHeight="1">
      <c r="A30" s="67">
        <v>23</v>
      </c>
      <c r="B30" s="71" t="s">
        <v>289</v>
      </c>
      <c r="C30" s="72">
        <v>-5467954</v>
      </c>
      <c r="D30" s="72">
        <v>-5947509</v>
      </c>
    </row>
  </sheetData>
  <sheetProtection selectLockedCells="1" selectUnlockedCells="1"/>
  <mergeCells count="1">
    <mergeCell ref="A6:A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headerFooter alignWithMargins="0">
    <oddHeader>&amp;LOROSZI KÖZSÉG
 ÖNKORMÁNYZATA&amp;CEREDMÉNYKIMUTATÁS
2017.ÉV&amp;R7. melléklet 
a 6/2018. (V.30.)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workbookViewId="0" topLeftCell="A16">
      <selection activeCell="E9" sqref="E9"/>
    </sheetView>
  </sheetViews>
  <sheetFormatPr defaultColWidth="8.00390625" defaultRowHeight="12.75"/>
  <cols>
    <col min="1" max="1" width="12.00390625" style="79" customWidth="1"/>
    <col min="2" max="2" width="82.375" style="80" customWidth="1"/>
    <col min="3" max="4" width="27.375" style="80" customWidth="1"/>
    <col min="5" max="5" width="27.375" style="81" customWidth="1"/>
    <col min="6" max="6" width="72.625" style="80" customWidth="1"/>
    <col min="7" max="8" width="22.00390625" style="80" customWidth="1"/>
    <col min="9" max="9" width="27.375" style="80" customWidth="1"/>
    <col min="10" max="16384" width="8.00390625" style="80" customWidth="1"/>
  </cols>
  <sheetData>
    <row r="1" spans="1:9" s="85" customFormat="1" ht="23.25">
      <c r="A1" s="82"/>
      <c r="B1" s="83"/>
      <c r="C1" s="83"/>
      <c r="D1" s="83"/>
      <c r="E1" s="84"/>
      <c r="F1" s="83"/>
      <c r="G1" s="84"/>
      <c r="H1" s="84"/>
      <c r="I1" s="84" t="s">
        <v>149</v>
      </c>
    </row>
    <row r="2" spans="1:9" s="79" customFormat="1" ht="23.25" customHeight="1">
      <c r="A2" s="86" t="s">
        <v>264</v>
      </c>
      <c r="B2" s="87" t="s">
        <v>1</v>
      </c>
      <c r="C2" s="87" t="s">
        <v>2</v>
      </c>
      <c r="D2" s="87" t="s">
        <v>3</v>
      </c>
      <c r="E2" s="87" t="s">
        <v>55</v>
      </c>
      <c r="F2" s="87" t="s">
        <v>290</v>
      </c>
      <c r="G2" s="87" t="s">
        <v>181</v>
      </c>
      <c r="H2" s="87" t="s">
        <v>182</v>
      </c>
      <c r="I2" s="87" t="s">
        <v>183</v>
      </c>
    </row>
    <row r="3" spans="1:9" s="91" customFormat="1" ht="23.25">
      <c r="A3" s="86"/>
      <c r="B3" s="88" t="s">
        <v>291</v>
      </c>
      <c r="C3" s="89">
        <v>42735</v>
      </c>
      <c r="D3" s="89">
        <v>43100</v>
      </c>
      <c r="E3" s="90" t="s">
        <v>292</v>
      </c>
      <c r="F3" s="88" t="s">
        <v>293</v>
      </c>
      <c r="G3" s="89">
        <v>42735</v>
      </c>
      <c r="H3" s="89">
        <v>43100</v>
      </c>
      <c r="I3" s="89" t="s">
        <v>292</v>
      </c>
    </row>
    <row r="4" spans="1:9" s="91" customFormat="1" ht="23.25">
      <c r="A4" s="86"/>
      <c r="B4" s="88"/>
      <c r="C4" s="89"/>
      <c r="D4" s="89"/>
      <c r="E4" s="90"/>
      <c r="F4" s="88"/>
      <c r="G4" s="89"/>
      <c r="H4" s="89"/>
      <c r="I4" s="89"/>
    </row>
    <row r="5" spans="1:9" ht="46.5">
      <c r="A5" s="92">
        <v>1</v>
      </c>
      <c r="B5" s="93" t="s">
        <v>294</v>
      </c>
      <c r="C5" s="94">
        <f>SUM(C7+C14+C15)</f>
        <v>118152562</v>
      </c>
      <c r="D5" s="94">
        <f>SUM(D7+D14+D15)</f>
        <v>112358135</v>
      </c>
      <c r="E5" s="95">
        <f>SUM(D5/C5)</f>
        <v>0.9509580926395824</v>
      </c>
      <c r="F5" s="96" t="s">
        <v>295</v>
      </c>
      <c r="G5" s="97">
        <f>SUM(G6:G11)</f>
        <v>118707738</v>
      </c>
      <c r="H5" s="97">
        <f>SUM(H6:H11)</f>
        <v>112760229</v>
      </c>
      <c r="I5" s="98">
        <f aca="true" t="shared" si="0" ref="I5:I6">SUM(H5/G5)</f>
        <v>0.9498978828153561</v>
      </c>
    </row>
    <row r="6" spans="1:9" ht="23.25">
      <c r="A6" s="92">
        <v>2</v>
      </c>
      <c r="B6" s="99" t="s">
        <v>296</v>
      </c>
      <c r="C6" s="100">
        <v>0</v>
      </c>
      <c r="D6" s="100">
        <v>0</v>
      </c>
      <c r="E6" s="95"/>
      <c r="F6" s="101" t="s">
        <v>297</v>
      </c>
      <c r="G6" s="102">
        <v>155231000</v>
      </c>
      <c r="H6" s="102">
        <v>155231000</v>
      </c>
      <c r="I6" s="98">
        <f t="shared" si="0"/>
        <v>1</v>
      </c>
    </row>
    <row r="7" spans="1:9" ht="23.25">
      <c r="A7" s="92">
        <v>3</v>
      </c>
      <c r="B7" s="99" t="s">
        <v>298</v>
      </c>
      <c r="C7" s="100">
        <f>SUM(C8+C12+C13)</f>
        <v>118002562</v>
      </c>
      <c r="D7" s="100">
        <f>SUM(D8+D12+D13)</f>
        <v>112208135</v>
      </c>
      <c r="E7" s="103">
        <f aca="true" t="shared" si="1" ref="E7:E14">SUM(D7/C7)</f>
        <v>0.9508957525854397</v>
      </c>
      <c r="F7" s="101" t="s">
        <v>299</v>
      </c>
      <c r="G7" s="102">
        <v>0</v>
      </c>
      <c r="H7" s="102">
        <v>0</v>
      </c>
      <c r="I7" s="98"/>
    </row>
    <row r="8" spans="1:9" ht="46.5">
      <c r="A8" s="92">
        <v>4</v>
      </c>
      <c r="B8" s="104" t="s">
        <v>300</v>
      </c>
      <c r="C8" s="105">
        <f>SUM(C9:C11)</f>
        <v>110097819</v>
      </c>
      <c r="D8" s="105">
        <f>SUM(D9:D11)</f>
        <v>106055923</v>
      </c>
      <c r="E8" s="95">
        <f t="shared" si="1"/>
        <v>0.9632881374334945</v>
      </c>
      <c r="F8" s="101" t="s">
        <v>301</v>
      </c>
      <c r="G8" s="102">
        <v>6628245</v>
      </c>
      <c r="H8" s="102">
        <v>6628245</v>
      </c>
      <c r="I8" s="98">
        <f aca="true" t="shared" si="2" ref="I8:I9">SUM(H8/G8)</f>
        <v>1</v>
      </c>
    </row>
    <row r="9" spans="1:9" ht="23.25">
      <c r="A9" s="92">
        <v>5</v>
      </c>
      <c r="B9" s="106" t="s">
        <v>302</v>
      </c>
      <c r="C9" s="100">
        <v>7650190</v>
      </c>
      <c r="D9" s="100">
        <v>7728311</v>
      </c>
      <c r="E9" s="103">
        <f t="shared" si="1"/>
        <v>1.0102116418023606</v>
      </c>
      <c r="F9" s="101" t="s">
        <v>303</v>
      </c>
      <c r="G9" s="102">
        <v>-37683553</v>
      </c>
      <c r="H9" s="102">
        <v>-43151507</v>
      </c>
      <c r="I9" s="98">
        <f t="shared" si="2"/>
        <v>1.145101869773267</v>
      </c>
    </row>
    <row r="10" spans="1:9" ht="23.25">
      <c r="A10" s="92">
        <v>6</v>
      </c>
      <c r="B10" s="106" t="s">
        <v>304</v>
      </c>
      <c r="C10" s="100">
        <v>34455436</v>
      </c>
      <c r="D10" s="100">
        <v>33172233</v>
      </c>
      <c r="E10" s="103">
        <f t="shared" si="1"/>
        <v>0.962757603763888</v>
      </c>
      <c r="F10" s="101" t="s">
        <v>305</v>
      </c>
      <c r="G10" s="102">
        <v>0</v>
      </c>
      <c r="H10" s="102">
        <v>0</v>
      </c>
      <c r="I10" s="98"/>
    </row>
    <row r="11" spans="1:9" ht="23.25">
      <c r="A11" s="92">
        <v>7</v>
      </c>
      <c r="B11" s="106" t="s">
        <v>306</v>
      </c>
      <c r="C11" s="100">
        <v>67992193</v>
      </c>
      <c r="D11" s="100">
        <v>65155379</v>
      </c>
      <c r="E11" s="103">
        <f t="shared" si="1"/>
        <v>0.9582773569312583</v>
      </c>
      <c r="F11" s="101" t="s">
        <v>307</v>
      </c>
      <c r="G11" s="102">
        <v>-5467954</v>
      </c>
      <c r="H11" s="102">
        <v>-5947509</v>
      </c>
      <c r="I11" s="98">
        <f aca="true" t="shared" si="3" ref="I11:I12">SUM(H11/G11)</f>
        <v>1.0877028226645653</v>
      </c>
    </row>
    <row r="12" spans="1:9" ht="23.25">
      <c r="A12" s="92">
        <v>8</v>
      </c>
      <c r="B12" s="107" t="s">
        <v>308</v>
      </c>
      <c r="C12" s="105">
        <v>7713493</v>
      </c>
      <c r="D12" s="105">
        <v>5960962</v>
      </c>
      <c r="E12" s="95">
        <f t="shared" si="1"/>
        <v>0.7727967083136006</v>
      </c>
      <c r="F12" s="108" t="s">
        <v>309</v>
      </c>
      <c r="G12" s="105">
        <f>SUM(G14+G17)</f>
        <v>1097284</v>
      </c>
      <c r="H12" s="105">
        <f>SUM(H14+H17)</f>
        <v>2197191</v>
      </c>
      <c r="I12" s="98">
        <f t="shared" si="3"/>
        <v>2.0023904476871985</v>
      </c>
    </row>
    <row r="13" spans="1:9" ht="46.5">
      <c r="A13" s="92">
        <v>9</v>
      </c>
      <c r="B13" s="109" t="s">
        <v>310</v>
      </c>
      <c r="C13" s="105">
        <v>191250</v>
      </c>
      <c r="D13" s="105">
        <v>191250</v>
      </c>
      <c r="E13" s="95">
        <f t="shared" si="1"/>
        <v>1</v>
      </c>
      <c r="F13" s="101" t="s">
        <v>311</v>
      </c>
      <c r="G13" s="100">
        <v>0</v>
      </c>
      <c r="H13" s="100">
        <v>0</v>
      </c>
      <c r="I13" s="98"/>
    </row>
    <row r="14" spans="1:9" ht="46.5">
      <c r="A14" s="92">
        <v>10</v>
      </c>
      <c r="B14" s="99" t="s">
        <v>312</v>
      </c>
      <c r="C14" s="110">
        <v>150000</v>
      </c>
      <c r="D14" s="110">
        <v>150000</v>
      </c>
      <c r="E14" s="103">
        <f t="shared" si="1"/>
        <v>1</v>
      </c>
      <c r="F14" s="101" t="s">
        <v>313</v>
      </c>
      <c r="G14" s="110">
        <f>SUM(G16)</f>
        <v>465858</v>
      </c>
      <c r="H14" s="110">
        <f>SUM(H15:H16)</f>
        <v>697232</v>
      </c>
      <c r="I14" s="98">
        <f>SUM(H14/G14)</f>
        <v>1.4966620729921993</v>
      </c>
    </row>
    <row r="15" spans="1:9" ht="24.75" customHeight="1">
      <c r="A15" s="92">
        <v>11</v>
      </c>
      <c r="B15" s="111" t="s">
        <v>314</v>
      </c>
      <c r="C15" s="100">
        <v>0</v>
      </c>
      <c r="D15" s="100">
        <v>0</v>
      </c>
      <c r="E15" s="103"/>
      <c r="F15" s="112" t="s">
        <v>315</v>
      </c>
      <c r="G15" s="110"/>
      <c r="H15" s="110">
        <v>26460</v>
      </c>
      <c r="I15" s="98"/>
    </row>
    <row r="16" spans="1:9" ht="23.25">
      <c r="A16" s="92">
        <v>12</v>
      </c>
      <c r="B16" s="93" t="s">
        <v>316</v>
      </c>
      <c r="C16" s="105">
        <v>0</v>
      </c>
      <c r="D16" s="105">
        <v>0</v>
      </c>
      <c r="E16" s="95"/>
      <c r="F16" s="81" t="s">
        <v>317</v>
      </c>
      <c r="G16" s="110">
        <v>465858</v>
      </c>
      <c r="H16" s="110">
        <v>670772</v>
      </c>
      <c r="I16" s="98">
        <f aca="true" t="shared" si="4" ref="I16:I18">SUM(H16/G16)</f>
        <v>1.4398636494382409</v>
      </c>
    </row>
    <row r="17" spans="1:9" ht="46.5">
      <c r="A17" s="92">
        <v>13</v>
      </c>
      <c r="B17" s="96" t="s">
        <v>318</v>
      </c>
      <c r="C17" s="94">
        <f>SUM(C18:C21)</f>
        <v>5679426</v>
      </c>
      <c r="D17" s="94">
        <f>SUM(D18:D21)</f>
        <v>5998883</v>
      </c>
      <c r="E17" s="95">
        <f>SUM(D17/C17)</f>
        <v>1.056248113805867</v>
      </c>
      <c r="F17" s="101" t="s">
        <v>319</v>
      </c>
      <c r="G17" s="110">
        <f>SUM(G18)</f>
        <v>631426</v>
      </c>
      <c r="H17" s="110">
        <f>SUM(H18)</f>
        <v>1499959</v>
      </c>
      <c r="I17" s="98">
        <f t="shared" si="4"/>
        <v>2.3755103527570927</v>
      </c>
    </row>
    <row r="18" spans="1:9" ht="46.5">
      <c r="A18" s="92">
        <v>14</v>
      </c>
      <c r="B18" s="101" t="s">
        <v>320</v>
      </c>
      <c r="C18" s="100">
        <v>0</v>
      </c>
      <c r="D18" s="100">
        <v>0</v>
      </c>
      <c r="E18" s="95"/>
      <c r="F18" s="113" t="s">
        <v>321</v>
      </c>
      <c r="G18" s="110">
        <v>631426</v>
      </c>
      <c r="H18" s="110">
        <v>1499959</v>
      </c>
      <c r="I18" s="98">
        <f t="shared" si="4"/>
        <v>2.3755103527570927</v>
      </c>
    </row>
    <row r="19" spans="1:9" ht="46.5">
      <c r="A19" s="92">
        <v>15</v>
      </c>
      <c r="B19" s="101" t="s">
        <v>322</v>
      </c>
      <c r="C19" s="100">
        <v>99493</v>
      </c>
      <c r="D19" s="100">
        <v>6565</v>
      </c>
      <c r="E19" s="95">
        <f aca="true" t="shared" si="5" ref="E19:E20">SUM(D19/C19)</f>
        <v>0.06598454162604404</v>
      </c>
      <c r="F19" s="96" t="s">
        <v>323</v>
      </c>
      <c r="G19" s="105">
        <v>0</v>
      </c>
      <c r="H19" s="105">
        <v>0</v>
      </c>
      <c r="I19" s="98"/>
    </row>
    <row r="20" spans="1:9" ht="23.25">
      <c r="A20" s="92">
        <v>16</v>
      </c>
      <c r="B20" s="101" t="s">
        <v>324</v>
      </c>
      <c r="C20" s="100">
        <v>5579933</v>
      </c>
      <c r="D20" s="100">
        <v>5992318</v>
      </c>
      <c r="E20" s="95">
        <f t="shared" si="5"/>
        <v>1.0739050092536953</v>
      </c>
      <c r="F20" s="96" t="s">
        <v>325</v>
      </c>
      <c r="G20" s="105">
        <f>SUM(G21:G22)</f>
        <v>4305664</v>
      </c>
      <c r="H20" s="105">
        <f>SUM(H21:H22)</f>
        <v>4460579</v>
      </c>
      <c r="I20" s="98">
        <f aca="true" t="shared" si="6" ref="I20:I22">SUM(H20/G20)</f>
        <v>1.0359793518490992</v>
      </c>
    </row>
    <row r="21" spans="1:9" ht="46.5">
      <c r="A21" s="92">
        <v>17</v>
      </c>
      <c r="B21" s="101" t="s">
        <v>326</v>
      </c>
      <c r="C21" s="100">
        <v>0</v>
      </c>
      <c r="D21" s="100">
        <v>0</v>
      </c>
      <c r="E21" s="95"/>
      <c r="F21" s="113" t="s">
        <v>327</v>
      </c>
      <c r="G21" s="100">
        <v>1355664</v>
      </c>
      <c r="H21" s="100">
        <v>1510579</v>
      </c>
      <c r="I21" s="98">
        <f t="shared" si="6"/>
        <v>1.1142724155838024</v>
      </c>
    </row>
    <row r="22" spans="1:9" ht="23.25">
      <c r="A22" s="92">
        <v>18</v>
      </c>
      <c r="B22" s="96" t="s">
        <v>328</v>
      </c>
      <c r="C22" s="105">
        <f>SUM(C23+C28+C29)</f>
        <v>193108</v>
      </c>
      <c r="D22" s="105">
        <f>SUM(D23+D28+D29)</f>
        <v>1060981</v>
      </c>
      <c r="E22" s="95">
        <f aca="true" t="shared" si="7" ref="E22:E26">SUM(D22/C22)</f>
        <v>5.494236385856619</v>
      </c>
      <c r="F22" s="113" t="s">
        <v>329</v>
      </c>
      <c r="G22" s="100">
        <v>2950000</v>
      </c>
      <c r="H22" s="100">
        <v>2950000</v>
      </c>
      <c r="I22" s="98">
        <f t="shared" si="6"/>
        <v>1</v>
      </c>
    </row>
    <row r="23" spans="1:9" ht="23.25">
      <c r="A23" s="92">
        <v>19</v>
      </c>
      <c r="B23" s="101" t="s">
        <v>330</v>
      </c>
      <c r="C23" s="100">
        <f>SUM(C24:C27)</f>
        <v>149485</v>
      </c>
      <c r="D23" s="100">
        <f>SUM(D24:D27)</f>
        <v>1020981</v>
      </c>
      <c r="E23" s="95">
        <f t="shared" si="7"/>
        <v>6.829989631066662</v>
      </c>
      <c r="F23" s="114"/>
      <c r="G23" s="114"/>
      <c r="H23" s="114"/>
      <c r="I23" s="114"/>
    </row>
    <row r="24" spans="1:9" ht="23.25">
      <c r="A24" s="92">
        <v>20</v>
      </c>
      <c r="B24" s="113" t="s">
        <v>331</v>
      </c>
      <c r="C24" s="100">
        <v>19773</v>
      </c>
      <c r="D24" s="100">
        <v>43064</v>
      </c>
      <c r="E24" s="95">
        <f t="shared" si="7"/>
        <v>2.177919385019977</v>
      </c>
      <c r="F24" s="114"/>
      <c r="G24" s="114"/>
      <c r="H24" s="114"/>
      <c r="I24" s="114"/>
    </row>
    <row r="25" spans="1:9" ht="23.25">
      <c r="A25" s="92">
        <v>21</v>
      </c>
      <c r="B25" s="113" t="s">
        <v>332</v>
      </c>
      <c r="C25" s="100">
        <v>91815</v>
      </c>
      <c r="D25" s="100">
        <v>869865</v>
      </c>
      <c r="E25" s="95">
        <f t="shared" si="7"/>
        <v>9.474105538310733</v>
      </c>
      <c r="F25" s="114"/>
      <c r="G25" s="114"/>
      <c r="H25" s="114"/>
      <c r="I25" s="114"/>
    </row>
    <row r="26" spans="1:9" ht="23.25">
      <c r="A26" s="92">
        <v>22</v>
      </c>
      <c r="B26" s="113" t="s">
        <v>333</v>
      </c>
      <c r="C26" s="100">
        <v>37897</v>
      </c>
      <c r="D26" s="100">
        <v>88767</v>
      </c>
      <c r="E26" s="95">
        <f t="shared" si="7"/>
        <v>2.3423226112884925</v>
      </c>
      <c r="F26" s="96"/>
      <c r="G26" s="105"/>
      <c r="H26" s="105"/>
      <c r="I26" s="100"/>
    </row>
    <row r="27" spans="1:9" ht="23.25">
      <c r="A27" s="92">
        <v>23</v>
      </c>
      <c r="B27" s="113" t="s">
        <v>334</v>
      </c>
      <c r="C27" s="100">
        <v>0</v>
      </c>
      <c r="D27" s="100">
        <v>19285</v>
      </c>
      <c r="E27" s="95"/>
      <c r="F27" s="96"/>
      <c r="G27" s="105"/>
      <c r="H27" s="105"/>
      <c r="I27" s="100"/>
    </row>
    <row r="28" spans="1:9" ht="26.25" customHeight="1">
      <c r="A28" s="115">
        <v>29</v>
      </c>
      <c r="B28" s="101" t="s">
        <v>335</v>
      </c>
      <c r="C28" s="116">
        <v>0</v>
      </c>
      <c r="D28" s="116">
        <v>0</v>
      </c>
      <c r="E28" s="95"/>
      <c r="F28" s="96"/>
      <c r="G28" s="105"/>
      <c r="H28" s="105"/>
      <c r="I28" s="100"/>
    </row>
    <row r="29" spans="1:9" ht="23.25">
      <c r="A29" s="92">
        <v>29</v>
      </c>
      <c r="B29" s="101" t="s">
        <v>336</v>
      </c>
      <c r="C29" s="100">
        <v>43623</v>
      </c>
      <c r="D29" s="100">
        <v>40000</v>
      </c>
      <c r="E29" s="95">
        <f>SUM(D29/C29)</f>
        <v>0.916947481832978</v>
      </c>
      <c r="F29" s="105"/>
      <c r="G29" s="105"/>
      <c r="H29" s="105"/>
      <c r="I29" s="116"/>
    </row>
    <row r="30" spans="1:9" ht="23.25">
      <c r="A30" s="92">
        <v>30</v>
      </c>
      <c r="B30" s="96" t="s">
        <v>337</v>
      </c>
      <c r="C30" s="117">
        <v>0</v>
      </c>
      <c r="D30" s="117">
        <v>0</v>
      </c>
      <c r="E30" s="95"/>
      <c r="F30" s="105"/>
      <c r="G30" s="105"/>
      <c r="H30" s="105"/>
      <c r="I30" s="116"/>
    </row>
    <row r="31" spans="1:9" ht="23.25">
      <c r="A31" s="92">
        <v>31</v>
      </c>
      <c r="B31" s="96" t="s">
        <v>338</v>
      </c>
      <c r="C31" s="105">
        <v>85590</v>
      </c>
      <c r="D31" s="105"/>
      <c r="E31" s="95"/>
      <c r="F31" s="105"/>
      <c r="G31" s="105"/>
      <c r="H31" s="105"/>
      <c r="I31" s="117"/>
    </row>
    <row r="32" spans="1:9" s="91" customFormat="1" ht="23.25">
      <c r="A32" s="92">
        <v>32</v>
      </c>
      <c r="B32" s="118" t="s">
        <v>339</v>
      </c>
      <c r="C32" s="119">
        <f>SUM(C5+C16+C17+C22+C30+C31)</f>
        <v>124110686</v>
      </c>
      <c r="D32" s="119">
        <f>SUM(D5+D16+D17+D22+D30+D31)</f>
        <v>119417999</v>
      </c>
      <c r="E32" s="120">
        <f>SUM(D32/C32)</f>
        <v>0.9621895007493553</v>
      </c>
      <c r="F32" s="121" t="s">
        <v>340</v>
      </c>
      <c r="G32" s="119">
        <f>G20+G19+G12+G5</f>
        <v>124110686</v>
      </c>
      <c r="H32" s="119">
        <f>H20+H19+H12+H5</f>
        <v>119417999</v>
      </c>
      <c r="I32" s="122">
        <f>SUM(H32/G32)</f>
        <v>0.9621895007493553</v>
      </c>
    </row>
    <row r="33" spans="2:9" ht="37.5" customHeight="1">
      <c r="B33" s="123"/>
      <c r="C33" s="123"/>
      <c r="D33" s="123"/>
      <c r="E33" s="124"/>
      <c r="I33" s="123"/>
    </row>
    <row r="34" ht="23.25">
      <c r="B34" s="125"/>
    </row>
    <row r="42" spans="3:9" ht="23.25">
      <c r="C42" s="126"/>
      <c r="D42" s="126"/>
      <c r="E42" s="127"/>
      <c r="G42" s="80" t="s">
        <v>341</v>
      </c>
      <c r="H42" s="80" t="s">
        <v>341</v>
      </c>
      <c r="I42" s="126"/>
    </row>
  </sheetData>
  <sheetProtection selectLockedCells="1" selectUnlockedCells="1"/>
  <mergeCells count="9">
    <mergeCell ref="A2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75" right="0.9055555555555556" top="1.2597222222222222" bottom="0.5902777777777778" header="0.5118055555555555" footer="0.5118055555555555"/>
  <pageSetup fitToHeight="1" fitToWidth="1" horizontalDpi="300" verticalDpi="300" orientation="landscape" paperSize="9"/>
  <headerFooter alignWithMargins="0">
    <oddHeader>&amp;L&amp;14OROSZI KÖZSÉG
ÖNKORMÁNYZATA&amp;C&amp;14VAGYONKIMUTATÁS
2017.ÉV&amp;R8. melléklet 
a 6/2018. (V.30.)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 topLeftCell="A1">
      <selection activeCell="I30" sqref="I30"/>
    </sheetView>
  </sheetViews>
  <sheetFormatPr defaultColWidth="9.00390625" defaultRowHeight="12.75"/>
  <cols>
    <col min="1" max="1" width="11.625" style="128" customWidth="1"/>
    <col min="2" max="2" width="22.25390625" style="129" customWidth="1"/>
    <col min="3" max="3" width="22.125" style="129" customWidth="1"/>
    <col min="4" max="4" width="21.25390625" style="129" customWidth="1"/>
    <col min="5" max="5" width="18.875" style="129" customWidth="1"/>
    <col min="6" max="6" width="22.375" style="129" customWidth="1"/>
    <col min="7" max="16384" width="9.125" style="129" customWidth="1"/>
  </cols>
  <sheetData>
    <row r="1" spans="1:6" s="128" customFormat="1" ht="18">
      <c r="A1" s="130" t="s">
        <v>342</v>
      </c>
      <c r="B1" s="131" t="s">
        <v>1</v>
      </c>
      <c r="C1" s="132" t="s">
        <v>2</v>
      </c>
      <c r="D1" s="132" t="s">
        <v>3</v>
      </c>
      <c r="E1" s="132" t="s">
        <v>55</v>
      </c>
      <c r="F1" s="132" t="s">
        <v>180</v>
      </c>
    </row>
    <row r="2" spans="1:6" ht="48" customHeight="1">
      <c r="A2" s="130"/>
      <c r="B2" s="133" t="s">
        <v>4</v>
      </c>
      <c r="C2" s="134" t="s">
        <v>343</v>
      </c>
      <c r="D2" s="134" t="s">
        <v>0</v>
      </c>
      <c r="E2" s="134" t="s">
        <v>344</v>
      </c>
      <c r="F2" s="134" t="s">
        <v>345</v>
      </c>
    </row>
    <row r="3" spans="1:6" ht="48" customHeight="1">
      <c r="A3" s="132">
        <v>1</v>
      </c>
      <c r="B3" s="135" t="s">
        <v>346</v>
      </c>
      <c r="C3" s="136">
        <v>15</v>
      </c>
      <c r="D3" s="137" t="s">
        <v>347</v>
      </c>
      <c r="E3" s="138" t="s">
        <v>348</v>
      </c>
      <c r="F3" s="137" t="s">
        <v>349</v>
      </c>
    </row>
  </sheetData>
  <sheetProtection selectLockedCells="1" selectUnlockedCells="1"/>
  <mergeCells count="1">
    <mergeCell ref="A1:A2"/>
  </mergeCells>
  <printOptions horizontalCentered="1"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
ÖNKORMÁNYZATA&amp;CAz önkormányzat tulajdonában lévő részesedések
2017.év&amp;R9. melléklet 
a 6/2018. (V.30.)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/>
  <cp:lastPrinted>2018-05-10T07:19:59Z</cp:lastPrinted>
  <dcterms:created xsi:type="dcterms:W3CDTF">2010-05-29T08:47:41Z</dcterms:created>
  <dcterms:modified xsi:type="dcterms:W3CDTF">2018-05-23T09:53:00Z</dcterms:modified>
  <cp:category/>
  <cp:version/>
  <cp:contentType/>
  <cp:contentStatus/>
  <cp:revision>1</cp:revision>
</cp:coreProperties>
</file>