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dit\Desktop\rendkívüli helyzet alatti anyagok\költségvetések\"/>
    </mc:Choice>
  </mc:AlternateContent>
  <bookViews>
    <workbookView xWindow="-120" yWindow="-120" windowWidth="29040" windowHeight="15840" firstSheet="13" activeTab="18"/>
  </bookViews>
  <sheets>
    <sheet name="bevétel 2.m. " sheetId="98" r:id="rId1"/>
    <sheet name="Bevétel Önkormányzat 2.1 " sheetId="99" r:id="rId2"/>
    <sheet name="Bev.étel Önk.köt.fel. 2.1)a" sheetId="145" r:id="rId3"/>
    <sheet name="Bev.Önk.önként váll.fel.2.1)b" sheetId="117" r:id="rId4"/>
    <sheet name="Támogatás 2.2" sheetId="58" r:id="rId5"/>
    <sheet name="Kiadások3" sheetId="71" r:id="rId6"/>
    <sheet name="önkormányzat kiadásai 3.1. " sheetId="120" r:id="rId7"/>
    <sheet name="önk.köt.fel.kiadásai 3.1.)a" sheetId="147" r:id="rId8"/>
    <sheet name="Önk.önként váll.fel.3.1.)b" sheetId="128" r:id="rId9"/>
    <sheet name="Felhalmozás 4.mell." sheetId="137" r:id="rId10"/>
    <sheet name="Működési kiadások 4.1. mell" sheetId="149" r:id="rId11"/>
    <sheet name="5. m.Többéves kih." sheetId="144" r:id="rId12"/>
    <sheet name="Mérleg6" sheetId="102" r:id="rId13"/>
    <sheet name="Előirányzat felh.7" sheetId="77" r:id="rId14"/>
    <sheet name="mérleg 3 éves 8.m." sheetId="68" r:id="rId15"/>
    <sheet name="Eu-s pály. 9." sheetId="82" r:id="rId16"/>
    <sheet name="10. mell." sheetId="133" r:id="rId17"/>
    <sheet name="11.sz.mell." sheetId="97" r:id="rId18"/>
    <sheet name="Tartalék 12." sheetId="81" r:id="rId19"/>
  </sheets>
  <definedNames>
    <definedName name="_xlnm.Print_Titles" localSheetId="4">'Támogatás 2.2'!$1:$3</definedName>
    <definedName name="_xlnm.Print_Area" localSheetId="0">'bevétel 2.m. '!$A$1:$B$46</definedName>
    <definedName name="_xlnm.Print_Area" localSheetId="5">Kiadások3!$A$1:$C$29</definedName>
    <definedName name="_xlnm.Print_Area" localSheetId="14">'mérleg 3 éves 8.m.'!$A$1:$I$35</definedName>
    <definedName name="_xlnm.Print_Area" localSheetId="12">Mérleg6!$A$1:$D$66</definedName>
    <definedName name="_xlnm.Print_Area" localSheetId="7">'önk.köt.fel.kiadásai 3.1.)a'!$A$1:$L$21</definedName>
    <definedName name="_xlnm.Print_Area" localSheetId="8">'Önk.önként váll.fel.3.1.)b'!$A$1:$L$7</definedName>
    <definedName name="_xlnm.Print_Area" localSheetId="6">'önkormányzat kiadásai 3.1. '!$A$1:$L$21</definedName>
    <definedName name="_xlnm.Print_Area" localSheetId="4">'Támogatás 2.2'!$A$1:$H$19</definedName>
    <definedName name="_xlnm.Print_Area" localSheetId="18">'Tartalék 12.'!$A$1:$H$20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77" l="1"/>
  <c r="E17" i="77"/>
  <c r="F17" i="77"/>
  <c r="G17" i="77"/>
  <c r="H17" i="77"/>
  <c r="I17" i="77"/>
  <c r="J17" i="77"/>
  <c r="K17" i="77"/>
  <c r="L17" i="77"/>
  <c r="M17" i="77"/>
  <c r="N17" i="77"/>
  <c r="C17" i="77"/>
  <c r="D47" i="102"/>
  <c r="D37" i="102"/>
  <c r="D66" i="102" s="1"/>
  <c r="D36" i="102"/>
  <c r="D5" i="102"/>
  <c r="D6" i="102"/>
  <c r="B23" i="149"/>
  <c r="B6" i="149"/>
  <c r="D12" i="137"/>
  <c r="L7" i="147"/>
  <c r="L8" i="147"/>
  <c r="L9" i="147"/>
  <c r="L10" i="147"/>
  <c r="L11" i="147"/>
  <c r="L12" i="147"/>
  <c r="L13" i="147"/>
  <c r="L14" i="147"/>
  <c r="L15" i="147"/>
  <c r="L16" i="147"/>
  <c r="L17" i="147"/>
  <c r="L18" i="147"/>
  <c r="L19" i="147"/>
  <c r="L20" i="147"/>
  <c r="L6" i="147"/>
  <c r="C21" i="147"/>
  <c r="B18" i="71"/>
  <c r="L7" i="120"/>
  <c r="L8" i="120"/>
  <c r="L9" i="120"/>
  <c r="L10" i="120"/>
  <c r="L11" i="120"/>
  <c r="L12" i="120"/>
  <c r="L13" i="120"/>
  <c r="L14" i="120"/>
  <c r="L15" i="120"/>
  <c r="L16" i="120"/>
  <c r="L17" i="120"/>
  <c r="L18" i="120"/>
  <c r="L19" i="120"/>
  <c r="L20" i="120"/>
  <c r="L6" i="120"/>
  <c r="L21" i="120" s="1"/>
  <c r="Q4" i="58"/>
  <c r="Q20" i="58"/>
  <c r="Q5" i="58"/>
  <c r="J10" i="145"/>
  <c r="J11" i="117"/>
  <c r="J10" i="117"/>
  <c r="J9" i="117"/>
  <c r="J11" i="99"/>
  <c r="B34" i="98"/>
  <c r="B17" i="98"/>
  <c r="B7" i="98"/>
  <c r="L21" i="147" l="1"/>
  <c r="B24" i="71"/>
  <c r="D64" i="102" l="1"/>
  <c r="D65" i="102" s="1"/>
  <c r="D20" i="102"/>
  <c r="H20" i="58" l="1"/>
  <c r="H5" i="58"/>
  <c r="H4" i="58" s="1"/>
  <c r="E11" i="117"/>
  <c r="B20" i="98"/>
  <c r="B8" i="98"/>
  <c r="H30" i="68" l="1"/>
  <c r="K21" i="147" l="1"/>
  <c r="J21" i="147"/>
  <c r="I21" i="147"/>
  <c r="H21" i="147"/>
  <c r="G21" i="147"/>
  <c r="F21" i="147"/>
  <c r="E21" i="147"/>
  <c r="D21" i="147"/>
  <c r="B21" i="147"/>
  <c r="I13" i="145"/>
  <c r="H13" i="145"/>
  <c r="G13" i="145"/>
  <c r="F13" i="145"/>
  <c r="E13" i="145"/>
  <c r="D13" i="145"/>
  <c r="C13" i="145"/>
  <c r="B13" i="145"/>
  <c r="J12" i="145"/>
  <c r="J11" i="145"/>
  <c r="J9" i="145"/>
  <c r="J8" i="145"/>
  <c r="J13" i="145" l="1"/>
  <c r="G30" i="68" l="1"/>
  <c r="D16" i="68" l="1"/>
  <c r="H16" i="68"/>
  <c r="H32" i="68" s="1"/>
  <c r="F30" i="68"/>
  <c r="F16" i="68"/>
  <c r="G16" i="68"/>
  <c r="G32" i="68" s="1"/>
  <c r="B33" i="77"/>
  <c r="L6" i="128"/>
  <c r="B21" i="120"/>
  <c r="J9" i="99"/>
  <c r="J10" i="99"/>
  <c r="J12" i="99"/>
  <c r="J13" i="99"/>
  <c r="J8" i="99"/>
  <c r="C14" i="99"/>
  <c r="D14" i="99"/>
  <c r="E14" i="99"/>
  <c r="F14" i="99"/>
  <c r="G14" i="99"/>
  <c r="H14" i="99"/>
  <c r="I14" i="99"/>
  <c r="B14" i="99"/>
  <c r="D33" i="77"/>
  <c r="C33" i="77"/>
  <c r="O32" i="77"/>
  <c r="O31" i="77"/>
  <c r="O30" i="77"/>
  <c r="O29" i="77"/>
  <c r="O28" i="77"/>
  <c r="O27" i="77"/>
  <c r="O26" i="77"/>
  <c r="O25" i="77"/>
  <c r="O24" i="77"/>
  <c r="B17" i="77"/>
  <c r="O16" i="77"/>
  <c r="O15" i="77"/>
  <c r="O14" i="77"/>
  <c r="O13" i="77"/>
  <c r="O12" i="77"/>
  <c r="O11" i="77"/>
  <c r="O10" i="77"/>
  <c r="O8" i="77"/>
  <c r="F12" i="97"/>
  <c r="F13" i="97" s="1"/>
  <c r="F14" i="97" s="1"/>
  <c r="E12" i="97"/>
  <c r="E13" i="97" s="1"/>
  <c r="E14" i="97" s="1"/>
  <c r="D12" i="97"/>
  <c r="D13" i="97" s="1"/>
  <c r="D14" i="97" s="1"/>
  <c r="C12" i="97"/>
  <c r="C13" i="97" s="1"/>
  <c r="C14" i="97" s="1"/>
  <c r="D21" i="120"/>
  <c r="B30" i="68"/>
  <c r="C16" i="68"/>
  <c r="B16" i="68"/>
  <c r="I21" i="120"/>
  <c r="J21" i="120"/>
  <c r="K21" i="120"/>
  <c r="C21" i="120"/>
  <c r="E21" i="120"/>
  <c r="F21" i="120"/>
  <c r="G21" i="120"/>
  <c r="H21" i="120"/>
  <c r="K7" i="128"/>
  <c r="J7" i="128"/>
  <c r="I7" i="128"/>
  <c r="H7" i="128"/>
  <c r="G7" i="128"/>
  <c r="F7" i="128"/>
  <c r="E7" i="128"/>
  <c r="D7" i="128"/>
  <c r="C7" i="128"/>
  <c r="B7" i="128"/>
  <c r="J8" i="117"/>
  <c r="I11" i="117"/>
  <c r="H11" i="117"/>
  <c r="G11" i="117"/>
  <c r="F11" i="117"/>
  <c r="D11" i="117"/>
  <c r="C11" i="117"/>
  <c r="B11" i="117"/>
  <c r="E33" i="77"/>
  <c r="O9" i="77"/>
  <c r="O17" i="77" s="1"/>
  <c r="F33" i="77"/>
  <c r="G33" i="77"/>
  <c r="H33" i="77"/>
  <c r="I33" i="77"/>
  <c r="J33" i="77"/>
  <c r="K33" i="77"/>
  <c r="L33" i="77"/>
  <c r="M33" i="77"/>
  <c r="O22" i="77"/>
  <c r="J14" i="99" l="1"/>
  <c r="C32" i="68"/>
  <c r="B32" i="68"/>
  <c r="H20" i="81"/>
  <c r="L7" i="128"/>
  <c r="D32" i="68"/>
  <c r="F32" i="68"/>
  <c r="B28" i="71"/>
  <c r="O23" i="77" l="1"/>
  <c r="O33" i="77" s="1"/>
  <c r="N33" i="77"/>
  <c r="C20" i="68"/>
</calcChain>
</file>

<file path=xl/sharedStrings.xml><?xml version="1.0" encoding="utf-8"?>
<sst xmlns="http://schemas.openxmlformats.org/spreadsheetml/2006/main" count="708" uniqueCount="360">
  <si>
    <t>Megnevezés</t>
  </si>
  <si>
    <t>Működési bevételek</t>
  </si>
  <si>
    <t>1.</t>
  </si>
  <si>
    <t>10.</t>
  </si>
  <si>
    <t>4.</t>
  </si>
  <si>
    <t>7.</t>
  </si>
  <si>
    <t>2.</t>
  </si>
  <si>
    <t>5.</t>
  </si>
  <si>
    <t>9.</t>
  </si>
  <si>
    <t>11.</t>
  </si>
  <si>
    <t>3.</t>
  </si>
  <si>
    <t>6.</t>
  </si>
  <si>
    <t>8.</t>
  </si>
  <si>
    <t>Összesen:</t>
  </si>
  <si>
    <t>21.</t>
  </si>
  <si>
    <t>13.</t>
  </si>
  <si>
    <t>mutató</t>
  </si>
  <si>
    <t>Müködési kiadás összesen:</t>
  </si>
  <si>
    <t>Müködési bevétel összesen:</t>
  </si>
  <si>
    <t>Felhalmozási kiadások</t>
  </si>
  <si>
    <t>Felhalmozási bevételek</t>
  </si>
  <si>
    <t>Felhalmozási kiadás összesen:</t>
  </si>
  <si>
    <t>Felhalmozási bevétel összesen:</t>
  </si>
  <si>
    <t>M i n d ö s s z e s e n  :</t>
  </si>
  <si>
    <t>Összesen</t>
  </si>
  <si>
    <t>12.</t>
  </si>
  <si>
    <t>hozzájárulás</t>
  </si>
  <si>
    <t>összege Ft</t>
  </si>
  <si>
    <t>Támogatási jogcím</t>
  </si>
  <si>
    <t>Működési kiadások összesen</t>
  </si>
  <si>
    <t xml:space="preserve">Kiadások összesen: </t>
  </si>
  <si>
    <t>Felújítási cél megnevezése</t>
  </si>
  <si>
    <t>Előirányzat</t>
  </si>
  <si>
    <t>jan.</t>
  </si>
  <si>
    <t>febr.</t>
  </si>
  <si>
    <t>márc.</t>
  </si>
  <si>
    <t>ápr.</t>
  </si>
  <si>
    <t>máj.</t>
  </si>
  <si>
    <t>jun.</t>
  </si>
  <si>
    <t>júl.</t>
  </si>
  <si>
    <t>aug.</t>
  </si>
  <si>
    <t>szept.</t>
  </si>
  <si>
    <t>okt.</t>
  </si>
  <si>
    <t>nov.</t>
  </si>
  <si>
    <t>dec.</t>
  </si>
  <si>
    <t>BEVÉTELEK</t>
  </si>
  <si>
    <t>BEVÉTEL ÖSSZESEN</t>
  </si>
  <si>
    <t>KIADÁSOK</t>
  </si>
  <si>
    <t>KIADÁS ÖSSZESEN</t>
  </si>
  <si>
    <t>B E V É T E L E K</t>
  </si>
  <si>
    <t>Sor-
szám</t>
  </si>
  <si>
    <t>Bevételi jogcím</t>
  </si>
  <si>
    <t>K I A D Á S O K</t>
  </si>
  <si>
    <t>Sor-szám</t>
  </si>
  <si>
    <t>Kiadási jogcímek</t>
  </si>
  <si>
    <t>Kötelezettség jogcíme</t>
  </si>
  <si>
    <t>Köt. váll.
 éve</t>
  </si>
  <si>
    <t>Kiadás vonzata évenként</t>
  </si>
  <si>
    <t>Működési célú hiteltörlesztés (tőke+kamat)</t>
  </si>
  <si>
    <t>Felhalmozási célú hiteltörlesztés (tőke+kamat)</t>
  </si>
  <si>
    <t>Beruházás feladatonként</t>
  </si>
  <si>
    <t>14.</t>
  </si>
  <si>
    <t>16.</t>
  </si>
  <si>
    <t>17.</t>
  </si>
  <si>
    <t>15.</t>
  </si>
  <si>
    <t>Egyéb</t>
  </si>
  <si>
    <t>18.</t>
  </si>
  <si>
    <t>19.</t>
  </si>
  <si>
    <t>20.</t>
  </si>
  <si>
    <t>22.</t>
  </si>
  <si>
    <t>23.</t>
  </si>
  <si>
    <t>24.</t>
  </si>
  <si>
    <t>adatok Ft-ban</t>
  </si>
  <si>
    <t>KIMUTATÁS</t>
  </si>
  <si>
    <t>évre tervezett tartalékokról</t>
  </si>
  <si>
    <t>Tartalék összesen:</t>
  </si>
  <si>
    <t>Kiadás</t>
  </si>
  <si>
    <t>25.</t>
  </si>
  <si>
    <t>26.</t>
  </si>
  <si>
    <t>27.</t>
  </si>
  <si>
    <t>Ezer forintban !</t>
  </si>
  <si>
    <t>Évek</t>
  </si>
  <si>
    <t>Összesen
(7=3+4+5+6)</t>
  </si>
  <si>
    <t>ÖSSZES KÖTELEZETTSÉG</t>
  </si>
  <si>
    <t>Bevételi jogcímek</t>
  </si>
  <si>
    <t>Helyi adók</t>
  </si>
  <si>
    <t>Osztalékok, koncessziós díjak, hozam</t>
  </si>
  <si>
    <t>Díjak, pótlékok bírságok</t>
  </si>
  <si>
    <t>Tárgyi eszközök, immateriális javak, vagyoni értékű jog értékesítése, 
vagyonhasznosításból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</si>
  <si>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</si>
  <si>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</si>
  <si>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</si>
  <si>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ÖSSZESEN*</t>
  </si>
  <si>
    <t>Fejlesztési cél leírása</t>
  </si>
  <si>
    <t xml:space="preserve">Ssz. </t>
  </si>
  <si>
    <t>Adósságot keletkeztető ügyletek várható együttes összege:</t>
  </si>
  <si>
    <t>Hitel megnevezése</t>
  </si>
  <si>
    <t xml:space="preserve">I. Helyi Önkormányzatok általános működési támogatása összesen: </t>
  </si>
  <si>
    <t>I. 1.a) Önkormányzati Hivatal működésének támogatása</t>
  </si>
  <si>
    <t>I.1 b. Települési üzemeltetés támogatása</t>
  </si>
  <si>
    <t xml:space="preserve"> - Zöldterület-gazdálkodással kapcsolatos feladatok ell.tám.</t>
  </si>
  <si>
    <t xml:space="preserve">                   - Közvilágítás fenntartásának támogatása</t>
  </si>
  <si>
    <t xml:space="preserve">                   - Köztemető fenntartásával kapcsolatos feladatok támogatása</t>
  </si>
  <si>
    <t xml:space="preserve">                   - Közutak fenntartásának támogatása</t>
  </si>
  <si>
    <t>I.1.d.) Egyéb kötelező önkormányzati feladatok támogatása</t>
  </si>
  <si>
    <t>III.2. Hozzájárulás pénzbeli szociális ellátásokhoz</t>
  </si>
  <si>
    <t>III.3.e). Falugondnoki vagy tanyagondnoki szolgáltatás</t>
  </si>
  <si>
    <t>Önkormányzati támogatás összesen:</t>
  </si>
  <si>
    <t>IV.1.d) Települési önkormányzatok támogatása nyilvános könyvtári ellátásokhoz és közművelődési feladatokhoz</t>
  </si>
  <si>
    <t xml:space="preserve">KÖLTSÉGVETÉSI BEVÉTELEK ÖSSZESEN: </t>
  </si>
  <si>
    <t>B3 Közhatalmi bevétel</t>
  </si>
  <si>
    <t>B34. Vagyoni típusú adók</t>
  </si>
  <si>
    <t>B35. Termékek és szogáltatások adói</t>
  </si>
  <si>
    <t>B351. Értékesítési és forgalmi adók (állandó jelleggel végzett ipaírűzési tevékenység után fizetett helyi iparűzési adó)</t>
  </si>
  <si>
    <t>B354. Gépjárműadók</t>
  </si>
  <si>
    <t>B355. Egyéb áruhasználati és szolgáltatási adók (talajterhelési díj)</t>
  </si>
  <si>
    <t>B36. Egyéb közhatalmi bevételek (bírság, pótlék, mezőőri díj)</t>
  </si>
  <si>
    <t>B4. Működési bevételek</t>
  </si>
  <si>
    <t>B.5. Felhalmozási bevételek</t>
  </si>
  <si>
    <t>B1. Működési célú támogatások államháztartáson belülről</t>
  </si>
  <si>
    <t>B111. Helyi önkormányzatok működésének általános támogatása</t>
  </si>
  <si>
    <t>B114. Települési önkormányzatok kulturális feladatainak támogatása</t>
  </si>
  <si>
    <t>B116 Helyi önkormányzatok kiegészítő támogatása</t>
  </si>
  <si>
    <t>B115 Működési célú központosított előirányzatok</t>
  </si>
  <si>
    <t>B11. Önkormányzatok működési támogatásai</t>
  </si>
  <si>
    <t>B2. Felhalmozási célú támogatások államháztartáson belülről</t>
  </si>
  <si>
    <t xml:space="preserve">B25. Egyéb felhalmozási célú támogatások bevételei államháztartáson belülről </t>
  </si>
  <si>
    <t>B7. Felhalmozási célú átvett pénzeszközök</t>
  </si>
  <si>
    <t>B81. Belföldi finanszírozás bevételei</t>
  </si>
  <si>
    <t>B811. Hitel-, kölcsönfelvétel államháztartáson kívülről</t>
  </si>
  <si>
    <t>B813. Maradvány igénybevétele</t>
  </si>
  <si>
    <t xml:space="preserve">            felhalmozási</t>
  </si>
  <si>
    <t>ebből:    működési</t>
  </si>
  <si>
    <t>B816. Központi, irányítószervi támogatás</t>
  </si>
  <si>
    <t>B8. Finanszírozási bevételek</t>
  </si>
  <si>
    <t>KÖLTSÉGVETÉSI HIÁNY FINANSZÍROZÁSÁRA SZOLGÁLÓ PÉNZF.NÉLKÜLI BEVÉTELEK:</t>
  </si>
  <si>
    <t>B6. Működési célú átvett pénzeszközök</t>
  </si>
  <si>
    <t>A. Költségvetési bevételek összesen</t>
  </si>
  <si>
    <t>B3. Közhatalmi bevétel</t>
  </si>
  <si>
    <t>B5. Felhalmozási bevételek</t>
  </si>
  <si>
    <t>Kormányzati funkciók</t>
  </si>
  <si>
    <t>066020 Város és községgazdálkodás</t>
  </si>
  <si>
    <t>018010 Önkormányzatok elszámolásai a közp-i ktg.vetéssel</t>
  </si>
  <si>
    <t>900020 Önkormányzati funkciókra nem sorolható bevételek államháztartásoknak</t>
  </si>
  <si>
    <t>041237 Közfogallkoztatási mintaprogram</t>
  </si>
  <si>
    <t>013320 Köztemető fenntartás és működtetés</t>
  </si>
  <si>
    <t>082044 Könyvtári szolgáltatások</t>
  </si>
  <si>
    <t>3.mell. 17. Lakott külterületekkel kapcsolatos feladatok támogatása</t>
  </si>
  <si>
    <t>Költségvetési bevétel rovatrend</t>
  </si>
  <si>
    <t>Költségvetési kiadás rovatrand</t>
  </si>
  <si>
    <t>K1. Személyi juttatások</t>
  </si>
  <si>
    <t>K2. Munkaadókat terhelő járulékok és szociális hozzájárulási adók</t>
  </si>
  <si>
    <t>K3. Dologi kiadások</t>
  </si>
  <si>
    <t>K4. Ellátottak pénzbeli juttatásai</t>
  </si>
  <si>
    <t>K6. Beruházások</t>
  </si>
  <si>
    <t>K7. Felújítások</t>
  </si>
  <si>
    <t>K8. Egyéb felhalmozási célú kiadások</t>
  </si>
  <si>
    <t>Felhalmozási kiadások összesen:</t>
  </si>
  <si>
    <t>K5. Egyéb működési célú kiadások (tartalékok nélkül)</t>
  </si>
  <si>
    <t>K9. Finanszírozási kiadások (működési)</t>
  </si>
  <si>
    <t>K9. Finanszírozási kiadások (felhalmozási)</t>
  </si>
  <si>
    <t xml:space="preserve">K2. Munkaadókat terhelő járulékok és szociális hozzájárulási adó </t>
  </si>
  <si>
    <t xml:space="preserve">K4. Ellátottak pénzbeli juttatásai </t>
  </si>
  <si>
    <t>K9. Finanszírozási kiadások</t>
  </si>
  <si>
    <t>051040 Nem veszélyes hulladék kezelése ártalmatlanítása</t>
  </si>
  <si>
    <t>064010 Közvilágítás</t>
  </si>
  <si>
    <t>072112 Háziorvosi ügyeleti ellátás</t>
  </si>
  <si>
    <t>107060 Egyéb szociális pénzbeni ellátások, tám-k</t>
  </si>
  <si>
    <t>011130 Önk.-k és önk-i hav-k jogalkotói és ált.ig.tev.</t>
  </si>
  <si>
    <t>K2. Munkaadókat terhelő járulékok és szociális hozzájárulási adó</t>
  </si>
  <si>
    <t>K5. Egyéb működési célú kiadások (tartalék nélkül)</t>
  </si>
  <si>
    <t>K512. Tartalék</t>
  </si>
  <si>
    <t>K5. Egyéb működési célú kiadások</t>
  </si>
  <si>
    <t>ebből: tartalék (működési)</t>
  </si>
  <si>
    <t>B3. Közhatalmi bevételek</t>
  </si>
  <si>
    <t>B8. Finanszírozási bevételek (működési)</t>
  </si>
  <si>
    <t>B8. Finanszírozási bevételek (felhalmozási)</t>
  </si>
  <si>
    <t>B21. Felhalmozási célú önkormányzati támogatások (központosított előirányzatok,  vis maior)</t>
  </si>
  <si>
    <t>K11. Foglalkoztatottak személyi juttatásai</t>
  </si>
  <si>
    <t>K12. Külső személyi juttatások</t>
  </si>
  <si>
    <t>Kormányzati funkció</t>
  </si>
  <si>
    <t>011130</t>
  </si>
  <si>
    <t>B111. Helyi önkormányzatok működésének ált.tám-a</t>
  </si>
  <si>
    <t>B113. Telelpülési önkormányzatok szoc.és gyemrekjóléti fel.tám.</t>
  </si>
  <si>
    <t>B114. Telelpülési önkormányzatok kulturális feladatainak tám-a</t>
  </si>
  <si>
    <t>B115. Működési célú központosított előirányzatok</t>
  </si>
  <si>
    <t>B16.  Egyéb működési célú támogatások bevételei államházt.belülről</t>
  </si>
  <si>
    <t>B21. Felhalmozási célú önkormányzati támogatások</t>
  </si>
  <si>
    <t>B25. Egyéb felhalmozási célú támogatások bevételei államháztartáson belülről</t>
  </si>
  <si>
    <t>B35. Termékek és szolgáltatások adói</t>
  </si>
  <si>
    <t>B351. Értékesítési és forgalmi adók</t>
  </si>
  <si>
    <t>B354. Gépjármű adók</t>
  </si>
  <si>
    <t>B36. Egyéb közhatalmi bevételek</t>
  </si>
  <si>
    <t>B.4.Működési bevételek</t>
  </si>
  <si>
    <t>B.811. Hitel, kölcsön felvétel államháztartáson kívülről</t>
  </si>
  <si>
    <t>K1. Személyi juttatás</t>
  </si>
  <si>
    <t>K4. Ellátottak pénzbeli juttatása</t>
  </si>
  <si>
    <t>K6. Beruházás</t>
  </si>
  <si>
    <t>K7. Felújítás</t>
  </si>
  <si>
    <t xml:space="preserve"> KIADÁSOK ÖSSZESEN: </t>
  </si>
  <si>
    <t xml:space="preserve">K5. Egyéb működési célú kiadások </t>
  </si>
  <si>
    <t>B116. Helyi önkormányzatok kiegészítő támogatása</t>
  </si>
  <si>
    <t>B16. Egyéb működési célú támogatások bevételei államháztartáson belülről</t>
  </si>
  <si>
    <t>B8111. Hosszú lejáratú hitelek, kölcsön felvétele</t>
  </si>
  <si>
    <t>Adósságot keletkeztető ügyletből származó tárgyévi összes fizetési kötelezettség (tőke+kamat)</t>
  </si>
  <si>
    <t>B8113. Rövid lejáratú hitelek, kölcsönök felvétele</t>
  </si>
  <si>
    <t>B8192. Rövid lejáratú kölcsönök bevételei</t>
  </si>
  <si>
    <t>V.I.1.kiegészítés I.1. jogcímekhez kapcsolódó kiegészítés</t>
  </si>
  <si>
    <t xml:space="preserve">K512. Tartalék </t>
  </si>
  <si>
    <t>045160 Közutak, hidak, alagutak fenntartása</t>
  </si>
  <si>
    <t>K9. Finanszírozási kiadások felhalmozási</t>
  </si>
  <si>
    <t>28.</t>
  </si>
  <si>
    <t>29.</t>
  </si>
  <si>
    <t>30.</t>
  </si>
  <si>
    <t>31.</t>
  </si>
  <si>
    <t>32.</t>
  </si>
  <si>
    <t>33.</t>
  </si>
  <si>
    <t>34.</t>
  </si>
  <si>
    <t>35.</t>
  </si>
  <si>
    <t>B.8192. Rövid lejáratú kölcsönök bevételei</t>
  </si>
  <si>
    <t>-</t>
  </si>
  <si>
    <t>Fejlesztés várható kiadása 2020. év</t>
  </si>
  <si>
    <t>Fejlesztés várható kiadása 2021. év</t>
  </si>
  <si>
    <t>Fejlesztés várható kiadása 2022. év</t>
  </si>
  <si>
    <t>Fejlesztés várható kiadása 2023. év</t>
  </si>
  <si>
    <t>Fejlesztés várható kiadása 2024. év</t>
  </si>
  <si>
    <t>Fejlesztés várható kiadása 2025. év</t>
  </si>
  <si>
    <t>Egyéb központi támogatás</t>
  </si>
  <si>
    <t>Pótlékok, bírságok egyéb közhatalmi bevételek</t>
  </si>
  <si>
    <t>B113. Települési önkormányzatok szociális feladatainak támogatása</t>
  </si>
  <si>
    <t>B814. Államháztartáson belüli megelőlegezések</t>
  </si>
  <si>
    <t>Fejlesztés várható kiadása 2026. év</t>
  </si>
  <si>
    <t>B.14. Működési célú visszatérítendő támogatások, kölcsönök visszatérülése államháztartáson belülről</t>
  </si>
  <si>
    <t>Fajlagos összeg</t>
  </si>
  <si>
    <t>III.5.c A rászoruló gyermekek intézményen kívüli szünidei étkeztetésének támogatása</t>
  </si>
  <si>
    <t>011130 Önk-k és önkormányzati hivatalok jogalkotási és ált. ig. tevékenysége</t>
  </si>
  <si>
    <t>B74. Felhalmozási célú visszatérítendő támogatások, kölcsönök visszatérülése államháztartáson kívülről</t>
  </si>
  <si>
    <t xml:space="preserve">B75. Egyéb felhalmozási célú átvett pénzeszközök </t>
  </si>
  <si>
    <t>Többéves kihatással járó döntésekből származó kötelezettségek célok szerint évenkénti bontásban</t>
  </si>
  <si>
    <t>B74. Fehalmozási célú visszatérítendő támogatások, kölcsönök visszatérülése államháztartáson kívülről</t>
  </si>
  <si>
    <t>B75. Egyéb felhalmozási célú átvett pénzeszközök</t>
  </si>
  <si>
    <t>018010 Önkormányzatok elszámolásai a központi költségvetéssel</t>
  </si>
  <si>
    <t>082091 Közművelődési, közössségi és társ-i fejl.</t>
  </si>
  <si>
    <t>B14. Működési célú visszatérítendő támogatások, kölcsönök visszatérülése államháztartáson belülről</t>
  </si>
  <si>
    <t>Működésképtelen önkormányzatok egyéb támogatása</t>
  </si>
  <si>
    <t>5000 fő feletti lakosságszámú települési önk.adósság konsz.során kapott felhalmozási támogatás</t>
  </si>
  <si>
    <t>K5. Egyéb működési célú kiadások (működési tartalékka együtt)</t>
  </si>
  <si>
    <t>ebből: K513 Tartalék (működési)</t>
  </si>
  <si>
    <t>K513. Tartalékok (felhalmozási)</t>
  </si>
  <si>
    <t>Ebből: K914 Államháztartáson belüli megelőlegezések visszafizetése</t>
  </si>
  <si>
    <t>K915. Központi irányítószervi támogatás folyósítása</t>
  </si>
  <si>
    <t xml:space="preserve">            maradvány igénybevétel</t>
  </si>
  <si>
    <t>ebből: maradvány igénybevétel</t>
  </si>
  <si>
    <t>B1. Működési támogatások államháztartáson belülről</t>
  </si>
  <si>
    <t>Államháztartáson belüli megelőlegezés</t>
  </si>
  <si>
    <t>Felhalmozási bevételek és kiadások egyenlege: 0</t>
  </si>
  <si>
    <t>2020.</t>
  </si>
  <si>
    <t>Fejlesztés várható kiadása 2027. év</t>
  </si>
  <si>
    <t>2020. évi előirányzat</t>
  </si>
  <si>
    <t xml:space="preserve">adatok forintban </t>
  </si>
  <si>
    <t>B31. Jövedelemadók</t>
  </si>
  <si>
    <t>Fejlesztési célú tartalék összesen:</t>
  </si>
  <si>
    <t>Általános tartalék összesen:</t>
  </si>
  <si>
    <t>Önerő*</t>
  </si>
  <si>
    <t>adatok forintban</t>
  </si>
  <si>
    <t>018030 Támogatási célú finanszírozási műveletek</t>
  </si>
  <si>
    <t>104037 Intézményen kívüli gyermekétkeztetés</t>
  </si>
  <si>
    <t xml:space="preserve">K513. Tartalék </t>
  </si>
  <si>
    <t>K5. Felhalmozási célú tartalék</t>
  </si>
  <si>
    <t xml:space="preserve"> Forintban </t>
  </si>
  <si>
    <t>36.</t>
  </si>
  <si>
    <t>Adójellegű bevételek</t>
  </si>
  <si>
    <t xml:space="preserve"> Forintban !</t>
  </si>
  <si>
    <t>B31. Magánszemélyek jövedelemadói</t>
  </si>
  <si>
    <t>K513. Tartalékok</t>
  </si>
  <si>
    <t>K513. Tartalékok (működési)</t>
  </si>
  <si>
    <t>ebből: felhalmozási célú hitelfelvétel</t>
  </si>
  <si>
    <t xml:space="preserve"> ebből K914. Államháztartáson belüli megelőlegezések</t>
  </si>
  <si>
    <t>2021.</t>
  </si>
  <si>
    <t>Fejlesztés várható kiadása 2028. év</t>
  </si>
  <si>
    <t>2021. évi előirányzat</t>
  </si>
  <si>
    <t>Működési célú általános tartalék</t>
  </si>
  <si>
    <t>* Megjegyzés: Az önerő oszlopban található előirányzat fedezetét az önkormányzat Magyarország központi költségvetéséből származó támogatásból kívánja biztosítani.</t>
  </si>
  <si>
    <t>B.15.Működési célú visszatérítendő támogatások, kölcsönök igénybevétele államháztartáson belülről</t>
  </si>
  <si>
    <t>Működési kiadások</t>
  </si>
  <si>
    <t>082091</t>
  </si>
  <si>
    <t>018030 finanszrozási müveletek</t>
  </si>
  <si>
    <t>018030 fFinanszirozási müveletek</t>
  </si>
  <si>
    <t>2019. Év</t>
  </si>
  <si>
    <t>I.6. Polgármesteri illetmény támogatása</t>
  </si>
  <si>
    <t>074031 Család és nővédelmi gondozás</t>
  </si>
  <si>
    <t>074031 Család és növédelmi gondozás</t>
  </si>
  <si>
    <t xml:space="preserve"> forintban </t>
  </si>
  <si>
    <t>2022.</t>
  </si>
  <si>
    <t>2021. évi várható előirányzat</t>
  </si>
  <si>
    <t>Bevételi **</t>
  </si>
  <si>
    <t>** Megjegyzés: A bevétel összegét az előző évi pénzmaradvány tartalmazza</t>
  </si>
  <si>
    <t>Fejlesztés várható kiadása 2029. év</t>
  </si>
  <si>
    <t>2022. évi előirányzat</t>
  </si>
  <si>
    <t>forintban !</t>
  </si>
  <si>
    <t xml:space="preserve">Kiemelt előirányzatok </t>
  </si>
  <si>
    <t xml:space="preserve">Összesen </t>
  </si>
  <si>
    <t>K1. Személyi  juttatás</t>
  </si>
  <si>
    <t xml:space="preserve">   ebből: közfoglalkoztatás</t>
  </si>
  <si>
    <t xml:space="preserve">   ebből: választott tisztségviselők juttatásai</t>
  </si>
  <si>
    <t>Szentlászlói KÖH</t>
  </si>
  <si>
    <t>Szentlászló-Almamellék-Somogyhárságy Óvodái és Konyhái</t>
  </si>
  <si>
    <t>Almamellék-védőnői finansz</t>
  </si>
  <si>
    <t>Szigetvári Kórház ügyelet</t>
  </si>
  <si>
    <t>Tartalékok (működési)</t>
  </si>
  <si>
    <t xml:space="preserve">K9. Finanszírozási kiadások </t>
  </si>
  <si>
    <t>ebből: K915. Központi irányítószervi támogatás folyósítás</t>
  </si>
  <si>
    <t>Horváthertelend Község Önkormányzat és költségvetési szervei bevételei forrásonként, főbb jogcím-csoportonkénti részletezettségben</t>
  </si>
  <si>
    <t>2020. Előirányzat 
Összesen:</t>
  </si>
  <si>
    <t>041237 Közfoglalkoztatási mintaprogram</t>
  </si>
  <si>
    <t>Horváthertelend Község Önkormányzatának 2020. évi bevételei</t>
  </si>
  <si>
    <t>2020. terv</t>
  </si>
  <si>
    <t>Horváthertelend Község Önkormányzatának 2020. évre tervezett bevételei kötelező feladatonként</t>
  </si>
  <si>
    <t>045160 Utak, hidak karbantartása</t>
  </si>
  <si>
    <t>Horváthertelend Község Önkormányzatának 2020. évi tervezett bevételei önként vállalt feladatonként</t>
  </si>
  <si>
    <t>041237 Közfoglalkoztatási minbtaprogram</t>
  </si>
  <si>
    <t>018010 Önkormányzatok elszámolásai központi költsgégvetéssel</t>
  </si>
  <si>
    <t>2020. Év</t>
  </si>
  <si>
    <t>Horváthertelend Község Önkormányzat 2020. évi  kiadásai kiemelt előirányzatonként</t>
  </si>
  <si>
    <t xml:space="preserve">2020. Előirányzat 
Önkormányzat </t>
  </si>
  <si>
    <t>Horváthertelend Község Önkormányzatának 2020. évi tervezett kiadásai  feladatonként</t>
  </si>
  <si>
    <t>062020 Településfejlesztési projektek</t>
  </si>
  <si>
    <t>Horváthertelend Község Önkormányzatának 2020. évi tervezett kiadásai  kötelező feladatonként</t>
  </si>
  <si>
    <t>Horváthertelend Község Önkormányzatának 2020. évi tervezett kiadásai  önként vállalt feladatonként</t>
  </si>
  <si>
    <t>Horváthertelend Község Önkormányzat Felhalmozási kiadásai célonként</t>
  </si>
  <si>
    <t xml:space="preserve">2020. Évi előirányzat </t>
  </si>
  <si>
    <t>Terasz munkák-Hivatal</t>
  </si>
  <si>
    <t>Festés- Hivatal</t>
  </si>
  <si>
    <t>Festés-Könyvtár</t>
  </si>
  <si>
    <t>MFP-Járda</t>
  </si>
  <si>
    <t>062020</t>
  </si>
  <si>
    <t>032020</t>
  </si>
  <si>
    <t>MFP-Eszközbeszerzés közterületek karbantartására</t>
  </si>
  <si>
    <t>Horváthertelend Község Önkormányzat  2020. évi működési  kiadásai kiemelt előirányzatonként</t>
  </si>
  <si>
    <t>2020. előtti kifizetés</t>
  </si>
  <si>
    <t>2023.</t>
  </si>
  <si>
    <t>Az Önkormányzat 2020. évi Pénzügyi mérlege</t>
  </si>
  <si>
    <t>2020. évi előirányzat (Ft)</t>
  </si>
  <si>
    <t>Horváthertelend Község Önkormányzat 2020. évi előirányzat-felhasználási ütemterve</t>
  </si>
  <si>
    <t xml:space="preserve">                                              Horváthertelend Község Önkormányzata működési és felhalmozási célú bevételeinek és kiadásainak 2020., 2021. , 2022. évi várható eredeti előirányzata mérleg rendszerben</t>
  </si>
  <si>
    <t>2020. évi eredeti előirányzat</t>
  </si>
  <si>
    <t>2022. évi várható előirányzat</t>
  </si>
  <si>
    <t>2020. évi eredetei előirányzat</t>
  </si>
  <si>
    <t>2020. évben az Európai Unió költségvetéséből származó támogatással megvalósuló projektek</t>
  </si>
  <si>
    <t>Horváthertelend Község Önkormányzat adósságot keletkeztető ügyletekből és kezességvállalásokból fennálló kötelezettségei</t>
  </si>
  <si>
    <t>Fejlesztés várható kiadása 2030. év</t>
  </si>
  <si>
    <t>Horváthertelend Község Önkormányzat 2020. évi adósságot keletkeztető fejlesztési céljai</t>
  </si>
  <si>
    <t>2023. évi előirányzat</t>
  </si>
  <si>
    <t>a 2020.</t>
  </si>
  <si>
    <t>Horváthertelend Község Önkormányzat saját bevételeinek részletezése az adósságot keletkeztető ügyletből származó tárgyévi fizetési kötelezettség megállapításához</t>
  </si>
  <si>
    <t>Működési bevételek és kiadások egyenlege: 0 Ft</t>
  </si>
  <si>
    <t>2020. Évi Költségvetési kiadások összesen</t>
  </si>
  <si>
    <t>2020. évi Költségvetési bevételek összesen</t>
  </si>
  <si>
    <t>2020. évi várható felhalmozási hitelfizetési kötelezettség (kamatok nélkül) összege:</t>
  </si>
  <si>
    <t>2020. évi várható adósságot keletkeztető ügyletek együttes összege: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</si>
</sst>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8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Arial"/>
      <family val="2"/>
    </font>
    <font>
      <b/>
      <sz val="9"/>
      <name val="Arial"/>
      <family val="2"/>
      <charset val="238"/>
    </font>
    <font>
      <sz val="10"/>
      <name val="Arial CE"/>
      <charset val="238"/>
    </font>
    <font>
      <b/>
      <u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u/>
      <sz val="8"/>
      <name val="Arial"/>
      <family val="2"/>
    </font>
    <font>
      <i/>
      <sz val="10"/>
      <name val="Arial"/>
      <family val="2"/>
    </font>
    <font>
      <sz val="9"/>
      <name val="Arial CE"/>
      <charset val="238"/>
    </font>
    <font>
      <sz val="8"/>
      <name val="Arial CE"/>
      <charset val="238"/>
    </font>
    <font>
      <sz val="11"/>
      <name val="Arial CE"/>
      <charset val="238"/>
    </font>
    <font>
      <sz val="10"/>
      <name val="Times New Roman"/>
      <family val="1"/>
    </font>
    <font>
      <b/>
      <sz val="16"/>
      <name val="Arial"/>
      <family val="2"/>
      <charset val="238"/>
    </font>
    <font>
      <b/>
      <u/>
      <sz val="16"/>
      <name val="Arial"/>
      <family val="2"/>
      <charset val="238"/>
    </font>
    <font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sz val="14"/>
      <name val="Arial CE"/>
      <family val="2"/>
      <charset val="238"/>
    </font>
    <font>
      <i/>
      <sz val="10"/>
      <name val="Arial CE"/>
      <charset val="238"/>
    </font>
    <font>
      <b/>
      <i/>
      <sz val="10"/>
      <name val="Arial"/>
      <family val="2"/>
      <charset val="238"/>
    </font>
    <font>
      <b/>
      <i/>
      <sz val="10"/>
      <name val="Arial CE"/>
      <charset val="238"/>
    </font>
    <font>
      <sz val="10"/>
      <name val="Arial CE"/>
      <family val="2"/>
      <charset val="238"/>
    </font>
    <font>
      <b/>
      <sz val="14"/>
      <name val="Times New Roman"/>
      <family val="1"/>
      <charset val="238"/>
    </font>
    <font>
      <i/>
      <sz val="10"/>
      <color indexed="8"/>
      <name val="Arial"/>
      <family val="2"/>
    </font>
    <font>
      <sz val="10"/>
      <name val="Times New Roman CE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i/>
      <sz val="11"/>
      <name val="Times New Roman CE"/>
      <charset val="238"/>
    </font>
    <font>
      <sz val="12"/>
      <name val="Arial"/>
      <family val="2"/>
      <charset val="238"/>
    </font>
    <font>
      <b/>
      <sz val="9"/>
      <name val="Arial CE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1"/>
      <name val="Arial"/>
      <family val="2"/>
    </font>
    <font>
      <b/>
      <i/>
      <sz val="11"/>
      <name val="Times New Roman"/>
      <family val="1"/>
      <charset val="238"/>
    </font>
    <font>
      <i/>
      <sz val="11"/>
      <name val="Arial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i/>
      <sz val="11"/>
      <name val="Arial"/>
      <family val="2"/>
      <charset val="238"/>
    </font>
    <font>
      <i/>
      <sz val="9"/>
      <name val="Arial CE"/>
      <charset val="238"/>
    </font>
    <font>
      <b/>
      <u/>
      <sz val="9"/>
      <name val="Arial CE"/>
      <charset val="238"/>
    </font>
    <font>
      <i/>
      <sz val="8"/>
      <color indexed="8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6"/>
      <name val="Times New Roman CE"/>
      <family val="1"/>
      <charset val="238"/>
    </font>
    <font>
      <b/>
      <i/>
      <sz val="14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8"/>
      <name val="Arial"/>
      <family val="2"/>
    </font>
    <font>
      <i/>
      <sz val="10"/>
      <color indexed="8"/>
      <name val="Arial"/>
      <family val="2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9" fillId="0" borderId="0"/>
    <xf numFmtId="0" fontId="28" fillId="0" borderId="0"/>
    <xf numFmtId="0" fontId="4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3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5" fillId="0" borderId="0" xfId="0" applyFont="1"/>
    <xf numFmtId="0" fontId="5" fillId="0" borderId="0" xfId="0" applyFont="1" applyBorder="1"/>
    <xf numFmtId="3" fontId="5" fillId="0" borderId="0" xfId="0" applyNumberFormat="1" applyFont="1" applyBorder="1"/>
    <xf numFmtId="3" fontId="5" fillId="0" borderId="0" xfId="0" applyNumberFormat="1" applyFont="1"/>
    <xf numFmtId="0" fontId="5" fillId="0" borderId="0" xfId="0" applyFont="1" applyFill="1" applyBorder="1"/>
    <xf numFmtId="3" fontId="5" fillId="0" borderId="0" xfId="0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Border="1"/>
    <xf numFmtId="3" fontId="6" fillId="0" borderId="0" xfId="0" applyNumberFormat="1" applyFont="1" applyBorder="1"/>
    <xf numFmtId="0" fontId="6" fillId="0" borderId="2" xfId="0" applyFont="1" applyBorder="1"/>
    <xf numFmtId="0" fontId="6" fillId="0" borderId="3" xfId="0" applyFont="1" applyBorder="1"/>
    <xf numFmtId="3" fontId="6" fillId="0" borderId="3" xfId="0" applyNumberFormat="1" applyFont="1" applyBorder="1"/>
    <xf numFmtId="3" fontId="5" fillId="0" borderId="0" xfId="0" applyNumberFormat="1" applyFont="1" applyBorder="1" applyAlignment="1"/>
    <xf numFmtId="1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4" fillId="0" borderId="8" xfId="0" applyFont="1" applyBorder="1"/>
    <xf numFmtId="0" fontId="12" fillId="0" borderId="0" xfId="0" applyFont="1"/>
    <xf numFmtId="0" fontId="8" fillId="0" borderId="0" xfId="0" applyFont="1" applyAlignment="1"/>
    <xf numFmtId="0" fontId="14" fillId="0" borderId="0" xfId="0" applyFont="1" applyBorder="1"/>
    <xf numFmtId="0" fontId="12" fillId="0" borderId="1" xfId="0" applyFont="1" applyBorder="1"/>
    <xf numFmtId="0" fontId="8" fillId="0" borderId="0" xfId="0" applyFont="1" applyAlignment="1">
      <alignment horizontal="center" wrapText="1"/>
    </xf>
    <xf numFmtId="0" fontId="8" fillId="0" borderId="8" xfId="0" applyFont="1" applyBorder="1" applyAlignment="1"/>
    <xf numFmtId="0" fontId="17" fillId="0" borderId="0" xfId="0" applyFont="1" applyAlignment="1"/>
    <xf numFmtId="3" fontId="18" fillId="2" borderId="8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3" fontId="18" fillId="2" borderId="0" xfId="0" applyNumberFormat="1" applyFont="1" applyFill="1" applyBorder="1" applyAlignment="1">
      <alignment horizontal="center"/>
    </xf>
    <xf numFmtId="0" fontId="18" fillId="0" borderId="0" xfId="0" applyFont="1" applyBorder="1"/>
    <xf numFmtId="0" fontId="22" fillId="0" borderId="0" xfId="0" applyFont="1" applyAlignment="1">
      <alignment horizontal="center"/>
    </xf>
    <xf numFmtId="0" fontId="19" fillId="0" borderId="0" xfId="0" applyFont="1"/>
    <xf numFmtId="0" fontId="18" fillId="0" borderId="13" xfId="0" applyFont="1" applyBorder="1" applyAlignment="1">
      <alignment horizontal="left"/>
    </xf>
    <xf numFmtId="0" fontId="18" fillId="0" borderId="13" xfId="0" applyFont="1" applyBorder="1" applyAlignment="1">
      <alignment horizontal="center"/>
    </xf>
    <xf numFmtId="0" fontId="18" fillId="0" borderId="13" xfId="0" applyFont="1" applyBorder="1"/>
    <xf numFmtId="3" fontId="19" fillId="0" borderId="13" xfId="0" applyNumberFormat="1" applyFont="1" applyBorder="1"/>
    <xf numFmtId="0" fontId="18" fillId="0" borderId="0" xfId="0" applyFont="1"/>
    <xf numFmtId="3" fontId="19" fillId="0" borderId="0" xfId="0" applyNumberFormat="1" applyFont="1"/>
    <xf numFmtId="164" fontId="27" fillId="0" borderId="0" xfId="4" applyNumberFormat="1" applyFont="1" applyFill="1" applyBorder="1" applyAlignment="1" applyProtection="1">
      <alignment horizontal="centerContinuous" vertical="center"/>
    </xf>
    <xf numFmtId="0" fontId="32" fillId="0" borderId="13" xfId="0" applyFont="1" applyBorder="1"/>
    <xf numFmtId="3" fontId="20" fillId="0" borderId="13" xfId="0" applyNumberFormat="1" applyFont="1" applyBorder="1"/>
    <xf numFmtId="0" fontId="14" fillId="0" borderId="14" xfId="4" applyFont="1" applyFill="1" applyBorder="1" applyAlignment="1" applyProtection="1">
      <alignment horizontal="center" vertical="center" wrapText="1"/>
    </xf>
    <xf numFmtId="0" fontId="14" fillId="0" borderId="15" xfId="4" applyFont="1" applyFill="1" applyBorder="1" applyAlignment="1" applyProtection="1">
      <alignment horizontal="center" vertical="center" wrapText="1"/>
    </xf>
    <xf numFmtId="0" fontId="14" fillId="0" borderId="16" xfId="4" applyFont="1" applyFill="1" applyBorder="1" applyAlignment="1" applyProtection="1">
      <alignment horizontal="center" vertical="center" wrapText="1"/>
    </xf>
    <xf numFmtId="0" fontId="14" fillId="0" borderId="17" xfId="4" applyFont="1" applyFill="1" applyBorder="1" applyAlignment="1" applyProtection="1">
      <alignment horizontal="left" vertical="center" wrapText="1" indent="1"/>
    </xf>
    <xf numFmtId="0" fontId="12" fillId="0" borderId="13" xfId="4" applyFont="1" applyFill="1" applyBorder="1" applyAlignment="1" applyProtection="1">
      <alignment horizontal="left" vertical="center" wrapText="1" indent="1"/>
    </xf>
    <xf numFmtId="0" fontId="12" fillId="0" borderId="18" xfId="4" applyFont="1" applyFill="1" applyBorder="1" applyAlignment="1" applyProtection="1">
      <alignment horizontal="left" vertical="center" wrapText="1" indent="1"/>
    </xf>
    <xf numFmtId="0" fontId="12" fillId="0" borderId="13" xfId="4" applyFont="1" applyFill="1" applyBorder="1" applyAlignment="1" applyProtection="1">
      <alignment horizontal="left" vertical="center" wrapText="1" indent="2"/>
    </xf>
    <xf numFmtId="0" fontId="12" fillId="0" borderId="19" xfId="4" applyFont="1" applyFill="1" applyBorder="1" applyAlignment="1" applyProtection="1">
      <alignment horizontal="left" vertical="center" wrapText="1" indent="1"/>
    </xf>
    <xf numFmtId="0" fontId="14" fillId="0" borderId="9" xfId="4" applyFont="1" applyFill="1" applyBorder="1" applyAlignment="1" applyProtection="1">
      <alignment horizontal="left" vertical="center" wrapText="1" indent="1"/>
    </xf>
    <xf numFmtId="164" fontId="14" fillId="0" borderId="7" xfId="4" applyNumberFormat="1" applyFont="1" applyFill="1" applyBorder="1" applyAlignment="1" applyProtection="1">
      <alignment horizontal="centerContinuous" vertical="center"/>
    </xf>
    <xf numFmtId="0" fontId="14" fillId="0" borderId="20" xfId="4" applyFont="1" applyFill="1" applyBorder="1" applyAlignment="1" applyProtection="1">
      <alignment vertical="center" wrapText="1"/>
    </xf>
    <xf numFmtId="0" fontId="12" fillId="0" borderId="21" xfId="4" applyFont="1" applyFill="1" applyBorder="1" applyAlignment="1" applyProtection="1">
      <alignment horizontal="left" vertical="center" wrapText="1" indent="1"/>
    </xf>
    <xf numFmtId="0" fontId="14" fillId="0" borderId="15" xfId="4" applyFont="1" applyFill="1" applyBorder="1" applyAlignment="1" applyProtection="1">
      <alignment vertical="center" wrapText="1"/>
    </xf>
    <xf numFmtId="0" fontId="34" fillId="0" borderId="0" xfId="0" applyFont="1"/>
    <xf numFmtId="0" fontId="12" fillId="0" borderId="24" xfId="0" applyFont="1" applyBorder="1"/>
    <xf numFmtId="0" fontId="12" fillId="0" borderId="25" xfId="0" applyFont="1" applyBorder="1"/>
    <xf numFmtId="0" fontId="8" fillId="0" borderId="0" xfId="0" applyFont="1" applyBorder="1" applyAlignment="1">
      <alignment horizontal="center"/>
    </xf>
    <xf numFmtId="0" fontId="14" fillId="0" borderId="0" xfId="0" applyFont="1" applyBorder="1" applyAlignment="1"/>
    <xf numFmtId="3" fontId="14" fillId="0" borderId="0" xfId="0" applyNumberFormat="1" applyFont="1" applyBorder="1" applyAlignment="1"/>
    <xf numFmtId="165" fontId="13" fillId="2" borderId="8" xfId="1" applyNumberFormat="1" applyFont="1" applyFill="1" applyBorder="1"/>
    <xf numFmtId="0" fontId="18" fillId="0" borderId="13" xfId="0" applyFont="1" applyFill="1" applyBorder="1"/>
    <xf numFmtId="3" fontId="19" fillId="0" borderId="13" xfId="0" applyNumberFormat="1" applyFont="1" applyFill="1" applyBorder="1"/>
    <xf numFmtId="0" fontId="0" fillId="0" borderId="0" xfId="0" applyFill="1"/>
    <xf numFmtId="0" fontId="4" fillId="0" borderId="0" xfId="0" applyFont="1"/>
    <xf numFmtId="0" fontId="23" fillId="0" borderId="0" xfId="0" applyFont="1" applyAlignment="1">
      <alignment horizontal="center"/>
    </xf>
    <xf numFmtId="3" fontId="11" fillId="0" borderId="0" xfId="0" applyNumberFormat="1" applyFont="1"/>
    <xf numFmtId="3" fontId="24" fillId="0" borderId="0" xfId="0" applyNumberFormat="1" applyFont="1"/>
    <xf numFmtId="3" fontId="13" fillId="0" borderId="0" xfId="0" applyNumberFormat="1" applyFont="1"/>
    <xf numFmtId="3" fontId="39" fillId="0" borderId="0" xfId="0" applyNumberFormat="1" applyFont="1"/>
    <xf numFmtId="0" fontId="3" fillId="0" borderId="0" xfId="0" applyFont="1" applyAlignment="1">
      <alignment horizontal="center"/>
    </xf>
    <xf numFmtId="0" fontId="40" fillId="0" borderId="0" xfId="0" applyFont="1"/>
    <xf numFmtId="165" fontId="14" fillId="0" borderId="16" xfId="1" applyNumberFormat="1" applyFont="1" applyFill="1" applyBorder="1" applyAlignment="1" applyProtection="1">
      <alignment vertical="center" wrapText="1"/>
    </xf>
    <xf numFmtId="165" fontId="14" fillId="0" borderId="28" xfId="1" applyNumberFormat="1" applyFont="1" applyFill="1" applyBorder="1" applyAlignment="1" applyProtection="1">
      <alignment vertical="center" wrapText="1"/>
    </xf>
    <xf numFmtId="165" fontId="12" fillId="0" borderId="29" xfId="1" applyNumberFormat="1" applyFont="1" applyFill="1" applyBorder="1" applyAlignment="1" applyProtection="1">
      <alignment vertical="center" wrapText="1"/>
    </xf>
    <xf numFmtId="0" fontId="43" fillId="0" borderId="0" xfId="0" applyFont="1"/>
    <xf numFmtId="0" fontId="45" fillId="0" borderId="0" xfId="0" applyFont="1"/>
    <xf numFmtId="0" fontId="14" fillId="0" borderId="27" xfId="4" applyFont="1" applyFill="1" applyBorder="1" applyAlignment="1" applyProtection="1">
      <alignment horizontal="left" vertical="center" wrapText="1" indent="1"/>
    </xf>
    <xf numFmtId="165" fontId="14" fillId="0" borderId="8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 applyProtection="1">
      <alignment horizontal="center" vertical="center" wrapText="1"/>
    </xf>
    <xf numFmtId="0" fontId="12" fillId="0" borderId="0" xfId="4" applyFont="1" applyFill="1" applyBorder="1" applyAlignment="1" applyProtection="1">
      <alignment horizontal="left" vertical="center"/>
    </xf>
    <xf numFmtId="49" fontId="12" fillId="0" borderId="0" xfId="4" applyNumberFormat="1" applyFont="1" applyFill="1" applyBorder="1" applyAlignment="1" applyProtection="1">
      <alignment horizontal="left" vertical="center"/>
    </xf>
    <xf numFmtId="3" fontId="19" fillId="2" borderId="0" xfId="0" applyNumberFormat="1" applyFont="1" applyFill="1" applyBorder="1" applyAlignment="1"/>
    <xf numFmtId="3" fontId="20" fillId="2" borderId="0" xfId="0" applyNumberFormat="1" applyFont="1" applyFill="1" applyBorder="1" applyAlignment="1"/>
    <xf numFmtId="0" fontId="18" fillId="2" borderId="0" xfId="0" applyFont="1" applyFill="1" applyBorder="1" applyAlignment="1"/>
    <xf numFmtId="0" fontId="18" fillId="0" borderId="13" xfId="0" applyFont="1" applyBorder="1" applyAlignment="1">
      <alignment wrapText="1"/>
    </xf>
    <xf numFmtId="165" fontId="5" fillId="0" borderId="0" xfId="1" applyNumberFormat="1" applyFont="1"/>
    <xf numFmtId="165" fontId="13" fillId="0" borderId="8" xfId="1" applyNumberFormat="1" applyFont="1" applyFill="1" applyBorder="1"/>
    <xf numFmtId="165" fontId="0" fillId="0" borderId="0" xfId="0" applyNumberFormat="1"/>
    <xf numFmtId="165" fontId="12" fillId="0" borderId="0" xfId="1" applyNumberFormat="1" applyFont="1"/>
    <xf numFmtId="0" fontId="12" fillId="0" borderId="23" xfId="4" applyFont="1" applyFill="1" applyBorder="1" applyAlignment="1" applyProtection="1">
      <alignment horizontal="left" vertical="center" wrapText="1" indent="2"/>
    </xf>
    <xf numFmtId="0" fontId="7" fillId="0" borderId="8" xfId="0" applyFont="1" applyBorder="1"/>
    <xf numFmtId="3" fontId="5" fillId="2" borderId="0" xfId="0" applyNumberFormat="1" applyFont="1" applyFill="1" applyBorder="1"/>
    <xf numFmtId="0" fontId="14" fillId="2" borderId="8" xfId="0" applyFont="1" applyFill="1" applyBorder="1" applyAlignment="1">
      <alignment horizontal="center"/>
    </xf>
    <xf numFmtId="3" fontId="6" fillId="2" borderId="0" xfId="0" applyNumberFormat="1" applyFont="1" applyFill="1" applyBorder="1"/>
    <xf numFmtId="3" fontId="0" fillId="2" borderId="0" xfId="0" applyNumberFormat="1" applyFill="1" applyBorder="1"/>
    <xf numFmtId="0" fontId="0" fillId="2" borderId="0" xfId="0" applyFill="1"/>
    <xf numFmtId="0" fontId="1" fillId="0" borderId="0" xfId="0" applyFont="1"/>
    <xf numFmtId="165" fontId="7" fillId="2" borderId="8" xfId="1" applyNumberFormat="1" applyFont="1" applyFill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165" fontId="34" fillId="0" borderId="0" xfId="1" applyNumberFormat="1" applyFo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2" borderId="0" xfId="0" applyFont="1" applyFill="1" applyBorder="1" applyAlignment="1">
      <alignment horizontal="center" wrapText="1"/>
    </xf>
    <xf numFmtId="0" fontId="26" fillId="2" borderId="0" xfId="0" applyFont="1" applyFill="1" applyBorder="1" applyAlignment="1">
      <alignment horizontal="center" wrapText="1"/>
    </xf>
    <xf numFmtId="3" fontId="26" fillId="2" borderId="8" xfId="0" applyNumberFormat="1" applyFont="1" applyFill="1" applyBorder="1"/>
    <xf numFmtId="0" fontId="36" fillId="2" borderId="0" xfId="0" applyFont="1" applyFill="1"/>
    <xf numFmtId="3" fontId="36" fillId="2" borderId="0" xfId="0" applyNumberFormat="1" applyFont="1" applyFill="1"/>
    <xf numFmtId="3" fontId="5" fillId="2" borderId="0" xfId="0" applyNumberFormat="1" applyFont="1" applyFill="1"/>
    <xf numFmtId="0" fontId="5" fillId="2" borderId="0" xfId="0" applyFont="1" applyFill="1"/>
    <xf numFmtId="0" fontId="48" fillId="0" borderId="14" xfId="4" applyFont="1" applyFill="1" applyBorder="1" applyAlignment="1" applyProtection="1">
      <alignment horizontal="left" vertical="center" wrapText="1" indent="1"/>
    </xf>
    <xf numFmtId="165" fontId="13" fillId="2" borderId="24" xfId="1" applyNumberFormat="1" applyFont="1" applyFill="1" applyBorder="1"/>
    <xf numFmtId="165" fontId="44" fillId="2" borderId="24" xfId="1" applyNumberFormat="1" applyFont="1" applyFill="1" applyBorder="1"/>
    <xf numFmtId="0" fontId="14" fillId="0" borderId="3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3" fontId="13" fillId="0" borderId="0" xfId="0" applyNumberFormat="1" applyFont="1" applyAlignment="1">
      <alignment horizontal="center"/>
    </xf>
    <xf numFmtId="0" fontId="50" fillId="0" borderId="0" xfId="4" applyFont="1" applyFill="1"/>
    <xf numFmtId="164" fontId="31" fillId="0" borderId="0" xfId="4" applyNumberFormat="1" applyFont="1" applyFill="1" applyBorder="1" applyAlignment="1" applyProtection="1">
      <alignment horizontal="centerContinuous" vertical="center"/>
    </xf>
    <xf numFmtId="0" fontId="51" fillId="0" borderId="0" xfId="3" applyFont="1" applyFill="1" applyBorder="1" applyAlignment="1" applyProtection="1"/>
    <xf numFmtId="0" fontId="53" fillId="0" borderId="21" xfId="4" applyFont="1" applyFill="1" applyBorder="1" applyAlignment="1">
      <alignment horizontal="center" vertical="center" wrapText="1"/>
    </xf>
    <xf numFmtId="0" fontId="54" fillId="0" borderId="0" xfId="3" applyFont="1" applyFill="1" applyBorder="1" applyAlignment="1" applyProtection="1">
      <alignment horizontal="right"/>
    </xf>
    <xf numFmtId="0" fontId="55" fillId="0" borderId="22" xfId="4" applyFont="1" applyFill="1" applyBorder="1" applyAlignment="1" applyProtection="1">
      <alignment horizontal="center" vertical="center" wrapText="1"/>
    </xf>
    <xf numFmtId="0" fontId="55" fillId="0" borderId="19" xfId="4" applyFont="1" applyFill="1" applyBorder="1" applyAlignment="1" applyProtection="1">
      <alignment horizontal="center" vertical="center" wrapText="1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15" xfId="4" applyFont="1" applyFill="1" applyBorder="1" applyAlignment="1" applyProtection="1">
      <alignment horizontal="center" vertical="center"/>
    </xf>
    <xf numFmtId="0" fontId="29" fillId="0" borderId="22" xfId="4" applyFont="1" applyFill="1" applyBorder="1" applyAlignment="1" applyProtection="1">
      <alignment horizontal="center" vertical="center"/>
    </xf>
    <xf numFmtId="0" fontId="29" fillId="0" borderId="23" xfId="4" applyFont="1" applyFill="1" applyBorder="1" applyAlignment="1" applyProtection="1">
      <alignment horizontal="center" vertical="center"/>
    </xf>
    <xf numFmtId="0" fontId="29" fillId="0" borderId="35" xfId="4" applyFont="1" applyFill="1" applyBorder="1" applyAlignment="1" applyProtection="1">
      <alignment horizontal="center" vertical="center"/>
    </xf>
    <xf numFmtId="0" fontId="12" fillId="0" borderId="24" xfId="0" applyFont="1" applyBorder="1" applyAlignment="1">
      <alignment wrapText="1"/>
    </xf>
    <xf numFmtId="3" fontId="14" fillId="0" borderId="8" xfId="0" applyNumberFormat="1" applyFont="1" applyBorder="1" applyAlignment="1">
      <alignment horizontal="center"/>
    </xf>
    <xf numFmtId="3" fontId="12" fillId="0" borderId="13" xfId="0" applyNumberFormat="1" applyFont="1" applyBorder="1" applyAlignment="1">
      <alignment horizontal="center"/>
    </xf>
    <xf numFmtId="3" fontId="12" fillId="0" borderId="21" xfId="0" applyNumberFormat="1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5" fillId="0" borderId="0" xfId="0" applyNumberFormat="1" applyFont="1" applyFill="1" applyBorder="1"/>
    <xf numFmtId="165" fontId="56" fillId="0" borderId="13" xfId="1" applyNumberFormat="1" applyFont="1" applyFill="1" applyBorder="1"/>
    <xf numFmtId="165" fontId="56" fillId="0" borderId="39" xfId="1" applyNumberFormat="1" applyFont="1" applyFill="1" applyBorder="1"/>
    <xf numFmtId="165" fontId="56" fillId="0" borderId="32" xfId="1" applyNumberFormat="1" applyFont="1" applyFill="1" applyBorder="1"/>
    <xf numFmtId="165" fontId="56" fillId="0" borderId="40" xfId="1" applyNumberFormat="1" applyFont="1" applyFill="1" applyBorder="1"/>
    <xf numFmtId="0" fontId="55" fillId="0" borderId="8" xfId="4" applyFont="1" applyFill="1" applyBorder="1" applyAlignment="1">
      <alignment horizontal="center" vertical="center"/>
    </xf>
    <xf numFmtId="0" fontId="55" fillId="0" borderId="1" xfId="4" applyFont="1" applyFill="1" applyBorder="1" applyAlignment="1">
      <alignment horizontal="center" vertical="center"/>
    </xf>
    <xf numFmtId="0" fontId="57" fillId="0" borderId="0" xfId="4" applyFont="1" applyFill="1"/>
    <xf numFmtId="165" fontId="1" fillId="0" borderId="0" xfId="1" applyNumberFormat="1" applyFont="1"/>
    <xf numFmtId="0" fontId="7" fillId="2" borderId="7" xfId="0" applyFont="1" applyFill="1" applyBorder="1" applyAlignment="1">
      <alignment horizontal="center"/>
    </xf>
    <xf numFmtId="165" fontId="59" fillId="0" borderId="0" xfId="1" applyNumberFormat="1" applyFont="1"/>
    <xf numFmtId="0" fontId="59" fillId="0" borderId="0" xfId="0" applyFont="1"/>
    <xf numFmtId="3" fontId="18" fillId="2" borderId="8" xfId="0" applyNumberFormat="1" applyFont="1" applyFill="1" applyBorder="1" applyAlignment="1">
      <alignment horizontal="center" vertical="center"/>
    </xf>
    <xf numFmtId="0" fontId="20" fillId="2" borderId="8" xfId="0" applyFont="1" applyFill="1" applyBorder="1"/>
    <xf numFmtId="165" fontId="4" fillId="2" borderId="41" xfId="0" applyNumberFormat="1" applyFont="1" applyFill="1" applyBorder="1"/>
    <xf numFmtId="165" fontId="4" fillId="2" borderId="8" xfId="0" applyNumberFormat="1" applyFont="1" applyFill="1" applyBorder="1"/>
    <xf numFmtId="0" fontId="4" fillId="2" borderId="0" xfId="0" applyFont="1" applyFill="1"/>
    <xf numFmtId="165" fontId="15" fillId="0" borderId="8" xfId="1" applyNumberFormat="1" applyFont="1" applyFill="1" applyBorder="1" applyAlignment="1" applyProtection="1">
      <alignment vertical="center" wrapText="1"/>
    </xf>
    <xf numFmtId="0" fontId="12" fillId="0" borderId="9" xfId="4" applyFont="1" applyFill="1" applyBorder="1" applyAlignment="1" applyProtection="1">
      <alignment horizontal="left" vertical="center" wrapText="1"/>
    </xf>
    <xf numFmtId="165" fontId="2" fillId="0" borderId="8" xfId="1" applyNumberFormat="1" applyFont="1" applyFill="1" applyBorder="1" applyAlignment="1">
      <alignment horizontal="center"/>
    </xf>
    <xf numFmtId="0" fontId="12" fillId="0" borderId="25" xfId="0" applyFont="1" applyBorder="1" applyAlignment="1">
      <alignment wrapText="1"/>
    </xf>
    <xf numFmtId="3" fontId="76" fillId="0" borderId="0" xfId="0" applyNumberFormat="1" applyFont="1" applyBorder="1"/>
    <xf numFmtId="0" fontId="77" fillId="0" borderId="0" xfId="0" applyFont="1"/>
    <xf numFmtId="3" fontId="60" fillId="0" borderId="0" xfId="0" applyNumberFormat="1" applyFont="1" applyBorder="1"/>
    <xf numFmtId="3" fontId="61" fillId="0" borderId="0" xfId="0" applyNumberFormat="1" applyFont="1" applyBorder="1"/>
    <xf numFmtId="3" fontId="14" fillId="2" borderId="42" xfId="0" applyNumberFormat="1" applyFont="1" applyFill="1" applyBorder="1" applyAlignment="1">
      <alignment vertical="center"/>
    </xf>
    <xf numFmtId="3" fontId="78" fillId="0" borderId="8" xfId="0" applyNumberFormat="1" applyFont="1" applyBorder="1" applyAlignment="1">
      <alignment horizontal="right"/>
    </xf>
    <xf numFmtId="3" fontId="79" fillId="2" borderId="8" xfId="0" applyNumberFormat="1" applyFont="1" applyFill="1" applyBorder="1" applyAlignment="1">
      <alignment horizontal="right"/>
    </xf>
    <xf numFmtId="3" fontId="33" fillId="0" borderId="8" xfId="0" applyNumberFormat="1" applyFont="1" applyBorder="1" applyAlignment="1">
      <alignment horizontal="center"/>
    </xf>
    <xf numFmtId="3" fontId="33" fillId="0" borderId="8" xfId="0" applyNumberFormat="1" applyFont="1" applyBorder="1" applyAlignment="1">
      <alignment horizontal="right"/>
    </xf>
    <xf numFmtId="3" fontId="16" fillId="2" borderId="8" xfId="0" applyNumberFormat="1" applyFont="1" applyFill="1" applyBorder="1" applyAlignment="1">
      <alignment horizontal="right"/>
    </xf>
    <xf numFmtId="3" fontId="62" fillId="2" borderId="4" xfId="0" applyNumberFormat="1" applyFont="1" applyFill="1" applyBorder="1" applyAlignment="1">
      <alignment vertical="center"/>
    </xf>
    <xf numFmtId="3" fontId="63" fillId="0" borderId="0" xfId="0" applyNumberFormat="1" applyFont="1" applyBorder="1"/>
    <xf numFmtId="0" fontId="64" fillId="0" borderId="0" xfId="0" applyFont="1"/>
    <xf numFmtId="3" fontId="15" fillId="0" borderId="8" xfId="0" applyNumberFormat="1" applyFont="1" applyBorder="1" applyAlignment="1">
      <alignment horizontal="center"/>
    </xf>
    <xf numFmtId="3" fontId="15" fillId="0" borderId="8" xfId="0" applyNumberFormat="1" applyFont="1" applyBorder="1" applyAlignment="1">
      <alignment horizontal="right"/>
    </xf>
    <xf numFmtId="3" fontId="15" fillId="2" borderId="8" xfId="0" applyNumberFormat="1" applyFont="1" applyFill="1" applyBorder="1" applyAlignment="1">
      <alignment horizontal="right"/>
    </xf>
    <xf numFmtId="3" fontId="15" fillId="0" borderId="8" xfId="0" applyNumberFormat="1" applyFont="1" applyBorder="1"/>
    <xf numFmtId="3" fontId="15" fillId="2" borderId="8" xfId="0" applyNumberFormat="1" applyFont="1" applyFill="1" applyBorder="1"/>
    <xf numFmtId="164" fontId="7" fillId="2" borderId="15" xfId="5" applyNumberFormat="1" applyFont="1" applyFill="1" applyBorder="1" applyAlignment="1" applyProtection="1">
      <alignment horizontal="center" vertical="center" wrapText="1"/>
    </xf>
    <xf numFmtId="164" fontId="31" fillId="0" borderId="0" xfId="4" applyNumberFormat="1" applyFont="1" applyFill="1" applyBorder="1" applyAlignment="1" applyProtection="1">
      <alignment horizontal="center" vertical="center"/>
    </xf>
    <xf numFmtId="0" fontId="44" fillId="0" borderId="8" xfId="0" applyFont="1" applyBorder="1" applyAlignment="1">
      <alignment horizontal="center"/>
    </xf>
    <xf numFmtId="3" fontId="44" fillId="0" borderId="8" xfId="0" applyNumberFormat="1" applyFont="1" applyBorder="1"/>
    <xf numFmtId="3" fontId="44" fillId="2" borderId="8" xfId="0" applyNumberFormat="1" applyFont="1" applyFill="1" applyBorder="1"/>
    <xf numFmtId="0" fontId="14" fillId="0" borderId="20" xfId="4" applyFont="1" applyFill="1" applyBorder="1" applyAlignment="1" applyProtection="1">
      <alignment horizontal="left" vertical="center" wrapText="1" indent="1"/>
    </xf>
    <xf numFmtId="3" fontId="13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3" fontId="24" fillId="0" borderId="0" xfId="0" applyNumberFormat="1" applyFont="1" applyAlignment="1">
      <alignment vertical="center"/>
    </xf>
    <xf numFmtId="165" fontId="65" fillId="0" borderId="43" xfId="1" applyNumberFormat="1" applyFont="1" applyFill="1" applyBorder="1" applyProtection="1"/>
    <xf numFmtId="0" fontId="66" fillId="0" borderId="0" xfId="4" applyFont="1" applyFill="1"/>
    <xf numFmtId="0" fontId="65" fillId="0" borderId="0" xfId="4" applyFont="1" applyFill="1"/>
    <xf numFmtId="9" fontId="65" fillId="0" borderId="8" xfId="1" applyNumberFormat="1" applyFont="1" applyFill="1" applyBorder="1" applyAlignment="1">
      <alignment horizontal="center"/>
    </xf>
    <xf numFmtId="0" fontId="17" fillId="0" borderId="7" xfId="0" applyFont="1" applyBorder="1" applyAlignment="1">
      <alignment horizontal="right"/>
    </xf>
    <xf numFmtId="0" fontId="8" fillId="0" borderId="0" xfId="0" applyFont="1" applyAlignment="1">
      <alignment wrapText="1"/>
    </xf>
    <xf numFmtId="164" fontId="12" fillId="0" borderId="45" xfId="4" applyNumberFormat="1" applyFont="1" applyFill="1" applyBorder="1" applyAlignment="1" applyProtection="1">
      <alignment horizontal="center" vertical="center" wrapText="1"/>
      <protection locked="0"/>
    </xf>
    <xf numFmtId="3" fontId="67" fillId="2" borderId="8" xfId="0" applyNumberFormat="1" applyFont="1" applyFill="1" applyBorder="1"/>
    <xf numFmtId="165" fontId="68" fillId="0" borderId="0" xfId="1" applyNumberFormat="1" applyFont="1"/>
    <xf numFmtId="0" fontId="68" fillId="0" borderId="0" xfId="0" applyFont="1"/>
    <xf numFmtId="165" fontId="69" fillId="0" borderId="0" xfId="1" applyNumberFormat="1" applyFont="1"/>
    <xf numFmtId="0" fontId="69" fillId="0" borderId="0" xfId="0" applyFont="1"/>
    <xf numFmtId="165" fontId="43" fillId="0" borderId="0" xfId="1" applyNumberFormat="1" applyFont="1"/>
    <xf numFmtId="0" fontId="0" fillId="0" borderId="0" xfId="0" applyAlignment="1">
      <alignment horizontal="right"/>
    </xf>
    <xf numFmtId="3" fontId="12" fillId="2" borderId="13" xfId="0" applyNumberFormat="1" applyFont="1" applyFill="1" applyBorder="1" applyAlignment="1">
      <alignment horizontal="right"/>
    </xf>
    <xf numFmtId="4" fontId="78" fillId="0" borderId="8" xfId="0" applyNumberFormat="1" applyFont="1" applyBorder="1" applyAlignment="1">
      <alignment horizontal="center"/>
    </xf>
    <xf numFmtId="3" fontId="12" fillId="0" borderId="13" xfId="0" applyNumberFormat="1" applyFont="1" applyBorder="1" applyAlignment="1">
      <alignment horizontal="right"/>
    </xf>
    <xf numFmtId="3" fontId="12" fillId="0" borderId="21" xfId="0" applyNumberFormat="1" applyFont="1" applyBorder="1" applyAlignment="1">
      <alignment horizontal="right"/>
    </xf>
    <xf numFmtId="3" fontId="12" fillId="2" borderId="21" xfId="0" applyNumberFormat="1" applyFont="1" applyFill="1" applyBorder="1" applyAlignment="1">
      <alignment horizontal="right"/>
    </xf>
    <xf numFmtId="3" fontId="12" fillId="0" borderId="18" xfId="0" applyNumberFormat="1" applyFont="1" applyBorder="1" applyAlignment="1">
      <alignment horizontal="center"/>
    </xf>
    <xf numFmtId="3" fontId="12" fillId="0" borderId="18" xfId="0" applyNumberFormat="1" applyFont="1" applyBorder="1" applyAlignment="1">
      <alignment horizontal="right"/>
    </xf>
    <xf numFmtId="3" fontId="12" fillId="2" borderId="18" xfId="0" applyNumberFormat="1" applyFont="1" applyFill="1" applyBorder="1" applyAlignment="1">
      <alignment horizontal="right"/>
    </xf>
    <xf numFmtId="49" fontId="19" fillId="0" borderId="8" xfId="0" applyNumberFormat="1" applyFont="1" applyFill="1" applyBorder="1"/>
    <xf numFmtId="0" fontId="70" fillId="0" borderId="11" xfId="0" applyFont="1" applyBorder="1"/>
    <xf numFmtId="0" fontId="70" fillId="0" borderId="11" xfId="0" applyFont="1" applyBorder="1" applyAlignment="1">
      <alignment wrapText="1"/>
    </xf>
    <xf numFmtId="0" fontId="70" fillId="0" borderId="12" xfId="0" applyFont="1" applyBorder="1"/>
    <xf numFmtId="0" fontId="0" fillId="0" borderId="0" xfId="0" applyFont="1"/>
    <xf numFmtId="165" fontId="12" fillId="0" borderId="8" xfId="1" applyNumberFormat="1" applyFont="1" applyBorder="1"/>
    <xf numFmtId="165" fontId="10" fillId="0" borderId="0" xfId="1" applyNumberFormat="1" applyFont="1"/>
    <xf numFmtId="165" fontId="12" fillId="0" borderId="8" xfId="1" applyNumberFormat="1" applyFont="1" applyBorder="1" applyAlignment="1">
      <alignment wrapText="1"/>
    </xf>
    <xf numFmtId="165" fontId="7" fillId="0" borderId="8" xfId="1" applyNumberFormat="1" applyFont="1" applyBorder="1" applyAlignment="1">
      <alignment horizontal="center"/>
    </xf>
    <xf numFmtId="43" fontId="7" fillId="0" borderId="8" xfId="1" applyFont="1" applyBorder="1" applyAlignment="1">
      <alignment horizontal="center"/>
    </xf>
    <xf numFmtId="165" fontId="6" fillId="0" borderId="44" xfId="1" applyNumberFormat="1" applyFont="1" applyBorder="1"/>
    <xf numFmtId="165" fontId="5" fillId="0" borderId="13" xfId="1" applyNumberFormat="1" applyFont="1" applyBorder="1"/>
    <xf numFmtId="165" fontId="5" fillId="0" borderId="19" xfId="1" applyNumberFormat="1" applyFont="1" applyBorder="1"/>
    <xf numFmtId="165" fontId="5" fillId="0" borderId="39" xfId="1" applyNumberFormat="1" applyFont="1" applyBorder="1"/>
    <xf numFmtId="165" fontId="5" fillId="0" borderId="32" xfId="1" applyNumberFormat="1" applyFont="1" applyBorder="1"/>
    <xf numFmtId="0" fontId="5" fillId="0" borderId="23" xfId="0" applyFont="1" applyBorder="1"/>
    <xf numFmtId="3" fontId="5" fillId="0" borderId="22" xfId="0" applyNumberFormat="1" applyFont="1" applyBorder="1" applyAlignment="1">
      <alignment wrapText="1"/>
    </xf>
    <xf numFmtId="3" fontId="5" fillId="0" borderId="23" xfId="0" applyNumberFormat="1" applyFont="1" applyBorder="1"/>
    <xf numFmtId="3" fontId="5" fillId="0" borderId="23" xfId="0" applyNumberFormat="1" applyFont="1" applyBorder="1" applyAlignment="1">
      <alignment wrapText="1"/>
    </xf>
    <xf numFmtId="3" fontId="5" fillId="0" borderId="46" xfId="0" applyNumberFormat="1" applyFont="1" applyBorder="1" applyAlignment="1">
      <alignment wrapText="1"/>
    </xf>
    <xf numFmtId="165" fontId="5" fillId="2" borderId="13" xfId="1" applyNumberFormat="1" applyFont="1" applyFill="1" applyBorder="1" applyAlignment="1"/>
    <xf numFmtId="165" fontId="5" fillId="2" borderId="32" xfId="1" applyNumberFormat="1" applyFont="1" applyFill="1" applyBorder="1" applyAlignment="1"/>
    <xf numFmtId="165" fontId="5" fillId="0" borderId="40" xfId="1" applyNumberFormat="1" applyFont="1" applyFill="1" applyBorder="1"/>
    <xf numFmtId="3" fontId="26" fillId="0" borderId="13" xfId="0" applyNumberFormat="1" applyFont="1" applyFill="1" applyBorder="1"/>
    <xf numFmtId="3" fontId="25" fillId="0" borderId="8" xfId="0" applyNumberFormat="1" applyFont="1" applyFill="1" applyBorder="1" applyAlignment="1">
      <alignment wrapText="1"/>
    </xf>
    <xf numFmtId="3" fontId="71" fillId="0" borderId="2" xfId="0" applyNumberFormat="1" applyFont="1" applyFill="1" applyBorder="1" applyAlignment="1">
      <alignment wrapText="1"/>
    </xf>
    <xf numFmtId="3" fontId="26" fillId="0" borderId="21" xfId="0" applyNumberFormat="1" applyFont="1" applyFill="1" applyBorder="1"/>
    <xf numFmtId="3" fontId="71" fillId="0" borderId="13" xfId="0" applyNumberFormat="1" applyFont="1" applyFill="1" applyBorder="1" applyAlignment="1">
      <alignment wrapText="1"/>
    </xf>
    <xf numFmtId="3" fontId="26" fillId="2" borderId="31" xfId="0" applyNumberFormat="1" applyFont="1" applyFill="1" applyBorder="1" applyAlignment="1">
      <alignment wrapText="1"/>
    </xf>
    <xf numFmtId="3" fontId="25" fillId="2" borderId="31" xfId="0" applyNumberFormat="1" applyFont="1" applyFill="1" applyBorder="1" applyAlignment="1">
      <alignment wrapText="1"/>
    </xf>
    <xf numFmtId="3" fontId="71" fillId="2" borderId="8" xfId="0" applyNumberFormat="1" applyFont="1" applyFill="1" applyBorder="1" applyAlignment="1">
      <alignment wrapText="1"/>
    </xf>
    <xf numFmtId="0" fontId="12" fillId="0" borderId="14" xfId="4" applyFont="1" applyFill="1" applyBorder="1" applyAlignment="1" applyProtection="1">
      <alignment horizontal="left" vertical="center" wrapText="1" indent="1"/>
    </xf>
    <xf numFmtId="0" fontId="12" fillId="0" borderId="27" xfId="4" applyFont="1" applyFill="1" applyBorder="1" applyAlignment="1" applyProtection="1">
      <alignment horizontal="left" vertical="center" wrapText="1" indent="1"/>
    </xf>
    <xf numFmtId="165" fontId="12" fillId="0" borderId="8" xfId="1" applyNumberFormat="1" applyFont="1" applyFill="1" applyBorder="1" applyAlignment="1" applyProtection="1">
      <alignment vertical="center" wrapText="1"/>
    </xf>
    <xf numFmtId="0" fontId="33" fillId="0" borderId="19" xfId="4" applyFont="1" applyFill="1" applyBorder="1" applyAlignment="1" applyProtection="1">
      <alignment horizontal="left" vertical="center" wrapText="1" indent="1"/>
    </xf>
    <xf numFmtId="0" fontId="33" fillId="0" borderId="13" xfId="4" applyFont="1" applyFill="1" applyBorder="1" applyAlignment="1" applyProtection="1">
      <alignment horizontal="left" vertical="center" wrapText="1" indent="1"/>
    </xf>
    <xf numFmtId="0" fontId="14" fillId="0" borderId="22" xfId="4" applyFont="1" applyFill="1" applyBorder="1" applyAlignment="1" applyProtection="1">
      <alignment horizontal="left" vertical="center" wrapText="1" indent="1"/>
    </xf>
    <xf numFmtId="0" fontId="14" fillId="0" borderId="23" xfId="4" applyFont="1" applyFill="1" applyBorder="1" applyAlignment="1" applyProtection="1">
      <alignment horizontal="left" vertical="center" wrapText="1" indent="1"/>
    </xf>
    <xf numFmtId="0" fontId="14" fillId="0" borderId="49" xfId="4" applyFont="1" applyFill="1" applyBorder="1" applyAlignment="1" applyProtection="1">
      <alignment horizontal="left" vertical="center" wrapText="1" indent="1"/>
    </xf>
    <xf numFmtId="165" fontId="4" fillId="0" borderId="8" xfId="1" applyNumberFormat="1" applyFont="1" applyBorder="1" applyAlignment="1"/>
    <xf numFmtId="0" fontId="14" fillId="0" borderId="15" xfId="4" applyFont="1" applyFill="1" applyBorder="1" applyAlignment="1" applyProtection="1">
      <alignment horizontal="left" vertical="center" wrapText="1"/>
    </xf>
    <xf numFmtId="0" fontId="14" fillId="0" borderId="14" xfId="4" applyFont="1" applyFill="1" applyBorder="1" applyAlignment="1" applyProtection="1">
      <alignment horizontal="left" vertical="center" wrapText="1"/>
    </xf>
    <xf numFmtId="0" fontId="14" fillId="0" borderId="14" xfId="4" applyFont="1" applyFill="1" applyBorder="1" applyAlignment="1" applyProtection="1">
      <alignment horizontal="left"/>
    </xf>
    <xf numFmtId="0" fontId="14" fillId="0" borderId="50" xfId="4" applyFont="1" applyFill="1" applyBorder="1" applyAlignment="1" applyProtection="1">
      <alignment horizontal="left" vertical="center" wrapText="1"/>
    </xf>
    <xf numFmtId="0" fontId="12" fillId="0" borderId="23" xfId="4" applyFont="1" applyFill="1" applyBorder="1" applyAlignment="1" applyProtection="1">
      <alignment horizontal="left" indent="1"/>
    </xf>
    <xf numFmtId="0" fontId="12" fillId="0" borderId="46" xfId="4" applyFont="1" applyFill="1" applyBorder="1" applyAlignment="1" applyProtection="1">
      <alignment horizontal="left" indent="1"/>
    </xf>
    <xf numFmtId="164" fontId="12" fillId="0" borderId="34" xfId="4" applyNumberFormat="1" applyFont="1" applyFill="1" applyBorder="1" applyAlignment="1" applyProtection="1">
      <alignment horizontal="center" vertical="center" wrapText="1"/>
      <protection locked="0"/>
    </xf>
    <xf numFmtId="164" fontId="12" fillId="0" borderId="42" xfId="4" applyNumberFormat="1" applyFont="1" applyFill="1" applyBorder="1" applyAlignment="1" applyProtection="1">
      <alignment horizontal="center" vertical="center" wrapText="1"/>
      <protection locked="0"/>
    </xf>
    <xf numFmtId="164" fontId="14" fillId="0" borderId="16" xfId="4" applyNumberFormat="1" applyFont="1" applyFill="1" applyBorder="1" applyAlignment="1" applyProtection="1">
      <alignment horizontal="center" vertical="center" wrapText="1"/>
      <protection locked="0"/>
    </xf>
    <xf numFmtId="164" fontId="12" fillId="0" borderId="39" xfId="4" applyNumberFormat="1" applyFont="1" applyFill="1" applyBorder="1" applyAlignment="1" applyProtection="1">
      <alignment horizontal="center" vertical="center" wrapText="1"/>
      <protection locked="0"/>
    </xf>
    <xf numFmtId="164" fontId="12" fillId="0" borderId="40" xfId="4" applyNumberFormat="1" applyFont="1" applyFill="1" applyBorder="1" applyAlignment="1" applyProtection="1">
      <alignment horizontal="center" vertical="center" wrapText="1"/>
      <protection locked="0"/>
    </xf>
    <xf numFmtId="164" fontId="14" fillId="0" borderId="43" xfId="4" applyNumberFormat="1" applyFont="1" applyFill="1" applyBorder="1" applyAlignment="1" applyProtection="1">
      <alignment horizontal="center" vertical="center" wrapText="1"/>
      <protection locked="0"/>
    </xf>
    <xf numFmtId="164" fontId="14" fillId="0" borderId="16" xfId="4" applyNumberFormat="1" applyFont="1" applyFill="1" applyBorder="1" applyAlignment="1" applyProtection="1">
      <alignment horizontal="center" vertical="center" wrapText="1"/>
    </xf>
    <xf numFmtId="3" fontId="72" fillId="2" borderId="14" xfId="0" applyNumberFormat="1" applyFont="1" applyFill="1" applyBorder="1" applyAlignment="1">
      <alignment wrapText="1"/>
    </xf>
    <xf numFmtId="0" fontId="35" fillId="0" borderId="0" xfId="0" applyFont="1"/>
    <xf numFmtId="0" fontId="73" fillId="0" borderId="11" xfId="0" applyFont="1" applyBorder="1"/>
    <xf numFmtId="0" fontId="73" fillId="0" borderId="11" xfId="0" applyFont="1" applyBorder="1" applyAlignment="1">
      <alignment wrapText="1"/>
    </xf>
    <xf numFmtId="0" fontId="73" fillId="0" borderId="12" xfId="0" applyFont="1" applyBorder="1"/>
    <xf numFmtId="0" fontId="7" fillId="2" borderId="8" xfId="0" applyFont="1" applyFill="1" applyBorder="1"/>
    <xf numFmtId="165" fontId="13" fillId="2" borderId="11" xfId="1" applyNumberFormat="1" applyFont="1" applyFill="1" applyBorder="1"/>
    <xf numFmtId="165" fontId="44" fillId="2" borderId="11" xfId="1" applyNumberFormat="1" applyFont="1" applyFill="1" applyBorder="1"/>
    <xf numFmtId="165" fontId="7" fillId="2" borderId="53" xfId="1" applyNumberFormat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/>
    </xf>
    <xf numFmtId="165" fontId="5" fillId="0" borderId="55" xfId="1" applyNumberFormat="1" applyFont="1" applyBorder="1"/>
    <xf numFmtId="165" fontId="5" fillId="0" borderId="36" xfId="1" applyNumberFormat="1" applyFont="1" applyBorder="1"/>
    <xf numFmtId="165" fontId="5" fillId="0" borderId="54" xfId="1" applyNumberFormat="1" applyFont="1" applyBorder="1"/>
    <xf numFmtId="0" fontId="5" fillId="0" borderId="53" xfId="0" applyFont="1" applyBorder="1"/>
    <xf numFmtId="0" fontId="5" fillId="0" borderId="24" xfId="0" applyFont="1" applyBorder="1" applyAlignment="1">
      <alignment wrapText="1"/>
    </xf>
    <xf numFmtId="0" fontId="5" fillId="0" borderId="24" xfId="0" applyFont="1" applyBorder="1"/>
    <xf numFmtId="0" fontId="5" fillId="0" borderId="44" xfId="0" applyFont="1" applyBorder="1"/>
    <xf numFmtId="0" fontId="55" fillId="0" borderId="0" xfId="4" applyFont="1" applyFill="1" applyBorder="1" applyAlignment="1" applyProtection="1">
      <alignment horizontal="center" vertical="center" wrapText="1"/>
    </xf>
    <xf numFmtId="0" fontId="50" fillId="0" borderId="0" xfId="4" applyFont="1" applyFill="1" applyBorder="1"/>
    <xf numFmtId="165" fontId="65" fillId="0" borderId="8" xfId="1" applyNumberFormat="1" applyFont="1" applyFill="1" applyBorder="1"/>
    <xf numFmtId="165" fontId="33" fillId="0" borderId="53" xfId="1" applyNumberFormat="1" applyFont="1" applyFill="1" applyBorder="1" applyAlignment="1" applyProtection="1">
      <alignment vertical="center" wrapText="1"/>
    </xf>
    <xf numFmtId="165" fontId="12" fillId="0" borderId="38" xfId="1" applyNumberFormat="1" applyFont="1" applyFill="1" applyBorder="1" applyAlignment="1" applyProtection="1">
      <alignment vertical="center" wrapText="1"/>
      <protection locked="0"/>
    </xf>
    <xf numFmtId="165" fontId="12" fillId="0" borderId="24" xfId="1" applyNumberFormat="1" applyFont="1" applyFill="1" applyBorder="1" applyAlignment="1" applyProtection="1">
      <alignment vertical="center" wrapText="1"/>
      <protection locked="0"/>
    </xf>
    <xf numFmtId="165" fontId="33" fillId="0" borderId="24" xfId="1" applyNumberFormat="1" applyFont="1" applyFill="1" applyBorder="1" applyAlignment="1" applyProtection="1">
      <alignment vertical="center" wrapText="1"/>
      <protection locked="0"/>
    </xf>
    <xf numFmtId="165" fontId="12" fillId="0" borderId="44" xfId="1" applyNumberFormat="1" applyFont="1" applyFill="1" applyBorder="1" applyAlignment="1" applyProtection="1">
      <alignment vertical="center" wrapText="1"/>
      <protection locked="0"/>
    </xf>
    <xf numFmtId="165" fontId="33" fillId="0" borderId="8" xfId="1" applyNumberFormat="1" applyFont="1" applyFill="1" applyBorder="1" applyAlignment="1" applyProtection="1">
      <alignment vertical="center" wrapText="1"/>
    </xf>
    <xf numFmtId="165" fontId="14" fillId="0" borderId="53" xfId="1" applyNumberFormat="1" applyFont="1" applyFill="1" applyBorder="1" applyAlignment="1" applyProtection="1">
      <alignment vertical="center" wrapText="1"/>
      <protection locked="0"/>
    </xf>
    <xf numFmtId="165" fontId="14" fillId="0" borderId="24" xfId="1" applyNumberFormat="1" applyFont="1" applyFill="1" applyBorder="1" applyAlignment="1" applyProtection="1">
      <alignment vertical="center" wrapText="1"/>
      <protection locked="0"/>
    </xf>
    <xf numFmtId="165" fontId="12" fillId="0" borderId="8" xfId="1" applyNumberFormat="1" applyFont="1" applyFill="1" applyBorder="1" applyAlignment="1" applyProtection="1">
      <alignment vertical="center" wrapText="1"/>
      <protection locked="0"/>
    </xf>
    <xf numFmtId="0" fontId="12" fillId="0" borderId="56" xfId="4" applyFont="1" applyFill="1" applyBorder="1" applyAlignment="1" applyProtection="1">
      <alignment horizontal="left" vertical="center" wrapText="1" indent="2"/>
    </xf>
    <xf numFmtId="165" fontId="12" fillId="0" borderId="6" xfId="1" applyNumberFormat="1" applyFont="1" applyFill="1" applyBorder="1" applyAlignment="1" applyProtection="1">
      <alignment vertical="center" wrapText="1"/>
      <protection locked="0"/>
    </xf>
    <xf numFmtId="0" fontId="33" fillId="0" borderId="21" xfId="4" applyFont="1" applyFill="1" applyBorder="1" applyAlignment="1" applyProtection="1">
      <alignment horizontal="left" vertical="center" wrapText="1" indent="1"/>
    </xf>
    <xf numFmtId="165" fontId="33" fillId="0" borderId="25" xfId="1" applyNumberFormat="1" applyFont="1" applyFill="1" applyBorder="1" applyAlignment="1" applyProtection="1">
      <alignment vertical="center" wrapText="1"/>
      <protection locked="0"/>
    </xf>
    <xf numFmtId="0" fontId="12" fillId="0" borderId="18" xfId="4" applyFont="1" applyFill="1" applyBorder="1" applyAlignment="1" applyProtection="1">
      <alignment horizontal="left" vertical="center" wrapText="1" indent="2"/>
    </xf>
    <xf numFmtId="165" fontId="7" fillId="0" borderId="8" xfId="1" applyNumberFormat="1" applyFont="1" applyFill="1" applyBorder="1" applyAlignment="1" applyProtection="1">
      <alignment vertical="center" wrapText="1"/>
    </xf>
    <xf numFmtId="0" fontId="7" fillId="0" borderId="9" xfId="4" applyFont="1" applyFill="1" applyBorder="1" applyAlignment="1" applyProtection="1">
      <alignment horizontal="left" vertical="center" wrapText="1" indent="1"/>
    </xf>
    <xf numFmtId="3" fontId="72" fillId="2" borderId="9" xfId="0" applyNumberFormat="1" applyFont="1" applyFill="1" applyBorder="1" applyAlignment="1">
      <alignment wrapText="1"/>
    </xf>
    <xf numFmtId="0" fontId="33" fillId="0" borderId="57" xfId="4" applyFont="1" applyFill="1" applyBorder="1" applyAlignment="1" applyProtection="1">
      <alignment horizontal="left" vertical="center" wrapText="1" indent="2"/>
    </xf>
    <xf numFmtId="165" fontId="33" fillId="0" borderId="38" xfId="1" applyNumberFormat="1" applyFont="1" applyFill="1" applyBorder="1" applyAlignment="1" applyProtection="1">
      <alignment vertical="center" wrapText="1"/>
    </xf>
    <xf numFmtId="3" fontId="18" fillId="2" borderId="4" xfId="0" applyNumberFormat="1" applyFont="1" applyFill="1" applyBorder="1" applyAlignment="1">
      <alignment horizontal="center"/>
    </xf>
    <xf numFmtId="0" fontId="7" fillId="0" borderId="6" xfId="0" applyFont="1" applyBorder="1"/>
    <xf numFmtId="165" fontId="7" fillId="2" borderId="6" xfId="1" applyNumberFormat="1" applyFont="1" applyFill="1" applyBorder="1"/>
    <xf numFmtId="165" fontId="2" fillId="0" borderId="6" xfId="1" applyNumberFormat="1" applyFont="1" applyFill="1" applyBorder="1" applyAlignment="1">
      <alignment horizontal="center"/>
    </xf>
    <xf numFmtId="165" fontId="14" fillId="0" borderId="6" xfId="1" applyNumberFormat="1" applyFont="1" applyFill="1" applyBorder="1" applyAlignment="1" applyProtection="1">
      <alignment vertical="center" wrapText="1"/>
    </xf>
    <xf numFmtId="0" fontId="30" fillId="0" borderId="17" xfId="4" applyFont="1" applyFill="1" applyBorder="1" applyAlignment="1">
      <alignment horizontal="center" vertical="center"/>
    </xf>
    <xf numFmtId="0" fontId="30" fillId="0" borderId="20" xfId="4" applyFont="1" applyFill="1" applyBorder="1" applyAlignment="1">
      <alignment horizontal="center" vertical="center"/>
    </xf>
    <xf numFmtId="0" fontId="30" fillId="0" borderId="28" xfId="4" applyFont="1" applyFill="1" applyBorder="1" applyAlignment="1">
      <alignment horizontal="center" vertical="center"/>
    </xf>
    <xf numFmtId="0" fontId="30" fillId="0" borderId="50" xfId="4" applyFont="1" applyFill="1" applyBorder="1" applyAlignment="1">
      <alignment horizontal="center" vertical="center"/>
    </xf>
    <xf numFmtId="0" fontId="53" fillId="0" borderId="51" xfId="4" applyFont="1" applyFill="1" applyBorder="1"/>
    <xf numFmtId="165" fontId="53" fillId="0" borderId="51" xfId="4" applyNumberFormat="1" applyFont="1" applyFill="1" applyBorder="1"/>
    <xf numFmtId="165" fontId="53" fillId="0" borderId="43" xfId="4" applyNumberFormat="1" applyFont="1" applyFill="1" applyBorder="1"/>
    <xf numFmtId="3" fontId="7" fillId="2" borderId="15" xfId="5" applyNumberFormat="1" applyFont="1" applyFill="1" applyBorder="1" applyAlignment="1" applyProtection="1">
      <alignment horizontal="center" vertical="center" wrapText="1"/>
    </xf>
    <xf numFmtId="3" fontId="7" fillId="2" borderId="16" xfId="5" applyNumberFormat="1" applyFont="1" applyFill="1" applyBorder="1" applyAlignment="1" applyProtection="1">
      <alignment horizontal="center" vertical="center" wrapText="1"/>
    </xf>
    <xf numFmtId="164" fontId="7" fillId="2" borderId="15" xfId="5" applyNumberFormat="1" applyFont="1" applyFill="1" applyBorder="1" applyAlignment="1">
      <alignment horizontal="center" vertical="center" wrapText="1"/>
    </xf>
    <xf numFmtId="3" fontId="13" fillId="2" borderId="5" xfId="0" applyNumberFormat="1" applyFont="1" applyFill="1" applyBorder="1" applyAlignment="1">
      <alignment horizontal="center" vertical="center"/>
    </xf>
    <xf numFmtId="165" fontId="13" fillId="2" borderId="5" xfId="1" applyNumberFormat="1" applyFont="1" applyFill="1" applyBorder="1" applyAlignment="1">
      <alignment horizontal="center" vertical="center"/>
    </xf>
    <xf numFmtId="3" fontId="13" fillId="2" borderId="26" xfId="0" applyNumberFormat="1" applyFont="1" applyFill="1" applyBorder="1" applyAlignment="1">
      <alignment horizontal="center" vertical="center"/>
    </xf>
    <xf numFmtId="165" fontId="13" fillId="2" borderId="38" xfId="1" applyNumberFormat="1" applyFont="1" applyFill="1" applyBorder="1" applyAlignment="1">
      <alignment horizontal="center"/>
    </xf>
    <xf numFmtId="165" fontId="13" fillId="2" borderId="4" xfId="1" applyNumberFormat="1" applyFont="1" applyFill="1" applyBorder="1" applyAlignment="1">
      <alignment horizontal="center" vertical="center"/>
    </xf>
    <xf numFmtId="0" fontId="44" fillId="0" borderId="2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center"/>
    </xf>
    <xf numFmtId="0" fontId="13" fillId="0" borderId="24" xfId="0" applyFont="1" applyBorder="1"/>
    <xf numFmtId="0" fontId="13" fillId="0" borderId="0" xfId="0" applyFont="1"/>
    <xf numFmtId="0" fontId="13" fillId="2" borderId="0" xfId="0" applyFont="1" applyFill="1"/>
    <xf numFmtId="0" fontId="19" fillId="2" borderId="0" xfId="0" applyFont="1" applyFill="1" applyAlignment="1">
      <alignment horizontal="right"/>
    </xf>
    <xf numFmtId="0" fontId="7" fillId="0" borderId="26" xfId="0" applyFont="1" applyBorder="1"/>
    <xf numFmtId="0" fontId="7" fillId="0" borderId="4" xfId="0" applyFont="1" applyBorder="1" applyAlignment="1">
      <alignment wrapText="1"/>
    </xf>
    <xf numFmtId="0" fontId="7" fillId="0" borderId="60" xfId="0" applyFont="1" applyBorder="1"/>
    <xf numFmtId="49" fontId="13" fillId="0" borderId="24" xfId="0" applyNumberFormat="1" applyFont="1" applyBorder="1" applyAlignment="1">
      <alignment horizontal="center"/>
    </xf>
    <xf numFmtId="49" fontId="13" fillId="0" borderId="0" xfId="5" applyNumberFormat="1" applyFont="1" applyFill="1" applyAlignment="1">
      <alignment horizontal="center" vertical="center" wrapText="1"/>
    </xf>
    <xf numFmtId="164" fontId="13" fillId="0" borderId="0" xfId="5" applyNumberFormat="1" applyFont="1" applyFill="1" applyAlignment="1">
      <alignment vertical="center" wrapText="1"/>
    </xf>
    <xf numFmtId="164" fontId="13" fillId="0" borderId="0" xfId="5" applyNumberFormat="1" applyFont="1" applyFill="1" applyAlignment="1">
      <alignment horizontal="center" vertical="center" wrapText="1"/>
    </xf>
    <xf numFmtId="164" fontId="44" fillId="0" borderId="0" xfId="5" applyNumberFormat="1" applyFont="1" applyFill="1" applyAlignment="1">
      <alignment horizontal="center"/>
    </xf>
    <xf numFmtId="164" fontId="7" fillId="2" borderId="15" xfId="5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5" applyFont="1"/>
    <xf numFmtId="0" fontId="58" fillId="0" borderId="0" xfId="5" applyFont="1"/>
    <xf numFmtId="0" fontId="13" fillId="2" borderId="0" xfId="5" applyFont="1" applyFill="1"/>
    <xf numFmtId="0" fontId="16" fillId="0" borderId="13" xfId="4" applyFont="1" applyFill="1" applyBorder="1" applyAlignment="1" applyProtection="1">
      <alignment horizontal="left" vertical="center" wrapText="1" indent="1"/>
    </xf>
    <xf numFmtId="165" fontId="16" fillId="0" borderId="24" xfId="1" applyNumberFormat="1" applyFont="1" applyFill="1" applyBorder="1" applyAlignment="1" applyProtection="1">
      <alignment vertical="center" wrapText="1"/>
      <protection locked="0"/>
    </xf>
    <xf numFmtId="0" fontId="70" fillId="0" borderId="2" xfId="0" applyFont="1" applyBorder="1" applyAlignment="1">
      <alignment wrapText="1"/>
    </xf>
    <xf numFmtId="165" fontId="10" fillId="0" borderId="0" xfId="1" applyNumberFormat="1" applyFont="1" applyFill="1"/>
    <xf numFmtId="165" fontId="10" fillId="0" borderId="0" xfId="1" applyNumberFormat="1" applyFont="1" applyAlignment="1">
      <alignment horizontal="right"/>
    </xf>
    <xf numFmtId="0" fontId="14" fillId="0" borderId="0" xfId="0" applyFont="1" applyBorder="1" applyAlignment="1">
      <alignment wrapText="1"/>
    </xf>
    <xf numFmtId="0" fontId="5" fillId="0" borderId="23" xfId="0" applyFont="1" applyBorder="1" applyAlignment="1">
      <alignment wrapText="1"/>
    </xf>
    <xf numFmtId="0" fontId="5" fillId="0" borderId="57" xfId="0" applyFont="1" applyBorder="1"/>
    <xf numFmtId="165" fontId="5" fillId="0" borderId="18" xfId="1" applyNumberFormat="1" applyFont="1" applyBorder="1"/>
    <xf numFmtId="3" fontId="6" fillId="0" borderId="50" xfId="0" applyNumberFormat="1" applyFont="1" applyBorder="1"/>
    <xf numFmtId="165" fontId="6" fillId="0" borderId="51" xfId="1" applyNumberFormat="1" applyFont="1" applyBorder="1"/>
    <xf numFmtId="165" fontId="6" fillId="0" borderId="43" xfId="1" applyNumberFormat="1" applyFont="1" applyBorder="1"/>
    <xf numFmtId="3" fontId="5" fillId="0" borderId="46" xfId="0" applyNumberFormat="1" applyFont="1" applyBorder="1"/>
    <xf numFmtId="0" fontId="6" fillId="0" borderId="50" xfId="0" applyFont="1" applyBorder="1"/>
    <xf numFmtId="0" fontId="5" fillId="0" borderId="46" xfId="0" applyFont="1" applyBorder="1" applyAlignment="1">
      <alignment wrapText="1"/>
    </xf>
    <xf numFmtId="0" fontId="5" fillId="0" borderId="19" xfId="0" applyFont="1" applyBorder="1"/>
    <xf numFmtId="0" fontId="5" fillId="2" borderId="19" xfId="0" applyFont="1" applyFill="1" applyBorder="1"/>
    <xf numFmtId="3" fontId="37" fillId="0" borderId="23" xfId="0" applyNumberFormat="1" applyFont="1" applyBorder="1" applyAlignment="1">
      <alignment wrapText="1"/>
    </xf>
    <xf numFmtId="0" fontId="5" fillId="0" borderId="22" xfId="0" applyFont="1" applyBorder="1" applyAlignment="1">
      <alignment wrapText="1"/>
    </xf>
    <xf numFmtId="165" fontId="6" fillId="0" borderId="5" xfId="1" applyNumberFormat="1" applyFont="1" applyBorder="1"/>
    <xf numFmtId="3" fontId="6" fillId="0" borderId="2" xfId="0" applyNumberFormat="1" applyFont="1" applyBorder="1"/>
    <xf numFmtId="165" fontId="13" fillId="2" borderId="24" xfId="2" applyNumberFormat="1" applyFont="1" applyFill="1" applyBorder="1"/>
    <xf numFmtId="165" fontId="7" fillId="2" borderId="8" xfId="2" applyNumberFormat="1" applyFont="1" applyFill="1" applyBorder="1" applyAlignment="1">
      <alignment horizontal="right"/>
    </xf>
    <xf numFmtId="0" fontId="13" fillId="0" borderId="12" xfId="0" applyFont="1" applyBorder="1"/>
    <xf numFmtId="165" fontId="13" fillId="0" borderId="24" xfId="2" applyNumberFormat="1" applyFont="1" applyFill="1" applyBorder="1"/>
    <xf numFmtId="165" fontId="5" fillId="0" borderId="34" xfId="1" applyNumberFormat="1" applyFont="1" applyFill="1" applyBorder="1"/>
    <xf numFmtId="3" fontId="34" fillId="0" borderId="0" xfId="0" applyNumberFormat="1" applyFont="1"/>
    <xf numFmtId="3" fontId="71" fillId="0" borderId="11" xfId="0" applyNumberFormat="1" applyFont="1" applyFill="1" applyBorder="1" applyAlignment="1">
      <alignment wrapText="1"/>
    </xf>
    <xf numFmtId="3" fontId="72" fillId="0" borderId="12" xfId="0" applyNumberFormat="1" applyFont="1" applyFill="1" applyBorder="1" applyAlignment="1">
      <alignment wrapText="1"/>
    </xf>
    <xf numFmtId="3" fontId="25" fillId="0" borderId="12" xfId="0" applyNumberFormat="1" applyFont="1" applyFill="1" applyBorder="1" applyAlignment="1">
      <alignment wrapText="1"/>
    </xf>
    <xf numFmtId="3" fontId="71" fillId="0" borderId="12" xfId="0" applyNumberFormat="1" applyFont="1" applyFill="1" applyBorder="1" applyAlignment="1">
      <alignment wrapText="1"/>
    </xf>
    <xf numFmtId="3" fontId="26" fillId="0" borderId="42" xfId="0" applyNumberFormat="1" applyFont="1" applyFill="1" applyBorder="1"/>
    <xf numFmtId="3" fontId="26" fillId="0" borderId="18" xfId="0" applyNumberFormat="1" applyFont="1" applyFill="1" applyBorder="1"/>
    <xf numFmtId="3" fontId="26" fillId="0" borderId="16" xfId="0" applyNumberFormat="1" applyFont="1" applyFill="1" applyBorder="1"/>
    <xf numFmtId="3" fontId="25" fillId="0" borderId="9" xfId="0" applyNumberFormat="1" applyFont="1" applyFill="1" applyBorder="1" applyAlignment="1">
      <alignment wrapText="1"/>
    </xf>
    <xf numFmtId="3" fontId="26" fillId="0" borderId="28" xfId="0" applyNumberFormat="1" applyFont="1" applyFill="1" applyBorder="1"/>
    <xf numFmtId="3" fontId="71" fillId="0" borderId="47" xfId="0" applyNumberFormat="1" applyFont="1" applyFill="1" applyBorder="1" applyAlignment="1">
      <alignment wrapText="1"/>
    </xf>
    <xf numFmtId="3" fontId="26" fillId="0" borderId="34" xfId="0" applyNumberFormat="1" applyFont="1" applyFill="1" applyBorder="1"/>
    <xf numFmtId="3" fontId="26" fillId="0" borderId="39" xfId="0" applyNumberFormat="1" applyFont="1" applyFill="1" applyBorder="1"/>
    <xf numFmtId="3" fontId="25" fillId="0" borderId="14" xfId="0" applyNumberFormat="1" applyFont="1" applyFill="1" applyBorder="1" applyAlignment="1">
      <alignment wrapText="1"/>
    </xf>
    <xf numFmtId="3" fontId="71" fillId="0" borderId="18" xfId="0" applyNumberFormat="1" applyFont="1" applyFill="1" applyBorder="1" applyAlignment="1">
      <alignment wrapText="1"/>
    </xf>
    <xf numFmtId="3" fontId="67" fillId="2" borderId="6" xfId="0" applyNumberFormat="1" applyFont="1" applyFill="1" applyBorder="1"/>
    <xf numFmtId="3" fontId="71" fillId="2" borderId="3" xfId="0" applyNumberFormat="1" applyFont="1" applyFill="1" applyBorder="1" applyAlignment="1">
      <alignment wrapText="1"/>
    </xf>
    <xf numFmtId="3" fontId="72" fillId="2" borderId="3" xfId="0" applyNumberFormat="1" applyFont="1" applyFill="1" applyBorder="1" applyAlignment="1">
      <alignment wrapText="1"/>
    </xf>
    <xf numFmtId="3" fontId="72" fillId="2" borderId="26" xfId="0" applyNumberFormat="1" applyFont="1" applyFill="1" applyBorder="1" applyAlignment="1">
      <alignment wrapText="1"/>
    </xf>
    <xf numFmtId="3" fontId="71" fillId="2" borderId="31" xfId="0" applyNumberFormat="1" applyFont="1" applyFill="1" applyBorder="1" applyAlignment="1">
      <alignment wrapText="1"/>
    </xf>
    <xf numFmtId="3" fontId="0" fillId="0" borderId="0" xfId="0" applyNumberFormat="1" applyAlignment="1">
      <alignment horizontal="left" vertical="center" wrapText="1"/>
    </xf>
    <xf numFmtId="3" fontId="25" fillId="0" borderId="26" xfId="0" applyNumberFormat="1" applyFont="1" applyFill="1" applyBorder="1" applyAlignment="1">
      <alignment wrapText="1"/>
    </xf>
    <xf numFmtId="3" fontId="25" fillId="0" borderId="31" xfId="0" applyNumberFormat="1" applyFont="1" applyFill="1" applyBorder="1" applyAlignment="1">
      <alignment wrapText="1"/>
    </xf>
    <xf numFmtId="3" fontId="72" fillId="0" borderId="53" xfId="0" applyNumberFormat="1" applyFont="1" applyFill="1" applyBorder="1" applyAlignment="1">
      <alignment wrapText="1"/>
    </xf>
    <xf numFmtId="3" fontId="72" fillId="0" borderId="24" xfId="0" applyNumberFormat="1" applyFont="1" applyFill="1" applyBorder="1" applyAlignment="1">
      <alignment wrapText="1"/>
    </xf>
    <xf numFmtId="3" fontId="71" fillId="0" borderId="24" xfId="0" applyNumberFormat="1" applyFont="1" applyFill="1" applyBorder="1" applyAlignment="1">
      <alignment wrapText="1"/>
    </xf>
    <xf numFmtId="0" fontId="64" fillId="0" borderId="44" xfId="0" applyFont="1" applyBorder="1" applyAlignment="1">
      <alignment wrapText="1"/>
    </xf>
    <xf numFmtId="165" fontId="0" fillId="0" borderId="0" xfId="1" applyNumberFormat="1" applyFont="1"/>
    <xf numFmtId="0" fontId="17" fillId="0" borderId="0" xfId="0" applyFont="1" applyAlignment="1">
      <alignment horizontal="right"/>
    </xf>
    <xf numFmtId="0" fontId="12" fillId="0" borderId="58" xfId="4" applyFont="1" applyFill="1" applyBorder="1" applyAlignment="1" applyProtection="1">
      <alignment vertical="center" wrapText="1"/>
    </xf>
    <xf numFmtId="164" fontId="7" fillId="3" borderId="15" xfId="5" applyNumberFormat="1" applyFont="1" applyFill="1" applyBorder="1" applyAlignment="1">
      <alignment horizontal="center" vertical="center" wrapText="1"/>
    </xf>
    <xf numFmtId="164" fontId="7" fillId="3" borderId="16" xfId="5" applyNumberFormat="1" applyFont="1" applyFill="1" applyBorder="1" applyAlignment="1">
      <alignment horizontal="center" vertical="center" wrapText="1"/>
    </xf>
    <xf numFmtId="0" fontId="29" fillId="0" borderId="28" xfId="4" applyFont="1" applyFill="1" applyBorder="1" applyAlignment="1" applyProtection="1">
      <alignment horizontal="center" vertical="center"/>
    </xf>
    <xf numFmtId="0" fontId="56" fillId="0" borderId="2" xfId="4" applyFont="1" applyFill="1" applyBorder="1" applyAlignment="1">
      <alignment horizontal="center"/>
    </xf>
    <xf numFmtId="0" fontId="56" fillId="0" borderId="4" xfId="4" applyFont="1" applyFill="1" applyBorder="1" applyAlignment="1">
      <alignment horizontal="center"/>
    </xf>
    <xf numFmtId="0" fontId="56" fillId="0" borderId="62" xfId="4" applyFont="1" applyFill="1" applyBorder="1" applyAlignment="1">
      <alignment horizontal="center"/>
    </xf>
    <xf numFmtId="165" fontId="29" fillId="0" borderId="13" xfId="1" applyNumberFormat="1" applyFont="1" applyFill="1" applyBorder="1" applyProtection="1">
      <protection locked="0"/>
    </xf>
    <xf numFmtId="0" fontId="29" fillId="0" borderId="30" xfId="4" applyFont="1" applyFill="1" applyBorder="1" applyProtection="1"/>
    <xf numFmtId="0" fontId="29" fillId="0" borderId="29" xfId="4" applyFont="1" applyFill="1" applyBorder="1" applyProtection="1"/>
    <xf numFmtId="0" fontId="29" fillId="0" borderId="29" xfId="4" applyFont="1" applyFill="1" applyBorder="1" applyAlignment="1" applyProtection="1">
      <alignment wrapText="1"/>
    </xf>
    <xf numFmtId="0" fontId="29" fillId="0" borderId="47" xfId="4" applyFont="1" applyFill="1" applyBorder="1" applyProtection="1"/>
    <xf numFmtId="165" fontId="29" fillId="0" borderId="22" xfId="1" applyNumberFormat="1" applyFont="1" applyFill="1" applyBorder="1" applyProtection="1">
      <protection locked="0"/>
    </xf>
    <xf numFmtId="165" fontId="29" fillId="0" borderId="19" xfId="1" applyNumberFormat="1" applyFont="1" applyFill="1" applyBorder="1" applyProtection="1">
      <protection locked="0"/>
    </xf>
    <xf numFmtId="165" fontId="29" fillId="0" borderId="34" xfId="1" applyNumberFormat="1" applyFont="1" applyFill="1" applyBorder="1" applyProtection="1">
      <protection locked="0"/>
    </xf>
    <xf numFmtId="165" fontId="29" fillId="0" borderId="23" xfId="1" applyNumberFormat="1" applyFont="1" applyFill="1" applyBorder="1" applyProtection="1">
      <protection locked="0"/>
    </xf>
    <xf numFmtId="165" fontId="29" fillId="0" borderId="39" xfId="1" applyNumberFormat="1" applyFont="1" applyFill="1" applyBorder="1" applyProtection="1">
      <protection locked="0"/>
    </xf>
    <xf numFmtId="165" fontId="29" fillId="0" borderId="46" xfId="1" applyNumberFormat="1" applyFont="1" applyFill="1" applyBorder="1" applyProtection="1">
      <protection locked="0"/>
    </xf>
    <xf numFmtId="0" fontId="13" fillId="0" borderId="41" xfId="4" applyFont="1" applyFill="1" applyBorder="1" applyAlignment="1" applyProtection="1">
      <alignment horizontal="left" vertical="center" wrapText="1" indent="1"/>
    </xf>
    <xf numFmtId="49" fontId="7" fillId="2" borderId="14" xfId="5" applyNumberFormat="1" applyFont="1" applyFill="1" applyBorder="1" applyAlignment="1">
      <alignment horizontal="center" vertical="center" wrapText="1"/>
    </xf>
    <xf numFmtId="165" fontId="5" fillId="0" borderId="13" xfId="1" applyNumberFormat="1" applyFont="1" applyFill="1" applyBorder="1" applyAlignment="1"/>
    <xf numFmtId="164" fontId="7" fillId="2" borderId="51" xfId="5" applyNumberFormat="1" applyFont="1" applyFill="1" applyBorder="1" applyAlignment="1" applyProtection="1">
      <alignment horizontal="center" vertical="center" wrapText="1"/>
    </xf>
    <xf numFmtId="164" fontId="13" fillId="2" borderId="51" xfId="5" applyNumberFormat="1" applyFont="1" applyFill="1" applyBorder="1" applyAlignment="1" applyProtection="1">
      <alignment horizontal="center" vertical="center" wrapText="1"/>
    </xf>
    <xf numFmtId="0" fontId="13" fillId="3" borderId="0" xfId="5" applyFont="1" applyFill="1"/>
    <xf numFmtId="49" fontId="7" fillId="3" borderId="14" xfId="5" applyNumberFormat="1" applyFont="1" applyFill="1" applyBorder="1" applyAlignment="1">
      <alignment horizontal="center" vertical="center" wrapText="1"/>
    </xf>
    <xf numFmtId="164" fontId="7" fillId="3" borderId="16" xfId="5" applyNumberFormat="1" applyFont="1" applyFill="1" applyBorder="1" applyAlignment="1" applyProtection="1">
      <alignment horizontal="center" vertical="center" wrapText="1"/>
    </xf>
    <xf numFmtId="164" fontId="7" fillId="3" borderId="15" xfId="5" applyNumberFormat="1" applyFont="1" applyFill="1" applyBorder="1" applyAlignment="1" applyProtection="1">
      <alignment horizontal="center" vertical="center" wrapText="1"/>
    </xf>
    <xf numFmtId="164" fontId="7" fillId="3" borderId="15" xfId="5" applyNumberFormat="1" applyFont="1" applyFill="1" applyBorder="1" applyAlignment="1" applyProtection="1">
      <alignment horizontal="center" vertical="center" wrapText="1"/>
      <protection locked="0"/>
    </xf>
    <xf numFmtId="164" fontId="7" fillId="0" borderId="75" xfId="5" applyNumberFormat="1" applyFont="1" applyFill="1" applyBorder="1" applyAlignment="1">
      <alignment horizontal="center" vertical="center" wrapText="1"/>
    </xf>
    <xf numFmtId="164" fontId="7" fillId="0" borderId="76" xfId="5" applyNumberFormat="1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165" fontId="13" fillId="0" borderId="25" xfId="1" applyNumberFormat="1" applyFont="1" applyBorder="1"/>
    <xf numFmtId="0" fontId="13" fillId="0" borderId="25" xfId="0" applyFont="1" applyBorder="1"/>
    <xf numFmtId="165" fontId="7" fillId="2" borderId="8" xfId="0" applyNumberFormat="1" applyFont="1" applyFill="1" applyBorder="1"/>
    <xf numFmtId="164" fontId="14" fillId="0" borderId="28" xfId="4" applyNumberFormat="1" applyFont="1" applyFill="1" applyBorder="1" applyAlignment="1" applyProtection="1">
      <alignment horizontal="center" vertical="center" wrapText="1"/>
      <protection locked="0"/>
    </xf>
    <xf numFmtId="165" fontId="14" fillId="0" borderId="8" xfId="1" applyNumberFormat="1" applyFont="1" applyFill="1" applyBorder="1" applyAlignment="1" applyProtection="1">
      <alignment horizontal="left" indent="1"/>
    </xf>
    <xf numFmtId="0" fontId="15" fillId="0" borderId="22" xfId="4" applyFont="1" applyFill="1" applyBorder="1" applyAlignment="1" applyProtection="1">
      <alignment horizontal="left"/>
    </xf>
    <xf numFmtId="165" fontId="15" fillId="0" borderId="34" xfId="1" applyNumberFormat="1" applyFont="1" applyFill="1" applyBorder="1" applyAlignment="1" applyProtection="1">
      <alignment horizontal="center"/>
    </xf>
    <xf numFmtId="0" fontId="4" fillId="0" borderId="0" xfId="0" applyFont="1" applyFill="1"/>
    <xf numFmtId="165" fontId="1" fillId="0" borderId="0" xfId="1" applyNumberFormat="1" applyFont="1" applyFill="1"/>
    <xf numFmtId="0" fontId="0" fillId="0" borderId="0" xfId="0" applyFont="1" applyFill="1"/>
    <xf numFmtId="165" fontId="0" fillId="0" borderId="0" xfId="1" applyNumberFormat="1" applyFont="1" applyFill="1"/>
    <xf numFmtId="165" fontId="5" fillId="0" borderId="18" xfId="1" applyNumberFormat="1" applyFont="1" applyBorder="1" applyAlignment="1">
      <alignment horizontal="center" vertical="center" wrapText="1"/>
    </xf>
    <xf numFmtId="165" fontId="6" fillId="0" borderId="19" xfId="1" applyNumberFormat="1" applyFont="1" applyBorder="1" applyAlignment="1">
      <alignment horizontal="center" vertical="center" wrapText="1"/>
    </xf>
    <xf numFmtId="165" fontId="6" fillId="0" borderId="30" xfId="1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165" fontId="6" fillId="0" borderId="8" xfId="1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right"/>
    </xf>
    <xf numFmtId="0" fontId="8" fillId="0" borderId="33" xfId="0" applyFont="1" applyBorder="1" applyAlignment="1">
      <alignment horizontal="center"/>
    </xf>
    <xf numFmtId="165" fontId="13" fillId="2" borderId="0" xfId="1" applyNumberFormat="1" applyFont="1" applyFill="1" applyBorder="1"/>
    <xf numFmtId="165" fontId="13" fillId="2" borderId="5" xfId="1" applyNumberFormat="1" applyFont="1" applyFill="1" applyBorder="1"/>
    <xf numFmtId="165" fontId="44" fillId="2" borderId="5" xfId="1" applyNumberFormat="1" applyFont="1" applyFill="1" applyBorder="1"/>
    <xf numFmtId="165" fontId="44" fillId="2" borderId="0" xfId="1" applyNumberFormat="1" applyFont="1" applyFill="1" applyBorder="1"/>
    <xf numFmtId="165" fontId="44" fillId="2" borderId="2" xfId="1" applyNumberFormat="1" applyFont="1" applyFill="1" applyBorder="1"/>
    <xf numFmtId="0" fontId="73" fillId="0" borderId="2" xfId="0" applyFont="1" applyBorder="1"/>
    <xf numFmtId="0" fontId="13" fillId="0" borderId="5" xfId="0" applyFont="1" applyBorder="1" applyAlignment="1">
      <alignment horizontal="center"/>
    </xf>
    <xf numFmtId="0" fontId="7" fillId="0" borderId="0" xfId="5" applyFont="1" applyAlignment="1">
      <alignment horizontal="center" vertical="center"/>
    </xf>
    <xf numFmtId="0" fontId="53" fillId="0" borderId="0" xfId="4" applyFont="1" applyFill="1" applyAlignment="1">
      <alignment horizontal="center"/>
    </xf>
    <xf numFmtId="0" fontId="80" fillId="0" borderId="13" xfId="4" applyFont="1" applyFill="1" applyBorder="1" applyAlignment="1" applyProtection="1">
      <alignment horizontal="center" vertical="center" wrapText="1"/>
    </xf>
    <xf numFmtId="0" fontId="58" fillId="0" borderId="13" xfId="4" applyFont="1" applyFill="1" applyBorder="1" applyAlignment="1" applyProtection="1">
      <alignment horizontal="center" vertical="center"/>
    </xf>
    <xf numFmtId="0" fontId="8" fillId="0" borderId="0" xfId="0" applyFont="1"/>
    <xf numFmtId="0" fontId="17" fillId="0" borderId="0" xfId="0" applyFont="1"/>
    <xf numFmtId="0" fontId="14" fillId="0" borderId="9" xfId="0" applyFont="1" applyBorder="1"/>
    <xf numFmtId="165" fontId="14" fillId="0" borderId="33" xfId="1" applyNumberFormat="1" applyFont="1" applyBorder="1"/>
    <xf numFmtId="0" fontId="12" fillId="0" borderId="10" xfId="0" applyFont="1" applyBorder="1"/>
    <xf numFmtId="0" fontId="12" fillId="0" borderId="11" xfId="0" applyFont="1" applyBorder="1"/>
    <xf numFmtId="0" fontId="12" fillId="0" borderId="12" xfId="0" applyFont="1" applyBorder="1"/>
    <xf numFmtId="0" fontId="14" fillId="0" borderId="8" xfId="0" applyFont="1" applyBorder="1" applyAlignment="1">
      <alignment wrapText="1"/>
    </xf>
    <xf numFmtId="0" fontId="14" fillId="0" borderId="31" xfId="0" applyFont="1" applyBorder="1"/>
    <xf numFmtId="0" fontId="14" fillId="0" borderId="26" xfId="0" applyFont="1" applyBorder="1"/>
    <xf numFmtId="165" fontId="14" fillId="0" borderId="8" xfId="1" applyNumberFormat="1" applyFont="1" applyBorder="1" applyAlignment="1">
      <alignment horizontal="right"/>
    </xf>
    <xf numFmtId="0" fontId="12" fillId="0" borderId="53" xfId="0" applyFont="1" applyBorder="1"/>
    <xf numFmtId="0" fontId="12" fillId="0" borderId="8" xfId="0" applyFont="1" applyBorder="1"/>
    <xf numFmtId="165" fontId="7" fillId="0" borderId="33" xfId="1" applyNumberFormat="1" applyFont="1" applyBorder="1"/>
    <xf numFmtId="0" fontId="12" fillId="0" borderId="3" xfId="0" applyFont="1" applyBorder="1"/>
    <xf numFmtId="165" fontId="14" fillId="0" borderId="8" xfId="1" applyNumberFormat="1" applyFont="1" applyBorder="1"/>
    <xf numFmtId="0" fontId="5" fillId="0" borderId="0" xfId="0" applyFont="1" applyBorder="1"/>
    <xf numFmtId="3" fontId="5" fillId="0" borderId="0" xfId="0" applyNumberFormat="1" applyFont="1" applyBorder="1"/>
    <xf numFmtId="0" fontId="5" fillId="0" borderId="0" xfId="0" applyFont="1" applyFill="1" applyBorder="1"/>
    <xf numFmtId="0" fontId="0" fillId="0" borderId="0" xfId="0" applyBorder="1" applyAlignment="1">
      <alignment horizontal="left"/>
    </xf>
    <xf numFmtId="0" fontId="14" fillId="0" borderId="8" xfId="0" applyFont="1" applyBorder="1"/>
    <xf numFmtId="3" fontId="5" fillId="2" borderId="0" xfId="0" applyNumberFormat="1" applyFont="1" applyFill="1" applyBorder="1"/>
    <xf numFmtId="0" fontId="14" fillId="2" borderId="8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12" fillId="0" borderId="13" xfId="0" applyNumberFormat="1" applyFont="1" applyBorder="1" applyAlignment="1">
      <alignment horizontal="center"/>
    </xf>
    <xf numFmtId="3" fontId="12" fillId="0" borderId="21" xfId="0" applyNumberFormat="1" applyFont="1" applyBorder="1" applyAlignment="1">
      <alignment horizontal="center"/>
    </xf>
    <xf numFmtId="3" fontId="14" fillId="2" borderId="42" xfId="0" applyNumberFormat="1" applyFont="1" applyFill="1" applyBorder="1" applyAlignment="1">
      <alignment vertical="center"/>
    </xf>
    <xf numFmtId="3" fontId="48" fillId="0" borderId="8" xfId="0" applyNumberFormat="1" applyFont="1" applyBorder="1" applyAlignment="1">
      <alignment horizontal="right"/>
    </xf>
    <xf numFmtId="3" fontId="79" fillId="2" borderId="8" xfId="0" applyNumberFormat="1" applyFont="1" applyFill="1" applyBorder="1" applyAlignment="1">
      <alignment horizontal="right"/>
    </xf>
    <xf numFmtId="3" fontId="33" fillId="0" borderId="8" xfId="0" applyNumberFormat="1" applyFont="1" applyBorder="1" applyAlignment="1">
      <alignment horizontal="center"/>
    </xf>
    <xf numFmtId="3" fontId="33" fillId="0" borderId="8" xfId="0" applyNumberFormat="1" applyFont="1" applyBorder="1" applyAlignment="1">
      <alignment horizontal="right"/>
    </xf>
    <xf numFmtId="3" fontId="16" fillId="2" borderId="8" xfId="0" applyNumberFormat="1" applyFont="1" applyFill="1" applyBorder="1" applyAlignment="1">
      <alignment horizontal="right"/>
    </xf>
    <xf numFmtId="3" fontId="62" fillId="2" borderId="4" xfId="0" applyNumberFormat="1" applyFont="1" applyFill="1" applyBorder="1" applyAlignment="1">
      <alignment vertical="center"/>
    </xf>
    <xf numFmtId="3" fontId="15" fillId="0" borderId="8" xfId="0" applyNumberFormat="1" applyFont="1" applyBorder="1" applyAlignment="1">
      <alignment horizontal="center"/>
    </xf>
    <xf numFmtId="3" fontId="15" fillId="0" borderId="8" xfId="0" applyNumberFormat="1" applyFont="1" applyBorder="1" applyAlignment="1">
      <alignment horizontal="right"/>
    </xf>
    <xf numFmtId="3" fontId="15" fillId="2" borderId="8" xfId="0" applyNumberFormat="1" applyFont="1" applyFill="1" applyBorder="1" applyAlignment="1">
      <alignment horizontal="right"/>
    </xf>
    <xf numFmtId="3" fontId="15" fillId="0" borderId="8" xfId="0" applyNumberFormat="1" applyFont="1" applyBorder="1"/>
    <xf numFmtId="3" fontId="15" fillId="2" borderId="8" xfId="0" applyNumberFormat="1" applyFont="1" applyFill="1" applyBorder="1"/>
    <xf numFmtId="0" fontId="44" fillId="0" borderId="8" xfId="0" applyFont="1" applyBorder="1" applyAlignment="1">
      <alignment horizontal="center"/>
    </xf>
    <xf numFmtId="3" fontId="44" fillId="0" borderId="8" xfId="0" applyNumberFormat="1" applyFont="1" applyBorder="1"/>
    <xf numFmtId="3" fontId="44" fillId="2" borderId="8" xfId="0" applyNumberFormat="1" applyFont="1" applyFill="1" applyBorder="1"/>
    <xf numFmtId="3" fontId="12" fillId="2" borderId="13" xfId="0" applyNumberFormat="1" applyFont="1" applyFill="1" applyBorder="1" applyAlignment="1">
      <alignment horizontal="right"/>
    </xf>
    <xf numFmtId="4" fontId="48" fillId="0" borderId="8" xfId="0" applyNumberFormat="1" applyFont="1" applyBorder="1" applyAlignment="1">
      <alignment horizontal="center"/>
    </xf>
    <xf numFmtId="3" fontId="12" fillId="0" borderId="13" xfId="0" applyNumberFormat="1" applyFont="1" applyBorder="1" applyAlignment="1">
      <alignment horizontal="right"/>
    </xf>
    <xf numFmtId="3" fontId="12" fillId="0" borderId="21" xfId="0" applyNumberFormat="1" applyFont="1" applyBorder="1" applyAlignment="1">
      <alignment horizontal="right"/>
    </xf>
    <xf numFmtId="3" fontId="12" fillId="2" borderId="21" xfId="0" applyNumberFormat="1" applyFont="1" applyFill="1" applyBorder="1" applyAlignment="1">
      <alignment horizontal="right"/>
    </xf>
    <xf numFmtId="3" fontId="12" fillId="0" borderId="18" xfId="0" applyNumberFormat="1" applyFont="1" applyBorder="1" applyAlignment="1">
      <alignment horizontal="center"/>
    </xf>
    <xf numFmtId="3" fontId="12" fillId="0" borderId="18" xfId="0" applyNumberFormat="1" applyFont="1" applyBorder="1" applyAlignment="1">
      <alignment horizontal="right"/>
    </xf>
    <xf numFmtId="3" fontId="12" fillId="2" borderId="18" xfId="0" applyNumberFormat="1" applyFont="1" applyFill="1" applyBorder="1" applyAlignment="1">
      <alignment horizontal="right"/>
    </xf>
    <xf numFmtId="0" fontId="80" fillId="0" borderId="13" xfId="4" applyFont="1" applyFill="1" applyBorder="1" applyAlignment="1" applyProtection="1">
      <alignment horizontal="center" vertical="center" wrapText="1"/>
    </xf>
    <xf numFmtId="165" fontId="13" fillId="2" borderId="25" xfId="1" applyNumberFormat="1" applyFont="1" applyFill="1" applyBorder="1"/>
    <xf numFmtId="165" fontId="44" fillId="2" borderId="25" xfId="1" applyNumberFormat="1" applyFont="1" applyFill="1" applyBorder="1"/>
    <xf numFmtId="165" fontId="44" fillId="2" borderId="12" xfId="1" applyNumberFormat="1" applyFont="1" applyFill="1" applyBorder="1"/>
    <xf numFmtId="0" fontId="73" fillId="0" borderId="2" xfId="0" applyFont="1" applyBorder="1" applyAlignment="1">
      <alignment wrapText="1"/>
    </xf>
    <xf numFmtId="165" fontId="13" fillId="2" borderId="8" xfId="1" applyNumberFormat="1" applyFont="1" applyFill="1" applyBorder="1" applyAlignment="1">
      <alignment horizontal="center"/>
    </xf>
    <xf numFmtId="165" fontId="4" fillId="2" borderId="9" xfId="0" applyNumberFormat="1" applyFont="1" applyFill="1" applyBorder="1"/>
    <xf numFmtId="165" fontId="44" fillId="2" borderId="10" xfId="1" applyNumberFormat="1" applyFont="1" applyFill="1" applyBorder="1"/>
    <xf numFmtId="165" fontId="44" fillId="2" borderId="29" xfId="1" applyNumberFormat="1" applyFont="1" applyFill="1" applyBorder="1"/>
    <xf numFmtId="3" fontId="18" fillId="2" borderId="4" xfId="0" applyNumberFormat="1" applyFont="1" applyFill="1" applyBorder="1" applyAlignment="1">
      <alignment horizontal="center" vertical="center"/>
    </xf>
    <xf numFmtId="165" fontId="4" fillId="0" borderId="61" xfId="1" applyNumberFormat="1" applyFont="1" applyBorder="1" applyAlignment="1">
      <alignment horizontal="center"/>
    </xf>
    <xf numFmtId="165" fontId="4" fillId="0" borderId="13" xfId="1" applyNumberFormat="1" applyFont="1" applyBorder="1" applyAlignment="1">
      <alignment horizontal="center"/>
    </xf>
    <xf numFmtId="165" fontId="4" fillId="2" borderId="32" xfId="0" applyNumberFormat="1" applyFont="1" applyFill="1" applyBorder="1"/>
    <xf numFmtId="49" fontId="13" fillId="0" borderId="5" xfId="0" applyNumberFormat="1" applyFont="1" applyBorder="1" applyAlignment="1">
      <alignment horizontal="center"/>
    </xf>
    <xf numFmtId="0" fontId="13" fillId="0" borderId="2" xfId="0" applyFont="1" applyBorder="1"/>
    <xf numFmtId="165" fontId="13" fillId="0" borderId="5" xfId="2" applyNumberFormat="1" applyFont="1" applyFill="1" applyBorder="1"/>
    <xf numFmtId="0" fontId="8" fillId="2" borderId="0" xfId="0" applyFont="1" applyFill="1" applyBorder="1" applyAlignment="1">
      <alignment horizontal="center" wrapText="1"/>
    </xf>
    <xf numFmtId="0" fontId="26" fillId="2" borderId="53" xfId="0" applyFont="1" applyFill="1" applyBorder="1" applyAlignment="1">
      <alignment horizontal="center" vertical="center" wrapText="1"/>
    </xf>
    <xf numFmtId="0" fontId="36" fillId="2" borderId="25" xfId="0" applyFont="1" applyFill="1" applyBorder="1" applyAlignment="1">
      <alignment horizontal="center" vertical="center" wrapText="1"/>
    </xf>
    <xf numFmtId="3" fontId="26" fillId="2" borderId="9" xfId="0" applyNumberFormat="1" applyFont="1" applyFill="1" applyBorder="1" applyAlignment="1">
      <alignment horizontal="left" wrapText="1"/>
    </xf>
    <xf numFmtId="3" fontId="26" fillId="2" borderId="61" xfId="0" applyNumberFormat="1" applyFont="1" applyFill="1" applyBorder="1" applyAlignment="1">
      <alignment horizontal="left" wrapText="1"/>
    </xf>
    <xf numFmtId="0" fontId="18" fillId="2" borderId="4" xfId="0" applyFont="1" applyFill="1" applyBorder="1" applyAlignment="1">
      <alignment horizontal="center" vertical="center"/>
    </xf>
    <xf numFmtId="0" fontId="35" fillId="2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5" fillId="0" borderId="9" xfId="0" applyFont="1" applyBorder="1" applyAlignment="1">
      <alignment horizontal="left" wrapText="1"/>
    </xf>
    <xf numFmtId="0" fontId="45" fillId="0" borderId="41" xfId="0" applyFont="1" applyBorder="1" applyAlignment="1">
      <alignment horizontal="left" wrapText="1"/>
    </xf>
    <xf numFmtId="0" fontId="45" fillId="0" borderId="33" xfId="0" applyFont="1" applyBorder="1" applyAlignment="1">
      <alignment horizontal="left" wrapText="1"/>
    </xf>
    <xf numFmtId="0" fontId="12" fillId="0" borderId="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41" xfId="0" applyFont="1" applyBorder="1" applyAlignment="1">
      <alignment horizontal="left"/>
    </xf>
    <xf numFmtId="0" fontId="15" fillId="0" borderId="33" xfId="0" applyFont="1" applyBorder="1" applyAlignment="1">
      <alignment horizontal="left"/>
    </xf>
    <xf numFmtId="0" fontId="15" fillId="0" borderId="9" xfId="0" applyFont="1" applyBorder="1" applyAlignment="1">
      <alignment horizontal="center" wrapText="1"/>
    </xf>
    <xf numFmtId="0" fontId="15" fillId="0" borderId="41" xfId="0" applyFont="1" applyBorder="1" applyAlignment="1">
      <alignment horizontal="center" wrapText="1"/>
    </xf>
    <xf numFmtId="0" fontId="15" fillId="0" borderId="33" xfId="0" applyFont="1" applyBorder="1" applyAlignment="1">
      <alignment horizontal="center" wrapText="1"/>
    </xf>
    <xf numFmtId="0" fontId="15" fillId="0" borderId="9" xfId="0" applyFont="1" applyBorder="1" applyAlignment="1"/>
    <xf numFmtId="0" fontId="15" fillId="0" borderId="41" xfId="0" applyFont="1" applyBorder="1" applyAlignment="1"/>
    <xf numFmtId="0" fontId="15" fillId="0" borderId="33" xfId="0" applyFont="1" applyBorder="1" applyAlignment="1"/>
    <xf numFmtId="0" fontId="33" fillId="0" borderId="9" xfId="0" applyFont="1" applyBorder="1" applyAlignment="1"/>
    <xf numFmtId="0" fontId="33" fillId="0" borderId="41" xfId="0" applyFont="1" applyBorder="1" applyAlignment="1"/>
    <xf numFmtId="0" fontId="33" fillId="0" borderId="33" xfId="0" applyFont="1" applyBorder="1" applyAlignment="1"/>
    <xf numFmtId="0" fontId="78" fillId="0" borderId="9" xfId="0" applyFont="1" applyBorder="1" applyAlignment="1">
      <alignment horizontal="left"/>
    </xf>
    <xf numFmtId="0" fontId="78" fillId="0" borderId="41" xfId="0" applyFont="1" applyBorder="1" applyAlignment="1">
      <alignment horizontal="left"/>
    </xf>
    <xf numFmtId="0" fontId="78" fillId="0" borderId="33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63" xfId="0" applyFont="1" applyBorder="1" applyAlignment="1">
      <alignment horizontal="left"/>
    </xf>
    <xf numFmtId="0" fontId="15" fillId="0" borderId="37" xfId="0" applyFont="1" applyBorder="1" applyAlignment="1">
      <alignment horizontal="left"/>
    </xf>
    <xf numFmtId="0" fontId="14" fillId="2" borderId="8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8" xfId="0" applyFont="1" applyBorder="1" applyAlignment="1">
      <alignment vertical="center" wrapText="1"/>
    </xf>
    <xf numFmtId="0" fontId="62" fillId="0" borderId="11" xfId="0" applyFont="1" applyBorder="1" applyAlignment="1">
      <alignment horizontal="left"/>
    </xf>
    <xf numFmtId="0" fontId="62" fillId="0" borderId="64" xfId="0" applyFont="1" applyBorder="1" applyAlignment="1">
      <alignment horizontal="left"/>
    </xf>
    <xf numFmtId="0" fontId="62" fillId="0" borderId="36" xfId="0" applyFont="1" applyBorder="1" applyAlignment="1">
      <alignment horizontal="left"/>
    </xf>
    <xf numFmtId="0" fontId="48" fillId="0" borderId="9" xfId="0" applyFont="1" applyBorder="1" applyAlignment="1">
      <alignment horizontal="left"/>
    </xf>
    <xf numFmtId="0" fontId="48" fillId="0" borderId="41" xfId="0" applyFont="1" applyBorder="1" applyAlignment="1">
      <alignment horizontal="left"/>
    </xf>
    <xf numFmtId="0" fontId="48" fillId="0" borderId="33" xfId="0" applyFont="1" applyBorder="1" applyAlignment="1">
      <alignment horizontal="left"/>
    </xf>
    <xf numFmtId="0" fontId="18" fillId="0" borderId="60" xfId="0" applyFont="1" applyBorder="1" applyAlignment="1">
      <alignment horizontal="center" vertical="center" wrapText="1"/>
    </xf>
    <xf numFmtId="0" fontId="35" fillId="0" borderId="6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4" fillId="0" borderId="53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/>
    <xf numFmtId="0" fontId="7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49" fontId="7" fillId="2" borderId="50" xfId="5" applyNumberFormat="1" applyFont="1" applyFill="1" applyBorder="1" applyAlignment="1">
      <alignment horizontal="center" vertical="center" wrapText="1"/>
    </xf>
    <xf numFmtId="49" fontId="7" fillId="2" borderId="51" xfId="5" applyNumberFormat="1" applyFont="1" applyFill="1" applyBorder="1" applyAlignment="1">
      <alignment horizontal="center" vertical="center" wrapText="1"/>
    </xf>
    <xf numFmtId="49" fontId="23" fillId="0" borderId="0" xfId="5" applyNumberFormat="1" applyFont="1" applyFill="1" applyBorder="1" applyAlignment="1">
      <alignment horizontal="center"/>
    </xf>
    <xf numFmtId="49" fontId="7" fillId="0" borderId="65" xfId="5" applyNumberFormat="1" applyFont="1" applyFill="1" applyBorder="1" applyAlignment="1">
      <alignment horizontal="center" vertical="center" wrapText="1"/>
    </xf>
    <xf numFmtId="49" fontId="7" fillId="0" borderId="66" xfId="5" applyNumberFormat="1" applyFont="1" applyFill="1" applyBorder="1" applyAlignment="1">
      <alignment horizontal="center" vertical="center" wrapText="1"/>
    </xf>
    <xf numFmtId="164" fontId="7" fillId="0" borderId="67" xfId="5" applyNumberFormat="1" applyFont="1" applyFill="1" applyBorder="1" applyAlignment="1">
      <alignment horizontal="center" vertical="center"/>
    </xf>
    <xf numFmtId="164" fontId="7" fillId="0" borderId="68" xfId="5" applyNumberFormat="1" applyFont="1" applyFill="1" applyBorder="1" applyAlignment="1">
      <alignment horizontal="center" vertical="center"/>
    </xf>
    <xf numFmtId="164" fontId="7" fillId="0" borderId="67" xfId="5" applyNumberFormat="1" applyFont="1" applyFill="1" applyBorder="1" applyAlignment="1">
      <alignment horizontal="center" vertical="center" wrapText="1"/>
    </xf>
    <xf numFmtId="164" fontId="7" fillId="0" borderId="68" xfId="5" applyNumberFormat="1" applyFont="1" applyFill="1" applyBorder="1" applyAlignment="1">
      <alignment horizontal="center" vertical="center" wrapText="1"/>
    </xf>
    <xf numFmtId="164" fontId="7" fillId="0" borderId="69" xfId="5" applyNumberFormat="1" applyFont="1" applyFill="1" applyBorder="1" applyAlignment="1">
      <alignment horizontal="center" vertical="center"/>
    </xf>
    <xf numFmtId="164" fontId="7" fillId="0" borderId="70" xfId="5" applyNumberFormat="1" applyFont="1" applyFill="1" applyBorder="1" applyAlignment="1">
      <alignment horizontal="center" vertical="center"/>
    </xf>
    <xf numFmtId="164" fontId="7" fillId="0" borderId="71" xfId="5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9" xfId="4" applyFont="1" applyFill="1" applyBorder="1" applyAlignment="1" applyProtection="1">
      <alignment horizontal="left" vertical="center" wrapText="1"/>
    </xf>
    <xf numFmtId="0" fontId="14" fillId="0" borderId="41" xfId="4" applyFont="1" applyFill="1" applyBorder="1" applyAlignment="1" applyProtection="1">
      <alignment horizontal="left" vertical="center" wrapText="1"/>
    </xf>
    <xf numFmtId="164" fontId="14" fillId="0" borderId="0" xfId="4" applyNumberFormat="1" applyFont="1" applyFill="1" applyBorder="1" applyAlignment="1" applyProtection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7" fillId="0" borderId="0" xfId="0" applyFont="1" applyAlignment="1">
      <alignment horizontal="center" wrapText="1"/>
    </xf>
    <xf numFmtId="0" fontId="5" fillId="2" borderId="7" xfId="0" applyFont="1" applyFill="1" applyBorder="1" applyAlignment="1">
      <alignment horizontal="right"/>
    </xf>
    <xf numFmtId="0" fontId="75" fillId="0" borderId="72" xfId="0" applyFont="1" applyFill="1" applyBorder="1" applyAlignment="1">
      <alignment horizontal="center"/>
    </xf>
    <xf numFmtId="0" fontId="75" fillId="0" borderId="73" xfId="0" applyFont="1" applyFill="1" applyBorder="1" applyAlignment="1">
      <alignment horizontal="center"/>
    </xf>
    <xf numFmtId="0" fontId="75" fillId="0" borderId="74" xfId="0" applyFont="1" applyFill="1" applyBorder="1" applyAlignment="1">
      <alignment horizontal="center"/>
    </xf>
    <xf numFmtId="0" fontId="75" fillId="0" borderId="26" xfId="0" applyFont="1" applyFill="1" applyBorder="1" applyAlignment="1">
      <alignment horizontal="center"/>
    </xf>
    <xf numFmtId="0" fontId="75" fillId="0" borderId="1" xfId="0" applyFont="1" applyFill="1" applyBorder="1" applyAlignment="1">
      <alignment horizontal="center"/>
    </xf>
    <xf numFmtId="0" fontId="75" fillId="0" borderId="60" xfId="0" applyFont="1" applyFill="1" applyBorder="1" applyAlignment="1">
      <alignment horizontal="center"/>
    </xf>
    <xf numFmtId="0" fontId="75" fillId="0" borderId="31" xfId="0" applyFont="1" applyFill="1" applyBorder="1" applyAlignment="1">
      <alignment horizontal="center"/>
    </xf>
    <xf numFmtId="0" fontId="75" fillId="0" borderId="7" xfId="0" applyFont="1" applyFill="1" applyBorder="1" applyAlignment="1">
      <alignment horizontal="center"/>
    </xf>
    <xf numFmtId="0" fontId="75" fillId="0" borderId="61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41" fillId="0" borderId="9" xfId="0" applyFont="1" applyBorder="1" applyAlignment="1">
      <alignment horizontal="center"/>
    </xf>
    <xf numFmtId="0" fontId="41" fillId="0" borderId="41" xfId="0" applyFont="1" applyBorder="1" applyAlignment="1">
      <alignment horizontal="center"/>
    </xf>
    <xf numFmtId="0" fontId="41" fillId="0" borderId="33" xfId="0" applyFont="1" applyBorder="1" applyAlignment="1">
      <alignment horizontal="center"/>
    </xf>
    <xf numFmtId="165" fontId="41" fillId="0" borderId="9" xfId="1" applyNumberFormat="1" applyFont="1" applyBorder="1" applyAlignment="1">
      <alignment horizontal="center"/>
    </xf>
    <xf numFmtId="165" fontId="41" fillId="0" borderId="33" xfId="1" applyNumberFormat="1" applyFont="1" applyBorder="1" applyAlignment="1">
      <alignment horizontal="center"/>
    </xf>
    <xf numFmtId="165" fontId="41" fillId="0" borderId="31" xfId="1" applyNumberFormat="1" applyFont="1" applyBorder="1" applyAlignment="1">
      <alignment horizontal="center"/>
    </xf>
    <xf numFmtId="165" fontId="41" fillId="0" borderId="61" xfId="1" applyNumberFormat="1" applyFont="1" applyBorder="1" applyAlignment="1">
      <alignment horizontal="center"/>
    </xf>
    <xf numFmtId="0" fontId="42" fillId="0" borderId="0" xfId="0" applyFont="1" applyAlignment="1">
      <alignment horizontal="center" vertical="center" wrapText="1"/>
    </xf>
    <xf numFmtId="0" fontId="3" fillId="0" borderId="52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40" fillId="0" borderId="7" xfId="0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164" fontId="74" fillId="0" borderId="0" xfId="4" applyNumberFormat="1" applyFont="1" applyFill="1" applyBorder="1" applyAlignment="1" applyProtection="1">
      <alignment horizontal="center" vertical="center" wrapText="1"/>
    </xf>
    <xf numFmtId="0" fontId="80" fillId="0" borderId="13" xfId="4" applyFont="1" applyFill="1" applyBorder="1" applyAlignment="1" applyProtection="1">
      <alignment horizontal="center" vertical="center" wrapText="1"/>
    </xf>
    <xf numFmtId="0" fontId="81" fillId="0" borderId="13" xfId="4" applyFont="1" applyFill="1" applyBorder="1" applyAlignment="1">
      <alignment horizontal="center" wrapText="1"/>
    </xf>
    <xf numFmtId="0" fontId="83" fillId="0" borderId="13" xfId="4" applyFont="1" applyFill="1" applyBorder="1" applyAlignment="1">
      <alignment horizontal="center" wrapText="1"/>
    </xf>
    <xf numFmtId="0" fontId="82" fillId="0" borderId="13" xfId="4" applyFont="1" applyFill="1" applyBorder="1" applyAlignment="1">
      <alignment horizontal="center" wrapText="1"/>
    </xf>
    <xf numFmtId="164" fontId="31" fillId="0" borderId="0" xfId="4" applyNumberFormat="1" applyFont="1" applyFill="1" applyBorder="1" applyAlignment="1" applyProtection="1">
      <alignment horizontal="center" vertical="center" wrapText="1"/>
    </xf>
    <xf numFmtId="0" fontId="51" fillId="0" borderId="7" xfId="3" applyFont="1" applyFill="1" applyBorder="1" applyAlignment="1" applyProtection="1">
      <alignment horizontal="right"/>
    </xf>
    <xf numFmtId="0" fontId="52" fillId="0" borderId="7" xfId="3" applyFont="1" applyFill="1" applyBorder="1" applyAlignment="1" applyProtection="1">
      <alignment horizontal="right"/>
    </xf>
    <xf numFmtId="0" fontId="53" fillId="0" borderId="17" xfId="4" applyFont="1" applyFill="1" applyBorder="1" applyAlignment="1">
      <alignment horizontal="center" vertical="center" wrapText="1"/>
    </xf>
    <xf numFmtId="0" fontId="53" fillId="0" borderId="50" xfId="4" applyFont="1" applyFill="1" applyBorder="1" applyAlignment="1">
      <alignment horizontal="center" vertical="center" wrapText="1"/>
    </xf>
    <xf numFmtId="0" fontId="53" fillId="0" borderId="20" xfId="4" applyFont="1" applyFill="1" applyBorder="1" applyAlignment="1">
      <alignment horizontal="center" vertical="center" wrapText="1"/>
    </xf>
    <xf numFmtId="0" fontId="53" fillId="0" borderId="51" xfId="4" applyFont="1" applyFill="1" applyBorder="1" applyAlignment="1">
      <alignment horizontal="center" vertical="center" wrapText="1"/>
    </xf>
    <xf numFmtId="0" fontId="53" fillId="0" borderId="30" xfId="4" applyFont="1" applyFill="1" applyBorder="1" applyAlignment="1">
      <alignment horizontal="center" vertical="center" wrapText="1"/>
    </xf>
    <xf numFmtId="0" fontId="53" fillId="0" borderId="73" xfId="4" applyFont="1" applyFill="1" applyBorder="1" applyAlignment="1">
      <alignment horizontal="center" vertical="center" wrapText="1"/>
    </xf>
    <xf numFmtId="0" fontId="53" fillId="0" borderId="55" xfId="4" applyFont="1" applyFill="1" applyBorder="1" applyAlignment="1">
      <alignment horizontal="center" vertical="center" wrapText="1"/>
    </xf>
    <xf numFmtId="0" fontId="53" fillId="0" borderId="28" xfId="4" applyFont="1" applyFill="1" applyBorder="1" applyAlignment="1">
      <alignment horizontal="center" vertical="center" wrapText="1"/>
    </xf>
    <xf numFmtId="0" fontId="53" fillId="0" borderId="43" xfId="4" applyFont="1" applyFill="1" applyBorder="1" applyAlignment="1">
      <alignment horizontal="center" vertical="center" wrapText="1"/>
    </xf>
    <xf numFmtId="0" fontId="65" fillId="0" borderId="14" xfId="4" applyFont="1" applyFill="1" applyBorder="1" applyAlignment="1" applyProtection="1">
      <alignment horizontal="left"/>
    </xf>
    <xf numFmtId="0" fontId="65" fillId="0" borderId="15" xfId="4" applyFont="1" applyFill="1" applyBorder="1" applyAlignment="1" applyProtection="1">
      <alignment horizontal="left"/>
    </xf>
    <xf numFmtId="0" fontId="65" fillId="0" borderId="9" xfId="4" applyFont="1" applyFill="1" applyBorder="1" applyAlignment="1">
      <alignment horizontal="center" wrapText="1"/>
    </xf>
    <xf numFmtId="0" fontId="65" fillId="0" borderId="33" xfId="4" applyFont="1" applyFill="1" applyBorder="1" applyAlignment="1">
      <alignment horizontal="center" wrapText="1"/>
    </xf>
    <xf numFmtId="0" fontId="65" fillId="0" borderId="9" xfId="4" applyFont="1" applyFill="1" applyBorder="1" applyAlignment="1">
      <alignment horizontal="center"/>
    </xf>
    <xf numFmtId="0" fontId="65" fillId="0" borderId="41" xfId="4" applyFont="1" applyFill="1" applyBorder="1" applyAlignment="1">
      <alignment horizontal="center"/>
    </xf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left" vertical="center" wrapText="1"/>
    </xf>
    <xf numFmtId="0" fontId="38" fillId="0" borderId="0" xfId="0" applyFont="1" applyAlignment="1">
      <alignment horizontal="center"/>
    </xf>
  </cellXfs>
  <cellStyles count="8">
    <cellStyle name="Ezres" xfId="1" builtinId="3"/>
    <cellStyle name="Ezres 2" xfId="2"/>
    <cellStyle name="Ezres 2 2" xfId="7"/>
    <cellStyle name="Ezres 3" xfId="6"/>
    <cellStyle name="Normál" xfId="0" builtinId="0"/>
    <cellStyle name="Normál_Adósságotkeletkeztető1" xfId="3"/>
    <cellStyle name="Normál_KVRENMUNKA" xfId="4"/>
    <cellStyle name="Normál_rendelet mellékletei (1)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470535</xdr:colOff>
      <xdr:row>8</xdr:row>
      <xdr:rowOff>139065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1559223" y="16233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opLeftCell="A40" zoomScale="90" zoomScaleNormal="90" workbookViewId="0">
      <selection activeCell="B43" sqref="B43"/>
    </sheetView>
  </sheetViews>
  <sheetFormatPr defaultRowHeight="14.25" x14ac:dyDescent="0.2"/>
  <cols>
    <col min="1" max="1" width="37.85546875" style="100" customWidth="1"/>
    <col min="2" max="2" width="17" style="113" customWidth="1"/>
    <col min="3" max="3" width="17.140625" style="148" bestFit="1" customWidth="1"/>
  </cols>
  <sheetData>
    <row r="1" spans="1:3" ht="68.25" customHeight="1" x14ac:dyDescent="0.25">
      <c r="A1" s="523" t="s">
        <v>312</v>
      </c>
      <c r="B1" s="523"/>
    </row>
    <row r="2" spans="1:3" ht="15" x14ac:dyDescent="0.25">
      <c r="A2" s="110"/>
      <c r="B2" s="111"/>
    </row>
    <row r="3" spans="1:3" ht="15" x14ac:dyDescent="0.25">
      <c r="A3" s="110"/>
      <c r="B3" s="111"/>
      <c r="C3" s="217"/>
    </row>
    <row r="4" spans="1:3" ht="3" customHeight="1" thickBot="1" x14ac:dyDescent="0.25">
      <c r="A4" s="149"/>
      <c r="B4" s="445"/>
      <c r="C4" s="217"/>
    </row>
    <row r="5" spans="1:3" s="58" customFormat="1" ht="12" customHeight="1" x14ac:dyDescent="0.2">
      <c r="A5" s="528" t="s">
        <v>148</v>
      </c>
      <c r="B5" s="524" t="s">
        <v>313</v>
      </c>
      <c r="C5" s="106"/>
    </row>
    <row r="6" spans="1:3" s="58" customFormat="1" ht="51" customHeight="1" thickBot="1" x14ac:dyDescent="0.25">
      <c r="A6" s="529"/>
      <c r="B6" s="525"/>
      <c r="C6" s="106"/>
    </row>
    <row r="7" spans="1:3" s="58" customFormat="1" ht="33.75" customHeight="1" thickBot="1" x14ac:dyDescent="0.3">
      <c r="A7" s="375" t="s">
        <v>119</v>
      </c>
      <c r="B7" s="374">
        <f>B8+B16</f>
        <v>13989887</v>
      </c>
      <c r="C7" s="106"/>
    </row>
    <row r="8" spans="1:3" s="58" customFormat="1" ht="33.75" customHeight="1" x14ac:dyDescent="0.25">
      <c r="A8" s="236" t="s">
        <v>124</v>
      </c>
      <c r="B8" s="373">
        <f>SUM(B9:B11)</f>
        <v>13077153</v>
      </c>
      <c r="C8" s="106"/>
    </row>
    <row r="9" spans="1:3" s="58" customFormat="1" ht="36" customHeight="1" x14ac:dyDescent="0.25">
      <c r="A9" s="368" t="s">
        <v>120</v>
      </c>
      <c r="B9" s="373">
        <v>7292293</v>
      </c>
      <c r="C9" s="106"/>
    </row>
    <row r="10" spans="1:3" s="58" customFormat="1" ht="46.5" customHeight="1" x14ac:dyDescent="0.25">
      <c r="A10" s="368" t="s">
        <v>229</v>
      </c>
      <c r="B10" s="234">
        <v>3984860</v>
      </c>
      <c r="C10" s="106"/>
    </row>
    <row r="11" spans="1:3" s="58" customFormat="1" ht="40.5" customHeight="1" x14ac:dyDescent="0.25">
      <c r="A11" s="368" t="s">
        <v>121</v>
      </c>
      <c r="B11" s="234">
        <v>1800000</v>
      </c>
      <c r="C11" s="106"/>
    </row>
    <row r="12" spans="1:3" s="58" customFormat="1" ht="51.75" customHeight="1" x14ac:dyDescent="0.25">
      <c r="A12" s="368" t="s">
        <v>123</v>
      </c>
      <c r="B12" s="234">
        <v>0</v>
      </c>
      <c r="C12" s="106"/>
    </row>
    <row r="13" spans="1:3" s="58" customFormat="1" ht="66" customHeight="1" x14ac:dyDescent="0.25">
      <c r="A13" s="368" t="s">
        <v>122</v>
      </c>
      <c r="B13" s="234">
        <v>0</v>
      </c>
      <c r="C13" s="106"/>
    </row>
    <row r="14" spans="1:3" s="198" customFormat="1" ht="66" customHeight="1" x14ac:dyDescent="0.25">
      <c r="A14" s="369" t="s">
        <v>232</v>
      </c>
      <c r="B14" s="234">
        <v>0</v>
      </c>
      <c r="C14" s="197"/>
    </row>
    <row r="15" spans="1:3" s="198" customFormat="1" ht="66" customHeight="1" x14ac:dyDescent="0.25">
      <c r="A15" s="369" t="s">
        <v>283</v>
      </c>
      <c r="B15" s="234">
        <v>0</v>
      </c>
      <c r="C15" s="197"/>
    </row>
    <row r="16" spans="1:3" s="198" customFormat="1" ht="58.5" customHeight="1" thickBot="1" x14ac:dyDescent="0.3">
      <c r="A16" s="369" t="s">
        <v>202</v>
      </c>
      <c r="B16" s="237">
        <v>912734</v>
      </c>
      <c r="C16" s="197"/>
    </row>
    <row r="17" spans="1:10" s="200" customFormat="1" ht="41.25" customHeight="1" thickBot="1" x14ac:dyDescent="0.3">
      <c r="A17" s="370" t="s">
        <v>125</v>
      </c>
      <c r="B17" s="374">
        <f>SUM(B18:B19)</f>
        <v>1355686</v>
      </c>
      <c r="C17" s="199"/>
    </row>
    <row r="18" spans="1:10" s="58" customFormat="1" ht="51.75" customHeight="1" x14ac:dyDescent="0.25">
      <c r="A18" s="371" t="s">
        <v>177</v>
      </c>
      <c r="B18" s="373">
        <v>0</v>
      </c>
      <c r="C18" s="106"/>
    </row>
    <row r="19" spans="1:10" s="58" customFormat="1" ht="48.75" customHeight="1" thickBot="1" x14ac:dyDescent="0.3">
      <c r="A19" s="377" t="s">
        <v>126</v>
      </c>
      <c r="B19" s="237">
        <v>1355686</v>
      </c>
      <c r="C19" s="106"/>
    </row>
    <row r="20" spans="1:10" s="151" customFormat="1" ht="45" customHeight="1" thickBot="1" x14ac:dyDescent="0.3">
      <c r="A20" s="388" t="s">
        <v>110</v>
      </c>
      <c r="B20" s="376">
        <f>SUM(B21:B27)</f>
        <v>171000</v>
      </c>
      <c r="C20" s="150"/>
    </row>
    <row r="21" spans="1:10" s="151" customFormat="1" ht="45" customHeight="1" thickBot="1" x14ac:dyDescent="0.3">
      <c r="A21" s="390" t="s">
        <v>260</v>
      </c>
      <c r="B21" s="376">
        <v>0</v>
      </c>
      <c r="C21" s="150"/>
    </row>
    <row r="22" spans="1:10" s="198" customFormat="1" ht="36" customHeight="1" x14ac:dyDescent="0.25">
      <c r="A22" s="391" t="s">
        <v>111</v>
      </c>
      <c r="B22" s="378">
        <v>59000</v>
      </c>
      <c r="C22" s="197"/>
    </row>
    <row r="23" spans="1:10" s="198" customFormat="1" ht="46.5" customHeight="1" x14ac:dyDescent="0.25">
      <c r="A23" s="391" t="s">
        <v>112</v>
      </c>
      <c r="B23" s="379">
        <v>112000</v>
      </c>
      <c r="C23" s="197"/>
    </row>
    <row r="24" spans="1:10" s="198" customFormat="1" ht="67.5" customHeight="1" x14ac:dyDescent="0.25">
      <c r="A24" s="392" t="s">
        <v>113</v>
      </c>
      <c r="B24" s="379">
        <v>0</v>
      </c>
      <c r="C24" s="197"/>
    </row>
    <row r="25" spans="1:10" s="58" customFormat="1" ht="24.75" customHeight="1" x14ac:dyDescent="0.25">
      <c r="A25" s="392" t="s">
        <v>114</v>
      </c>
      <c r="B25" s="379"/>
      <c r="C25" s="106"/>
    </row>
    <row r="26" spans="1:10" s="58" customFormat="1" ht="32.25" customHeight="1" x14ac:dyDescent="0.25">
      <c r="A26" s="392" t="s">
        <v>115</v>
      </c>
      <c r="B26" s="379">
        <v>0</v>
      </c>
      <c r="C26" s="106"/>
    </row>
    <row r="27" spans="1:10" s="198" customFormat="1" ht="36" customHeight="1" thickBot="1" x14ac:dyDescent="0.3">
      <c r="A27" s="393" t="s">
        <v>116</v>
      </c>
      <c r="B27" s="372">
        <v>0</v>
      </c>
      <c r="C27" s="197"/>
    </row>
    <row r="28" spans="1:10" s="58" customFormat="1" ht="38.25" customHeight="1" thickBot="1" x14ac:dyDescent="0.3">
      <c r="A28" s="389" t="s">
        <v>117</v>
      </c>
      <c r="B28" s="376">
        <v>900500</v>
      </c>
      <c r="C28" s="106"/>
    </row>
    <row r="29" spans="1:10" ht="32.25" customHeight="1" thickBot="1" x14ac:dyDescent="0.3">
      <c r="A29" s="235" t="s">
        <v>118</v>
      </c>
      <c r="B29" s="374">
        <v>0</v>
      </c>
      <c r="C29" s="217"/>
    </row>
    <row r="30" spans="1:10" ht="32.25" customHeight="1" thickBot="1" x14ac:dyDescent="0.3">
      <c r="A30" s="380" t="s">
        <v>136</v>
      </c>
      <c r="B30" s="374">
        <v>0</v>
      </c>
      <c r="C30" s="217"/>
    </row>
    <row r="31" spans="1:10" s="58" customFormat="1" ht="48.75" customHeight="1" thickBot="1" x14ac:dyDescent="0.3">
      <c r="A31" s="380" t="s">
        <v>127</v>
      </c>
      <c r="B31" s="374">
        <v>0</v>
      </c>
      <c r="C31" s="106"/>
    </row>
    <row r="32" spans="1:10" s="58" customFormat="1" ht="63.75" customHeight="1" x14ac:dyDescent="0.25">
      <c r="A32" s="381" t="s">
        <v>236</v>
      </c>
      <c r="B32" s="373">
        <v>0</v>
      </c>
      <c r="C32" s="106"/>
      <c r="J32" s="367"/>
    </row>
    <row r="33" spans="1:3" s="58" customFormat="1" ht="48.75" customHeight="1" x14ac:dyDescent="0.25">
      <c r="A33" s="238" t="s">
        <v>237</v>
      </c>
      <c r="B33" s="373">
        <v>0</v>
      </c>
      <c r="C33" s="106"/>
    </row>
    <row r="34" spans="1:3" s="67" customFormat="1" ht="40.5" customHeight="1" thickBot="1" x14ac:dyDescent="0.3">
      <c r="A34" s="239" t="s">
        <v>137</v>
      </c>
      <c r="B34" s="234">
        <f>B28+B20+B17+B7</f>
        <v>16417073</v>
      </c>
      <c r="C34" s="344"/>
    </row>
    <row r="35" spans="1:3" s="67" customFormat="1" ht="60.75" customHeight="1" thickBot="1" x14ac:dyDescent="0.3">
      <c r="A35" s="526" t="s">
        <v>135</v>
      </c>
      <c r="B35" s="527"/>
      <c r="C35" s="344"/>
    </row>
    <row r="36" spans="1:3" ht="46.5" customHeight="1" thickBot="1" x14ac:dyDescent="0.3">
      <c r="A36" s="240" t="s">
        <v>134</v>
      </c>
      <c r="B36" s="112">
        <v>13962549</v>
      </c>
      <c r="C36" s="217"/>
    </row>
    <row r="37" spans="1:3" s="79" customFormat="1" ht="33" customHeight="1" thickBot="1" x14ac:dyDescent="0.25">
      <c r="A37" s="385" t="s">
        <v>128</v>
      </c>
      <c r="B37" s="382">
        <v>0</v>
      </c>
      <c r="C37" s="201"/>
    </row>
    <row r="38" spans="1:3" ht="33" customHeight="1" thickBot="1" x14ac:dyDescent="0.25">
      <c r="A38" s="241" t="s">
        <v>129</v>
      </c>
      <c r="B38" s="196">
        <v>0</v>
      </c>
      <c r="C38" s="394"/>
    </row>
    <row r="39" spans="1:3" ht="33" customHeight="1" thickBot="1" x14ac:dyDescent="0.25">
      <c r="A39" s="386" t="s">
        <v>203</v>
      </c>
      <c r="B39" s="196">
        <v>0</v>
      </c>
      <c r="C39" s="217"/>
    </row>
    <row r="40" spans="1:3" ht="33" customHeight="1" thickBot="1" x14ac:dyDescent="0.25">
      <c r="A40" s="383" t="s">
        <v>205</v>
      </c>
      <c r="B40" s="196">
        <v>0</v>
      </c>
      <c r="C40" s="217"/>
    </row>
    <row r="41" spans="1:3" s="79" customFormat="1" ht="33" customHeight="1" thickBot="1" x14ac:dyDescent="0.25">
      <c r="A41" s="384" t="s">
        <v>130</v>
      </c>
      <c r="B41" s="196">
        <v>13962549</v>
      </c>
      <c r="C41" s="201"/>
    </row>
    <row r="42" spans="1:3" s="202" customFormat="1" ht="33" customHeight="1" thickBot="1" x14ac:dyDescent="0.25">
      <c r="A42" s="383" t="s">
        <v>132</v>
      </c>
      <c r="B42" s="196">
        <v>2374148</v>
      </c>
      <c r="C42" s="345"/>
    </row>
    <row r="43" spans="1:3" ht="36.75" customHeight="1" thickBot="1" x14ac:dyDescent="0.3">
      <c r="A43" s="383" t="s">
        <v>131</v>
      </c>
      <c r="B43" s="112">
        <v>11588401</v>
      </c>
      <c r="C43" s="394"/>
    </row>
    <row r="44" spans="1:3" s="79" customFormat="1" ht="36.75" customHeight="1" thickBot="1" x14ac:dyDescent="0.3">
      <c r="A44" s="264" t="s">
        <v>206</v>
      </c>
      <c r="B44" s="112">
        <v>0</v>
      </c>
      <c r="C44" s="201"/>
    </row>
    <row r="45" spans="1:3" s="79" customFormat="1" ht="36.75" customHeight="1" thickBot="1" x14ac:dyDescent="0.3">
      <c r="A45" s="300" t="s">
        <v>230</v>
      </c>
      <c r="B45" s="112">
        <v>0</v>
      </c>
      <c r="C45" s="201"/>
    </row>
    <row r="46" spans="1:3" ht="33" customHeight="1" thickBot="1" x14ac:dyDescent="0.3">
      <c r="A46" s="241" t="s">
        <v>133</v>
      </c>
      <c r="B46" s="112">
        <v>0</v>
      </c>
      <c r="C46" s="217"/>
    </row>
    <row r="48" spans="1:3" x14ac:dyDescent="0.2">
      <c r="B48" s="114"/>
    </row>
  </sheetData>
  <mergeCells count="4">
    <mergeCell ref="A1:B1"/>
    <mergeCell ref="B5:B6"/>
    <mergeCell ref="A35:B35"/>
    <mergeCell ref="A5:A6"/>
  </mergeCells>
  <phoneticPr fontId="35" type="noConversion"/>
  <pageMargins left="0.98425196850393704" right="0.19685039370078741" top="0.39370078740157483" bottom="0.39370078740157483" header="0.51181102362204722" footer="0.51181102362204722"/>
  <pageSetup paperSize="9" fitToHeight="0" orientation="portrait" r:id="rId1"/>
  <headerFooter alignWithMargins="0">
    <oddHeader xml:space="preserve">&amp;R2. melléklet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view="pageLayout" topLeftCell="A7" zoomScaleNormal="140" workbookViewId="0">
      <selection activeCell="C16" sqref="C16"/>
    </sheetView>
  </sheetViews>
  <sheetFormatPr defaultRowHeight="12.75" x14ac:dyDescent="0.2"/>
  <cols>
    <col min="1" max="1" width="8.140625" customWidth="1"/>
    <col min="2" max="2" width="19.28515625" customWidth="1"/>
    <col min="3" max="3" width="74.7109375" customWidth="1"/>
    <col min="4" max="4" width="20.85546875" customWidth="1"/>
    <col min="6" max="6" width="10" bestFit="1" customWidth="1"/>
    <col min="8" max="8" width="12.5703125" bestFit="1" customWidth="1"/>
  </cols>
  <sheetData>
    <row r="1" spans="1:4" x14ac:dyDescent="0.2">
      <c r="D1" s="100"/>
    </row>
    <row r="2" spans="1:4" x14ac:dyDescent="0.2">
      <c r="D2" s="100"/>
    </row>
    <row r="3" spans="1:4" x14ac:dyDescent="0.2">
      <c r="A3" s="326"/>
      <c r="B3" s="326"/>
      <c r="C3" s="326"/>
      <c r="D3" s="327"/>
    </row>
    <row r="4" spans="1:4" ht="15.75" x14ac:dyDescent="0.25">
      <c r="A4" s="578" t="s">
        <v>329</v>
      </c>
      <c r="B4" s="579"/>
      <c r="C4" s="579"/>
      <c r="D4" s="579"/>
    </row>
    <row r="5" spans="1:4" ht="13.5" thickBot="1" x14ac:dyDescent="0.25">
      <c r="A5" s="326"/>
      <c r="B5" s="326"/>
      <c r="C5" s="326"/>
      <c r="D5" s="328" t="s">
        <v>292</v>
      </c>
    </row>
    <row r="6" spans="1:4" ht="26.25" thickBot="1" x14ac:dyDescent="0.25">
      <c r="A6" s="329" t="s">
        <v>94</v>
      </c>
      <c r="B6" s="330" t="s">
        <v>180</v>
      </c>
      <c r="C6" s="331" t="s">
        <v>31</v>
      </c>
      <c r="D6" s="269" t="s">
        <v>330</v>
      </c>
    </row>
    <row r="7" spans="1:4" x14ac:dyDescent="0.2">
      <c r="A7" s="324" t="s">
        <v>2</v>
      </c>
      <c r="B7" s="332" t="s">
        <v>285</v>
      </c>
      <c r="C7" s="325" t="s">
        <v>333</v>
      </c>
      <c r="D7" s="365">
        <v>800000</v>
      </c>
    </row>
    <row r="8" spans="1:4" x14ac:dyDescent="0.2">
      <c r="A8" s="453" t="s">
        <v>6</v>
      </c>
      <c r="B8" s="332" t="s">
        <v>181</v>
      </c>
      <c r="C8" s="325" t="s">
        <v>332</v>
      </c>
      <c r="D8" s="362">
        <v>750000</v>
      </c>
    </row>
    <row r="9" spans="1:4" x14ac:dyDescent="0.2">
      <c r="A9" s="453" t="s">
        <v>10</v>
      </c>
      <c r="B9" s="332" t="s">
        <v>181</v>
      </c>
      <c r="C9" s="325" t="s">
        <v>331</v>
      </c>
      <c r="D9" s="362">
        <v>750000</v>
      </c>
    </row>
    <row r="10" spans="1:4" x14ac:dyDescent="0.2">
      <c r="A10" s="453" t="s">
        <v>4</v>
      </c>
      <c r="B10" s="332" t="s">
        <v>335</v>
      </c>
      <c r="C10" s="325" t="s">
        <v>334</v>
      </c>
      <c r="D10" s="365">
        <v>3519301</v>
      </c>
    </row>
    <row r="11" spans="1:4" ht="13.5" thickBot="1" x14ac:dyDescent="0.25">
      <c r="A11" s="453">
        <v>5</v>
      </c>
      <c r="B11" s="520" t="s">
        <v>336</v>
      </c>
      <c r="C11" s="521" t="s">
        <v>337</v>
      </c>
      <c r="D11" s="522">
        <v>7124786</v>
      </c>
    </row>
    <row r="12" spans="1:4" ht="13.5" thickBot="1" x14ac:dyDescent="0.25">
      <c r="A12" s="580" t="s">
        <v>13</v>
      </c>
      <c r="B12" s="580"/>
      <c r="C12" s="581"/>
      <c r="D12" s="363">
        <f>SUM(D7:D11)</f>
        <v>12944087</v>
      </c>
    </row>
    <row r="13" spans="1:4" x14ac:dyDescent="0.2">
      <c r="A13" s="326"/>
      <c r="B13" s="326"/>
      <c r="C13" s="326"/>
      <c r="D13" s="327"/>
    </row>
    <row r="14" spans="1:4" x14ac:dyDescent="0.2">
      <c r="A14" s="326"/>
      <c r="B14" s="326"/>
      <c r="C14" s="326"/>
      <c r="D14" s="327"/>
    </row>
  </sheetData>
  <mergeCells count="2">
    <mergeCell ref="A4:D4"/>
    <mergeCell ref="A12:C12"/>
  </mergeCells>
  <phoneticPr fontId="35" type="noConversion"/>
  <pageMargins left="0.7" right="0.7" top="0.75" bottom="0.75" header="0.3" footer="0.3"/>
  <pageSetup paperSize="9" scale="72" orientation="portrait" r:id="rId1"/>
  <headerFooter>
    <oddHeader>&amp;R4. számú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view="pageLayout" zoomScaleNormal="100" workbookViewId="0">
      <selection activeCell="C6" sqref="C6"/>
    </sheetView>
  </sheetViews>
  <sheetFormatPr defaultRowHeight="12.75" x14ac:dyDescent="0.2"/>
  <cols>
    <col min="1" max="1" width="52.42578125" bestFit="1" customWidth="1"/>
    <col min="2" max="2" width="13.7109375" bestFit="1" customWidth="1"/>
    <col min="4" max="4" width="12.5703125" bestFit="1" customWidth="1"/>
  </cols>
  <sheetData>
    <row r="1" spans="1:2" x14ac:dyDescent="0.2">
      <c r="A1" s="571" t="s">
        <v>338</v>
      </c>
      <c r="B1" s="571"/>
    </row>
    <row r="2" spans="1:2" ht="36" customHeight="1" x14ac:dyDescent="0.2">
      <c r="A2" s="571"/>
      <c r="B2" s="571"/>
    </row>
    <row r="3" spans="1:2" ht="39.75" customHeight="1" thickBot="1" x14ac:dyDescent="0.3">
      <c r="A3" s="458"/>
      <c r="B3" s="459" t="s">
        <v>259</v>
      </c>
    </row>
    <row r="4" spans="1:2" x14ac:dyDescent="0.2">
      <c r="A4" s="582" t="s">
        <v>300</v>
      </c>
      <c r="B4" s="584" t="s">
        <v>301</v>
      </c>
    </row>
    <row r="5" spans="1:2" ht="13.5" thickBot="1" x14ac:dyDescent="0.25">
      <c r="A5" s="583"/>
      <c r="B5" s="585"/>
    </row>
    <row r="6" spans="1:2" ht="13.5" thickBot="1" x14ac:dyDescent="0.25">
      <c r="A6" s="460" t="s">
        <v>302</v>
      </c>
      <c r="B6" s="461">
        <f>B7+B9</f>
        <v>3104350</v>
      </c>
    </row>
    <row r="7" spans="1:2" ht="13.5" thickBot="1" x14ac:dyDescent="0.25">
      <c r="A7" s="462" t="s">
        <v>178</v>
      </c>
      <c r="B7" s="461">
        <v>832870</v>
      </c>
    </row>
    <row r="8" spans="1:2" ht="13.5" thickBot="1" x14ac:dyDescent="0.25">
      <c r="A8" s="462" t="s">
        <v>303</v>
      </c>
      <c r="B8" s="461">
        <v>832870</v>
      </c>
    </row>
    <row r="9" spans="1:2" ht="13.5" thickBot="1" x14ac:dyDescent="0.25">
      <c r="A9" s="463" t="s">
        <v>179</v>
      </c>
      <c r="B9" s="461">
        <v>2271480</v>
      </c>
    </row>
    <row r="10" spans="1:2" ht="13.5" thickBot="1" x14ac:dyDescent="0.25">
      <c r="A10" s="464" t="s">
        <v>304</v>
      </c>
      <c r="B10" s="461">
        <v>2271480</v>
      </c>
    </row>
    <row r="11" spans="1:2" ht="29.25" customHeight="1" thickBot="1" x14ac:dyDescent="0.25">
      <c r="A11" s="465" t="s">
        <v>169</v>
      </c>
      <c r="B11" s="461">
        <v>422380</v>
      </c>
    </row>
    <row r="12" spans="1:2" ht="13.5" thickBot="1" x14ac:dyDescent="0.25">
      <c r="A12" s="466" t="s">
        <v>152</v>
      </c>
      <c r="B12" s="461">
        <v>3695240</v>
      </c>
    </row>
    <row r="13" spans="1:2" ht="13.5" thickBot="1" x14ac:dyDescent="0.25">
      <c r="A13" s="467" t="s">
        <v>153</v>
      </c>
      <c r="B13" s="461">
        <v>3938120</v>
      </c>
    </row>
    <row r="14" spans="1:2" ht="17.25" customHeight="1" thickBot="1" x14ac:dyDescent="0.25">
      <c r="A14" s="465" t="s">
        <v>172</v>
      </c>
      <c r="B14" s="468">
        <v>5779611</v>
      </c>
    </row>
    <row r="15" spans="1:2" ht="13.5" thickBot="1" x14ac:dyDescent="0.25">
      <c r="A15" s="469" t="s">
        <v>305</v>
      </c>
      <c r="B15" s="461">
        <v>500000</v>
      </c>
    </row>
    <row r="16" spans="1:2" ht="13.5" thickBot="1" x14ac:dyDescent="0.25">
      <c r="A16" s="59" t="s">
        <v>306</v>
      </c>
      <c r="B16" s="461"/>
    </row>
    <row r="17" spans="1:4" ht="13.5" thickBot="1" x14ac:dyDescent="0.25">
      <c r="A17" s="59" t="s">
        <v>307</v>
      </c>
      <c r="B17" s="461">
        <v>60000</v>
      </c>
    </row>
    <row r="18" spans="1:4" ht="13.5" thickBot="1" x14ac:dyDescent="0.25">
      <c r="A18" s="135" t="s">
        <v>308</v>
      </c>
      <c r="B18" s="461">
        <v>120000</v>
      </c>
    </row>
    <row r="19" spans="1:4" ht="13.5" thickBot="1" x14ac:dyDescent="0.25">
      <c r="A19" s="59" t="s">
        <v>65</v>
      </c>
      <c r="B19" s="461">
        <v>100000</v>
      </c>
    </row>
    <row r="20" spans="1:4" ht="13.5" thickBot="1" x14ac:dyDescent="0.25">
      <c r="A20" s="470" t="s">
        <v>309</v>
      </c>
      <c r="B20" s="471">
        <v>4999611</v>
      </c>
      <c r="D20" s="92"/>
    </row>
    <row r="21" spans="1:4" ht="13.5" thickBot="1" x14ac:dyDescent="0.25">
      <c r="A21" s="460" t="s">
        <v>310</v>
      </c>
      <c r="B21" s="461">
        <v>495834</v>
      </c>
    </row>
    <row r="22" spans="1:4" ht="13.5" thickBot="1" x14ac:dyDescent="0.25">
      <c r="A22" s="472" t="s">
        <v>311</v>
      </c>
      <c r="B22" s="461"/>
    </row>
    <row r="23" spans="1:4" ht="13.5" thickBot="1" x14ac:dyDescent="0.25">
      <c r="A23" s="460" t="s">
        <v>29</v>
      </c>
      <c r="B23" s="473">
        <f>B6+B11+B12+B13+B14+B21</f>
        <v>17435535</v>
      </c>
    </row>
  </sheetData>
  <mergeCells count="3">
    <mergeCell ref="A1:B2"/>
    <mergeCell ref="A4:A5"/>
    <mergeCell ref="B4:B5"/>
  </mergeCells>
  <pageMargins left="0.7" right="0.7" top="0.75" bottom="0.75" header="0.3" footer="0.3"/>
  <pageSetup paperSize="9" orientation="portrait" r:id="rId1"/>
  <headerFooter>
    <oddHeader>&amp;R4.1. számú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Layout" zoomScaleNormal="130" workbookViewId="0">
      <selection activeCell="L9" sqref="L9"/>
    </sheetView>
  </sheetViews>
  <sheetFormatPr defaultRowHeight="12.75" x14ac:dyDescent="0.2"/>
  <cols>
    <col min="2" max="2" width="20.42578125" bestFit="1" customWidth="1"/>
    <col min="3" max="3" width="8.7109375" bestFit="1" customWidth="1"/>
    <col min="4" max="4" width="18.28515625" bestFit="1" customWidth="1"/>
    <col min="5" max="5" width="10.140625" bestFit="1" customWidth="1"/>
    <col min="6" max="6" width="12.28515625" customWidth="1"/>
    <col min="7" max="7" width="10.140625" bestFit="1" customWidth="1"/>
    <col min="8" max="8" width="12.85546875" customWidth="1"/>
    <col min="9" max="9" width="11.140625" bestFit="1" customWidth="1"/>
  </cols>
  <sheetData>
    <row r="1" spans="1:9" s="338" customFormat="1" ht="69" customHeight="1" x14ac:dyDescent="0.25">
      <c r="A1" s="588" t="s">
        <v>238</v>
      </c>
      <c r="B1" s="588"/>
      <c r="C1" s="588"/>
      <c r="D1" s="588"/>
      <c r="E1" s="588"/>
      <c r="F1" s="588"/>
      <c r="G1" s="588"/>
      <c r="H1" s="588"/>
      <c r="I1" s="588"/>
    </row>
    <row r="2" spans="1:9" s="338" customFormat="1" ht="69" customHeight="1" thickBot="1" x14ac:dyDescent="0.25">
      <c r="A2" s="333"/>
      <c r="B2" s="334"/>
      <c r="C2" s="335"/>
      <c r="D2" s="335"/>
      <c r="E2" s="335"/>
      <c r="F2" s="335"/>
      <c r="G2" s="335"/>
      <c r="H2" s="335"/>
      <c r="I2" s="336" t="s">
        <v>269</v>
      </c>
    </row>
    <row r="3" spans="1:9" s="339" customFormat="1" ht="69" customHeight="1" thickBot="1" x14ac:dyDescent="0.25">
      <c r="A3" s="589" t="s">
        <v>50</v>
      </c>
      <c r="B3" s="591" t="s">
        <v>55</v>
      </c>
      <c r="C3" s="593" t="s">
        <v>56</v>
      </c>
      <c r="D3" s="593" t="s">
        <v>339</v>
      </c>
      <c r="E3" s="595" t="s">
        <v>57</v>
      </c>
      <c r="F3" s="595"/>
      <c r="G3" s="595"/>
      <c r="H3" s="595"/>
      <c r="I3" s="596" t="s">
        <v>24</v>
      </c>
    </row>
    <row r="4" spans="1:9" s="339" customFormat="1" ht="24.75" customHeight="1" thickBot="1" x14ac:dyDescent="0.25">
      <c r="A4" s="590"/>
      <c r="B4" s="592"/>
      <c r="C4" s="592"/>
      <c r="D4" s="594"/>
      <c r="E4" s="425" t="s">
        <v>256</v>
      </c>
      <c r="F4" s="424" t="s">
        <v>278</v>
      </c>
      <c r="G4" s="454" t="s">
        <v>293</v>
      </c>
      <c r="H4" s="454" t="s">
        <v>340</v>
      </c>
      <c r="I4" s="597"/>
    </row>
    <row r="5" spans="1:9" s="340" customFormat="1" ht="39" thickBot="1" x14ac:dyDescent="0.25">
      <c r="A5" s="415" t="s">
        <v>2</v>
      </c>
      <c r="B5" s="317" t="s">
        <v>58</v>
      </c>
      <c r="C5" s="179" t="s">
        <v>220</v>
      </c>
      <c r="D5" s="315" t="s">
        <v>220</v>
      </c>
      <c r="E5" s="179" t="s">
        <v>220</v>
      </c>
      <c r="F5" s="179" t="s">
        <v>220</v>
      </c>
      <c r="G5" s="179" t="s">
        <v>220</v>
      </c>
      <c r="H5" s="179" t="s">
        <v>220</v>
      </c>
      <c r="I5" s="316" t="s">
        <v>220</v>
      </c>
    </row>
    <row r="6" spans="1:9" s="340" customFormat="1" ht="43.5" customHeight="1" thickBot="1" x14ac:dyDescent="0.25">
      <c r="A6" s="415" t="s">
        <v>6</v>
      </c>
      <c r="B6" s="337" t="s">
        <v>59</v>
      </c>
      <c r="C6" s="179" t="s">
        <v>220</v>
      </c>
      <c r="D6" s="179" t="s">
        <v>220</v>
      </c>
      <c r="E6" s="179" t="s">
        <v>220</v>
      </c>
      <c r="F6" s="179" t="s">
        <v>220</v>
      </c>
      <c r="G6" s="179" t="s">
        <v>220</v>
      </c>
      <c r="H6" s="179" t="s">
        <v>220</v>
      </c>
      <c r="I6" s="179" t="s">
        <v>220</v>
      </c>
    </row>
    <row r="7" spans="1:9" s="419" customFormat="1" ht="26.25" thickBot="1" x14ac:dyDescent="0.25">
      <c r="A7" s="420" t="s">
        <v>10</v>
      </c>
      <c r="B7" s="423" t="s">
        <v>60</v>
      </c>
      <c r="C7" s="422" t="s">
        <v>220</v>
      </c>
      <c r="D7" s="422" t="s">
        <v>220</v>
      </c>
      <c r="E7" s="422" t="s">
        <v>220</v>
      </c>
      <c r="F7" s="422" t="s">
        <v>220</v>
      </c>
      <c r="G7" s="422" t="s">
        <v>220</v>
      </c>
      <c r="H7" s="422" t="s">
        <v>220</v>
      </c>
      <c r="I7" s="421" t="s">
        <v>220</v>
      </c>
    </row>
    <row r="8" spans="1:9" s="419" customFormat="1" ht="69" customHeight="1" thickBot="1" x14ac:dyDescent="0.25">
      <c r="A8" s="420" t="s">
        <v>4</v>
      </c>
      <c r="B8" s="397" t="s">
        <v>65</v>
      </c>
      <c r="C8" s="397" t="s">
        <v>220</v>
      </c>
      <c r="D8" s="397" t="s">
        <v>220</v>
      </c>
      <c r="E8" s="397" t="s">
        <v>220</v>
      </c>
      <c r="F8" s="397" t="s">
        <v>220</v>
      </c>
      <c r="G8" s="397" t="s">
        <v>220</v>
      </c>
      <c r="H8" s="397" t="s">
        <v>220</v>
      </c>
      <c r="I8" s="398" t="s">
        <v>220</v>
      </c>
    </row>
    <row r="9" spans="1:9" s="340" customFormat="1" ht="69" customHeight="1" thickBot="1" x14ac:dyDescent="0.25">
      <c r="A9" s="586" t="s">
        <v>24</v>
      </c>
      <c r="B9" s="587"/>
      <c r="C9" s="418" t="s">
        <v>220</v>
      </c>
      <c r="D9" s="417" t="s">
        <v>220</v>
      </c>
      <c r="E9" s="417" t="s">
        <v>220</v>
      </c>
      <c r="F9" s="417" t="s">
        <v>220</v>
      </c>
      <c r="G9" s="417" t="s">
        <v>220</v>
      </c>
      <c r="H9" s="417" t="s">
        <v>220</v>
      </c>
      <c r="I9" s="417" t="s">
        <v>220</v>
      </c>
    </row>
    <row r="10" spans="1:9" s="340" customFormat="1" ht="69" customHeight="1" x14ac:dyDescent="0.2">
      <c r="A10"/>
      <c r="B10"/>
      <c r="C10"/>
      <c r="D10"/>
      <c r="E10"/>
      <c r="F10"/>
      <c r="G10"/>
      <c r="H10"/>
      <c r="I10"/>
    </row>
    <row r="11" spans="1:9" s="340" customFormat="1" ht="69" customHeight="1" x14ac:dyDescent="0.2">
      <c r="A11"/>
      <c r="B11"/>
      <c r="C11"/>
      <c r="D11"/>
      <c r="E11"/>
      <c r="F11"/>
      <c r="G11"/>
      <c r="H11"/>
      <c r="I11"/>
    </row>
    <row r="12" spans="1:9" s="340" customFormat="1" ht="69" customHeight="1" x14ac:dyDescent="0.2">
      <c r="A12"/>
      <c r="B12"/>
      <c r="C12"/>
      <c r="D12"/>
      <c r="E12"/>
      <c r="F12"/>
      <c r="G12"/>
      <c r="H12"/>
      <c r="I12"/>
    </row>
    <row r="13" spans="1:9" s="340" customFormat="1" ht="69" customHeight="1" x14ac:dyDescent="0.2">
      <c r="A13"/>
      <c r="B13"/>
      <c r="C13"/>
      <c r="D13"/>
      <c r="E13"/>
      <c r="F13"/>
      <c r="G13"/>
      <c r="H13"/>
      <c r="I13"/>
    </row>
    <row r="14" spans="1:9" s="340" customFormat="1" ht="69" customHeight="1" x14ac:dyDescent="0.2">
      <c r="A14"/>
      <c r="B14"/>
      <c r="C14"/>
      <c r="D14"/>
      <c r="E14"/>
      <c r="F14"/>
      <c r="G14"/>
      <c r="H14"/>
      <c r="I14"/>
    </row>
    <row r="15" spans="1:9" s="340" customFormat="1" ht="69" customHeight="1" x14ac:dyDescent="0.2">
      <c r="A15"/>
      <c r="B15"/>
      <c r="C15"/>
      <c r="D15"/>
      <c r="E15"/>
      <c r="F15"/>
      <c r="G15"/>
      <c r="H15"/>
      <c r="I15"/>
    </row>
    <row r="16" spans="1:9" s="340" customFormat="1" ht="69" customHeight="1" x14ac:dyDescent="0.2">
      <c r="A16"/>
      <c r="B16"/>
      <c r="C16"/>
      <c r="D16"/>
      <c r="E16"/>
      <c r="F16"/>
      <c r="G16"/>
      <c r="H16"/>
      <c r="I16"/>
    </row>
    <row r="17" spans="1:9" s="340" customFormat="1" ht="69" customHeight="1" x14ac:dyDescent="0.2">
      <c r="A17"/>
      <c r="B17"/>
      <c r="C17"/>
      <c r="D17"/>
      <c r="E17"/>
      <c r="F17"/>
      <c r="G17"/>
      <c r="H17"/>
      <c r="I17"/>
    </row>
    <row r="18" spans="1:9" s="338" customFormat="1" ht="69" customHeight="1" x14ac:dyDescent="0.2">
      <c r="A18"/>
      <c r="B18"/>
      <c r="C18"/>
      <c r="D18"/>
      <c r="E18"/>
      <c r="F18"/>
      <c r="G18"/>
      <c r="H18"/>
      <c r="I18"/>
    </row>
  </sheetData>
  <mergeCells count="8">
    <mergeCell ref="A9:B9"/>
    <mergeCell ref="A1:I1"/>
    <mergeCell ref="A3:A4"/>
    <mergeCell ref="B3:B4"/>
    <mergeCell ref="C3:C4"/>
    <mergeCell ref="D3:D4"/>
    <mergeCell ref="E3:H3"/>
    <mergeCell ref="I3:I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Header>&amp;R5. számú melléklet</oddHeader>
  </headerFooter>
  <rowBreaks count="1" manualBreakCount="1">
    <brk id="9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view="pageLayout" zoomScaleNormal="100" zoomScaleSheetLayoutView="100" workbookViewId="0">
      <selection activeCell="F59" sqref="F59"/>
    </sheetView>
  </sheetViews>
  <sheetFormatPr defaultRowHeight="12.75" x14ac:dyDescent="0.2"/>
  <cols>
    <col min="1" max="1" width="6.85546875" customWidth="1"/>
    <col min="2" max="2" width="8.7109375" customWidth="1"/>
    <col min="3" max="3" width="56.5703125" customWidth="1"/>
    <col min="4" max="4" width="18.140625" customWidth="1"/>
    <col min="5" max="5" width="13.42578125" customWidth="1"/>
    <col min="6" max="6" width="19" bestFit="1" customWidth="1"/>
  </cols>
  <sheetData>
    <row r="1" spans="2:5" ht="15.75" x14ac:dyDescent="0.25">
      <c r="B1" s="574" t="s">
        <v>341</v>
      </c>
      <c r="C1" s="598"/>
      <c r="D1" s="598"/>
      <c r="E1" s="598"/>
    </row>
    <row r="2" spans="2:5" ht="16.5" thickBot="1" x14ac:dyDescent="0.25">
      <c r="B2" s="42" t="s">
        <v>49</v>
      </c>
      <c r="C2" s="42"/>
    </row>
    <row r="3" spans="2:5" ht="26.25" thickBot="1" x14ac:dyDescent="0.25">
      <c r="B3" s="45" t="s">
        <v>50</v>
      </c>
      <c r="C3" s="46" t="s">
        <v>51</v>
      </c>
      <c r="D3" s="47" t="s">
        <v>342</v>
      </c>
      <c r="E3" s="83"/>
    </row>
    <row r="4" spans="2:5" ht="13.5" thickBot="1" x14ac:dyDescent="0.25">
      <c r="B4" s="45">
        <v>1</v>
      </c>
      <c r="C4" s="46">
        <v>2</v>
      </c>
      <c r="D4" s="47">
        <v>5</v>
      </c>
    </row>
    <row r="5" spans="2:5" ht="26.25" thickBot="1" x14ac:dyDescent="0.25">
      <c r="B5" s="48" t="s">
        <v>2</v>
      </c>
      <c r="C5" s="184" t="s">
        <v>119</v>
      </c>
      <c r="D5" s="77">
        <f>D6+D13</f>
        <v>13989887</v>
      </c>
    </row>
    <row r="6" spans="2:5" s="79" customFormat="1" ht="13.5" thickBot="1" x14ac:dyDescent="0.25">
      <c r="B6" s="48" t="s">
        <v>6</v>
      </c>
      <c r="C6" s="245" t="s">
        <v>124</v>
      </c>
      <c r="D6" s="284">
        <f>SUM(D7:D9)</f>
        <v>13077153</v>
      </c>
    </row>
    <row r="7" spans="2:5" ht="13.5" thickBot="1" x14ac:dyDescent="0.25">
      <c r="B7" s="48" t="s">
        <v>10</v>
      </c>
      <c r="C7" s="50" t="s">
        <v>182</v>
      </c>
      <c r="D7" s="285">
        <v>7292293</v>
      </c>
    </row>
    <row r="8" spans="2:5" ht="26.25" thickBot="1" x14ac:dyDescent="0.25">
      <c r="B8" s="48" t="s">
        <v>4</v>
      </c>
      <c r="C8" s="49" t="s">
        <v>183</v>
      </c>
      <c r="D8" s="286">
        <v>3984860</v>
      </c>
    </row>
    <row r="9" spans="2:5" ht="13.5" thickBot="1" x14ac:dyDescent="0.25">
      <c r="B9" s="48" t="s">
        <v>7</v>
      </c>
      <c r="C9" s="49" t="s">
        <v>184</v>
      </c>
      <c r="D9" s="286">
        <v>1800000</v>
      </c>
    </row>
    <row r="10" spans="2:5" ht="13.5" thickBot="1" x14ac:dyDescent="0.25">
      <c r="B10" s="48" t="s">
        <v>11</v>
      </c>
      <c r="C10" s="49" t="s">
        <v>185</v>
      </c>
      <c r="D10" s="286">
        <v>0</v>
      </c>
    </row>
    <row r="11" spans="2:5" ht="13.5" thickBot="1" x14ac:dyDescent="0.25">
      <c r="B11" s="48" t="s">
        <v>5</v>
      </c>
      <c r="C11" s="49" t="s">
        <v>201</v>
      </c>
      <c r="D11" s="286">
        <v>0</v>
      </c>
    </row>
    <row r="12" spans="2:5" ht="26.25" thickBot="1" x14ac:dyDescent="0.25">
      <c r="B12" s="48" t="s">
        <v>12</v>
      </c>
      <c r="C12" s="341" t="s">
        <v>243</v>
      </c>
      <c r="D12" s="342">
        <v>0</v>
      </c>
    </row>
    <row r="13" spans="2:5" s="79" customFormat="1" ht="26.25" thickBot="1" x14ac:dyDescent="0.25">
      <c r="B13" s="48" t="s">
        <v>8</v>
      </c>
      <c r="C13" s="246" t="s">
        <v>186</v>
      </c>
      <c r="D13" s="287">
        <v>912734</v>
      </c>
    </row>
    <row r="14" spans="2:5" s="79" customFormat="1" ht="13.5" thickBot="1" x14ac:dyDescent="0.25">
      <c r="B14" s="48" t="s">
        <v>3</v>
      </c>
      <c r="C14" s="246" t="s">
        <v>227</v>
      </c>
      <c r="D14" s="287" t="s">
        <v>220</v>
      </c>
    </row>
    <row r="15" spans="2:5" s="79" customFormat="1" ht="13.5" thickBot="1" x14ac:dyDescent="0.25">
      <c r="B15" s="48" t="s">
        <v>9</v>
      </c>
      <c r="C15" s="246" t="s">
        <v>244</v>
      </c>
      <c r="D15" s="287" t="s">
        <v>220</v>
      </c>
    </row>
    <row r="16" spans="2:5" ht="26.25" thickBot="1" x14ac:dyDescent="0.25">
      <c r="B16" s="48" t="s">
        <v>25</v>
      </c>
      <c r="C16" s="299" t="s">
        <v>125</v>
      </c>
      <c r="D16" s="298">
        <v>1355686</v>
      </c>
    </row>
    <row r="17" spans="2:4" ht="13.5" thickBot="1" x14ac:dyDescent="0.25">
      <c r="B17" s="48" t="s">
        <v>15</v>
      </c>
      <c r="C17" s="297" t="s">
        <v>187</v>
      </c>
      <c r="D17" s="285">
        <v>0</v>
      </c>
    </row>
    <row r="18" spans="2:4" s="79" customFormat="1" ht="26.25" thickBot="1" x14ac:dyDescent="0.25">
      <c r="B18" s="48" t="s">
        <v>61</v>
      </c>
      <c r="C18" s="295" t="s">
        <v>245</v>
      </c>
      <c r="D18" s="296">
        <v>0</v>
      </c>
    </row>
    <row r="19" spans="2:4" ht="26.25" thickBot="1" x14ac:dyDescent="0.25">
      <c r="B19" s="48" t="s">
        <v>64</v>
      </c>
      <c r="C19" s="51" t="s">
        <v>188</v>
      </c>
      <c r="D19" s="288">
        <v>1355686</v>
      </c>
    </row>
    <row r="20" spans="2:4" ht="13.5" thickBot="1" x14ac:dyDescent="0.25">
      <c r="B20" s="48" t="s">
        <v>62</v>
      </c>
      <c r="C20" s="81" t="s">
        <v>138</v>
      </c>
      <c r="D20" s="82">
        <f>SUM(D22:D26)</f>
        <v>171000</v>
      </c>
    </row>
    <row r="21" spans="2:4" ht="13.5" thickBot="1" x14ac:dyDescent="0.25">
      <c r="B21" s="48"/>
      <c r="C21" s="414" t="s">
        <v>273</v>
      </c>
      <c r="D21" s="82" t="s">
        <v>220</v>
      </c>
    </row>
    <row r="22" spans="2:4" ht="13.5" thickBot="1" x14ac:dyDescent="0.25">
      <c r="B22" s="48" t="s">
        <v>66</v>
      </c>
      <c r="C22" s="117" t="s">
        <v>111</v>
      </c>
      <c r="D22" s="289">
        <v>59000</v>
      </c>
    </row>
    <row r="23" spans="2:4" s="79" customFormat="1" ht="13.5" thickBot="1" x14ac:dyDescent="0.25">
      <c r="B23" s="48" t="s">
        <v>67</v>
      </c>
      <c r="C23" s="301" t="s">
        <v>189</v>
      </c>
      <c r="D23" s="302" t="s">
        <v>220</v>
      </c>
    </row>
    <row r="24" spans="2:4" ht="13.5" thickBot="1" x14ac:dyDescent="0.25">
      <c r="B24" s="48" t="s">
        <v>68</v>
      </c>
      <c r="C24" s="94" t="s">
        <v>190</v>
      </c>
      <c r="D24" s="286" t="s">
        <v>220</v>
      </c>
    </row>
    <row r="25" spans="2:4" ht="13.5" thickBot="1" x14ac:dyDescent="0.25">
      <c r="B25" s="48" t="s">
        <v>14</v>
      </c>
      <c r="C25" s="94" t="s">
        <v>191</v>
      </c>
      <c r="D25" s="286">
        <v>112000</v>
      </c>
    </row>
    <row r="26" spans="2:4" ht="26.25" thickBot="1" x14ac:dyDescent="0.25">
      <c r="B26" s="48" t="s">
        <v>69</v>
      </c>
      <c r="C26" s="94" t="s">
        <v>115</v>
      </c>
      <c r="D26" s="286" t="s">
        <v>220</v>
      </c>
    </row>
    <row r="27" spans="2:4" ht="13.5" thickBot="1" x14ac:dyDescent="0.25">
      <c r="B27" s="48" t="s">
        <v>70</v>
      </c>
      <c r="C27" s="94" t="s">
        <v>192</v>
      </c>
      <c r="D27" s="78" t="s">
        <v>220</v>
      </c>
    </row>
    <row r="28" spans="2:4" ht="13.5" thickBot="1" x14ac:dyDescent="0.25">
      <c r="B28" s="48" t="s">
        <v>71</v>
      </c>
      <c r="C28" s="51" t="s">
        <v>271</v>
      </c>
      <c r="D28" s="292" t="s">
        <v>220</v>
      </c>
    </row>
    <row r="29" spans="2:4" ht="13.5" thickBot="1" x14ac:dyDescent="0.25">
      <c r="B29" s="48" t="s">
        <v>77</v>
      </c>
      <c r="C29" s="293" t="s">
        <v>228</v>
      </c>
      <c r="D29" s="294" t="s">
        <v>220</v>
      </c>
    </row>
    <row r="30" spans="2:4" ht="13.5" thickBot="1" x14ac:dyDescent="0.25">
      <c r="B30" s="48" t="s">
        <v>78</v>
      </c>
      <c r="C30" s="81" t="s">
        <v>193</v>
      </c>
      <c r="D30" s="76">
        <v>900500</v>
      </c>
    </row>
    <row r="31" spans="2:4" s="68" customFormat="1" ht="13.5" thickBot="1" x14ac:dyDescent="0.25">
      <c r="B31" s="48" t="s">
        <v>79</v>
      </c>
      <c r="C31" s="247" t="s">
        <v>139</v>
      </c>
      <c r="D31" s="290">
        <v>0</v>
      </c>
    </row>
    <row r="32" spans="2:4" s="68" customFormat="1" ht="13.5" thickBot="1" x14ac:dyDescent="0.25">
      <c r="B32" s="48" t="s">
        <v>211</v>
      </c>
      <c r="C32" s="248" t="s">
        <v>136</v>
      </c>
      <c r="D32" s="291">
        <v>0</v>
      </c>
    </row>
    <row r="33" spans="2:6" s="68" customFormat="1" ht="13.5" thickBot="1" x14ac:dyDescent="0.25">
      <c r="B33" s="48" t="s">
        <v>212</v>
      </c>
      <c r="C33" s="249" t="s">
        <v>127</v>
      </c>
      <c r="D33" s="307" t="s">
        <v>220</v>
      </c>
    </row>
    <row r="34" spans="2:6" s="215" customFormat="1" ht="26.25" thickBot="1" x14ac:dyDescent="0.25">
      <c r="B34" s="48" t="s">
        <v>213</v>
      </c>
      <c r="C34" s="242" t="s">
        <v>239</v>
      </c>
      <c r="D34" s="292" t="s">
        <v>220</v>
      </c>
    </row>
    <row r="35" spans="2:6" s="215" customFormat="1" ht="13.5" thickBot="1" x14ac:dyDescent="0.25">
      <c r="B35" s="48" t="s">
        <v>214</v>
      </c>
      <c r="C35" s="243" t="s">
        <v>240</v>
      </c>
      <c r="D35" s="244" t="s">
        <v>220</v>
      </c>
    </row>
    <row r="36" spans="2:6" ht="13.5" thickBot="1" x14ac:dyDescent="0.25">
      <c r="B36" s="602" t="s">
        <v>109</v>
      </c>
      <c r="C36" s="603"/>
      <c r="D36" s="250">
        <f>D5+D16+D20+D30+0</f>
        <v>16417073</v>
      </c>
    </row>
    <row r="37" spans="2:6" ht="13.5" thickBot="1" x14ac:dyDescent="0.25">
      <c r="B37" s="53" t="s">
        <v>215</v>
      </c>
      <c r="C37" s="53" t="s">
        <v>134</v>
      </c>
      <c r="D37" s="157">
        <f>SUM(D39)</f>
        <v>13962549</v>
      </c>
    </row>
    <row r="38" spans="2:6" ht="13.5" thickBot="1" x14ac:dyDescent="0.25">
      <c r="B38" s="53" t="s">
        <v>216</v>
      </c>
      <c r="C38" s="158" t="s">
        <v>194</v>
      </c>
      <c r="D38" s="244" t="s">
        <v>220</v>
      </c>
      <c r="F38" s="92"/>
    </row>
    <row r="39" spans="2:6" ht="24.75" customHeight="1" thickBot="1" x14ac:dyDescent="0.25">
      <c r="B39" s="53" t="s">
        <v>217</v>
      </c>
      <c r="C39" s="158" t="s">
        <v>130</v>
      </c>
      <c r="D39" s="292">
        <v>13962549</v>
      </c>
      <c r="F39" s="394"/>
    </row>
    <row r="40" spans="2:6" ht="13.5" thickBot="1" x14ac:dyDescent="0.25">
      <c r="B40" s="53" t="s">
        <v>218</v>
      </c>
      <c r="C40" s="158" t="s">
        <v>230</v>
      </c>
      <c r="D40" s="292" t="s">
        <v>220</v>
      </c>
      <c r="F40" s="217"/>
    </row>
    <row r="41" spans="2:6" ht="13.5" thickBot="1" x14ac:dyDescent="0.25">
      <c r="B41" s="53" t="s">
        <v>270</v>
      </c>
      <c r="C41" s="158" t="s">
        <v>219</v>
      </c>
      <c r="D41" s="292" t="s">
        <v>220</v>
      </c>
    </row>
    <row r="42" spans="2:6" x14ac:dyDescent="0.2">
      <c r="B42" s="85"/>
      <c r="C42" s="84"/>
    </row>
    <row r="43" spans="2:6" x14ac:dyDescent="0.2">
      <c r="B43" s="601" t="s">
        <v>52</v>
      </c>
      <c r="C43" s="601"/>
    </row>
    <row r="44" spans="2:6" ht="13.5" thickBot="1" x14ac:dyDescent="0.25">
      <c r="B44" s="54"/>
      <c r="C44" s="54"/>
    </row>
    <row r="45" spans="2:6" ht="26.25" thickBot="1" x14ac:dyDescent="0.25">
      <c r="B45" s="45" t="s">
        <v>53</v>
      </c>
      <c r="C45" s="46" t="s">
        <v>54</v>
      </c>
      <c r="D45" s="47" t="s">
        <v>258</v>
      </c>
    </row>
    <row r="46" spans="2:6" ht="13.5" thickBot="1" x14ac:dyDescent="0.25">
      <c r="B46" s="45">
        <v>1</v>
      </c>
      <c r="C46" s="46">
        <v>2</v>
      </c>
      <c r="D46" s="47">
        <v>5</v>
      </c>
    </row>
    <row r="47" spans="2:6" ht="13.5" thickBot="1" x14ac:dyDescent="0.25">
      <c r="B47" s="48" t="s">
        <v>2</v>
      </c>
      <c r="C47" s="55" t="s">
        <v>195</v>
      </c>
      <c r="D47" s="77">
        <f>SUM(D48:D49)</f>
        <v>3104350</v>
      </c>
      <c r="E47" s="67"/>
      <c r="F47" s="67"/>
    </row>
    <row r="48" spans="2:6" ht="13.5" thickBot="1" x14ac:dyDescent="0.25">
      <c r="B48" s="48" t="s">
        <v>6</v>
      </c>
      <c r="C48" s="52" t="s">
        <v>178</v>
      </c>
      <c r="D48" s="257">
        <v>832870</v>
      </c>
      <c r="E48" s="67"/>
      <c r="F48" s="67"/>
    </row>
    <row r="49" spans="1:6" ht="13.5" thickBot="1" x14ac:dyDescent="0.25">
      <c r="B49" s="48" t="s">
        <v>10</v>
      </c>
      <c r="C49" s="56" t="s">
        <v>179</v>
      </c>
      <c r="D49" s="258">
        <v>2271480</v>
      </c>
      <c r="E49" s="67"/>
      <c r="F49" s="67"/>
    </row>
    <row r="50" spans="1:6" s="68" customFormat="1" ht="26.25" thickBot="1" x14ac:dyDescent="0.25">
      <c r="B50" s="48" t="s">
        <v>4</v>
      </c>
      <c r="C50" s="251" t="s">
        <v>169</v>
      </c>
      <c r="D50" s="259">
        <v>422380</v>
      </c>
      <c r="E50" s="435"/>
      <c r="F50" s="435"/>
    </row>
    <row r="51" spans="1:6" s="68" customFormat="1" ht="13.5" thickBot="1" x14ac:dyDescent="0.25">
      <c r="B51" s="48" t="s">
        <v>7</v>
      </c>
      <c r="C51" s="252" t="s">
        <v>152</v>
      </c>
      <c r="D51" s="259">
        <v>3695240</v>
      </c>
      <c r="E51" s="435"/>
      <c r="F51" s="435"/>
    </row>
    <row r="52" spans="1:6" s="68" customFormat="1" ht="13.5" thickBot="1" x14ac:dyDescent="0.25">
      <c r="B52" s="48" t="s">
        <v>11</v>
      </c>
      <c r="C52" s="252" t="s">
        <v>196</v>
      </c>
      <c r="D52" s="431">
        <v>3938120</v>
      </c>
      <c r="E52" s="435"/>
      <c r="F52" s="436"/>
    </row>
    <row r="53" spans="1:6" s="68" customFormat="1" ht="13.5" thickBot="1" x14ac:dyDescent="0.25">
      <c r="B53" s="48" t="s">
        <v>5</v>
      </c>
      <c r="C53" s="253" t="s">
        <v>200</v>
      </c>
      <c r="D53" s="432">
        <v>780000</v>
      </c>
      <c r="E53" s="435"/>
      <c r="F53" s="436"/>
    </row>
    <row r="54" spans="1:6" s="215" customFormat="1" ht="13.5" thickBot="1" x14ac:dyDescent="0.25">
      <c r="A54" s="80"/>
      <c r="B54" s="48" t="s">
        <v>12</v>
      </c>
      <c r="C54" s="433" t="s">
        <v>274</v>
      </c>
      <c r="D54" s="434">
        <v>4999611</v>
      </c>
      <c r="E54" s="437"/>
      <c r="F54" s="436"/>
    </row>
    <row r="55" spans="1:6" ht="13.5" thickBot="1" x14ac:dyDescent="0.25">
      <c r="B55" s="48" t="s">
        <v>8</v>
      </c>
      <c r="C55" s="255" t="s">
        <v>275</v>
      </c>
      <c r="D55" s="260">
        <v>4999611</v>
      </c>
      <c r="E55" s="67"/>
      <c r="F55" s="436"/>
    </row>
    <row r="56" spans="1:6" ht="13.5" thickBot="1" x14ac:dyDescent="0.25">
      <c r="B56" s="48" t="s">
        <v>3</v>
      </c>
      <c r="C56" s="256" t="s">
        <v>248</v>
      </c>
      <c r="D56" s="261">
        <v>0</v>
      </c>
      <c r="E56" s="67"/>
      <c r="F56" s="436"/>
    </row>
    <row r="57" spans="1:6" s="68" customFormat="1" ht="13.5" thickBot="1" x14ac:dyDescent="0.25">
      <c r="B57" s="48" t="s">
        <v>9</v>
      </c>
      <c r="C57" s="254" t="s">
        <v>197</v>
      </c>
      <c r="D57" s="262">
        <v>12944087</v>
      </c>
      <c r="E57" s="435"/>
      <c r="F57" s="436"/>
    </row>
    <row r="58" spans="1:6" s="68" customFormat="1" ht="13.5" thickBot="1" x14ac:dyDescent="0.25">
      <c r="B58" s="48" t="s">
        <v>25</v>
      </c>
      <c r="C58" s="252" t="s">
        <v>198</v>
      </c>
      <c r="D58" s="259">
        <v>0</v>
      </c>
      <c r="E58" s="435"/>
      <c r="F58" s="436"/>
    </row>
    <row r="59" spans="1:6" s="68" customFormat="1" ht="13.5" thickBot="1" x14ac:dyDescent="0.25">
      <c r="B59" s="48" t="s">
        <v>15</v>
      </c>
      <c r="C59" s="252" t="s">
        <v>156</v>
      </c>
      <c r="D59" s="259">
        <v>0</v>
      </c>
      <c r="E59" s="435"/>
      <c r="F59" s="436"/>
    </row>
    <row r="60" spans="1:6" ht="13.5" thickBot="1" x14ac:dyDescent="0.25">
      <c r="B60" s="48" t="s">
        <v>61</v>
      </c>
      <c r="C60" s="57" t="s">
        <v>163</v>
      </c>
      <c r="D60" s="76">
        <v>0</v>
      </c>
      <c r="E60" s="67"/>
      <c r="F60" s="436"/>
    </row>
    <row r="61" spans="1:6" ht="13.5" thickBot="1" x14ac:dyDescent="0.25">
      <c r="B61" s="48" t="s">
        <v>62</v>
      </c>
      <c r="C61" s="50" t="s">
        <v>159</v>
      </c>
      <c r="D61" s="195">
        <v>495834</v>
      </c>
      <c r="E61" s="67"/>
      <c r="F61" s="436"/>
    </row>
    <row r="62" spans="1:6" ht="13.5" thickBot="1" x14ac:dyDescent="0.25">
      <c r="B62" s="48"/>
      <c r="C62" s="396" t="s">
        <v>277</v>
      </c>
      <c r="D62" s="195">
        <v>495834</v>
      </c>
      <c r="E62" s="67"/>
      <c r="F62" s="436"/>
    </row>
    <row r="63" spans="1:6" ht="13.5" thickBot="1" x14ac:dyDescent="0.25">
      <c r="B63" s="48" t="s">
        <v>63</v>
      </c>
      <c r="C63" s="50" t="s">
        <v>160</v>
      </c>
      <c r="D63" s="260">
        <v>0</v>
      </c>
      <c r="E63" s="67"/>
      <c r="F63" s="438"/>
    </row>
    <row r="64" spans="1:6" ht="13.5" thickBot="1" x14ac:dyDescent="0.25">
      <c r="B64" s="48" t="s">
        <v>66</v>
      </c>
      <c r="C64" s="57" t="s">
        <v>199</v>
      </c>
      <c r="D64" s="263">
        <f>D47+D50+D51+D52+D57+D58+D61+D53+D54</f>
        <v>30379622</v>
      </c>
      <c r="E64" s="67"/>
      <c r="F64" s="438"/>
    </row>
    <row r="65" spans="2:6" ht="14.25" customHeight="1" thickBot="1" x14ac:dyDescent="0.25">
      <c r="B65" s="599" t="s">
        <v>356</v>
      </c>
      <c r="C65" s="600"/>
      <c r="D65" s="259">
        <f>D64</f>
        <v>30379622</v>
      </c>
      <c r="E65" s="67"/>
      <c r="F65" s="438"/>
    </row>
    <row r="66" spans="2:6" ht="15" customHeight="1" thickBot="1" x14ac:dyDescent="0.25">
      <c r="B66" s="599" t="s">
        <v>357</v>
      </c>
      <c r="C66" s="600"/>
      <c r="D66" s="259">
        <f>D36+D37</f>
        <v>30379622</v>
      </c>
      <c r="F66" s="394"/>
    </row>
    <row r="67" spans="2:6" x14ac:dyDescent="0.2">
      <c r="F67" s="394"/>
    </row>
    <row r="68" spans="2:6" x14ac:dyDescent="0.2">
      <c r="F68" s="394"/>
    </row>
  </sheetData>
  <mergeCells count="5">
    <mergeCell ref="B1:E1"/>
    <mergeCell ref="B65:C65"/>
    <mergeCell ref="B66:C66"/>
    <mergeCell ref="B43:C43"/>
    <mergeCell ref="B36:C36"/>
  </mergeCells>
  <phoneticPr fontId="4" type="noConversion"/>
  <pageMargins left="0.78740157480314965" right="0.78740157480314965" top="0.39370078740157483" bottom="0.39370078740157483" header="0" footer="0"/>
  <pageSetup paperSize="9" scale="64" orientation="portrait" r:id="rId1"/>
  <headerFooter alignWithMargins="0">
    <oddHeader xml:space="preserve">&amp;R6. számú melléklet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pageSetUpPr fitToPage="1"/>
  </sheetPr>
  <dimension ref="A3:Q33"/>
  <sheetViews>
    <sheetView view="pageLayout" topLeftCell="A4" zoomScaleNormal="120" workbookViewId="0">
      <selection activeCell="N28" sqref="N28"/>
    </sheetView>
  </sheetViews>
  <sheetFormatPr defaultRowHeight="12.75" x14ac:dyDescent="0.2"/>
  <cols>
    <col min="1" max="1" width="33.140625" customWidth="1"/>
    <col min="2" max="2" width="10.85546875" bestFit="1" customWidth="1"/>
    <col min="3" max="3" width="9.5703125" bestFit="1" customWidth="1"/>
    <col min="5" max="5" width="9.5703125" bestFit="1" customWidth="1"/>
    <col min="9" max="9" width="9.5703125" bestFit="1" customWidth="1"/>
    <col min="14" max="14" width="9.5703125" bestFit="1" customWidth="1"/>
    <col min="15" max="15" width="11.7109375" customWidth="1"/>
  </cols>
  <sheetData>
    <row r="3" spans="1:17" ht="18" x14ac:dyDescent="0.25">
      <c r="A3" s="604" t="s">
        <v>343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</row>
    <row r="4" spans="1:17" ht="18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7" ht="18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7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7" x14ac:dyDescent="0.2">
      <c r="A7" s="36" t="s">
        <v>0</v>
      </c>
      <c r="B7" s="37" t="s">
        <v>32</v>
      </c>
      <c r="C7" s="37" t="s">
        <v>33</v>
      </c>
      <c r="D7" s="37" t="s">
        <v>34</v>
      </c>
      <c r="E7" s="37" t="s">
        <v>35</v>
      </c>
      <c r="F7" s="37" t="s">
        <v>36</v>
      </c>
      <c r="G7" s="37" t="s">
        <v>37</v>
      </c>
      <c r="H7" s="37" t="s">
        <v>38</v>
      </c>
      <c r="I7" s="37" t="s">
        <v>39</v>
      </c>
      <c r="J7" s="37" t="s">
        <v>40</v>
      </c>
      <c r="K7" s="37" t="s">
        <v>41</v>
      </c>
      <c r="L7" s="37" t="s">
        <v>42</v>
      </c>
      <c r="M7" s="37" t="s">
        <v>43</v>
      </c>
      <c r="N7" s="37" t="s">
        <v>44</v>
      </c>
      <c r="O7" s="37" t="s">
        <v>24</v>
      </c>
    </row>
    <row r="8" spans="1:17" x14ac:dyDescent="0.2">
      <c r="A8" s="38" t="s">
        <v>45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>
        <f t="shared" ref="O8:O16" si="0">SUM(C8:N8)</f>
        <v>0</v>
      </c>
    </row>
    <row r="9" spans="1:17" ht="35.25" customHeight="1" x14ac:dyDescent="0.2">
      <c r="A9" s="89" t="s">
        <v>119</v>
      </c>
      <c r="B9" s="39">
        <v>13989887</v>
      </c>
      <c r="C9" s="39">
        <v>1165824</v>
      </c>
      <c r="D9" s="39">
        <v>1165824</v>
      </c>
      <c r="E9" s="39">
        <v>1165824</v>
      </c>
      <c r="F9" s="39">
        <v>1165824</v>
      </c>
      <c r="G9" s="39">
        <v>1165824</v>
      </c>
      <c r="H9" s="39">
        <v>1165824</v>
      </c>
      <c r="I9" s="39">
        <v>1165824</v>
      </c>
      <c r="J9" s="39">
        <v>1165824</v>
      </c>
      <c r="K9" s="39">
        <v>1165824</v>
      </c>
      <c r="L9" s="39">
        <v>1165824</v>
      </c>
      <c r="M9" s="39">
        <v>1165824</v>
      </c>
      <c r="N9" s="39">
        <v>1165823</v>
      </c>
      <c r="O9" s="39">
        <f t="shared" si="0"/>
        <v>13989887</v>
      </c>
    </row>
    <row r="10" spans="1:17" ht="29.25" customHeight="1" x14ac:dyDescent="0.2">
      <c r="A10" s="89" t="s">
        <v>125</v>
      </c>
      <c r="B10" s="39">
        <v>1355686</v>
      </c>
      <c r="C10" s="39">
        <v>0</v>
      </c>
      <c r="D10" s="39">
        <v>0</v>
      </c>
      <c r="E10" s="39">
        <v>0</v>
      </c>
      <c r="F10" s="39"/>
      <c r="G10" s="39">
        <v>0</v>
      </c>
      <c r="H10" s="39">
        <v>1355686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f t="shared" si="0"/>
        <v>1355686</v>
      </c>
    </row>
    <row r="11" spans="1:17" ht="48" customHeight="1" x14ac:dyDescent="0.2">
      <c r="A11" s="89" t="s">
        <v>138</v>
      </c>
      <c r="B11" s="39">
        <v>171000</v>
      </c>
      <c r="C11" s="39">
        <v>0</v>
      </c>
      <c r="D11" s="39">
        <v>0</v>
      </c>
      <c r="E11" s="39">
        <v>85500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85500</v>
      </c>
      <c r="L11" s="39">
        <v>0</v>
      </c>
      <c r="M11" s="39">
        <v>0</v>
      </c>
      <c r="N11" s="39">
        <v>0</v>
      </c>
      <c r="O11" s="39">
        <f t="shared" si="0"/>
        <v>171000</v>
      </c>
    </row>
    <row r="12" spans="1:17" x14ac:dyDescent="0.2">
      <c r="A12" s="38" t="s">
        <v>117</v>
      </c>
      <c r="B12" s="39">
        <v>900500</v>
      </c>
      <c r="C12" s="39">
        <v>600000</v>
      </c>
      <c r="D12" s="39">
        <v>1000</v>
      </c>
      <c r="E12" s="39">
        <v>200000</v>
      </c>
      <c r="F12" s="39">
        <v>1000</v>
      </c>
      <c r="G12" s="39">
        <v>40000</v>
      </c>
      <c r="H12" s="39">
        <v>2000</v>
      </c>
      <c r="I12" s="39">
        <v>2000</v>
      </c>
      <c r="J12" s="39">
        <v>2000</v>
      </c>
      <c r="K12" s="39">
        <v>2000</v>
      </c>
      <c r="L12" s="39">
        <v>20000</v>
      </c>
      <c r="M12" s="39">
        <v>20000</v>
      </c>
      <c r="N12" s="39">
        <v>10500</v>
      </c>
      <c r="O12" s="39">
        <f t="shared" si="0"/>
        <v>900500</v>
      </c>
    </row>
    <row r="13" spans="1:17" x14ac:dyDescent="0.2">
      <c r="A13" s="38" t="s">
        <v>139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f t="shared" si="0"/>
        <v>0</v>
      </c>
    </row>
    <row r="14" spans="1:17" ht="40.5" customHeight="1" x14ac:dyDescent="0.2">
      <c r="A14" s="89" t="s">
        <v>136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f t="shared" si="0"/>
        <v>0</v>
      </c>
      <c r="P14" s="100"/>
    </row>
    <row r="15" spans="1:17" ht="56.25" customHeight="1" x14ac:dyDescent="0.2">
      <c r="A15" s="89" t="s">
        <v>127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f t="shared" si="0"/>
        <v>0</v>
      </c>
      <c r="Q15" s="2"/>
    </row>
    <row r="16" spans="1:17" ht="20.25" customHeight="1" x14ac:dyDescent="0.2">
      <c r="A16" s="89" t="s">
        <v>134</v>
      </c>
      <c r="B16" s="39">
        <v>13962549</v>
      </c>
      <c r="C16" s="39">
        <v>13962549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f t="shared" si="0"/>
        <v>13962549</v>
      </c>
      <c r="P16" s="100"/>
    </row>
    <row r="17" spans="1:15" x14ac:dyDescent="0.2">
      <c r="A17" s="43" t="s">
        <v>46</v>
      </c>
      <c r="B17" s="44">
        <f t="shared" ref="B17" si="1">SUM(B9:B16)</f>
        <v>30379622</v>
      </c>
      <c r="C17" s="44">
        <f>SUM(C9:C16)</f>
        <v>15728373</v>
      </c>
      <c r="D17" s="44">
        <f t="shared" ref="D17:N17" si="2">SUM(D9:D16)</f>
        <v>1166824</v>
      </c>
      <c r="E17" s="44">
        <f t="shared" si="2"/>
        <v>1451324</v>
      </c>
      <c r="F17" s="44">
        <f t="shared" si="2"/>
        <v>1166824</v>
      </c>
      <c r="G17" s="44">
        <f t="shared" si="2"/>
        <v>1205824</v>
      </c>
      <c r="H17" s="44">
        <f t="shared" si="2"/>
        <v>2523510</v>
      </c>
      <c r="I17" s="44">
        <f t="shared" si="2"/>
        <v>1167824</v>
      </c>
      <c r="J17" s="44">
        <f t="shared" si="2"/>
        <v>1167824</v>
      </c>
      <c r="K17" s="44">
        <f t="shared" si="2"/>
        <v>1253324</v>
      </c>
      <c r="L17" s="44">
        <f t="shared" si="2"/>
        <v>1185824</v>
      </c>
      <c r="M17" s="44">
        <f t="shared" si="2"/>
        <v>1185824</v>
      </c>
      <c r="N17" s="44">
        <f t="shared" si="2"/>
        <v>1176323</v>
      </c>
      <c r="O17" s="44">
        <f>SUM(O8:O16)</f>
        <v>30379622</v>
      </c>
    </row>
    <row r="18" spans="1:15" x14ac:dyDescent="0.2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</row>
    <row r="19" spans="1:15" x14ac:dyDescent="0.2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</row>
    <row r="20" spans="1:15" x14ac:dyDescent="0.2">
      <c r="A20" s="36" t="s">
        <v>0</v>
      </c>
      <c r="B20" s="37" t="s">
        <v>32</v>
      </c>
      <c r="C20" s="37" t="s">
        <v>33</v>
      </c>
      <c r="D20" s="37" t="s">
        <v>34</v>
      </c>
      <c r="E20" s="37" t="s">
        <v>35</v>
      </c>
      <c r="F20" s="37" t="s">
        <v>36</v>
      </c>
      <c r="G20" s="37" t="s">
        <v>37</v>
      </c>
      <c r="H20" s="37" t="s">
        <v>38</v>
      </c>
      <c r="I20" s="37" t="s">
        <v>39</v>
      </c>
      <c r="J20" s="37" t="s">
        <v>40</v>
      </c>
      <c r="K20" s="37" t="s">
        <v>41</v>
      </c>
      <c r="L20" s="37" t="s">
        <v>42</v>
      </c>
      <c r="M20" s="37" t="s">
        <v>43</v>
      </c>
      <c r="N20" s="37" t="s">
        <v>44</v>
      </c>
      <c r="O20" s="37" t="s">
        <v>24</v>
      </c>
    </row>
    <row r="21" spans="1:15" x14ac:dyDescent="0.2">
      <c r="A21" s="38" t="s">
        <v>47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2" spans="1:15" x14ac:dyDescent="0.2">
      <c r="A22" s="38" t="s">
        <v>150</v>
      </c>
      <c r="B22" s="39">
        <v>3104350</v>
      </c>
      <c r="C22" s="39">
        <v>258696</v>
      </c>
      <c r="D22" s="39">
        <v>258696</v>
      </c>
      <c r="E22" s="39">
        <v>258696</v>
      </c>
      <c r="F22" s="39">
        <v>258696</v>
      </c>
      <c r="G22" s="39">
        <v>258696</v>
      </c>
      <c r="H22" s="39">
        <v>258696</v>
      </c>
      <c r="I22" s="39">
        <v>258696</v>
      </c>
      <c r="J22" s="39">
        <v>258696</v>
      </c>
      <c r="K22" s="39">
        <v>258696</v>
      </c>
      <c r="L22" s="39">
        <v>258696</v>
      </c>
      <c r="M22" s="39">
        <v>258696</v>
      </c>
      <c r="N22" s="39">
        <v>258694</v>
      </c>
      <c r="O22" s="39">
        <f t="shared" ref="O22:O32" si="3">SUM(C22:N22)</f>
        <v>3104350</v>
      </c>
    </row>
    <row r="23" spans="1:15" ht="30.75" customHeight="1" x14ac:dyDescent="0.2">
      <c r="A23" s="89" t="s">
        <v>169</v>
      </c>
      <c r="B23" s="39">
        <v>422380</v>
      </c>
      <c r="C23" s="39">
        <v>35198</v>
      </c>
      <c r="D23" s="39">
        <v>35198</v>
      </c>
      <c r="E23" s="39">
        <v>35198</v>
      </c>
      <c r="F23" s="39">
        <v>35198</v>
      </c>
      <c r="G23" s="39">
        <v>35198</v>
      </c>
      <c r="H23" s="39">
        <v>35198</v>
      </c>
      <c r="I23" s="39">
        <v>35198</v>
      </c>
      <c r="J23" s="39">
        <v>35198</v>
      </c>
      <c r="K23" s="39">
        <v>35198</v>
      </c>
      <c r="L23" s="39">
        <v>35198</v>
      </c>
      <c r="M23" s="39">
        <v>35198</v>
      </c>
      <c r="N23" s="39">
        <v>35202</v>
      </c>
      <c r="O23" s="39">
        <f t="shared" si="3"/>
        <v>422380</v>
      </c>
    </row>
    <row r="24" spans="1:15" x14ac:dyDescent="0.2">
      <c r="A24" s="38" t="s">
        <v>152</v>
      </c>
      <c r="B24" s="66">
        <v>3695240</v>
      </c>
      <c r="C24" s="39">
        <v>307937</v>
      </c>
      <c r="D24" s="39">
        <v>307937</v>
      </c>
      <c r="E24" s="39">
        <v>307937</v>
      </c>
      <c r="F24" s="39">
        <v>307937</v>
      </c>
      <c r="G24" s="39">
        <v>307937</v>
      </c>
      <c r="H24" s="39">
        <v>307937</v>
      </c>
      <c r="I24" s="39">
        <v>307937</v>
      </c>
      <c r="J24" s="39">
        <v>307937</v>
      </c>
      <c r="K24" s="39">
        <v>307937</v>
      </c>
      <c r="L24" s="39">
        <v>307937</v>
      </c>
      <c r="M24" s="39">
        <v>307937</v>
      </c>
      <c r="N24" s="39">
        <v>307933</v>
      </c>
      <c r="O24" s="39">
        <f>SUM(C24:N24)</f>
        <v>3695240</v>
      </c>
    </row>
    <row r="25" spans="1:15" ht="18" customHeight="1" x14ac:dyDescent="0.2">
      <c r="A25" s="38" t="s">
        <v>153</v>
      </c>
      <c r="B25" s="39">
        <v>3938120</v>
      </c>
      <c r="C25" s="39">
        <v>100000</v>
      </c>
      <c r="D25" s="39">
        <v>1000000</v>
      </c>
      <c r="E25" s="39">
        <v>600000</v>
      </c>
      <c r="F25" s="39">
        <v>100000</v>
      </c>
      <c r="G25" s="39">
        <v>100000</v>
      </c>
      <c r="H25" s="39">
        <v>100000</v>
      </c>
      <c r="I25" s="39">
        <v>100000</v>
      </c>
      <c r="J25" s="39">
        <v>360000</v>
      </c>
      <c r="K25" s="39">
        <v>120000</v>
      </c>
      <c r="L25" s="39">
        <v>140000</v>
      </c>
      <c r="M25" s="39">
        <v>524000</v>
      </c>
      <c r="N25" s="39">
        <v>694120</v>
      </c>
      <c r="O25" s="39">
        <f>SUM(C25:N25)</f>
        <v>3938120</v>
      </c>
    </row>
    <row r="26" spans="1:15" ht="22.5" x14ac:dyDescent="0.2">
      <c r="A26" s="89" t="s">
        <v>170</v>
      </c>
      <c r="B26" s="39">
        <v>780000</v>
      </c>
      <c r="C26" s="39">
        <v>174000</v>
      </c>
      <c r="D26" s="39">
        <v>64000</v>
      </c>
      <c r="E26" s="39">
        <v>54000</v>
      </c>
      <c r="F26" s="39">
        <v>54000</v>
      </c>
      <c r="G26" s="39">
        <v>54000</v>
      </c>
      <c r="H26" s="39">
        <v>54000</v>
      </c>
      <c r="I26" s="39">
        <v>54000</v>
      </c>
      <c r="J26" s="39">
        <v>54000</v>
      </c>
      <c r="K26" s="39">
        <v>54000</v>
      </c>
      <c r="L26" s="39">
        <v>54000</v>
      </c>
      <c r="M26" s="39">
        <v>54000</v>
      </c>
      <c r="N26" s="39">
        <v>56000</v>
      </c>
      <c r="O26" s="39">
        <f t="shared" si="3"/>
        <v>780000</v>
      </c>
    </row>
    <row r="27" spans="1:15" s="67" customFormat="1" x14ac:dyDescent="0.2">
      <c r="A27" s="65" t="s">
        <v>171</v>
      </c>
      <c r="B27" s="66">
        <v>4999611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4999611</v>
      </c>
      <c r="O27" s="66">
        <f>SUM(C27:N27)</f>
        <v>4999611</v>
      </c>
    </row>
    <row r="28" spans="1:15" x14ac:dyDescent="0.2">
      <c r="A28" s="38" t="s">
        <v>154</v>
      </c>
      <c r="B28" s="39">
        <v>12944087</v>
      </c>
      <c r="C28" s="39"/>
      <c r="D28" s="39"/>
      <c r="E28" s="39"/>
      <c r="F28" s="39"/>
      <c r="G28" s="39">
        <v>12944087</v>
      </c>
      <c r="H28" s="39"/>
      <c r="I28" s="39">
        <v>0</v>
      </c>
      <c r="J28" s="39"/>
      <c r="K28" s="39"/>
      <c r="L28" s="39"/>
      <c r="M28" s="39"/>
      <c r="N28" s="39"/>
      <c r="O28" s="39">
        <f>SUM(C28:N28)</f>
        <v>12944087</v>
      </c>
    </row>
    <row r="29" spans="1:15" ht="36.75" customHeight="1" x14ac:dyDescent="0.2">
      <c r="A29" s="89" t="s">
        <v>155</v>
      </c>
      <c r="B29" s="39"/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f t="shared" si="3"/>
        <v>0</v>
      </c>
    </row>
    <row r="30" spans="1:15" x14ac:dyDescent="0.2">
      <c r="A30" s="38" t="s">
        <v>156</v>
      </c>
      <c r="B30" s="66"/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f t="shared" si="3"/>
        <v>0</v>
      </c>
    </row>
    <row r="31" spans="1:15" x14ac:dyDescent="0.2">
      <c r="A31" s="38" t="s">
        <v>163</v>
      </c>
      <c r="B31" s="66">
        <v>495834</v>
      </c>
      <c r="C31" s="39">
        <v>495834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f t="shared" si="3"/>
        <v>495834</v>
      </c>
    </row>
    <row r="32" spans="1:15" x14ac:dyDescent="0.2">
      <c r="A32" s="38" t="s">
        <v>210</v>
      </c>
      <c r="B32" s="66"/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f t="shared" si="3"/>
        <v>0</v>
      </c>
    </row>
    <row r="33" spans="1:15" x14ac:dyDescent="0.2">
      <c r="A33" s="43" t="s">
        <v>48</v>
      </c>
      <c r="B33" s="44">
        <f>SUM(B22:B32)</f>
        <v>30379622</v>
      </c>
      <c r="C33" s="44">
        <f t="shared" ref="C33:N33" si="4">SUM(C22:C32)</f>
        <v>1371665</v>
      </c>
      <c r="D33" s="44">
        <f t="shared" si="4"/>
        <v>1665831</v>
      </c>
      <c r="E33" s="44">
        <f t="shared" si="4"/>
        <v>1255831</v>
      </c>
      <c r="F33" s="44">
        <f t="shared" si="4"/>
        <v>755831</v>
      </c>
      <c r="G33" s="44">
        <f t="shared" si="4"/>
        <v>13699918</v>
      </c>
      <c r="H33" s="44">
        <f t="shared" si="4"/>
        <v>755831</v>
      </c>
      <c r="I33" s="44">
        <f t="shared" si="4"/>
        <v>755831</v>
      </c>
      <c r="J33" s="44">
        <f t="shared" si="4"/>
        <v>1015831</v>
      </c>
      <c r="K33" s="44">
        <f t="shared" si="4"/>
        <v>775831</v>
      </c>
      <c r="L33" s="44">
        <f t="shared" si="4"/>
        <v>795831</v>
      </c>
      <c r="M33" s="44">
        <f t="shared" si="4"/>
        <v>1179831</v>
      </c>
      <c r="N33" s="44">
        <f t="shared" si="4"/>
        <v>6351560</v>
      </c>
      <c r="O33" s="44">
        <f>SUM(O22:O32)</f>
        <v>30379622</v>
      </c>
    </row>
  </sheetData>
  <mergeCells count="1">
    <mergeCell ref="A3:O3"/>
  </mergeCells>
  <phoneticPr fontId="4" type="noConversion"/>
  <pageMargins left="0.75" right="0.75" top="1" bottom="1" header="0.5" footer="0.5"/>
  <pageSetup paperSize="9" scale="71" orientation="landscape" r:id="rId1"/>
  <headerFooter alignWithMargins="0">
    <oddHeader>&amp;R7. számú melléklet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/>
  <dimension ref="A1:M34"/>
  <sheetViews>
    <sheetView view="pageLayout" topLeftCell="B1" zoomScaleNormal="110" workbookViewId="0">
      <selection activeCell="A2" sqref="A2:H3"/>
    </sheetView>
  </sheetViews>
  <sheetFormatPr defaultRowHeight="12.75" x14ac:dyDescent="0.2"/>
  <cols>
    <col min="1" max="1" width="33.28515625" style="4" customWidth="1"/>
    <col min="2" max="2" width="18.28515625" style="4" customWidth="1"/>
    <col min="3" max="3" width="18.7109375" style="4" customWidth="1"/>
    <col min="4" max="4" width="17" style="4" customWidth="1"/>
    <col min="5" max="5" width="33.7109375" style="4" customWidth="1"/>
    <col min="6" max="6" width="16.85546875" style="4" customWidth="1"/>
    <col min="7" max="7" width="16.5703125" style="116" customWidth="1"/>
    <col min="8" max="8" width="19.7109375" style="4" customWidth="1"/>
    <col min="10" max="10" width="16.5703125" bestFit="1" customWidth="1"/>
    <col min="12" max="12" width="17.42578125" bestFit="1" customWidth="1"/>
    <col min="13" max="13" width="12.5703125" bestFit="1" customWidth="1"/>
  </cols>
  <sheetData>
    <row r="1" spans="1:13" x14ac:dyDescent="0.2">
      <c r="G1" s="115"/>
    </row>
    <row r="2" spans="1:13" x14ac:dyDescent="0.2">
      <c r="A2" s="608" t="s">
        <v>344</v>
      </c>
      <c r="B2" s="608"/>
      <c r="C2" s="608"/>
      <c r="D2" s="608"/>
      <c r="E2" s="608"/>
      <c r="F2" s="608"/>
      <c r="G2" s="608"/>
      <c r="H2" s="608"/>
    </row>
    <row r="3" spans="1:13" ht="35.25" customHeight="1" x14ac:dyDescent="0.2">
      <c r="A3" s="608"/>
      <c r="B3" s="608"/>
      <c r="C3" s="608"/>
      <c r="D3" s="608"/>
      <c r="E3" s="608"/>
      <c r="F3" s="608"/>
      <c r="G3" s="608"/>
      <c r="H3" s="608"/>
    </row>
    <row r="4" spans="1:13" x14ac:dyDescent="0.2">
      <c r="A4" s="10"/>
      <c r="B4" s="10"/>
      <c r="D4" s="10"/>
    </row>
    <row r="5" spans="1:13" ht="13.5" thickBot="1" x14ac:dyDescent="0.25">
      <c r="G5" s="609" t="s">
        <v>264</v>
      </c>
      <c r="H5" s="609"/>
    </row>
    <row r="6" spans="1:13" ht="12.75" customHeight="1" x14ac:dyDescent="0.2">
      <c r="A6" s="619" t="s">
        <v>284</v>
      </c>
      <c r="B6" s="605" t="s">
        <v>345</v>
      </c>
      <c r="C6" s="605" t="s">
        <v>294</v>
      </c>
      <c r="D6" s="605" t="s">
        <v>346</v>
      </c>
      <c r="E6" s="619" t="s">
        <v>1</v>
      </c>
      <c r="F6" s="605" t="s">
        <v>345</v>
      </c>
      <c r="G6" s="605" t="s">
        <v>294</v>
      </c>
      <c r="H6" s="605" t="s">
        <v>346</v>
      </c>
    </row>
    <row r="7" spans="1:13" x14ac:dyDescent="0.2">
      <c r="A7" s="620"/>
      <c r="B7" s="606"/>
      <c r="C7" s="606"/>
      <c r="D7" s="606"/>
      <c r="E7" s="620"/>
      <c r="F7" s="606"/>
      <c r="G7" s="606"/>
      <c r="H7" s="606"/>
    </row>
    <row r="8" spans="1:13" ht="13.5" thickBot="1" x14ac:dyDescent="0.25">
      <c r="A8" s="621"/>
      <c r="B8" s="607"/>
      <c r="C8" s="607"/>
      <c r="D8" s="607"/>
      <c r="E8" s="621"/>
      <c r="F8" s="607"/>
      <c r="G8" s="607"/>
      <c r="H8" s="607"/>
    </row>
    <row r="9" spans="1:13" ht="25.5" x14ac:dyDescent="0.2">
      <c r="A9" s="277" t="s">
        <v>150</v>
      </c>
      <c r="B9" s="274">
        <v>3104350</v>
      </c>
      <c r="C9" s="274">
        <v>5668421</v>
      </c>
      <c r="D9" s="274">
        <v>5668421</v>
      </c>
      <c r="E9" s="227" t="s">
        <v>119</v>
      </c>
      <c r="F9" s="223">
        <v>13989887</v>
      </c>
      <c r="G9" s="223">
        <v>17556360</v>
      </c>
      <c r="H9" s="223">
        <v>17556360</v>
      </c>
      <c r="L9" s="92"/>
    </row>
    <row r="10" spans="1:13" ht="25.5" customHeight="1" x14ac:dyDescent="0.2">
      <c r="A10" s="278" t="s">
        <v>169</v>
      </c>
      <c r="B10" s="275">
        <v>422380</v>
      </c>
      <c r="C10" s="275">
        <v>1121224</v>
      </c>
      <c r="D10" s="275">
        <v>1121224</v>
      </c>
      <c r="E10" s="228" t="s">
        <v>174</v>
      </c>
      <c r="F10" s="222">
        <v>171000</v>
      </c>
      <c r="G10" s="222">
        <v>600000</v>
      </c>
      <c r="H10" s="222">
        <v>600000</v>
      </c>
      <c r="L10" s="92"/>
    </row>
    <row r="11" spans="1:13" ht="14.25" customHeight="1" x14ac:dyDescent="0.2">
      <c r="A11" s="279" t="s">
        <v>152</v>
      </c>
      <c r="B11" s="275">
        <v>3695240</v>
      </c>
      <c r="C11" s="275">
        <v>6829580</v>
      </c>
      <c r="D11" s="275">
        <v>6829580</v>
      </c>
      <c r="E11" s="229" t="s">
        <v>117</v>
      </c>
      <c r="F11" s="222">
        <v>900500</v>
      </c>
      <c r="G11" s="222">
        <v>652000</v>
      </c>
      <c r="H11" s="222">
        <v>652000</v>
      </c>
      <c r="I11" s="140"/>
      <c r="J11" s="1"/>
      <c r="K11" s="140"/>
      <c r="L11" s="92"/>
    </row>
    <row r="12" spans="1:13" x14ac:dyDescent="0.2">
      <c r="A12" s="279" t="s">
        <v>153</v>
      </c>
      <c r="B12" s="275">
        <v>3938120</v>
      </c>
      <c r="C12" s="275">
        <v>3877040</v>
      </c>
      <c r="D12" s="275">
        <v>3877040</v>
      </c>
      <c r="E12" s="226" t="s">
        <v>136</v>
      </c>
      <c r="F12" s="222"/>
      <c r="G12" s="231">
        <v>0</v>
      </c>
      <c r="H12" s="224"/>
    </row>
    <row r="13" spans="1:13" x14ac:dyDescent="0.2">
      <c r="A13" s="279" t="s">
        <v>172</v>
      </c>
      <c r="B13" s="275">
        <v>5779611</v>
      </c>
      <c r="C13" s="275">
        <v>2146223</v>
      </c>
      <c r="D13" s="275">
        <v>2146223</v>
      </c>
      <c r="E13" s="228" t="s">
        <v>175</v>
      </c>
      <c r="F13" s="222">
        <v>2374148</v>
      </c>
      <c r="G13" s="416">
        <v>1536383</v>
      </c>
      <c r="H13" s="224">
        <v>1536383</v>
      </c>
      <c r="K13" s="2"/>
    </row>
    <row r="14" spans="1:13" ht="15.75" customHeight="1" x14ac:dyDescent="0.2">
      <c r="A14" s="279" t="s">
        <v>173</v>
      </c>
      <c r="B14" s="275">
        <v>4999611</v>
      </c>
      <c r="C14" s="275">
        <v>1264823</v>
      </c>
      <c r="D14" s="275">
        <v>1264823</v>
      </c>
      <c r="E14" s="229" t="s">
        <v>252</v>
      </c>
      <c r="F14" s="222">
        <v>2374148</v>
      </c>
      <c r="G14" s="416">
        <v>1536383</v>
      </c>
      <c r="H14" s="224">
        <v>1536383</v>
      </c>
    </row>
    <row r="15" spans="1:13" ht="15.75" customHeight="1" thickBot="1" x14ac:dyDescent="0.25">
      <c r="A15" s="280" t="s">
        <v>163</v>
      </c>
      <c r="B15" s="276">
        <v>495834</v>
      </c>
      <c r="C15" s="276">
        <v>702255</v>
      </c>
      <c r="D15" s="276">
        <v>702255</v>
      </c>
      <c r="E15" s="230" t="s">
        <v>254</v>
      </c>
      <c r="F15" s="225"/>
      <c r="G15" s="232">
        <v>0</v>
      </c>
      <c r="H15" s="233">
        <v>0</v>
      </c>
      <c r="L15" s="92"/>
      <c r="M15" s="92"/>
    </row>
    <row r="16" spans="1:13" ht="13.5" thickBot="1" x14ac:dyDescent="0.25">
      <c r="A16" s="13" t="s">
        <v>17</v>
      </c>
      <c r="B16" s="360">
        <f>SUM(B9+B10+B11+B12+B13+B15)</f>
        <v>17435535</v>
      </c>
      <c r="C16" s="360">
        <f>SUM(C9+C10+C11+C12+C13+C15)</f>
        <v>20344743</v>
      </c>
      <c r="D16" s="360">
        <f>SUM(D9+D10+D11+D12+D13+D15)</f>
        <v>20344743</v>
      </c>
      <c r="E16" s="361" t="s">
        <v>18</v>
      </c>
      <c r="F16" s="360">
        <f>F9+F10+F11+F12+F13</f>
        <v>17435535</v>
      </c>
      <c r="G16" s="360">
        <f>G9+G10+G11+G12+G13</f>
        <v>20344743</v>
      </c>
      <c r="H16" s="360">
        <f>H9+H10+H12+H13+H15+H11</f>
        <v>20344743</v>
      </c>
      <c r="J16" s="92"/>
      <c r="L16" s="394"/>
    </row>
    <row r="17" spans="1:13" x14ac:dyDescent="0.2">
      <c r="A17" s="613" t="s">
        <v>355</v>
      </c>
      <c r="B17" s="614"/>
      <c r="C17" s="614"/>
      <c r="D17" s="614"/>
      <c r="E17" s="614"/>
      <c r="F17" s="614"/>
      <c r="G17" s="614"/>
      <c r="H17" s="615"/>
      <c r="J17" s="92"/>
      <c r="L17" s="92"/>
    </row>
    <row r="18" spans="1:13" ht="13.5" thickBot="1" x14ac:dyDescent="0.25">
      <c r="A18" s="616"/>
      <c r="B18" s="617"/>
      <c r="C18" s="617"/>
      <c r="D18" s="617"/>
      <c r="E18" s="617"/>
      <c r="F18" s="617"/>
      <c r="G18" s="617"/>
      <c r="H18" s="618"/>
      <c r="J18" s="92"/>
    </row>
    <row r="19" spans="1:13" ht="41.25" customHeight="1" thickBot="1" x14ac:dyDescent="0.25">
      <c r="A19" s="442" t="s">
        <v>19</v>
      </c>
      <c r="B19" s="440" t="s">
        <v>345</v>
      </c>
      <c r="C19" s="440" t="s">
        <v>294</v>
      </c>
      <c r="D19" s="441" t="s">
        <v>346</v>
      </c>
      <c r="E19" s="444" t="s">
        <v>20</v>
      </c>
      <c r="F19" s="443" t="s">
        <v>347</v>
      </c>
      <c r="G19" s="443" t="s">
        <v>294</v>
      </c>
      <c r="H19" s="443" t="s">
        <v>346</v>
      </c>
      <c r="L19" s="92"/>
      <c r="M19" s="92"/>
    </row>
    <row r="20" spans="1:13" ht="27" customHeight="1" thickBot="1" x14ac:dyDescent="0.25">
      <c r="A20" s="348"/>
      <c r="B20" s="439"/>
      <c r="C20" s="357">
        <f ca="1">-C20</f>
        <v>0</v>
      </c>
      <c r="D20" s="366">
        <v>0</v>
      </c>
      <c r="E20" s="359" t="s">
        <v>253</v>
      </c>
      <c r="F20" s="356">
        <v>0</v>
      </c>
      <c r="G20" s="357">
        <v>0</v>
      </c>
      <c r="H20" s="366">
        <v>0</v>
      </c>
      <c r="J20" s="394"/>
      <c r="L20" s="92"/>
      <c r="M20" s="92"/>
    </row>
    <row r="21" spans="1:13" ht="26.25" thickBot="1" x14ac:dyDescent="0.25">
      <c r="A21" s="348"/>
      <c r="B21" s="349"/>
      <c r="C21" s="357">
        <v>0</v>
      </c>
      <c r="D21" s="366">
        <v>0</v>
      </c>
      <c r="E21" s="358" t="s">
        <v>125</v>
      </c>
      <c r="F21" s="222">
        <v>1355686</v>
      </c>
      <c r="G21" s="357">
        <v>0</v>
      </c>
      <c r="H21" s="366">
        <v>0</v>
      </c>
      <c r="J21" s="394"/>
      <c r="M21" s="92"/>
    </row>
    <row r="22" spans="1:13" ht="13.5" thickBot="1" x14ac:dyDescent="0.25">
      <c r="A22" s="348"/>
      <c r="B22" s="349"/>
      <c r="C22" s="357">
        <v>0</v>
      </c>
      <c r="D22" s="366">
        <v>0</v>
      </c>
      <c r="E22" s="228" t="s">
        <v>174</v>
      </c>
      <c r="F22" s="222"/>
      <c r="G22" s="357">
        <v>0</v>
      </c>
      <c r="H22" s="366">
        <v>0</v>
      </c>
      <c r="J22" s="394"/>
      <c r="M22" s="92"/>
    </row>
    <row r="23" spans="1:13" ht="13.5" thickBot="1" x14ac:dyDescent="0.25">
      <c r="A23" s="348"/>
      <c r="B23" s="349"/>
      <c r="C23" s="357">
        <v>0</v>
      </c>
      <c r="D23" s="366">
        <v>0</v>
      </c>
      <c r="E23" s="229" t="s">
        <v>117</v>
      </c>
      <c r="F23" s="222"/>
      <c r="G23" s="357">
        <v>0</v>
      </c>
      <c r="H23" s="366">
        <v>0</v>
      </c>
      <c r="J23" s="394"/>
    </row>
    <row r="24" spans="1:13" ht="13.5" thickBot="1" x14ac:dyDescent="0.25">
      <c r="A24" s="348" t="s">
        <v>268</v>
      </c>
      <c r="B24" s="222">
        <v>0</v>
      </c>
      <c r="C24" s="357">
        <v>0</v>
      </c>
      <c r="D24" s="366">
        <v>0</v>
      </c>
      <c r="E24" s="228" t="s">
        <v>139</v>
      </c>
      <c r="F24" s="222"/>
      <c r="G24" s="357">
        <v>0</v>
      </c>
      <c r="H24" s="366">
        <v>0</v>
      </c>
      <c r="J24" s="394"/>
    </row>
    <row r="25" spans="1:13" ht="13.5" thickBot="1" x14ac:dyDescent="0.25">
      <c r="A25" s="226" t="s">
        <v>154</v>
      </c>
      <c r="B25" s="222">
        <v>12944087</v>
      </c>
      <c r="C25" s="357">
        <v>0</v>
      </c>
      <c r="D25" s="366">
        <v>0</v>
      </c>
      <c r="E25" s="228" t="s">
        <v>136</v>
      </c>
      <c r="F25" s="222"/>
      <c r="G25" s="357">
        <v>0</v>
      </c>
      <c r="H25" s="366">
        <v>0</v>
      </c>
      <c r="J25" s="394"/>
    </row>
    <row r="26" spans="1:13" ht="13.5" thickBot="1" x14ac:dyDescent="0.25">
      <c r="A26" s="226" t="s">
        <v>155</v>
      </c>
      <c r="B26" s="222"/>
      <c r="C26" s="357">
        <v>0</v>
      </c>
      <c r="D26" s="366">
        <v>0</v>
      </c>
      <c r="E26" s="228" t="s">
        <v>127</v>
      </c>
      <c r="F26" s="222"/>
      <c r="G26" s="357">
        <v>0</v>
      </c>
      <c r="H26" s="366">
        <v>0</v>
      </c>
      <c r="J26" s="394"/>
    </row>
    <row r="27" spans="1:13" ht="15" customHeight="1" thickBot="1" x14ac:dyDescent="0.25">
      <c r="A27" s="226" t="s">
        <v>156</v>
      </c>
      <c r="B27" s="222"/>
      <c r="C27" s="357">
        <v>0</v>
      </c>
      <c r="D27" s="366">
        <v>0</v>
      </c>
      <c r="E27" s="229" t="s">
        <v>176</v>
      </c>
      <c r="F27" s="222">
        <v>11588401</v>
      </c>
      <c r="G27" s="357">
        <v>0</v>
      </c>
      <c r="H27" s="366">
        <v>0</v>
      </c>
      <c r="J27" s="394"/>
    </row>
    <row r="28" spans="1:13" ht="15" customHeight="1" thickBot="1" x14ac:dyDescent="0.25">
      <c r="A28" s="347" t="s">
        <v>163</v>
      </c>
      <c r="B28" s="222">
        <v>0</v>
      </c>
      <c r="C28" s="357">
        <v>0</v>
      </c>
      <c r="D28" s="366">
        <v>0</v>
      </c>
      <c r="E28" s="228" t="s">
        <v>276</v>
      </c>
      <c r="F28" s="222"/>
      <c r="G28" s="357">
        <v>0</v>
      </c>
      <c r="H28" s="366">
        <v>0</v>
      </c>
      <c r="J28" s="394"/>
    </row>
    <row r="29" spans="1:13" ht="15" customHeight="1" thickBot="1" x14ac:dyDescent="0.25">
      <c r="A29" s="355"/>
      <c r="B29" s="225"/>
      <c r="C29" s="357">
        <v>0</v>
      </c>
      <c r="D29" s="366">
        <v>0</v>
      </c>
      <c r="E29" s="353" t="s">
        <v>251</v>
      </c>
      <c r="F29" s="225">
        <v>11588401</v>
      </c>
      <c r="G29" s="357">
        <v>0</v>
      </c>
      <c r="H29" s="366">
        <v>0</v>
      </c>
      <c r="J29" s="394"/>
    </row>
    <row r="30" spans="1:13" ht="13.5" thickBot="1" x14ac:dyDescent="0.25">
      <c r="A30" s="354" t="s">
        <v>21</v>
      </c>
      <c r="B30" s="351">
        <f>SUM(B19:B28)</f>
        <v>12944087</v>
      </c>
      <c r="C30" s="351">
        <v>0</v>
      </c>
      <c r="D30" s="352">
        <v>0</v>
      </c>
      <c r="E30" s="350" t="s">
        <v>22</v>
      </c>
      <c r="F30" s="351">
        <f>SUM(F21:F27)</f>
        <v>12944087</v>
      </c>
      <c r="G30" s="351">
        <f>SUM(G21:G27)</f>
        <v>0</v>
      </c>
      <c r="H30" s="352">
        <f>H20+H21+H22+H23+H24+H25+H26+H27</f>
        <v>0</v>
      </c>
      <c r="J30" s="394"/>
    </row>
    <row r="31" spans="1:13" ht="27" customHeight="1" x14ac:dyDescent="0.35">
      <c r="A31" s="610" t="s">
        <v>255</v>
      </c>
      <c r="B31" s="611"/>
      <c r="C31" s="611"/>
      <c r="D31" s="611"/>
      <c r="E31" s="611"/>
      <c r="F31" s="611"/>
      <c r="G31" s="611"/>
      <c r="H31" s="612"/>
      <c r="J31" s="394"/>
    </row>
    <row r="32" spans="1:13" ht="13.5" thickBot="1" x14ac:dyDescent="0.25">
      <c r="A32" s="14" t="s">
        <v>23</v>
      </c>
      <c r="B32" s="221">
        <f>B16+B30</f>
        <v>30379622</v>
      </c>
      <c r="C32" s="221">
        <f>C16+C30</f>
        <v>20344743</v>
      </c>
      <c r="D32" s="221">
        <f>D16+D30</f>
        <v>20344743</v>
      </c>
      <c r="E32" s="15" t="s">
        <v>23</v>
      </c>
      <c r="F32" s="221">
        <f>F16+F30</f>
        <v>30379622</v>
      </c>
      <c r="G32" s="221">
        <f>G16+G30</f>
        <v>20344743</v>
      </c>
      <c r="H32" s="221">
        <f>H16+H30</f>
        <v>20344743</v>
      </c>
      <c r="J32" s="394"/>
    </row>
    <row r="33" spans="3:8" x14ac:dyDescent="0.2">
      <c r="H33" s="90"/>
    </row>
    <row r="34" spans="3:8" x14ac:dyDescent="0.2">
      <c r="C34" s="7"/>
      <c r="D34" s="7"/>
      <c r="F34" s="90"/>
      <c r="G34" s="90"/>
      <c r="H34" s="7"/>
    </row>
  </sheetData>
  <mergeCells count="12">
    <mergeCell ref="G6:G8"/>
    <mergeCell ref="H6:H8"/>
    <mergeCell ref="A2:H3"/>
    <mergeCell ref="G5:H5"/>
    <mergeCell ref="A31:H31"/>
    <mergeCell ref="A17:H18"/>
    <mergeCell ref="A6:A8"/>
    <mergeCell ref="E6:E8"/>
    <mergeCell ref="C6:C8"/>
    <mergeCell ref="B6:B8"/>
    <mergeCell ref="F6:F8"/>
    <mergeCell ref="D6:D8"/>
  </mergeCells>
  <phoneticPr fontId="4" type="noConversion"/>
  <pageMargins left="0.78740157480314965" right="0.19685039370078741" top="0.98425196850393704" bottom="0.98425196850393704" header="0.51181102362204722" footer="0.51181102362204722"/>
  <pageSetup paperSize="9" scale="69" orientation="landscape" r:id="rId1"/>
  <headerFooter alignWithMargins="0">
    <oddHeader xml:space="preserve">&amp;R8. számú melléklet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/>
  <dimension ref="A1:J10"/>
  <sheetViews>
    <sheetView view="pageLayout" zoomScaleNormal="100" workbookViewId="0">
      <selection activeCell="G10" sqref="G10"/>
    </sheetView>
  </sheetViews>
  <sheetFormatPr defaultRowHeight="12.75" x14ac:dyDescent="0.2"/>
  <cols>
    <col min="4" max="4" width="23.5703125" customWidth="1"/>
    <col min="6" max="6" width="15.28515625" customWidth="1"/>
    <col min="8" max="8" width="11" customWidth="1"/>
    <col min="10" max="10" width="18.28515625" customWidth="1"/>
  </cols>
  <sheetData>
    <row r="1" spans="1:10" ht="38.25" customHeight="1" x14ac:dyDescent="0.2">
      <c r="A1" s="630" t="s">
        <v>348</v>
      </c>
      <c r="B1" s="630"/>
      <c r="C1" s="630"/>
      <c r="D1" s="630"/>
      <c r="E1" s="630"/>
      <c r="F1" s="630"/>
      <c r="G1" s="630"/>
      <c r="H1" s="630"/>
      <c r="I1" s="630"/>
      <c r="J1" s="630"/>
    </row>
    <row r="2" spans="1:10" ht="15.75" x14ac:dyDescent="0.25">
      <c r="A2" s="74"/>
      <c r="B2" s="74"/>
      <c r="C2" s="74"/>
      <c r="D2" s="74"/>
      <c r="E2" s="74"/>
      <c r="F2" s="74"/>
      <c r="G2" s="74"/>
      <c r="H2" s="74"/>
      <c r="I2" s="74"/>
      <c r="J2" s="75"/>
    </row>
    <row r="3" spans="1:10" ht="15" x14ac:dyDescent="0.2">
      <c r="A3" s="75"/>
      <c r="B3" s="75"/>
      <c r="C3" s="75"/>
      <c r="D3" s="75"/>
      <c r="E3" s="75"/>
      <c r="F3" s="75"/>
      <c r="G3" s="75"/>
      <c r="H3" s="75"/>
      <c r="I3" s="75"/>
      <c r="J3" s="75"/>
    </row>
    <row r="4" spans="1:10" ht="15.75" thickBot="1" x14ac:dyDescent="0.25">
      <c r="A4" s="75"/>
      <c r="B4" s="75"/>
      <c r="C4" s="75"/>
      <c r="D4" s="75"/>
      <c r="E4" s="75"/>
      <c r="F4" s="75"/>
      <c r="G4" s="635" t="s">
        <v>72</v>
      </c>
      <c r="H4" s="635"/>
      <c r="I4" s="635"/>
      <c r="J4" s="635"/>
    </row>
    <row r="5" spans="1:10" ht="16.5" thickBot="1" x14ac:dyDescent="0.3">
      <c r="A5" s="638" t="s">
        <v>0</v>
      </c>
      <c r="B5" s="639"/>
      <c r="C5" s="639"/>
      <c r="D5" s="640"/>
      <c r="E5" s="644" t="s">
        <v>32</v>
      </c>
      <c r="F5" s="645"/>
      <c r="G5" s="645"/>
      <c r="H5" s="645"/>
      <c r="I5" s="645"/>
      <c r="J5" s="646"/>
    </row>
    <row r="6" spans="1:10" ht="16.5" thickBot="1" x14ac:dyDescent="0.3">
      <c r="A6" s="641"/>
      <c r="B6" s="642"/>
      <c r="C6" s="642"/>
      <c r="D6" s="643"/>
      <c r="E6" s="631" t="s">
        <v>295</v>
      </c>
      <c r="F6" s="632"/>
      <c r="G6" s="636" t="s">
        <v>76</v>
      </c>
      <c r="H6" s="637"/>
      <c r="I6" s="633" t="s">
        <v>263</v>
      </c>
      <c r="J6" s="634"/>
    </row>
    <row r="7" spans="1:10" ht="26.25" customHeight="1" thickBot="1" x14ac:dyDescent="0.25">
      <c r="A7" s="623" t="s">
        <v>24</v>
      </c>
      <c r="B7" s="624"/>
      <c r="C7" s="624"/>
      <c r="D7" s="625"/>
      <c r="E7" s="626">
        <v>0</v>
      </c>
      <c r="F7" s="627"/>
      <c r="G7" s="626">
        <v>0</v>
      </c>
      <c r="H7" s="627"/>
      <c r="I7" s="628">
        <v>0</v>
      </c>
      <c r="J7" s="629"/>
    </row>
    <row r="8" spans="1:10" ht="35.25" customHeight="1" x14ac:dyDescent="0.2"/>
    <row r="9" spans="1:10" ht="29.25" customHeight="1" x14ac:dyDescent="0.2">
      <c r="A9" s="622" t="s">
        <v>282</v>
      </c>
      <c r="B9" s="622"/>
      <c r="C9" s="622"/>
      <c r="D9" s="622"/>
      <c r="E9" s="622"/>
      <c r="F9" s="622"/>
      <c r="G9" s="622"/>
      <c r="H9" s="622"/>
      <c r="I9" s="622"/>
      <c r="J9" s="622"/>
    </row>
    <row r="10" spans="1:10" x14ac:dyDescent="0.2">
      <c r="A10" t="s">
        <v>296</v>
      </c>
    </row>
  </sheetData>
  <mergeCells count="12">
    <mergeCell ref="A1:J1"/>
    <mergeCell ref="E6:F6"/>
    <mergeCell ref="I6:J6"/>
    <mergeCell ref="G4:J4"/>
    <mergeCell ref="G6:H6"/>
    <mergeCell ref="A5:D6"/>
    <mergeCell ref="E5:J5"/>
    <mergeCell ref="A9:J9"/>
    <mergeCell ref="A7:D7"/>
    <mergeCell ref="G7:H7"/>
    <mergeCell ref="I7:J7"/>
    <mergeCell ref="E7:F7"/>
  </mergeCells>
  <phoneticPr fontId="35" type="noConversion"/>
  <pageMargins left="0.75" right="0.75" top="1" bottom="1" header="0.5" footer="0.5"/>
  <pageSetup paperSize="9" orientation="landscape" r:id="rId1"/>
  <headerFooter alignWithMargins="0">
    <oddHeader xml:space="preserve">&amp;R9. számú melléklet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view="pageLayout" topLeftCell="A7" zoomScaleNormal="100" workbookViewId="0">
      <selection activeCell="F9" sqref="F9"/>
    </sheetView>
  </sheetViews>
  <sheetFormatPr defaultRowHeight="12.75" x14ac:dyDescent="0.2"/>
  <cols>
    <col min="2" max="2" width="23.7109375" bestFit="1" customWidth="1"/>
    <col min="3" max="3" width="11.7109375" customWidth="1"/>
    <col min="4" max="4" width="12.5703125" customWidth="1"/>
    <col min="5" max="5" width="13.42578125" customWidth="1"/>
    <col min="6" max="6" width="16.7109375" customWidth="1"/>
    <col min="7" max="7" width="14" customWidth="1"/>
    <col min="8" max="9" width="11" customWidth="1"/>
    <col min="10" max="10" width="11.140625" customWidth="1"/>
    <col min="11" max="11" width="11.42578125" customWidth="1"/>
    <col min="12" max="12" width="10.7109375" customWidth="1"/>
    <col min="13" max="13" width="11.28515625" customWidth="1"/>
    <col min="14" max="14" width="12.140625" customWidth="1"/>
    <col min="15" max="15" width="12" customWidth="1"/>
    <col min="16" max="16" width="11.140625" customWidth="1"/>
  </cols>
  <sheetData>
    <row r="1" spans="1:27" s="123" customFormat="1" ht="33" customHeight="1" x14ac:dyDescent="0.25">
      <c r="A1" s="652" t="s">
        <v>349</v>
      </c>
      <c r="B1" s="652"/>
      <c r="C1" s="652"/>
      <c r="D1" s="652"/>
      <c r="E1" s="652"/>
      <c r="F1" s="652"/>
      <c r="G1" s="652"/>
    </row>
    <row r="2" spans="1:27" s="123" customFormat="1" ht="15.95" customHeight="1" thickBot="1" x14ac:dyDescent="0.3">
      <c r="A2" s="180"/>
      <c r="B2" s="180"/>
      <c r="C2" s="180"/>
      <c r="D2" s="653"/>
      <c r="E2" s="653"/>
      <c r="F2" s="654" t="s">
        <v>272</v>
      </c>
      <c r="G2" s="654"/>
      <c r="H2" s="125"/>
    </row>
    <row r="3" spans="1:27" s="123" customFormat="1" ht="63" customHeight="1" x14ac:dyDescent="0.25">
      <c r="A3" s="655" t="s">
        <v>53</v>
      </c>
      <c r="B3" s="657" t="s">
        <v>96</v>
      </c>
      <c r="C3" s="659" t="s">
        <v>81</v>
      </c>
      <c r="D3" s="660"/>
      <c r="E3" s="660"/>
      <c r="F3" s="661"/>
      <c r="G3" s="662" t="s">
        <v>82</v>
      </c>
    </row>
    <row r="4" spans="1:27" s="123" customFormat="1" ht="15.75" thickBot="1" x14ac:dyDescent="0.3">
      <c r="A4" s="656"/>
      <c r="B4" s="658"/>
      <c r="C4" s="126" t="s">
        <v>256</v>
      </c>
      <c r="D4" s="126" t="s">
        <v>278</v>
      </c>
      <c r="E4" s="126" t="s">
        <v>293</v>
      </c>
      <c r="F4" s="455" t="s">
        <v>340</v>
      </c>
      <c r="G4" s="663"/>
    </row>
    <row r="5" spans="1:27" s="123" customFormat="1" ht="15" x14ac:dyDescent="0.25">
      <c r="A5" s="308">
        <v>1</v>
      </c>
      <c r="B5" s="309"/>
      <c r="C5" s="309"/>
      <c r="D5" s="309"/>
      <c r="E5" s="309"/>
      <c r="F5" s="309"/>
      <c r="G5" s="310"/>
    </row>
    <row r="6" spans="1:27" s="123" customFormat="1" ht="15.75" thickBot="1" x14ac:dyDescent="0.3">
      <c r="A6" s="311"/>
      <c r="B6" s="312" t="s">
        <v>83</v>
      </c>
      <c r="C6" s="313">
        <v>0</v>
      </c>
      <c r="D6" s="313">
        <v>0</v>
      </c>
      <c r="E6" s="313">
        <v>0</v>
      </c>
      <c r="F6" s="313">
        <v>0</v>
      </c>
      <c r="G6" s="314">
        <v>0</v>
      </c>
    </row>
    <row r="7" spans="1:27" s="123" customFormat="1" ht="30.75" customHeight="1" x14ac:dyDescent="0.25">
      <c r="A7" s="647" t="s">
        <v>351</v>
      </c>
      <c r="B7" s="647"/>
      <c r="C7" s="647"/>
      <c r="D7" s="647"/>
      <c r="E7" s="647"/>
      <c r="F7" s="647"/>
      <c r="G7" s="647"/>
      <c r="H7" s="647"/>
      <c r="I7" s="647"/>
      <c r="J7" s="647"/>
      <c r="K7" s="647"/>
      <c r="L7" s="647"/>
      <c r="M7" s="647"/>
      <c r="N7" s="647"/>
      <c r="O7" s="647"/>
      <c r="P7" s="647"/>
    </row>
    <row r="8" spans="1:27" s="123" customFormat="1" ht="15" x14ac:dyDescent="0.25">
      <c r="A8" s="124"/>
      <c r="B8" s="124"/>
      <c r="P8" s="127" t="s">
        <v>80</v>
      </c>
    </row>
    <row r="9" spans="1:27" s="123" customFormat="1" ht="63" x14ac:dyDescent="0.25">
      <c r="A9" s="456" t="s">
        <v>53</v>
      </c>
      <c r="B9" s="648" t="s">
        <v>93</v>
      </c>
      <c r="C9" s="648"/>
      <c r="D9" s="648"/>
      <c r="E9" s="648"/>
      <c r="F9" s="456" t="s">
        <v>221</v>
      </c>
      <c r="G9" s="456" t="s">
        <v>222</v>
      </c>
      <c r="H9" s="456" t="s">
        <v>223</v>
      </c>
      <c r="I9" s="456" t="s">
        <v>224</v>
      </c>
      <c r="J9" s="456" t="s">
        <v>225</v>
      </c>
      <c r="K9" s="456" t="s">
        <v>226</v>
      </c>
      <c r="L9" s="456" t="s">
        <v>231</v>
      </c>
      <c r="M9" s="456" t="s">
        <v>257</v>
      </c>
      <c r="N9" s="456" t="s">
        <v>279</v>
      </c>
      <c r="O9" s="456" t="s">
        <v>297</v>
      </c>
      <c r="P9" s="507" t="s">
        <v>350</v>
      </c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2"/>
    </row>
    <row r="10" spans="1:27" s="123" customFormat="1" ht="15.75" x14ac:dyDescent="0.25">
      <c r="A10" s="456" t="s">
        <v>2</v>
      </c>
      <c r="B10" s="456" t="s">
        <v>220</v>
      </c>
      <c r="C10" s="456"/>
      <c r="D10" s="456"/>
      <c r="E10" s="456"/>
      <c r="F10" s="456">
        <v>0</v>
      </c>
      <c r="G10" s="456">
        <v>0</v>
      </c>
      <c r="H10" s="456">
        <v>0</v>
      </c>
      <c r="I10" s="456">
        <v>0</v>
      </c>
      <c r="J10" s="456">
        <v>0</v>
      </c>
      <c r="K10" s="456">
        <v>0</v>
      </c>
      <c r="L10" s="456">
        <v>0</v>
      </c>
      <c r="M10" s="456">
        <v>0</v>
      </c>
      <c r="N10" s="456">
        <v>0</v>
      </c>
      <c r="O10" s="456">
        <v>0</v>
      </c>
      <c r="P10" s="456">
        <v>0</v>
      </c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2"/>
    </row>
    <row r="11" spans="1:27" s="123" customFormat="1" ht="15.75" customHeight="1" x14ac:dyDescent="0.25">
      <c r="A11" s="457" t="s">
        <v>6</v>
      </c>
      <c r="B11" s="651" t="s">
        <v>95</v>
      </c>
      <c r="C11" s="651"/>
      <c r="D11" s="651"/>
      <c r="E11" s="651"/>
      <c r="F11" s="456">
        <v>0</v>
      </c>
      <c r="G11" s="456">
        <v>0</v>
      </c>
      <c r="H11" s="456">
        <v>0</v>
      </c>
      <c r="I11" s="456">
        <v>0</v>
      </c>
      <c r="J11" s="456">
        <v>0</v>
      </c>
      <c r="K11" s="456">
        <v>0</v>
      </c>
      <c r="L11" s="456">
        <v>0</v>
      </c>
      <c r="M11" s="456">
        <v>0</v>
      </c>
      <c r="N11" s="456">
        <v>0</v>
      </c>
      <c r="O11" s="456">
        <v>0</v>
      </c>
      <c r="P11" s="456">
        <v>0</v>
      </c>
    </row>
    <row r="12" spans="1:27" s="123" customFormat="1" ht="33" customHeight="1" x14ac:dyDescent="0.25">
      <c r="A12" s="457" t="s">
        <v>10</v>
      </c>
      <c r="B12" s="649" t="s">
        <v>358</v>
      </c>
      <c r="C12" s="649"/>
      <c r="D12" s="649"/>
      <c r="E12" s="649"/>
      <c r="F12" s="456">
        <v>0</v>
      </c>
      <c r="G12" s="456">
        <v>0</v>
      </c>
      <c r="H12" s="456">
        <v>0</v>
      </c>
      <c r="I12" s="456">
        <v>0</v>
      </c>
      <c r="J12" s="456">
        <v>0</v>
      </c>
      <c r="K12" s="456">
        <v>0</v>
      </c>
      <c r="L12" s="456">
        <v>0</v>
      </c>
      <c r="M12" s="456">
        <v>0</v>
      </c>
      <c r="N12" s="456">
        <v>0</v>
      </c>
      <c r="O12" s="456">
        <v>0</v>
      </c>
      <c r="P12" s="456">
        <v>0</v>
      </c>
    </row>
    <row r="13" spans="1:27" s="123" customFormat="1" ht="15.75" customHeight="1" x14ac:dyDescent="0.25">
      <c r="A13" s="457" t="s">
        <v>4</v>
      </c>
      <c r="B13" s="650" t="s">
        <v>359</v>
      </c>
      <c r="C13" s="650"/>
      <c r="D13" s="650"/>
      <c r="E13" s="650"/>
      <c r="F13" s="456">
        <v>0</v>
      </c>
      <c r="G13" s="456">
        <v>0</v>
      </c>
      <c r="H13" s="456">
        <v>0</v>
      </c>
      <c r="I13" s="456">
        <v>0</v>
      </c>
      <c r="J13" s="456">
        <v>0</v>
      </c>
      <c r="K13" s="456">
        <v>0</v>
      </c>
      <c r="L13" s="456">
        <v>0</v>
      </c>
      <c r="M13" s="456">
        <v>0</v>
      </c>
      <c r="N13" s="456">
        <v>0</v>
      </c>
      <c r="O13" s="456">
        <v>0</v>
      </c>
      <c r="P13" s="456">
        <v>0</v>
      </c>
    </row>
  </sheetData>
  <mergeCells count="12">
    <mergeCell ref="A1:G1"/>
    <mergeCell ref="D2:E2"/>
    <mergeCell ref="F2:G2"/>
    <mergeCell ref="A3:A4"/>
    <mergeCell ref="B3:B4"/>
    <mergeCell ref="C3:F3"/>
    <mergeCell ref="G3:G4"/>
    <mergeCell ref="A7:P7"/>
    <mergeCell ref="B9:E9"/>
    <mergeCell ref="B12:E12"/>
    <mergeCell ref="B13:E13"/>
    <mergeCell ref="B11:E11"/>
  </mergeCells>
  <phoneticPr fontId="35" type="noConversion"/>
  <pageMargins left="0.51181102362204722" right="0.51181102362204722" top="0.74803149606299213" bottom="0.74803149606299213" header="0.31496062992125984" footer="0.31496062992125984"/>
  <pageSetup paperSize="9" scale="66" orientation="landscape" r:id="rId1"/>
  <headerFooter>
    <oddHeader>&amp;R10. számú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Layout" topLeftCell="A4" zoomScaleNormal="140" workbookViewId="0">
      <selection activeCell="C21" sqref="C21"/>
    </sheetView>
  </sheetViews>
  <sheetFormatPr defaultColWidth="8" defaultRowHeight="15" x14ac:dyDescent="0.25"/>
  <cols>
    <col min="1" max="1" width="4.85546875" style="123" customWidth="1"/>
    <col min="2" max="2" width="58.85546875" style="123" customWidth="1"/>
    <col min="3" max="3" width="16.7109375" style="123" customWidth="1"/>
    <col min="4" max="5" width="17.140625" style="123" customWidth="1"/>
    <col min="6" max="6" width="19" style="123" customWidth="1"/>
    <col min="7" max="16384" width="8" style="123"/>
  </cols>
  <sheetData>
    <row r="1" spans="1:9" ht="33" customHeight="1" x14ac:dyDescent="0.25">
      <c r="A1" s="652" t="s">
        <v>354</v>
      </c>
      <c r="B1" s="652"/>
      <c r="C1" s="652"/>
      <c r="D1" s="652"/>
      <c r="E1" s="652"/>
      <c r="F1" s="652"/>
    </row>
    <row r="2" spans="1:9" ht="15.95" customHeight="1" thickBot="1" x14ac:dyDescent="0.3">
      <c r="A2" s="124"/>
      <c r="B2" s="124"/>
      <c r="D2" s="125"/>
      <c r="F2" s="127" t="s">
        <v>299</v>
      </c>
    </row>
    <row r="3" spans="1:9" ht="26.25" customHeight="1" thickBot="1" x14ac:dyDescent="0.3">
      <c r="A3" s="128" t="s">
        <v>53</v>
      </c>
      <c r="B3" s="129" t="s">
        <v>84</v>
      </c>
      <c r="C3" s="146" t="s">
        <v>258</v>
      </c>
      <c r="D3" s="145" t="s">
        <v>280</v>
      </c>
      <c r="E3" s="145" t="s">
        <v>298</v>
      </c>
      <c r="F3" s="145" t="s">
        <v>352</v>
      </c>
    </row>
    <row r="4" spans="1:9" ht="15.75" thickBot="1" x14ac:dyDescent="0.3">
      <c r="A4" s="130">
        <v>1</v>
      </c>
      <c r="B4" s="131">
        <v>2</v>
      </c>
      <c r="C4" s="399">
        <v>3</v>
      </c>
      <c r="D4" s="400">
        <v>4</v>
      </c>
      <c r="E4" s="401">
        <v>5</v>
      </c>
      <c r="F4" s="402">
        <v>6</v>
      </c>
    </row>
    <row r="5" spans="1:9" x14ac:dyDescent="0.25">
      <c r="A5" s="132" t="s">
        <v>2</v>
      </c>
      <c r="B5" s="404" t="s">
        <v>85</v>
      </c>
      <c r="C5" s="408">
        <v>171000</v>
      </c>
      <c r="D5" s="409">
        <v>171000</v>
      </c>
      <c r="E5" s="409">
        <v>171000</v>
      </c>
      <c r="F5" s="410">
        <v>171000</v>
      </c>
    </row>
    <row r="6" spans="1:9" x14ac:dyDescent="0.25">
      <c r="A6" s="133" t="s">
        <v>6</v>
      </c>
      <c r="B6" s="405" t="s">
        <v>86</v>
      </c>
      <c r="C6" s="411"/>
      <c r="D6" s="141"/>
      <c r="E6" s="141"/>
      <c r="F6" s="142"/>
    </row>
    <row r="7" spans="1:9" x14ac:dyDescent="0.25">
      <c r="A7" s="133" t="s">
        <v>10</v>
      </c>
      <c r="B7" s="405" t="s">
        <v>87</v>
      </c>
      <c r="C7" s="411"/>
      <c r="D7" s="403"/>
      <c r="E7" s="403"/>
      <c r="F7" s="412"/>
      <c r="I7" s="147"/>
    </row>
    <row r="8" spans="1:9" ht="23.25" x14ac:dyDescent="0.25">
      <c r="A8" s="133" t="s">
        <v>4</v>
      </c>
      <c r="B8" s="406" t="s">
        <v>88</v>
      </c>
      <c r="C8" s="411">
        <v>900000</v>
      </c>
      <c r="D8" s="141">
        <v>200000</v>
      </c>
      <c r="E8" s="141">
        <v>200000</v>
      </c>
      <c r="F8" s="142">
        <v>200000</v>
      </c>
    </row>
    <row r="9" spans="1:9" x14ac:dyDescent="0.25">
      <c r="A9" s="134" t="s">
        <v>7</v>
      </c>
      <c r="B9" s="407" t="s">
        <v>89</v>
      </c>
      <c r="C9" s="411">
        <v>0</v>
      </c>
      <c r="D9" s="141"/>
      <c r="E9" s="141"/>
      <c r="F9" s="142"/>
    </row>
    <row r="10" spans="1:9" x14ac:dyDescent="0.25">
      <c r="A10" s="133" t="s">
        <v>11</v>
      </c>
      <c r="B10" s="405" t="s">
        <v>90</v>
      </c>
      <c r="C10" s="411">
        <v>0</v>
      </c>
      <c r="D10" s="141"/>
      <c r="E10" s="141"/>
      <c r="F10" s="142"/>
    </row>
    <row r="11" spans="1:9" ht="15.75" thickBot="1" x14ac:dyDescent="0.3">
      <c r="A11" s="134" t="s">
        <v>5</v>
      </c>
      <c r="B11" s="407" t="s">
        <v>91</v>
      </c>
      <c r="C11" s="413">
        <v>0</v>
      </c>
      <c r="D11" s="143">
        <v>0</v>
      </c>
      <c r="E11" s="143">
        <v>0</v>
      </c>
      <c r="F11" s="144">
        <v>0</v>
      </c>
    </row>
    <row r="12" spans="1:9" s="190" customFormat="1" ht="15.75" thickBot="1" x14ac:dyDescent="0.3">
      <c r="A12" s="664" t="s">
        <v>92</v>
      </c>
      <c r="B12" s="665"/>
      <c r="C12" s="189">
        <f>SUM(C5:C11)</f>
        <v>1071000</v>
      </c>
      <c r="D12" s="189">
        <f>SUM(D5:D11)</f>
        <v>371000</v>
      </c>
      <c r="E12" s="189">
        <f>SUM(E5:E11)</f>
        <v>371000</v>
      </c>
      <c r="F12" s="189">
        <f>SUM(F5:F11)</f>
        <v>371000</v>
      </c>
    </row>
    <row r="13" spans="1:9" s="191" customFormat="1" ht="33" customHeight="1" thickBot="1" x14ac:dyDescent="0.25">
      <c r="A13" s="666" t="s">
        <v>204</v>
      </c>
      <c r="B13" s="667"/>
      <c r="C13" s="283">
        <f>C12*0.5</f>
        <v>535500</v>
      </c>
      <c r="D13" s="283">
        <f>D12*0.5</f>
        <v>185500</v>
      </c>
      <c r="E13" s="283">
        <f>E12*0.5</f>
        <v>185500</v>
      </c>
      <c r="F13" s="283">
        <f>F12*0.5</f>
        <v>185500</v>
      </c>
    </row>
    <row r="14" spans="1:9" s="191" customFormat="1" thickBot="1" x14ac:dyDescent="0.25">
      <c r="A14" s="668"/>
      <c r="B14" s="669"/>
      <c r="C14" s="192">
        <f>C13/C12</f>
        <v>0.5</v>
      </c>
      <c r="D14" s="192">
        <f>D13/D12</f>
        <v>0.5</v>
      </c>
      <c r="E14" s="192">
        <f>E13/E12</f>
        <v>0.5</v>
      </c>
      <c r="F14" s="192">
        <f>F13/F12</f>
        <v>0.5</v>
      </c>
    </row>
  </sheetData>
  <mergeCells count="4">
    <mergeCell ref="A12:B12"/>
    <mergeCell ref="A1:F1"/>
    <mergeCell ref="A13:B13"/>
    <mergeCell ref="A14:B14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r:id="rId1"/>
  <headerFooter alignWithMargins="0">
    <oddHeader>&amp;R&amp;"Times New Roman CE,Félkövér dőlt"&amp;11 11. számú melléklet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/>
  <dimension ref="A1:S20"/>
  <sheetViews>
    <sheetView tabSelected="1" view="pageLayout" topLeftCell="A7" zoomScaleNormal="100" workbookViewId="0">
      <selection activeCell="H10" sqref="H10"/>
    </sheetView>
  </sheetViews>
  <sheetFormatPr defaultRowHeight="12.75" x14ac:dyDescent="0.2"/>
  <cols>
    <col min="8" max="8" width="20" customWidth="1"/>
  </cols>
  <sheetData>
    <row r="1" spans="1:19" ht="20.25" x14ac:dyDescent="0.3">
      <c r="A1" s="672" t="s">
        <v>73</v>
      </c>
      <c r="B1" s="672"/>
      <c r="C1" s="672"/>
      <c r="D1" s="672"/>
      <c r="E1" s="672"/>
      <c r="F1" s="672"/>
      <c r="G1" s="672"/>
      <c r="H1" s="672"/>
      <c r="I1" s="672"/>
      <c r="L1" s="71"/>
      <c r="M1" s="2"/>
      <c r="N1" s="2"/>
      <c r="O1" s="2"/>
      <c r="P1" s="2"/>
      <c r="Q1" s="2"/>
      <c r="R1" s="2"/>
      <c r="S1" s="71"/>
    </row>
    <row r="2" spans="1:19" ht="15.75" x14ac:dyDescent="0.25">
      <c r="A2" s="69"/>
      <c r="B2" s="69"/>
      <c r="C2" s="69"/>
      <c r="D2" s="69"/>
      <c r="E2" s="69"/>
      <c r="F2" s="69"/>
      <c r="G2" s="69"/>
      <c r="H2" s="69"/>
      <c r="I2" s="69"/>
      <c r="L2" s="71"/>
      <c r="M2" s="2"/>
      <c r="N2" s="2"/>
      <c r="O2" s="670"/>
      <c r="P2" s="670"/>
      <c r="Q2" s="670"/>
      <c r="R2" s="670"/>
      <c r="S2" s="72"/>
    </row>
    <row r="3" spans="1:19" ht="15.75" x14ac:dyDescent="0.25">
      <c r="E3" s="578"/>
      <c r="F3" s="578"/>
      <c r="L3" s="188"/>
      <c r="M3" s="186"/>
      <c r="N3" s="186"/>
      <c r="O3" s="671"/>
      <c r="P3" s="671"/>
      <c r="Q3" s="671"/>
      <c r="R3" s="671"/>
      <c r="S3" s="185"/>
    </row>
    <row r="4" spans="1:19" ht="15.75" x14ac:dyDescent="0.25">
      <c r="A4" s="578" t="s">
        <v>353</v>
      </c>
      <c r="B4" s="578"/>
      <c r="C4" s="578"/>
      <c r="D4" s="578"/>
      <c r="E4" s="578"/>
      <c r="F4" s="578"/>
      <c r="G4" s="578"/>
      <c r="H4" s="578"/>
      <c r="I4" s="578"/>
    </row>
    <row r="5" spans="1:19" ht="15.75" x14ac:dyDescent="0.25">
      <c r="A5" s="578" t="s">
        <v>74</v>
      </c>
      <c r="B5" s="578"/>
      <c r="C5" s="578"/>
      <c r="D5" s="578"/>
      <c r="E5" s="578"/>
      <c r="F5" s="578"/>
      <c r="G5" s="578"/>
      <c r="H5" s="578"/>
      <c r="I5" s="578"/>
    </row>
    <row r="11" spans="1:19" x14ac:dyDescent="0.2">
      <c r="H11" s="202" t="s">
        <v>259</v>
      </c>
    </row>
    <row r="12" spans="1:19" x14ac:dyDescent="0.2">
      <c r="A12" s="70"/>
      <c r="B12" s="70"/>
      <c r="C12" s="72"/>
      <c r="D12" s="122"/>
      <c r="E12" s="122"/>
      <c r="F12" s="122"/>
      <c r="G12" s="122"/>
      <c r="H12" s="70"/>
      <c r="I12" s="2"/>
    </row>
    <row r="13" spans="1:19" x14ac:dyDescent="0.2">
      <c r="A13" s="2"/>
      <c r="B13" s="2"/>
      <c r="C13" s="2"/>
      <c r="D13" s="2"/>
      <c r="E13" s="2"/>
      <c r="F13" s="2"/>
      <c r="G13" s="2"/>
      <c r="H13" s="2"/>
      <c r="I13" s="2"/>
    </row>
    <row r="14" spans="1:19" ht="15.75" x14ac:dyDescent="0.25">
      <c r="A14" s="71" t="s">
        <v>262</v>
      </c>
      <c r="B14" s="2"/>
      <c r="C14" s="2"/>
      <c r="D14" s="2"/>
      <c r="E14" s="2"/>
      <c r="F14" s="2"/>
      <c r="G14" s="2"/>
      <c r="H14" s="71">
        <v>4999611</v>
      </c>
      <c r="I14" s="2"/>
    </row>
    <row r="15" spans="1:19" ht="19.5" customHeight="1" x14ac:dyDescent="0.25">
      <c r="A15" s="71"/>
      <c r="B15" s="2"/>
      <c r="C15" s="2"/>
      <c r="D15" s="670"/>
      <c r="E15" s="670"/>
      <c r="F15" s="670"/>
      <c r="G15" s="670"/>
      <c r="H15" s="72"/>
      <c r="I15" s="2"/>
    </row>
    <row r="16" spans="1:19" s="187" customFormat="1" ht="27" customHeight="1" x14ac:dyDescent="0.2">
      <c r="A16" s="188"/>
      <c r="B16" s="186"/>
      <c r="C16" s="186"/>
      <c r="D16" s="671" t="s">
        <v>281</v>
      </c>
      <c r="E16" s="671"/>
      <c r="F16" s="671"/>
      <c r="G16" s="671"/>
      <c r="H16" s="185">
        <v>4999611</v>
      </c>
      <c r="I16" s="186"/>
      <c r="R16"/>
    </row>
    <row r="17" spans="1:18" s="187" customFormat="1" ht="27" customHeight="1" x14ac:dyDescent="0.2">
      <c r="A17" s="188"/>
      <c r="B17" s="186"/>
      <c r="C17" s="186"/>
      <c r="D17" s="387"/>
      <c r="E17" s="387"/>
      <c r="F17" s="387"/>
      <c r="G17" s="387"/>
      <c r="H17" s="185"/>
      <c r="I17" s="186"/>
    </row>
    <row r="18" spans="1:18" s="187" customFormat="1" ht="27" customHeight="1" x14ac:dyDescent="0.25">
      <c r="A18" s="71" t="s">
        <v>261</v>
      </c>
      <c r="B18" s="2"/>
      <c r="C18" s="2"/>
      <c r="D18" s="2"/>
      <c r="E18" s="2"/>
      <c r="F18" s="2"/>
      <c r="G18" s="2"/>
      <c r="H18" s="71">
        <v>0</v>
      </c>
      <c r="I18" s="186"/>
    </row>
    <row r="19" spans="1:18" ht="23.25" customHeight="1" x14ac:dyDescent="0.25">
      <c r="A19" s="71"/>
      <c r="B19" s="2"/>
      <c r="C19" s="2"/>
      <c r="D19" s="670"/>
      <c r="E19" s="670"/>
      <c r="F19" s="670"/>
      <c r="G19" s="670"/>
      <c r="H19" s="72"/>
      <c r="I19" s="2"/>
      <c r="R19" s="187"/>
    </row>
    <row r="20" spans="1:18" ht="39.75" customHeight="1" x14ac:dyDescent="0.3">
      <c r="A20" s="73" t="s">
        <v>75</v>
      </c>
      <c r="B20" s="73"/>
      <c r="C20" s="73"/>
      <c r="D20" s="73"/>
      <c r="E20" s="73"/>
      <c r="F20" s="73"/>
      <c r="G20" s="73"/>
      <c r="H20" s="73">
        <f>H14+H18</f>
        <v>4999611</v>
      </c>
      <c r="I20" s="2"/>
    </row>
  </sheetData>
  <mergeCells count="9">
    <mergeCell ref="D19:G19"/>
    <mergeCell ref="O2:R2"/>
    <mergeCell ref="O3:R3"/>
    <mergeCell ref="A1:I1"/>
    <mergeCell ref="A4:I4"/>
    <mergeCell ref="A5:I5"/>
    <mergeCell ref="D15:G15"/>
    <mergeCell ref="D16:G16"/>
    <mergeCell ref="E3:F3"/>
  </mergeCells>
  <phoneticPr fontId="35" type="noConversion"/>
  <pageMargins left="0.75" right="0.75" top="1" bottom="1" header="0.5" footer="0.5"/>
  <pageSetup paperSize="9" scale="98" orientation="portrait" r:id="rId1"/>
  <headerFooter alignWithMargins="0">
    <oddHeader xml:space="preserve">&amp;R12. számú melléklet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view="pageLayout" zoomScaleNormal="90" workbookViewId="0">
      <selection activeCell="I11" sqref="I11"/>
    </sheetView>
  </sheetViews>
  <sheetFormatPr defaultRowHeight="12.75" x14ac:dyDescent="0.2"/>
  <cols>
    <col min="1" max="1" width="60.140625" customWidth="1"/>
    <col min="2" max="2" width="17" customWidth="1"/>
    <col min="3" max="3" width="18.5703125" customWidth="1"/>
    <col min="4" max="4" width="16.42578125" customWidth="1"/>
    <col min="5" max="6" width="16.140625" customWidth="1"/>
    <col min="7" max="7" width="15.5703125" customWidth="1"/>
    <col min="8" max="9" width="17.42578125" customWidth="1"/>
    <col min="10" max="10" width="17.85546875" customWidth="1"/>
  </cols>
  <sheetData>
    <row r="1" spans="1:10" ht="15.75" customHeight="1" x14ac:dyDescent="0.2">
      <c r="A1" s="530" t="s">
        <v>315</v>
      </c>
      <c r="B1" s="530"/>
      <c r="C1" s="530"/>
      <c r="D1" s="530"/>
      <c r="E1" s="530"/>
      <c r="F1" s="530"/>
      <c r="G1" s="530"/>
      <c r="H1" s="530"/>
      <c r="I1" s="530"/>
      <c r="J1" s="530"/>
    </row>
    <row r="2" spans="1:10" x14ac:dyDescent="0.2">
      <c r="A2" s="530"/>
      <c r="B2" s="530"/>
      <c r="C2" s="530"/>
      <c r="D2" s="530"/>
      <c r="E2" s="530"/>
      <c r="F2" s="530"/>
      <c r="G2" s="530"/>
      <c r="H2" s="530"/>
      <c r="I2" s="530"/>
      <c r="J2" s="530"/>
    </row>
    <row r="5" spans="1:10" ht="13.5" thickBot="1" x14ac:dyDescent="0.25"/>
    <row r="6" spans="1:10" ht="86.25" customHeight="1" thickBot="1" x14ac:dyDescent="0.25">
      <c r="A6" s="531" t="s">
        <v>140</v>
      </c>
      <c r="B6" s="426" t="s">
        <v>119</v>
      </c>
      <c r="C6" s="426" t="s">
        <v>125</v>
      </c>
      <c r="D6" s="426" t="s">
        <v>138</v>
      </c>
      <c r="E6" s="426" t="s">
        <v>117</v>
      </c>
      <c r="F6" s="426" t="s">
        <v>139</v>
      </c>
      <c r="G6" s="426" t="s">
        <v>136</v>
      </c>
      <c r="H6" s="426" t="s">
        <v>127</v>
      </c>
      <c r="I6" s="426" t="s">
        <v>134</v>
      </c>
      <c r="J6" s="427" t="s">
        <v>13</v>
      </c>
    </row>
    <row r="7" spans="1:10" ht="25.5" customHeight="1" thickBot="1" x14ac:dyDescent="0.25">
      <c r="A7" s="532"/>
      <c r="B7" s="152" t="s">
        <v>316</v>
      </c>
      <c r="C7" s="152" t="s">
        <v>316</v>
      </c>
      <c r="D7" s="152" t="s">
        <v>316</v>
      </c>
      <c r="E7" s="152" t="s">
        <v>316</v>
      </c>
      <c r="F7" s="152" t="s">
        <v>316</v>
      </c>
      <c r="G7" s="152" t="s">
        <v>316</v>
      </c>
      <c r="H7" s="152" t="s">
        <v>316</v>
      </c>
      <c r="I7" s="152" t="s">
        <v>316</v>
      </c>
      <c r="J7" s="152" t="s">
        <v>316</v>
      </c>
    </row>
    <row r="8" spans="1:10" s="265" customFormat="1" ht="27.75" customHeight="1" thickBot="1" x14ac:dyDescent="0.25">
      <c r="A8" s="323" t="s">
        <v>235</v>
      </c>
      <c r="B8" s="318"/>
      <c r="C8" s="318"/>
      <c r="D8" s="318"/>
      <c r="E8" s="319">
        <v>500</v>
      </c>
      <c r="F8" s="318"/>
      <c r="G8" s="318"/>
      <c r="H8" s="320"/>
      <c r="I8" s="322"/>
      <c r="J8" s="272">
        <f>SUM(B8:I8)</f>
        <v>500</v>
      </c>
    </row>
    <row r="9" spans="1:10" ht="27.75" customHeight="1" thickBot="1" x14ac:dyDescent="0.25">
      <c r="A9" s="267" t="s">
        <v>287</v>
      </c>
      <c r="B9" s="118">
        <v>13077153</v>
      </c>
      <c r="C9" s="118"/>
      <c r="D9" s="118"/>
      <c r="E9" s="118"/>
      <c r="F9" s="118"/>
      <c r="G9" s="118"/>
      <c r="H9" s="270"/>
      <c r="I9" s="322"/>
      <c r="J9" s="272">
        <f t="shared" ref="J9:J13" si="0">SUM(B9:I9)</f>
        <v>13077153</v>
      </c>
    </row>
    <row r="10" spans="1:10" s="80" customFormat="1" ht="15.75" customHeight="1" thickBot="1" x14ac:dyDescent="0.25">
      <c r="A10" s="266" t="s">
        <v>142</v>
      </c>
      <c r="B10" s="118"/>
      <c r="C10" s="118"/>
      <c r="D10" s="118"/>
      <c r="E10" s="119"/>
      <c r="F10" s="118"/>
      <c r="G10" s="119"/>
      <c r="H10" s="271"/>
      <c r="I10" s="322">
        <v>13962549</v>
      </c>
      <c r="J10" s="272">
        <f t="shared" si="0"/>
        <v>13962549</v>
      </c>
    </row>
    <row r="11" spans="1:10" s="80" customFormat="1" ht="15.75" customHeight="1" thickBot="1" x14ac:dyDescent="0.25">
      <c r="A11" s="268" t="s">
        <v>318</v>
      </c>
      <c r="B11" s="508"/>
      <c r="C11" s="508">
        <v>1355686</v>
      </c>
      <c r="D11" s="508"/>
      <c r="E11" s="509"/>
      <c r="F11" s="508"/>
      <c r="G11" s="509"/>
      <c r="H11" s="510"/>
      <c r="I11" s="322"/>
      <c r="J11" s="272">
        <f>SUM(B11:I11)</f>
        <v>1355686</v>
      </c>
    </row>
    <row r="12" spans="1:10" ht="13.5" thickBot="1" x14ac:dyDescent="0.25">
      <c r="A12" s="268" t="s">
        <v>314</v>
      </c>
      <c r="B12" s="428">
        <v>912734</v>
      </c>
      <c r="C12" s="428"/>
      <c r="D12" s="429"/>
      <c r="E12" s="428">
        <v>900000</v>
      </c>
      <c r="F12" s="429"/>
      <c r="G12" s="429"/>
      <c r="H12" s="364"/>
      <c r="I12" s="322"/>
      <c r="J12" s="272">
        <f t="shared" si="0"/>
        <v>1812734</v>
      </c>
    </row>
    <row r="13" spans="1:10" ht="30" customHeight="1" thickBot="1" x14ac:dyDescent="0.25">
      <c r="A13" s="267" t="s">
        <v>143</v>
      </c>
      <c r="B13" s="118"/>
      <c r="C13" s="118"/>
      <c r="D13" s="118">
        <v>171000</v>
      </c>
      <c r="E13" s="118"/>
      <c r="F13" s="118"/>
      <c r="G13" s="118"/>
      <c r="H13" s="270"/>
      <c r="I13" s="322"/>
      <c r="J13" s="272">
        <f t="shared" si="0"/>
        <v>171000</v>
      </c>
    </row>
    <row r="14" spans="1:10" s="156" customFormat="1" ht="13.5" thickBot="1" x14ac:dyDescent="0.25">
      <c r="A14" s="269" t="s">
        <v>13</v>
      </c>
      <c r="B14" s="430">
        <f t="shared" ref="B14:J14" si="1">SUM(B8:B13)</f>
        <v>13989887</v>
      </c>
      <c r="C14" s="430">
        <f t="shared" si="1"/>
        <v>1355686</v>
      </c>
      <c r="D14" s="430">
        <f t="shared" si="1"/>
        <v>171000</v>
      </c>
      <c r="E14" s="430">
        <f t="shared" si="1"/>
        <v>900500</v>
      </c>
      <c r="F14" s="430">
        <f t="shared" si="1"/>
        <v>0</v>
      </c>
      <c r="G14" s="430">
        <f t="shared" si="1"/>
        <v>0</v>
      </c>
      <c r="H14" s="430">
        <f t="shared" si="1"/>
        <v>0</v>
      </c>
      <c r="I14" s="430">
        <f t="shared" si="1"/>
        <v>13962549</v>
      </c>
      <c r="J14" s="430">
        <f t="shared" si="1"/>
        <v>30379622</v>
      </c>
    </row>
  </sheetData>
  <mergeCells count="2">
    <mergeCell ref="A1:J2"/>
    <mergeCell ref="A6:A7"/>
  </mergeCells>
  <phoneticPr fontId="35" type="noConversion"/>
  <pageMargins left="0.75" right="0.75" top="1" bottom="1" header="0.5" footer="0.5"/>
  <pageSetup paperSize="9" scale="62" fitToHeight="0" orientation="landscape" r:id="rId1"/>
  <headerFooter alignWithMargins="0">
    <oddHeader xml:space="preserve">&amp;R2/1. számú melléklet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view="pageLayout" topLeftCell="B4" zoomScaleNormal="90" workbookViewId="0">
      <selection activeCell="I10" sqref="I10"/>
    </sheetView>
  </sheetViews>
  <sheetFormatPr defaultRowHeight="12.75" x14ac:dyDescent="0.2"/>
  <cols>
    <col min="1" max="1" width="60.140625" customWidth="1"/>
    <col min="2" max="2" width="17" customWidth="1"/>
    <col min="3" max="3" width="18.5703125" customWidth="1"/>
    <col min="4" max="4" width="16.42578125" customWidth="1"/>
    <col min="5" max="6" width="16.140625" customWidth="1"/>
    <col min="7" max="7" width="15.5703125" customWidth="1"/>
    <col min="8" max="9" width="17.42578125" customWidth="1"/>
    <col min="10" max="10" width="17.85546875" customWidth="1"/>
  </cols>
  <sheetData>
    <row r="1" spans="1:10" ht="15.75" customHeight="1" x14ac:dyDescent="0.2">
      <c r="A1" s="530" t="s">
        <v>317</v>
      </c>
      <c r="B1" s="530"/>
      <c r="C1" s="530"/>
      <c r="D1" s="530"/>
      <c r="E1" s="530"/>
      <c r="F1" s="530"/>
      <c r="G1" s="530"/>
      <c r="H1" s="530"/>
      <c r="I1" s="530"/>
      <c r="J1" s="530"/>
    </row>
    <row r="2" spans="1:10" x14ac:dyDescent="0.2">
      <c r="A2" s="530"/>
      <c r="B2" s="530"/>
      <c r="C2" s="530"/>
      <c r="D2" s="530"/>
      <c r="E2" s="530"/>
      <c r="F2" s="530"/>
      <c r="G2" s="530"/>
      <c r="H2" s="530"/>
      <c r="I2" s="530"/>
      <c r="J2" s="530"/>
    </row>
    <row r="5" spans="1:10" ht="13.5" thickBot="1" x14ac:dyDescent="0.25"/>
    <row r="6" spans="1:10" ht="86.25" customHeight="1" thickBot="1" x14ac:dyDescent="0.25">
      <c r="A6" s="531" t="s">
        <v>140</v>
      </c>
      <c r="B6" s="426" t="s">
        <v>119</v>
      </c>
      <c r="C6" s="426" t="s">
        <v>125</v>
      </c>
      <c r="D6" s="426" t="s">
        <v>138</v>
      </c>
      <c r="E6" s="426" t="s">
        <v>117</v>
      </c>
      <c r="F6" s="426" t="s">
        <v>139</v>
      </c>
      <c r="G6" s="426" t="s">
        <v>136</v>
      </c>
      <c r="H6" s="426" t="s">
        <v>127</v>
      </c>
      <c r="I6" s="426" t="s">
        <v>134</v>
      </c>
      <c r="J6" s="427" t="s">
        <v>13</v>
      </c>
    </row>
    <row r="7" spans="1:10" ht="25.5" customHeight="1" thickBot="1" x14ac:dyDescent="0.25">
      <c r="A7" s="532"/>
      <c r="B7" s="152" t="s">
        <v>316</v>
      </c>
      <c r="C7" s="152" t="s">
        <v>316</v>
      </c>
      <c r="D7" s="152" t="s">
        <v>316</v>
      </c>
      <c r="E7" s="152" t="s">
        <v>316</v>
      </c>
      <c r="F7" s="152" t="s">
        <v>316</v>
      </c>
      <c r="G7" s="152" t="s">
        <v>316</v>
      </c>
      <c r="H7" s="152" t="s">
        <v>316</v>
      </c>
      <c r="I7" s="152" t="s">
        <v>316</v>
      </c>
      <c r="J7" s="152" t="s">
        <v>316</v>
      </c>
    </row>
    <row r="8" spans="1:10" s="265" customFormat="1" ht="27.75" customHeight="1" thickBot="1" x14ac:dyDescent="0.25">
      <c r="A8" s="323" t="s">
        <v>235</v>
      </c>
      <c r="B8" s="318"/>
      <c r="C8" s="318"/>
      <c r="D8" s="318"/>
      <c r="E8" s="319">
        <v>500</v>
      </c>
      <c r="F8" s="318"/>
      <c r="G8" s="318"/>
      <c r="H8" s="320"/>
      <c r="I8" s="322"/>
      <c r="J8" s="272">
        <f>SUM(B8:I8)</f>
        <v>500</v>
      </c>
    </row>
    <row r="9" spans="1:10" ht="27.75" customHeight="1" thickBot="1" x14ac:dyDescent="0.25">
      <c r="A9" s="267" t="s">
        <v>286</v>
      </c>
      <c r="B9" s="118"/>
      <c r="C9" s="118"/>
      <c r="D9" s="118"/>
      <c r="E9" s="118"/>
      <c r="F9" s="118"/>
      <c r="G9" s="118"/>
      <c r="H9" s="270"/>
      <c r="I9" s="512">
        <v>3318462</v>
      </c>
      <c r="J9" s="272">
        <f t="shared" ref="J9:J12" si="0">SUM(B9:I9)</f>
        <v>3318462</v>
      </c>
    </row>
    <row r="10" spans="1:10" ht="27.75" customHeight="1" thickBot="1" x14ac:dyDescent="0.25">
      <c r="A10" s="267" t="s">
        <v>314</v>
      </c>
      <c r="B10" s="118">
        <v>912734</v>
      </c>
      <c r="C10" s="118"/>
      <c r="D10" s="118"/>
      <c r="E10" s="118"/>
      <c r="F10" s="118"/>
      <c r="G10" s="118"/>
      <c r="H10" s="270"/>
      <c r="I10" s="321"/>
      <c r="J10" s="272">
        <f>SUM(B10)</f>
        <v>912734</v>
      </c>
    </row>
    <row r="11" spans="1:10" s="80" customFormat="1" ht="15.75" customHeight="1" thickBot="1" x14ac:dyDescent="0.25">
      <c r="A11" s="266" t="s">
        <v>142</v>
      </c>
      <c r="B11" s="118">
        <v>13077153</v>
      </c>
      <c r="C11" s="118"/>
      <c r="D11" s="118"/>
      <c r="E11" s="119"/>
      <c r="F11" s="118"/>
      <c r="G11" s="119"/>
      <c r="H11" s="271"/>
      <c r="I11" s="321">
        <v>0</v>
      </c>
      <c r="J11" s="272">
        <f t="shared" si="0"/>
        <v>13077153</v>
      </c>
    </row>
    <row r="12" spans="1:10" ht="30" customHeight="1" thickBot="1" x14ac:dyDescent="0.25">
      <c r="A12" s="267" t="s">
        <v>143</v>
      </c>
      <c r="B12" s="118"/>
      <c r="C12" s="118"/>
      <c r="D12" s="118">
        <v>171000</v>
      </c>
      <c r="E12" s="118"/>
      <c r="F12" s="118"/>
      <c r="G12" s="118"/>
      <c r="H12" s="270"/>
      <c r="I12" s="321"/>
      <c r="J12" s="272">
        <f t="shared" si="0"/>
        <v>171000</v>
      </c>
    </row>
    <row r="13" spans="1:10" s="156" customFormat="1" ht="13.5" thickBot="1" x14ac:dyDescent="0.25">
      <c r="A13" s="269" t="s">
        <v>13</v>
      </c>
      <c r="B13" s="430">
        <f t="shared" ref="B13:J13" si="1">SUM(B8:B12)</f>
        <v>13989887</v>
      </c>
      <c r="C13" s="430">
        <f t="shared" si="1"/>
        <v>0</v>
      </c>
      <c r="D13" s="430">
        <f t="shared" si="1"/>
        <v>171000</v>
      </c>
      <c r="E13" s="430">
        <f t="shared" si="1"/>
        <v>500</v>
      </c>
      <c r="F13" s="430">
        <f t="shared" si="1"/>
        <v>0</v>
      </c>
      <c r="G13" s="430">
        <f t="shared" si="1"/>
        <v>0</v>
      </c>
      <c r="H13" s="430">
        <f t="shared" si="1"/>
        <v>0</v>
      </c>
      <c r="I13" s="430">
        <f t="shared" si="1"/>
        <v>3318462</v>
      </c>
      <c r="J13" s="430">
        <f t="shared" si="1"/>
        <v>17479849</v>
      </c>
    </row>
  </sheetData>
  <mergeCells count="2">
    <mergeCell ref="A1:J2"/>
    <mergeCell ref="A6:A7"/>
  </mergeCells>
  <phoneticPr fontId="35" type="noConversion"/>
  <pageMargins left="0.75" right="0.75" top="1" bottom="1" header="0.5" footer="0.5"/>
  <pageSetup paperSize="9" scale="62" orientation="landscape" r:id="rId1"/>
  <headerFooter alignWithMargins="0">
    <oddHeader xml:space="preserve">&amp;R2/1/1. számú melléklet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view="pageLayout" topLeftCell="A7" zoomScaleNormal="100" workbookViewId="0">
      <selection activeCell="K15" sqref="K15"/>
    </sheetView>
  </sheetViews>
  <sheetFormatPr defaultRowHeight="12.75" x14ac:dyDescent="0.2"/>
  <cols>
    <col min="1" max="1" width="49.42578125" bestFit="1" customWidth="1"/>
    <col min="2" max="2" width="12.5703125" customWidth="1"/>
    <col min="3" max="3" width="14.28515625" customWidth="1"/>
    <col min="4" max="4" width="16.42578125" customWidth="1"/>
    <col min="5" max="6" width="16.140625" customWidth="1"/>
    <col min="7" max="7" width="15.5703125" customWidth="1"/>
    <col min="8" max="9" width="17.42578125" customWidth="1"/>
    <col min="10" max="10" width="17.85546875" customWidth="1"/>
  </cols>
  <sheetData>
    <row r="1" spans="1:10" ht="15.75" customHeight="1" x14ac:dyDescent="0.2">
      <c r="A1" s="530" t="s">
        <v>319</v>
      </c>
      <c r="B1" s="530"/>
      <c r="C1" s="530"/>
      <c r="D1" s="530"/>
      <c r="E1" s="530"/>
      <c r="F1" s="530"/>
      <c r="G1" s="530"/>
      <c r="H1" s="530"/>
      <c r="I1" s="530"/>
      <c r="J1" s="530"/>
    </row>
    <row r="2" spans="1:10" x14ac:dyDescent="0.2">
      <c r="A2" s="530"/>
      <c r="B2" s="530"/>
      <c r="C2" s="530"/>
      <c r="D2" s="530"/>
      <c r="E2" s="530"/>
      <c r="F2" s="530"/>
      <c r="G2" s="530"/>
      <c r="H2" s="530"/>
      <c r="I2" s="530"/>
      <c r="J2" s="530"/>
    </row>
    <row r="5" spans="1:10" ht="13.5" thickBot="1" x14ac:dyDescent="0.25"/>
    <row r="6" spans="1:10" ht="90.75" customHeight="1" thickBot="1" x14ac:dyDescent="0.25">
      <c r="A6" s="531" t="s">
        <v>140</v>
      </c>
      <c r="B6" s="120" t="s">
        <v>119</v>
      </c>
      <c r="C6" s="120" t="s">
        <v>125</v>
      </c>
      <c r="D6" s="120" t="s">
        <v>138</v>
      </c>
      <c r="E6" s="120" t="s">
        <v>117</v>
      </c>
      <c r="F6" s="120" t="s">
        <v>139</v>
      </c>
      <c r="G6" s="120" t="s">
        <v>136</v>
      </c>
      <c r="H6" s="120" t="s">
        <v>127</v>
      </c>
      <c r="I6" s="120" t="s">
        <v>134</v>
      </c>
      <c r="J6" s="121" t="s">
        <v>13</v>
      </c>
    </row>
    <row r="7" spans="1:10" ht="25.5" customHeight="1" thickBot="1" x14ac:dyDescent="0.25">
      <c r="A7" s="532"/>
      <c r="B7" s="152" t="s">
        <v>316</v>
      </c>
      <c r="C7" s="152" t="s">
        <v>316</v>
      </c>
      <c r="D7" s="152" t="s">
        <v>316</v>
      </c>
      <c r="E7" s="152" t="s">
        <v>316</v>
      </c>
      <c r="F7" s="152" t="s">
        <v>316</v>
      </c>
      <c r="G7" s="152" t="s">
        <v>316</v>
      </c>
      <c r="H7" s="152" t="s">
        <v>316</v>
      </c>
      <c r="I7" s="152" t="s">
        <v>316</v>
      </c>
      <c r="J7" s="516" t="s">
        <v>316</v>
      </c>
    </row>
    <row r="8" spans="1:10" s="80" customFormat="1" ht="25.5" x14ac:dyDescent="0.2">
      <c r="A8" s="323" t="s">
        <v>235</v>
      </c>
      <c r="B8" s="118"/>
      <c r="C8" s="118">
        <v>1355686</v>
      </c>
      <c r="D8" s="118"/>
      <c r="E8" s="119"/>
      <c r="F8" s="118"/>
      <c r="G8" s="119"/>
      <c r="H8" s="271"/>
      <c r="I8" s="514"/>
      <c r="J8" s="518">
        <f>SUM(B8:I8)</f>
        <v>1355686</v>
      </c>
    </row>
    <row r="9" spans="1:10" s="80" customFormat="1" x14ac:dyDescent="0.2">
      <c r="A9" s="452" t="s">
        <v>320</v>
      </c>
      <c r="B9" s="447"/>
      <c r="C9" s="448"/>
      <c r="D9" s="447"/>
      <c r="E9" s="449">
        <v>900000</v>
      </c>
      <c r="F9" s="448"/>
      <c r="G9" s="450"/>
      <c r="H9" s="451"/>
      <c r="I9" s="451"/>
      <c r="J9" s="518">
        <f>SUM(E9:I9)</f>
        <v>900000</v>
      </c>
    </row>
    <row r="10" spans="1:10" s="80" customFormat="1" ht="26.25" thickBot="1" x14ac:dyDescent="0.25">
      <c r="A10" s="511" t="s">
        <v>321</v>
      </c>
      <c r="B10" s="447"/>
      <c r="C10" s="448"/>
      <c r="D10" s="447"/>
      <c r="E10" s="449"/>
      <c r="F10" s="448"/>
      <c r="G10" s="450"/>
      <c r="H10" s="451"/>
      <c r="I10" s="515">
        <v>10644087</v>
      </c>
      <c r="J10" s="518">
        <f>SUM(I10)</f>
        <v>10644087</v>
      </c>
    </row>
    <row r="11" spans="1:10" ht="13.5" thickBot="1" x14ac:dyDescent="0.25">
      <c r="A11" s="153" t="s">
        <v>13</v>
      </c>
      <c r="B11" s="154">
        <f t="shared" ref="B11:I11" si="0">SUM(B8:B8)</f>
        <v>0</v>
      </c>
      <c r="C11" s="155">
        <f t="shared" si="0"/>
        <v>1355686</v>
      </c>
      <c r="D11" s="154">
        <f t="shared" si="0"/>
        <v>0</v>
      </c>
      <c r="E11" s="155">
        <f>SUM(E9)</f>
        <v>900000</v>
      </c>
      <c r="F11" s="155">
        <f t="shared" si="0"/>
        <v>0</v>
      </c>
      <c r="G11" s="154">
        <f t="shared" si="0"/>
        <v>0</v>
      </c>
      <c r="H11" s="513">
        <f t="shared" si="0"/>
        <v>0</v>
      </c>
      <c r="I11" s="519">
        <f t="shared" si="0"/>
        <v>0</v>
      </c>
      <c r="J11" s="517">
        <f>SUM(J8:J10)</f>
        <v>12899773</v>
      </c>
    </row>
  </sheetData>
  <mergeCells count="2">
    <mergeCell ref="A1:J2"/>
    <mergeCell ref="A6:A7"/>
  </mergeCells>
  <phoneticPr fontId="35" type="noConversion"/>
  <pageMargins left="0.75" right="0.75" top="1" bottom="1" header="0.5" footer="0.5"/>
  <pageSetup paperSize="9" scale="64" orientation="landscape" r:id="rId1"/>
  <headerFooter alignWithMargins="0">
    <oddHeader>&amp;R2/1/2.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Q65"/>
  <sheetViews>
    <sheetView view="pageLayout" topLeftCell="J7" zoomScaleNormal="100" workbookViewId="0">
      <selection activeCell="S9" sqref="S9"/>
    </sheetView>
  </sheetViews>
  <sheetFormatPr defaultRowHeight="12.75" x14ac:dyDescent="0.2"/>
  <cols>
    <col min="5" max="5" width="30.42578125" customWidth="1"/>
    <col min="6" max="6" width="11.28515625" style="105" customWidth="1"/>
    <col min="7" max="7" width="16.7109375" customWidth="1"/>
    <col min="8" max="8" width="17.85546875" style="100" customWidth="1"/>
    <col min="9" max="9" width="12.7109375" customWidth="1"/>
    <col min="12" max="12" width="12" customWidth="1"/>
    <col min="17" max="17" width="11.85546875" bestFit="1" customWidth="1"/>
  </cols>
  <sheetData>
    <row r="1" spans="1:17" ht="13.5" customHeight="1" thickBot="1" x14ac:dyDescent="0.25">
      <c r="A1" s="562" t="s">
        <v>28</v>
      </c>
      <c r="B1" s="562"/>
      <c r="C1" s="562"/>
      <c r="D1" s="562"/>
      <c r="E1" s="562"/>
      <c r="F1" s="558" t="s">
        <v>288</v>
      </c>
      <c r="G1" s="558"/>
      <c r="H1" s="558"/>
      <c r="I1" s="16"/>
      <c r="J1" s="562" t="s">
        <v>28</v>
      </c>
      <c r="K1" s="562"/>
      <c r="L1" s="562"/>
      <c r="M1" s="562"/>
      <c r="N1" s="562"/>
      <c r="O1" s="558" t="s">
        <v>322</v>
      </c>
      <c r="P1" s="558"/>
      <c r="Q1" s="558"/>
    </row>
    <row r="2" spans="1:17" ht="13.5" thickBot="1" x14ac:dyDescent="0.25">
      <c r="A2" s="562"/>
      <c r="B2" s="562"/>
      <c r="C2" s="562"/>
      <c r="D2" s="562"/>
      <c r="E2" s="562"/>
      <c r="F2" s="559" t="s">
        <v>16</v>
      </c>
      <c r="G2" s="560" t="s">
        <v>26</v>
      </c>
      <c r="H2" s="561"/>
      <c r="I2" s="9"/>
      <c r="J2" s="562"/>
      <c r="K2" s="562"/>
      <c r="L2" s="562"/>
      <c r="M2" s="562"/>
      <c r="N2" s="562"/>
      <c r="O2" s="559" t="s">
        <v>16</v>
      </c>
      <c r="P2" s="560" t="s">
        <v>26</v>
      </c>
      <c r="Q2" s="561"/>
    </row>
    <row r="3" spans="1:17" ht="13.5" thickBot="1" x14ac:dyDescent="0.25">
      <c r="A3" s="562"/>
      <c r="B3" s="562"/>
      <c r="C3" s="562"/>
      <c r="D3" s="562"/>
      <c r="E3" s="562"/>
      <c r="F3" s="559"/>
      <c r="G3" s="22" t="s">
        <v>233</v>
      </c>
      <c r="H3" s="97" t="s">
        <v>27</v>
      </c>
      <c r="I3" s="9"/>
      <c r="J3" s="562"/>
      <c r="K3" s="562"/>
      <c r="L3" s="562"/>
      <c r="M3" s="562"/>
      <c r="N3" s="562"/>
      <c r="O3" s="559"/>
      <c r="P3" s="478" t="s">
        <v>233</v>
      </c>
      <c r="Q3" s="480" t="s">
        <v>27</v>
      </c>
    </row>
    <row r="4" spans="1:17" s="173" customFormat="1" ht="15" x14ac:dyDescent="0.25">
      <c r="A4" s="563" t="s">
        <v>107</v>
      </c>
      <c r="B4" s="564"/>
      <c r="C4" s="564"/>
      <c r="D4" s="564"/>
      <c r="E4" s="564"/>
      <c r="F4" s="564"/>
      <c r="G4" s="565"/>
      <c r="H4" s="171">
        <f>H5+H15+H16+H19+H17</f>
        <v>17556360</v>
      </c>
      <c r="I4" s="172"/>
      <c r="J4" s="563" t="s">
        <v>107</v>
      </c>
      <c r="K4" s="564"/>
      <c r="L4" s="564"/>
      <c r="M4" s="564"/>
      <c r="N4" s="564"/>
      <c r="O4" s="564"/>
      <c r="P4" s="565"/>
      <c r="Q4" s="490">
        <f>Q5+Q15+Q17+Q19</f>
        <v>13077153</v>
      </c>
    </row>
    <row r="5" spans="1:17" ht="13.5" thickBot="1" x14ac:dyDescent="0.25">
      <c r="A5" s="555" t="s">
        <v>97</v>
      </c>
      <c r="B5" s="556"/>
      <c r="C5" s="556"/>
      <c r="D5" s="556"/>
      <c r="E5" s="556"/>
      <c r="F5" s="556"/>
      <c r="G5" s="557"/>
      <c r="H5" s="165">
        <f>H8+H9+H10+H11+H12+H14+H18</f>
        <v>8440740</v>
      </c>
      <c r="I5" s="12"/>
      <c r="J5" s="555" t="s">
        <v>97</v>
      </c>
      <c r="K5" s="556"/>
      <c r="L5" s="556"/>
      <c r="M5" s="556"/>
      <c r="N5" s="556"/>
      <c r="O5" s="556"/>
      <c r="P5" s="557"/>
      <c r="Q5" s="484">
        <f>SUM(Q8:Q14)</f>
        <v>7292293</v>
      </c>
    </row>
    <row r="6" spans="1:17" s="162" customFormat="1" ht="13.5" thickBot="1" x14ac:dyDescent="0.25">
      <c r="A6" s="552" t="s">
        <v>98</v>
      </c>
      <c r="B6" s="553"/>
      <c r="C6" s="553"/>
      <c r="D6" s="553"/>
      <c r="E6" s="554"/>
      <c r="F6" s="204"/>
      <c r="G6" s="166"/>
      <c r="H6" s="167"/>
      <c r="I6" s="161"/>
      <c r="J6" s="566" t="s">
        <v>98</v>
      </c>
      <c r="K6" s="567"/>
      <c r="L6" s="567"/>
      <c r="M6" s="567"/>
      <c r="N6" s="568"/>
      <c r="O6" s="500"/>
      <c r="P6" s="485"/>
      <c r="Q6" s="486"/>
    </row>
    <row r="7" spans="1:17" s="79" customFormat="1" ht="13.5" thickBot="1" x14ac:dyDescent="0.25">
      <c r="A7" s="549" t="s">
        <v>99</v>
      </c>
      <c r="B7" s="550"/>
      <c r="C7" s="550"/>
      <c r="D7" s="550"/>
      <c r="E7" s="551"/>
      <c r="F7" s="168"/>
      <c r="G7" s="169"/>
      <c r="H7" s="170"/>
      <c r="I7" s="163"/>
      <c r="J7" s="549" t="s">
        <v>99</v>
      </c>
      <c r="K7" s="550"/>
      <c r="L7" s="550"/>
      <c r="M7" s="550"/>
      <c r="N7" s="551"/>
      <c r="O7" s="487"/>
      <c r="P7" s="488"/>
      <c r="Q7" s="489"/>
    </row>
    <row r="8" spans="1:17" x14ac:dyDescent="0.2">
      <c r="A8" s="536" t="s">
        <v>100</v>
      </c>
      <c r="B8" s="537"/>
      <c r="C8" s="537"/>
      <c r="D8" s="537"/>
      <c r="E8" s="537"/>
      <c r="F8" s="208"/>
      <c r="G8" s="209">
        <v>22300</v>
      </c>
      <c r="H8" s="210">
        <v>1168520</v>
      </c>
      <c r="I8" s="6"/>
      <c r="J8" s="536" t="s">
        <v>100</v>
      </c>
      <c r="K8" s="537"/>
      <c r="L8" s="537"/>
      <c r="M8" s="537"/>
      <c r="N8" s="537"/>
      <c r="O8" s="504"/>
      <c r="P8" s="505"/>
      <c r="Q8" s="506">
        <v>725760</v>
      </c>
    </row>
    <row r="9" spans="1:17" x14ac:dyDescent="0.2">
      <c r="A9" s="538" t="s">
        <v>101</v>
      </c>
      <c r="B9" s="539"/>
      <c r="C9" s="539"/>
      <c r="D9" s="539"/>
      <c r="E9" s="539"/>
      <c r="F9" s="137"/>
      <c r="G9" s="205"/>
      <c r="H9" s="203">
        <v>704000</v>
      </c>
      <c r="I9" s="6"/>
      <c r="J9" s="538" t="s">
        <v>101</v>
      </c>
      <c r="K9" s="539"/>
      <c r="L9" s="539"/>
      <c r="M9" s="539"/>
      <c r="N9" s="539"/>
      <c r="O9" s="482"/>
      <c r="P9" s="501"/>
      <c r="Q9" s="499">
        <v>288000</v>
      </c>
    </row>
    <row r="10" spans="1:17" x14ac:dyDescent="0.2">
      <c r="A10" s="538" t="s">
        <v>102</v>
      </c>
      <c r="B10" s="539"/>
      <c r="C10" s="539"/>
      <c r="D10" s="539"/>
      <c r="E10" s="539"/>
      <c r="F10" s="137"/>
      <c r="G10" s="205"/>
      <c r="H10" s="203">
        <v>100000</v>
      </c>
      <c r="I10" s="6"/>
      <c r="J10" s="538" t="s">
        <v>102</v>
      </c>
      <c r="K10" s="539"/>
      <c r="L10" s="539"/>
      <c r="M10" s="539"/>
      <c r="N10" s="539"/>
      <c r="O10" s="482"/>
      <c r="P10" s="501"/>
      <c r="Q10" s="499">
        <v>215073</v>
      </c>
    </row>
    <row r="11" spans="1:17" ht="13.5" thickBot="1" x14ac:dyDescent="0.25">
      <c r="A11" s="538" t="s">
        <v>103</v>
      </c>
      <c r="B11" s="539"/>
      <c r="C11" s="539"/>
      <c r="D11" s="539"/>
      <c r="E11" s="539"/>
      <c r="F11" s="138"/>
      <c r="G11" s="206"/>
      <c r="H11" s="207">
        <v>467620</v>
      </c>
      <c r="I11" s="6"/>
      <c r="J11" s="538" t="s">
        <v>103</v>
      </c>
      <c r="K11" s="539"/>
      <c r="L11" s="539"/>
      <c r="M11" s="539"/>
      <c r="N11" s="539"/>
      <c r="O11" s="483"/>
      <c r="P11" s="502"/>
      <c r="Q11" s="503">
        <v>108960</v>
      </c>
    </row>
    <row r="12" spans="1:17" s="80" customFormat="1" ht="14.25" thickBot="1" x14ac:dyDescent="0.3">
      <c r="A12" s="540" t="s">
        <v>104</v>
      </c>
      <c r="B12" s="541"/>
      <c r="C12" s="541"/>
      <c r="D12" s="541"/>
      <c r="E12" s="542"/>
      <c r="F12" s="174"/>
      <c r="G12" s="175"/>
      <c r="H12" s="176">
        <v>5000000</v>
      </c>
      <c r="I12" s="164"/>
      <c r="J12" s="540" t="s">
        <v>104</v>
      </c>
      <c r="K12" s="541"/>
      <c r="L12" s="541"/>
      <c r="M12" s="541"/>
      <c r="N12" s="542"/>
      <c r="O12" s="491"/>
      <c r="P12" s="492"/>
      <c r="Q12" s="493">
        <v>5000000</v>
      </c>
    </row>
    <row r="13" spans="1:17" s="80" customFormat="1" ht="14.25" thickBot="1" x14ac:dyDescent="0.3">
      <c r="A13" s="540" t="s">
        <v>207</v>
      </c>
      <c r="B13" s="541"/>
      <c r="C13" s="541"/>
      <c r="D13" s="541"/>
      <c r="E13" s="542"/>
      <c r="F13" s="174"/>
      <c r="G13" s="175"/>
      <c r="H13" s="176">
        <v>0</v>
      </c>
      <c r="I13" s="164"/>
      <c r="J13" s="540" t="s">
        <v>207</v>
      </c>
      <c r="K13" s="541"/>
      <c r="L13" s="541"/>
      <c r="M13" s="541"/>
      <c r="N13" s="542"/>
      <c r="O13" s="491"/>
      <c r="P13" s="492"/>
      <c r="Q13" s="493">
        <v>0</v>
      </c>
    </row>
    <row r="14" spans="1:17" s="80" customFormat="1" ht="14.25" thickBot="1" x14ac:dyDescent="0.3">
      <c r="A14" s="540" t="s">
        <v>289</v>
      </c>
      <c r="B14" s="541"/>
      <c r="C14" s="541"/>
      <c r="D14" s="541"/>
      <c r="E14" s="542"/>
      <c r="F14" s="174"/>
      <c r="G14" s="175"/>
      <c r="H14" s="176">
        <v>990400</v>
      </c>
      <c r="I14" s="164"/>
      <c r="J14" s="540" t="s">
        <v>289</v>
      </c>
      <c r="K14" s="541"/>
      <c r="L14" s="541"/>
      <c r="M14" s="541"/>
      <c r="N14" s="542"/>
      <c r="O14" s="491"/>
      <c r="P14" s="492"/>
      <c r="Q14" s="493">
        <v>954500</v>
      </c>
    </row>
    <row r="15" spans="1:17" s="80" customFormat="1" ht="14.25" thickBot="1" x14ac:dyDescent="0.3">
      <c r="A15" s="540" t="s">
        <v>105</v>
      </c>
      <c r="B15" s="541"/>
      <c r="C15" s="541"/>
      <c r="D15" s="541"/>
      <c r="E15" s="542"/>
      <c r="F15" s="174"/>
      <c r="G15" s="175"/>
      <c r="H15" s="176">
        <v>3877040</v>
      </c>
      <c r="I15" s="164"/>
      <c r="J15" s="540" t="s">
        <v>105</v>
      </c>
      <c r="K15" s="541"/>
      <c r="L15" s="541"/>
      <c r="M15" s="541"/>
      <c r="N15" s="542"/>
      <c r="O15" s="491"/>
      <c r="P15" s="492"/>
      <c r="Q15" s="493">
        <v>3938120</v>
      </c>
    </row>
    <row r="16" spans="1:17" s="80" customFormat="1" ht="14.25" thickBot="1" x14ac:dyDescent="0.3">
      <c r="A16" s="546" t="s">
        <v>106</v>
      </c>
      <c r="B16" s="547"/>
      <c r="C16" s="547"/>
      <c r="D16" s="547"/>
      <c r="E16" s="548"/>
      <c r="F16" s="174"/>
      <c r="G16" s="177"/>
      <c r="H16" s="178">
        <v>3100000</v>
      </c>
      <c r="I16" s="164"/>
      <c r="J16" s="546" t="s">
        <v>106</v>
      </c>
      <c r="K16" s="547"/>
      <c r="L16" s="547"/>
      <c r="M16" s="547"/>
      <c r="N16" s="548"/>
      <c r="O16" s="491"/>
      <c r="P16" s="494"/>
      <c r="Q16" s="495">
        <v>0</v>
      </c>
    </row>
    <row r="17" spans="1:17" s="80" customFormat="1" ht="34.5" customHeight="1" thickBot="1" x14ac:dyDescent="0.3">
      <c r="A17" s="543" t="s">
        <v>234</v>
      </c>
      <c r="B17" s="544"/>
      <c r="C17" s="544"/>
      <c r="D17" s="544"/>
      <c r="E17" s="545"/>
      <c r="F17" s="174"/>
      <c r="G17" s="177"/>
      <c r="H17" s="183">
        <v>338580</v>
      </c>
      <c r="I17" s="164"/>
      <c r="J17" s="543" t="s">
        <v>234</v>
      </c>
      <c r="K17" s="544"/>
      <c r="L17" s="544"/>
      <c r="M17" s="544"/>
      <c r="N17" s="545"/>
      <c r="O17" s="491"/>
      <c r="P17" s="494"/>
      <c r="Q17" s="498">
        <v>46740</v>
      </c>
    </row>
    <row r="18" spans="1:17" s="80" customFormat="1" ht="14.25" thickBot="1" x14ac:dyDescent="0.3">
      <c r="A18" s="540" t="s">
        <v>147</v>
      </c>
      <c r="B18" s="541"/>
      <c r="C18" s="541"/>
      <c r="D18" s="541"/>
      <c r="E18" s="542"/>
      <c r="F18" s="174"/>
      <c r="G18" s="177"/>
      <c r="H18" s="183">
        <v>10200</v>
      </c>
      <c r="I18" s="164"/>
      <c r="J18" s="540" t="s">
        <v>147</v>
      </c>
      <c r="K18" s="541"/>
      <c r="L18" s="541"/>
      <c r="M18" s="541"/>
      <c r="N18" s="542"/>
      <c r="O18" s="491"/>
      <c r="P18" s="494"/>
      <c r="Q18" s="498">
        <v>0</v>
      </c>
    </row>
    <row r="19" spans="1:17" ht="27" customHeight="1" thickBot="1" x14ac:dyDescent="0.25">
      <c r="A19" s="533" t="s">
        <v>108</v>
      </c>
      <c r="B19" s="534"/>
      <c r="C19" s="534"/>
      <c r="D19" s="534"/>
      <c r="E19" s="535"/>
      <c r="F19" s="181"/>
      <c r="G19" s="182"/>
      <c r="H19" s="183">
        <v>1800000</v>
      </c>
      <c r="I19" s="6"/>
      <c r="J19" s="533" t="s">
        <v>108</v>
      </c>
      <c r="K19" s="534"/>
      <c r="L19" s="534"/>
      <c r="M19" s="534"/>
      <c r="N19" s="535"/>
      <c r="O19" s="496"/>
      <c r="P19" s="497"/>
      <c r="Q19" s="498">
        <v>1800000</v>
      </c>
    </row>
    <row r="20" spans="1:17" x14ac:dyDescent="0.2">
      <c r="A20" s="18"/>
      <c r="B20" s="5"/>
      <c r="C20" s="8"/>
      <c r="D20" s="5"/>
      <c r="E20" s="5"/>
      <c r="F20" s="107"/>
      <c r="G20" s="6"/>
      <c r="H20" s="96">
        <f>SUM(H8:H19)</f>
        <v>17556360</v>
      </c>
      <c r="I20" s="6"/>
      <c r="J20" s="477"/>
      <c r="K20" s="474"/>
      <c r="L20" s="476"/>
      <c r="M20" s="474"/>
      <c r="N20" s="474"/>
      <c r="O20" s="481"/>
      <c r="P20" s="475"/>
      <c r="Q20" s="479">
        <f>Q5+Q15+Q17+Q19</f>
        <v>13077153</v>
      </c>
    </row>
    <row r="21" spans="1:17" x14ac:dyDescent="0.2">
      <c r="A21" s="18"/>
      <c r="B21" s="5"/>
      <c r="C21" s="8"/>
      <c r="D21" s="5"/>
      <c r="E21" s="5"/>
      <c r="F21" s="107"/>
      <c r="G21" s="6"/>
      <c r="H21" s="96"/>
      <c r="I21" s="6"/>
    </row>
    <row r="22" spans="1:17" x14ac:dyDescent="0.2">
      <c r="A22" s="18"/>
      <c r="B22" s="5"/>
      <c r="C22" s="8"/>
      <c r="D22" s="5"/>
      <c r="E22" s="5"/>
      <c r="F22" s="107"/>
      <c r="G22" s="6"/>
      <c r="H22" s="96"/>
      <c r="I22" s="6"/>
    </row>
    <row r="23" spans="1:17" x14ac:dyDescent="0.2">
      <c r="A23" s="18"/>
      <c r="B23" s="5"/>
      <c r="C23" s="8"/>
      <c r="D23" s="5"/>
      <c r="E23" s="5"/>
      <c r="F23" s="107"/>
      <c r="G23" s="6"/>
      <c r="H23" s="96"/>
      <c r="I23" s="6"/>
    </row>
    <row r="24" spans="1:17" x14ac:dyDescent="0.2">
      <c r="A24" s="18"/>
      <c r="B24" s="5"/>
      <c r="C24" s="8"/>
      <c r="D24" s="5"/>
      <c r="E24" s="5"/>
      <c r="F24" s="107"/>
      <c r="G24" s="6"/>
      <c r="H24" s="96"/>
      <c r="I24" s="6"/>
    </row>
    <row r="25" spans="1:17" x14ac:dyDescent="0.2">
      <c r="A25" s="18"/>
      <c r="B25" s="5"/>
      <c r="C25" s="8"/>
      <c r="D25" s="5"/>
      <c r="E25" s="5"/>
      <c r="F25" s="107"/>
      <c r="G25" s="6"/>
      <c r="H25" s="96"/>
      <c r="I25" s="6"/>
    </row>
    <row r="26" spans="1:17" x14ac:dyDescent="0.2">
      <c r="A26" s="18"/>
      <c r="B26" s="5"/>
      <c r="C26" s="8"/>
      <c r="D26" s="5"/>
      <c r="E26" s="5"/>
      <c r="F26" s="107"/>
      <c r="G26" s="6"/>
      <c r="H26" s="96"/>
      <c r="I26" s="6"/>
    </row>
    <row r="27" spans="1:17" x14ac:dyDescent="0.2">
      <c r="A27" s="18"/>
      <c r="B27" s="5"/>
      <c r="C27" s="5"/>
      <c r="D27" s="5"/>
      <c r="E27" s="5"/>
      <c r="F27" s="107"/>
      <c r="G27" s="6"/>
      <c r="H27" s="96"/>
      <c r="I27" s="6"/>
    </row>
    <row r="28" spans="1:17" x14ac:dyDescent="0.2">
      <c r="A28" s="18"/>
      <c r="B28" s="5"/>
      <c r="C28" s="5"/>
      <c r="D28" s="5"/>
      <c r="E28" s="5"/>
      <c r="F28" s="107"/>
      <c r="G28" s="6"/>
      <c r="H28" s="96"/>
      <c r="I28" s="6"/>
    </row>
    <row r="29" spans="1:17" x14ac:dyDescent="0.2">
      <c r="A29" s="18"/>
      <c r="B29" s="5"/>
      <c r="C29" s="5"/>
      <c r="D29" s="5"/>
      <c r="E29" s="5"/>
      <c r="F29" s="107"/>
      <c r="G29" s="6"/>
      <c r="H29" s="96"/>
      <c r="I29" s="6"/>
    </row>
    <row r="30" spans="1:17" x14ac:dyDescent="0.2">
      <c r="A30" s="18"/>
      <c r="B30" s="5"/>
      <c r="C30" s="5"/>
      <c r="D30" s="5"/>
      <c r="E30" s="5"/>
      <c r="F30" s="107"/>
      <c r="G30" s="6"/>
      <c r="H30" s="96"/>
      <c r="I30" s="6"/>
    </row>
    <row r="31" spans="1:17" x14ac:dyDescent="0.2">
      <c r="A31" s="18"/>
      <c r="B31" s="5"/>
      <c r="C31" s="5"/>
      <c r="D31" s="5"/>
      <c r="E31" s="5"/>
      <c r="F31" s="107"/>
      <c r="G31" s="6"/>
      <c r="H31" s="96"/>
      <c r="I31" s="6"/>
    </row>
    <row r="32" spans="1:17" x14ac:dyDescent="0.2">
      <c r="A32" s="17"/>
      <c r="B32" s="5"/>
      <c r="C32" s="5"/>
      <c r="D32" s="5"/>
      <c r="E32" s="5"/>
      <c r="F32" s="107"/>
      <c r="G32" s="6"/>
      <c r="H32" s="96"/>
      <c r="I32" s="6"/>
    </row>
    <row r="33" spans="1:9" x14ac:dyDescent="0.2">
      <c r="A33" s="17"/>
      <c r="B33" s="5"/>
      <c r="C33" s="5"/>
      <c r="D33" s="5"/>
      <c r="E33" s="5"/>
      <c r="F33" s="107"/>
      <c r="G33" s="6"/>
      <c r="H33" s="96"/>
      <c r="I33" s="6"/>
    </row>
    <row r="34" spans="1:9" x14ac:dyDescent="0.2">
      <c r="A34" s="18"/>
      <c r="B34" s="5"/>
      <c r="C34" s="5"/>
      <c r="D34" s="5"/>
      <c r="E34" s="5"/>
      <c r="F34" s="107"/>
      <c r="G34" s="6"/>
      <c r="H34" s="96"/>
      <c r="I34" s="6"/>
    </row>
    <row r="35" spans="1:9" x14ac:dyDescent="0.2">
      <c r="A35" s="18"/>
      <c r="B35" s="5"/>
      <c r="C35" s="5"/>
      <c r="D35" s="5"/>
      <c r="E35" s="5"/>
      <c r="F35" s="107"/>
      <c r="G35" s="6"/>
      <c r="H35" s="96"/>
      <c r="I35" s="6"/>
    </row>
    <row r="36" spans="1:9" x14ac:dyDescent="0.2">
      <c r="A36" s="18"/>
      <c r="B36" s="5"/>
      <c r="C36" s="5"/>
      <c r="D36" s="5"/>
      <c r="E36" s="5"/>
      <c r="F36" s="107"/>
      <c r="G36" s="6"/>
      <c r="H36" s="96"/>
      <c r="I36" s="6"/>
    </row>
    <row r="37" spans="1:9" x14ac:dyDescent="0.2">
      <c r="A37" s="18"/>
      <c r="B37" s="5"/>
      <c r="C37" s="5"/>
      <c r="D37" s="5"/>
      <c r="E37" s="5"/>
      <c r="F37" s="107"/>
      <c r="G37" s="6"/>
      <c r="H37" s="96"/>
      <c r="I37" s="6"/>
    </row>
    <row r="38" spans="1:9" x14ac:dyDescent="0.2">
      <c r="A38" s="18"/>
      <c r="B38" s="5"/>
      <c r="C38" s="5"/>
      <c r="D38" s="5"/>
      <c r="E38" s="5"/>
      <c r="F38" s="107"/>
      <c r="G38" s="6"/>
      <c r="H38" s="96"/>
      <c r="I38" s="6"/>
    </row>
    <row r="39" spans="1:9" x14ac:dyDescent="0.2">
      <c r="A39" s="18"/>
      <c r="B39" s="5"/>
      <c r="C39" s="5"/>
      <c r="D39" s="5"/>
      <c r="E39" s="5"/>
      <c r="F39" s="107"/>
      <c r="G39" s="6"/>
      <c r="H39" s="96"/>
      <c r="I39" s="6"/>
    </row>
    <row r="40" spans="1:9" x14ac:dyDescent="0.2">
      <c r="A40" s="18"/>
      <c r="B40" s="5"/>
      <c r="C40" s="5"/>
      <c r="D40" s="5"/>
      <c r="E40" s="5"/>
      <c r="F40" s="107"/>
      <c r="G40" s="6"/>
      <c r="H40" s="96"/>
      <c r="I40" s="6"/>
    </row>
    <row r="41" spans="1:9" x14ac:dyDescent="0.2">
      <c r="A41" s="19"/>
      <c r="B41" s="11"/>
      <c r="C41" s="11"/>
      <c r="D41" s="11"/>
      <c r="E41" s="11"/>
      <c r="F41" s="108"/>
      <c r="G41" s="12"/>
      <c r="H41" s="98"/>
      <c r="I41" s="12"/>
    </row>
    <row r="42" spans="1:9" x14ac:dyDescent="0.2">
      <c r="A42" s="18"/>
      <c r="B42" s="5"/>
      <c r="C42" s="5"/>
      <c r="D42" s="5"/>
      <c r="E42" s="5"/>
      <c r="F42" s="107"/>
      <c r="G42" s="6"/>
      <c r="H42" s="96"/>
      <c r="I42" s="6"/>
    </row>
    <row r="43" spans="1:9" x14ac:dyDescent="0.2">
      <c r="A43" s="18"/>
      <c r="B43" s="5"/>
      <c r="C43" s="5"/>
      <c r="D43" s="5"/>
      <c r="E43" s="5"/>
      <c r="F43" s="107"/>
      <c r="G43" s="6"/>
      <c r="H43" s="96"/>
      <c r="I43" s="6"/>
    </row>
    <row r="44" spans="1:9" x14ac:dyDescent="0.2">
      <c r="A44" s="18"/>
      <c r="B44" s="5"/>
      <c r="C44" s="5"/>
      <c r="D44" s="5"/>
      <c r="E44" s="5"/>
      <c r="F44" s="107"/>
      <c r="G44" s="6"/>
      <c r="H44" s="96"/>
      <c r="I44" s="6"/>
    </row>
    <row r="45" spans="1:9" x14ac:dyDescent="0.2">
      <c r="A45" s="18"/>
      <c r="B45" s="5"/>
      <c r="C45" s="5"/>
      <c r="D45" s="5"/>
      <c r="E45" s="5"/>
      <c r="F45" s="107"/>
      <c r="G45" s="6"/>
      <c r="H45" s="96"/>
      <c r="I45" s="6"/>
    </row>
    <row r="46" spans="1:9" x14ac:dyDescent="0.2">
      <c r="A46" s="18"/>
      <c r="B46" s="5"/>
      <c r="C46" s="5"/>
      <c r="D46" s="5"/>
      <c r="E46" s="5"/>
      <c r="F46" s="107"/>
      <c r="G46" s="6"/>
      <c r="H46" s="96"/>
      <c r="I46" s="6"/>
    </row>
    <row r="47" spans="1:9" x14ac:dyDescent="0.2">
      <c r="A47" s="18"/>
      <c r="B47" s="11"/>
      <c r="C47" s="11"/>
      <c r="D47" s="11"/>
      <c r="E47" s="11"/>
      <c r="F47" s="108"/>
      <c r="G47" s="12"/>
      <c r="H47" s="98"/>
      <c r="I47" s="12"/>
    </row>
    <row r="48" spans="1:9" x14ac:dyDescent="0.2">
      <c r="A48" s="18"/>
      <c r="B48" s="11"/>
      <c r="C48" s="11"/>
      <c r="D48" s="11"/>
      <c r="E48" s="11"/>
      <c r="F48" s="108"/>
      <c r="G48" s="12"/>
      <c r="H48" s="96"/>
      <c r="I48" s="12"/>
    </row>
    <row r="49" spans="1:9" x14ac:dyDescent="0.2">
      <c r="A49" s="18"/>
      <c r="B49" s="5"/>
      <c r="C49" s="5"/>
      <c r="D49" s="5"/>
      <c r="E49" s="5"/>
      <c r="F49" s="107"/>
      <c r="G49" s="6"/>
      <c r="H49" s="96"/>
      <c r="I49" s="6"/>
    </row>
    <row r="50" spans="1:9" x14ac:dyDescent="0.2">
      <c r="A50" s="18"/>
      <c r="B50" s="5"/>
      <c r="C50" s="5"/>
      <c r="D50" s="5"/>
      <c r="E50" s="5"/>
      <c r="F50" s="107"/>
      <c r="G50" s="6"/>
      <c r="H50" s="96"/>
      <c r="I50" s="6"/>
    </row>
    <row r="51" spans="1:9" x14ac:dyDescent="0.2">
      <c r="A51" s="18"/>
      <c r="B51" s="11"/>
      <c r="C51" s="11"/>
      <c r="D51" s="11"/>
      <c r="E51" s="11"/>
      <c r="F51" s="108"/>
      <c r="G51" s="12"/>
      <c r="H51" s="96"/>
      <c r="I51" s="12"/>
    </row>
    <row r="52" spans="1:9" x14ac:dyDescent="0.2">
      <c r="A52" s="18"/>
      <c r="B52" s="11"/>
      <c r="C52" s="5"/>
      <c r="D52" s="5"/>
      <c r="E52" s="5"/>
      <c r="F52" s="107"/>
      <c r="G52" s="6"/>
      <c r="H52" s="96"/>
      <c r="I52" s="6"/>
    </row>
    <row r="53" spans="1:9" x14ac:dyDescent="0.2">
      <c r="A53" s="18"/>
      <c r="B53" s="11"/>
      <c r="C53" s="11"/>
      <c r="D53" s="11"/>
      <c r="E53" s="11"/>
      <c r="F53" s="108"/>
      <c r="G53" s="12"/>
      <c r="H53" s="98"/>
      <c r="I53" s="12"/>
    </row>
    <row r="54" spans="1:9" x14ac:dyDescent="0.2">
      <c r="A54" s="20"/>
      <c r="B54" s="5"/>
      <c r="C54" s="5"/>
      <c r="D54" s="5"/>
      <c r="E54" s="5"/>
      <c r="F54" s="107"/>
      <c r="G54" s="6"/>
      <c r="H54" s="96"/>
      <c r="I54" s="6"/>
    </row>
    <row r="55" spans="1:9" x14ac:dyDescent="0.2">
      <c r="A55" s="20"/>
      <c r="B55" s="5"/>
      <c r="C55" s="5"/>
      <c r="D55" s="5"/>
      <c r="E55" s="5"/>
      <c r="F55" s="107"/>
      <c r="G55" s="6"/>
      <c r="H55" s="96"/>
      <c r="I55" s="6"/>
    </row>
    <row r="56" spans="1:9" x14ac:dyDescent="0.2">
      <c r="A56" s="20"/>
      <c r="B56" s="5"/>
      <c r="C56" s="5"/>
      <c r="D56" s="5"/>
      <c r="E56" s="5"/>
      <c r="F56" s="107"/>
      <c r="G56" s="6"/>
      <c r="H56" s="96"/>
      <c r="I56" s="6"/>
    </row>
    <row r="57" spans="1:9" x14ac:dyDescent="0.2">
      <c r="A57" s="20"/>
      <c r="B57" s="5"/>
      <c r="C57" s="5"/>
      <c r="D57" s="5"/>
      <c r="E57" s="5"/>
      <c r="F57" s="107"/>
      <c r="G57" s="6"/>
      <c r="H57" s="96"/>
      <c r="I57" s="6"/>
    </row>
    <row r="58" spans="1:9" x14ac:dyDescent="0.2">
      <c r="A58" s="21"/>
      <c r="B58" s="11"/>
      <c r="C58" s="11"/>
      <c r="D58" s="11"/>
      <c r="E58" s="11"/>
      <c r="F58" s="108"/>
      <c r="G58" s="12"/>
      <c r="H58" s="98"/>
      <c r="I58" s="12"/>
    </row>
    <row r="59" spans="1:9" x14ac:dyDescent="0.2">
      <c r="A59" s="20"/>
      <c r="B59" s="5"/>
      <c r="C59" s="5"/>
      <c r="D59" s="5"/>
      <c r="E59" s="5"/>
      <c r="F59" s="107"/>
      <c r="G59" s="6"/>
      <c r="H59" s="96"/>
      <c r="I59" s="6"/>
    </row>
    <row r="60" spans="1:9" x14ac:dyDescent="0.2">
      <c r="A60" s="20"/>
      <c r="B60" s="5"/>
      <c r="C60" s="5"/>
      <c r="D60" s="5"/>
      <c r="E60" s="5"/>
      <c r="F60" s="107"/>
      <c r="G60" s="6"/>
      <c r="H60" s="96"/>
      <c r="I60" s="6"/>
    </row>
    <row r="61" spans="1:9" x14ac:dyDescent="0.2">
      <c r="A61" s="21"/>
      <c r="B61" s="11"/>
      <c r="C61" s="11"/>
      <c r="D61" s="11"/>
      <c r="E61" s="11"/>
      <c r="F61" s="108"/>
      <c r="G61" s="12"/>
      <c r="H61" s="98"/>
      <c r="I61" s="12"/>
    </row>
    <row r="62" spans="1:9" x14ac:dyDescent="0.2">
      <c r="A62" s="20"/>
      <c r="B62" s="5"/>
      <c r="C62" s="5"/>
      <c r="D62" s="5"/>
      <c r="E62" s="5"/>
      <c r="F62" s="107"/>
      <c r="G62" s="6"/>
      <c r="H62" s="96"/>
      <c r="I62" s="6"/>
    </row>
    <row r="63" spans="1:9" x14ac:dyDescent="0.2">
      <c r="A63" s="20"/>
      <c r="B63" s="5"/>
      <c r="C63" s="5"/>
      <c r="D63" s="5"/>
      <c r="E63" s="5"/>
      <c r="F63" s="107"/>
      <c r="G63" s="6"/>
      <c r="H63" s="96"/>
      <c r="I63" s="6"/>
    </row>
    <row r="64" spans="1:9" x14ac:dyDescent="0.2">
      <c r="A64" s="11"/>
      <c r="B64" s="1"/>
      <c r="C64" s="11"/>
      <c r="D64" s="11"/>
      <c r="E64" s="11"/>
      <c r="F64" s="108"/>
      <c r="G64" s="12"/>
      <c r="H64" s="98"/>
      <c r="I64" s="12"/>
    </row>
    <row r="65" spans="1:9" x14ac:dyDescent="0.2">
      <c r="A65" s="18"/>
      <c r="B65" s="1"/>
      <c r="C65" s="1"/>
      <c r="D65" s="1"/>
      <c r="E65" s="1"/>
      <c r="F65" s="109"/>
      <c r="G65" s="3"/>
      <c r="H65" s="99"/>
      <c r="I65" s="3"/>
    </row>
  </sheetData>
  <mergeCells count="40">
    <mergeCell ref="J12:N12"/>
    <mergeCell ref="J13:N13"/>
    <mergeCell ref="J19:N19"/>
    <mergeCell ref="J8:N8"/>
    <mergeCell ref="J9:N9"/>
    <mergeCell ref="J10:N10"/>
    <mergeCell ref="J18:N18"/>
    <mergeCell ref="J17:N17"/>
    <mergeCell ref="J16:N16"/>
    <mergeCell ref="J15:N15"/>
    <mergeCell ref="J14:N14"/>
    <mergeCell ref="J7:N7"/>
    <mergeCell ref="J11:N11"/>
    <mergeCell ref="J6:N6"/>
    <mergeCell ref="J5:P5"/>
    <mergeCell ref="O1:Q1"/>
    <mergeCell ref="O2:O3"/>
    <mergeCell ref="P2:Q2"/>
    <mergeCell ref="J1:N3"/>
    <mergeCell ref="J4:P4"/>
    <mergeCell ref="A6:E6"/>
    <mergeCell ref="A5:G5"/>
    <mergeCell ref="F1:H1"/>
    <mergeCell ref="F2:F3"/>
    <mergeCell ref="G2:H2"/>
    <mergeCell ref="A1:E3"/>
    <mergeCell ref="A4:G4"/>
    <mergeCell ref="A7:E7"/>
    <mergeCell ref="A15:E15"/>
    <mergeCell ref="A14:E14"/>
    <mergeCell ref="A12:E12"/>
    <mergeCell ref="A13:E13"/>
    <mergeCell ref="A19:E19"/>
    <mergeCell ref="A8:E8"/>
    <mergeCell ref="A9:E9"/>
    <mergeCell ref="A10:E10"/>
    <mergeCell ref="A11:E11"/>
    <mergeCell ref="A18:E18"/>
    <mergeCell ref="A17:E17"/>
    <mergeCell ref="A16:E16"/>
  </mergeCells>
  <phoneticPr fontId="4" type="noConversion"/>
  <pageMargins left="0.59055118110236227" right="0.59055118110236227" top="0.98425196850393704" bottom="0.39370078740157483" header="0.51181102362204722" footer="0.51181102362204722"/>
  <pageSetup paperSize="9" scale="77" orientation="portrait" r:id="rId1"/>
  <headerFooter alignWithMargins="0">
    <oddHeader xml:space="preserve">&amp;C&amp;"Arial CE,Félkövér"Feladatalapú támogatások a 2020. évre&amp;"Arial CE,Normál"
&amp;R2/2. számú melléklet
</oddHeader>
  </headerFooter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2:L39"/>
  <sheetViews>
    <sheetView topLeftCell="A22" zoomScaleNormal="100" workbookViewId="0">
      <selection activeCell="B15" sqref="B15"/>
    </sheetView>
  </sheetViews>
  <sheetFormatPr defaultRowHeight="12.75" x14ac:dyDescent="0.2"/>
  <cols>
    <col min="1" max="1" width="40.7109375" customWidth="1"/>
    <col min="2" max="2" width="17.85546875" customWidth="1"/>
    <col min="3" max="3" width="11.7109375" customWidth="1"/>
    <col min="4" max="4" width="14.85546875" customWidth="1"/>
  </cols>
  <sheetData>
    <row r="2" spans="1:12" ht="39.75" customHeight="1" x14ac:dyDescent="0.25">
      <c r="A2" s="571" t="s">
        <v>323</v>
      </c>
      <c r="B2" s="571"/>
      <c r="C2" s="194"/>
      <c r="D2" s="194"/>
      <c r="E2" s="24"/>
      <c r="F2" s="24"/>
      <c r="G2" s="24"/>
      <c r="H2" s="24"/>
      <c r="I2" s="24"/>
      <c r="J2" s="24"/>
      <c r="K2" s="24"/>
      <c r="L2" s="24"/>
    </row>
    <row r="3" spans="1:12" ht="15.75" x14ac:dyDescent="0.25">
      <c r="A3" s="194"/>
      <c r="B3" s="194"/>
      <c r="C3" s="194"/>
      <c r="D3" s="194"/>
      <c r="E3" s="24"/>
      <c r="F3" s="24"/>
      <c r="G3" s="24"/>
      <c r="H3" s="24"/>
      <c r="I3" s="24"/>
      <c r="J3" s="24"/>
      <c r="K3" s="24"/>
      <c r="L3" s="24"/>
    </row>
    <row r="4" spans="1:12" ht="15.75" x14ac:dyDescent="0.25">
      <c r="A4" s="27"/>
      <c r="B4" s="27"/>
      <c r="C4" s="27"/>
      <c r="D4" s="27"/>
      <c r="E4" s="24"/>
      <c r="F4" s="24"/>
      <c r="G4" s="24"/>
      <c r="H4" s="24"/>
      <c r="I4" s="24"/>
      <c r="J4" s="24"/>
      <c r="K4" s="24"/>
      <c r="L4" s="24"/>
    </row>
    <row r="5" spans="1:12" ht="16.5" thickBot="1" x14ac:dyDescent="0.3">
      <c r="A5" s="24"/>
      <c r="B5" s="395" t="s">
        <v>264</v>
      </c>
      <c r="C5" s="29"/>
      <c r="D5" s="29"/>
      <c r="E5" s="24"/>
      <c r="F5" s="24"/>
      <c r="G5" s="24"/>
      <c r="H5" s="24"/>
      <c r="I5" s="24"/>
      <c r="J5" s="24"/>
      <c r="K5" s="24"/>
      <c r="L5" s="24"/>
    </row>
    <row r="6" spans="1:12" ht="16.5" thickBot="1" x14ac:dyDescent="0.3">
      <c r="A6" s="28"/>
      <c r="B6" s="446"/>
      <c r="C6" s="61"/>
      <c r="D6" s="61"/>
      <c r="E6" s="24"/>
      <c r="F6" s="24"/>
      <c r="G6" s="24"/>
      <c r="H6" s="24"/>
      <c r="I6" s="24"/>
      <c r="J6" s="24"/>
      <c r="K6" s="24"/>
      <c r="L6" s="24"/>
    </row>
    <row r="7" spans="1:12" ht="12.75" customHeight="1" x14ac:dyDescent="0.2">
      <c r="A7" s="572" t="s">
        <v>149</v>
      </c>
      <c r="B7" s="569" t="s">
        <v>324</v>
      </c>
      <c r="C7" s="23"/>
    </row>
    <row r="8" spans="1:12" ht="43.5" customHeight="1" thickBot="1" x14ac:dyDescent="0.25">
      <c r="A8" s="573"/>
      <c r="B8" s="570"/>
      <c r="C8" s="93"/>
    </row>
    <row r="9" spans="1:12" ht="21" customHeight="1" thickBot="1" x14ac:dyDescent="0.25">
      <c r="A9" s="59" t="s">
        <v>150</v>
      </c>
      <c r="B9" s="136">
        <v>3104350</v>
      </c>
      <c r="C9" s="93"/>
      <c r="D9" s="92"/>
    </row>
    <row r="10" spans="1:12" ht="33" customHeight="1" thickBot="1" x14ac:dyDescent="0.25">
      <c r="A10" s="135" t="s">
        <v>151</v>
      </c>
      <c r="B10" s="136">
        <v>422380</v>
      </c>
      <c r="C10" s="93"/>
      <c r="D10" s="92"/>
    </row>
    <row r="11" spans="1:12" ht="21" customHeight="1" thickBot="1" x14ac:dyDescent="0.25">
      <c r="A11" s="59" t="s">
        <v>152</v>
      </c>
      <c r="B11" s="136">
        <v>3695240</v>
      </c>
      <c r="C11" s="93"/>
      <c r="D11" s="92"/>
    </row>
    <row r="12" spans="1:12" ht="21" customHeight="1" thickBot="1" x14ac:dyDescent="0.25">
      <c r="A12" s="60" t="s">
        <v>153</v>
      </c>
      <c r="B12" s="136">
        <v>3938120</v>
      </c>
      <c r="C12" s="93"/>
      <c r="D12" s="92"/>
    </row>
    <row r="13" spans="1:12" ht="35.25" customHeight="1" thickBot="1" x14ac:dyDescent="0.25">
      <c r="A13" s="160" t="s">
        <v>246</v>
      </c>
      <c r="B13" s="136">
        <v>5779611</v>
      </c>
      <c r="C13" s="93"/>
      <c r="D13" s="92"/>
    </row>
    <row r="14" spans="1:12" ht="35.25" customHeight="1" thickBot="1" x14ac:dyDescent="0.25">
      <c r="A14" s="160" t="s">
        <v>247</v>
      </c>
      <c r="B14" s="136">
        <v>4999611</v>
      </c>
      <c r="C14" s="93"/>
      <c r="D14" s="92"/>
    </row>
    <row r="15" spans="1:12" ht="35.25" customHeight="1" thickBot="1" x14ac:dyDescent="0.25">
      <c r="A15" s="135" t="s">
        <v>159</v>
      </c>
      <c r="B15" s="136">
        <v>495834</v>
      </c>
      <c r="C15" s="93"/>
      <c r="D15" s="92"/>
    </row>
    <row r="16" spans="1:12" ht="35.25" customHeight="1" thickBot="1" x14ac:dyDescent="0.25">
      <c r="A16" s="160" t="s">
        <v>249</v>
      </c>
      <c r="B16" s="136">
        <v>495834</v>
      </c>
      <c r="C16" s="93"/>
      <c r="D16" s="92"/>
    </row>
    <row r="17" spans="1:5" ht="31.5" customHeight="1" thickBot="1" x14ac:dyDescent="0.25">
      <c r="A17" s="160" t="s">
        <v>250</v>
      </c>
      <c r="B17" s="136"/>
      <c r="C17" s="93"/>
      <c r="D17" s="92"/>
    </row>
    <row r="18" spans="1:5" ht="21" customHeight="1" thickBot="1" x14ac:dyDescent="0.25">
      <c r="A18" s="22" t="s">
        <v>29</v>
      </c>
      <c r="B18" s="136">
        <f>B9+B10+B11+B12+B13+B15</f>
        <v>17435535</v>
      </c>
      <c r="C18" s="93"/>
      <c r="D18" s="92"/>
    </row>
    <row r="19" spans="1:5" ht="21" customHeight="1" thickBot="1" x14ac:dyDescent="0.25">
      <c r="A19" s="25"/>
      <c r="B19" s="139"/>
      <c r="C19" s="23"/>
      <c r="D19" s="92"/>
    </row>
    <row r="20" spans="1:5" s="217" customFormat="1" ht="21" customHeight="1" thickBot="1" x14ac:dyDescent="0.25">
      <c r="A20" s="216" t="s">
        <v>154</v>
      </c>
      <c r="B20" s="219">
        <v>12944087</v>
      </c>
      <c r="C20" s="93"/>
    </row>
    <row r="21" spans="1:5" s="217" customFormat="1" ht="21" customHeight="1" thickBot="1" x14ac:dyDescent="0.25">
      <c r="A21" s="216" t="s">
        <v>155</v>
      </c>
      <c r="B21" s="219">
        <v>0</v>
      </c>
      <c r="C21" s="93"/>
    </row>
    <row r="22" spans="1:5" s="217" customFormat="1" ht="21" customHeight="1" thickBot="1" x14ac:dyDescent="0.25">
      <c r="A22" s="216" t="s">
        <v>156</v>
      </c>
      <c r="B22" s="219">
        <v>0</v>
      </c>
      <c r="C22" s="93"/>
    </row>
    <row r="23" spans="1:5" s="217" customFormat="1" ht="42" customHeight="1" thickBot="1" x14ac:dyDescent="0.25">
      <c r="A23" s="218" t="s">
        <v>160</v>
      </c>
      <c r="B23" s="219">
        <v>0</v>
      </c>
      <c r="C23" s="93"/>
    </row>
    <row r="24" spans="1:5" ht="21" customHeight="1" thickBot="1" x14ac:dyDescent="0.25">
      <c r="A24" s="22" t="s">
        <v>157</v>
      </c>
      <c r="B24" s="219">
        <f>SUM(B20:B23)</f>
        <v>12944087</v>
      </c>
      <c r="C24" s="93"/>
      <c r="D24" s="92"/>
    </row>
    <row r="25" spans="1:5" ht="21" customHeight="1" thickBot="1" x14ac:dyDescent="0.25">
      <c r="A25" s="25"/>
      <c r="B25" s="220"/>
      <c r="C25" s="23"/>
    </row>
    <row r="26" spans="1:5" ht="21" customHeight="1" thickBot="1" x14ac:dyDescent="0.25">
      <c r="A26" s="22" t="s">
        <v>248</v>
      </c>
      <c r="B26" s="219">
        <v>0</v>
      </c>
      <c r="C26" s="23"/>
      <c r="D26" s="92"/>
    </row>
    <row r="27" spans="1:5" ht="21" customHeight="1" thickBot="1" x14ac:dyDescent="0.25">
      <c r="A27" s="25"/>
      <c r="B27" s="220"/>
      <c r="C27" s="23"/>
    </row>
    <row r="28" spans="1:5" ht="21" customHeight="1" thickBot="1" x14ac:dyDescent="0.25">
      <c r="A28" s="22" t="s">
        <v>30</v>
      </c>
      <c r="B28" s="219">
        <f>B18+B24</f>
        <v>30379622</v>
      </c>
      <c r="C28" s="23"/>
      <c r="D28" s="92"/>
    </row>
    <row r="29" spans="1:5" ht="21" customHeight="1" x14ac:dyDescent="0.2">
      <c r="A29" s="26"/>
      <c r="B29" s="273"/>
      <c r="C29" s="23"/>
    </row>
    <row r="30" spans="1:5" x14ac:dyDescent="0.2">
      <c r="A30" s="23"/>
      <c r="B30" s="23"/>
      <c r="C30" s="23"/>
    </row>
    <row r="31" spans="1:5" ht="16.5" customHeight="1" x14ac:dyDescent="0.2">
      <c r="A31" s="62"/>
      <c r="B31" s="63"/>
      <c r="C31" s="23"/>
    </row>
    <row r="32" spans="1:5" x14ac:dyDescent="0.2">
      <c r="A32" s="23"/>
      <c r="B32" s="23"/>
      <c r="C32" s="23"/>
      <c r="D32" s="23"/>
      <c r="E32" s="23"/>
    </row>
    <row r="33" spans="1:5" x14ac:dyDescent="0.2">
      <c r="A33" s="23"/>
      <c r="B33" s="23"/>
      <c r="C33" s="23"/>
      <c r="D33" s="23"/>
      <c r="E33" s="23"/>
    </row>
    <row r="34" spans="1:5" x14ac:dyDescent="0.2">
      <c r="A34" s="23"/>
      <c r="B34" s="23"/>
      <c r="C34" s="23"/>
      <c r="D34" s="23"/>
      <c r="E34" s="23"/>
    </row>
    <row r="35" spans="1:5" x14ac:dyDescent="0.2">
      <c r="A35" s="23"/>
      <c r="B35" s="23"/>
      <c r="C35" s="23"/>
      <c r="D35" s="23"/>
      <c r="E35" s="23"/>
    </row>
    <row r="36" spans="1:5" x14ac:dyDescent="0.2">
      <c r="A36" s="23"/>
      <c r="B36" s="23"/>
      <c r="C36" s="23"/>
      <c r="D36" s="23"/>
      <c r="E36" s="23"/>
    </row>
    <row r="37" spans="1:5" x14ac:dyDescent="0.2">
      <c r="A37" s="23"/>
      <c r="B37" s="23"/>
      <c r="C37" s="23"/>
      <c r="D37" s="23"/>
      <c r="E37" s="23"/>
    </row>
    <row r="38" spans="1:5" x14ac:dyDescent="0.2">
      <c r="A38" s="23"/>
      <c r="B38" s="23"/>
      <c r="C38" s="23"/>
      <c r="D38" s="23"/>
      <c r="E38" s="23"/>
    </row>
    <row r="39" spans="1:5" x14ac:dyDescent="0.2">
      <c r="A39" s="23"/>
      <c r="B39" s="23"/>
      <c r="C39" s="23"/>
      <c r="D39" s="23"/>
      <c r="E39" s="23"/>
    </row>
  </sheetData>
  <mergeCells count="3">
    <mergeCell ref="B7:B8"/>
    <mergeCell ref="A2:B2"/>
    <mergeCell ref="A7:A8"/>
  </mergeCells>
  <phoneticPr fontId="4" type="noConversion"/>
  <pageMargins left="0.19685039370078741" right="0.19685039370078741" top="0.39370078740157483" bottom="0.39370078740157483" header="0.51181102362204722" footer="0.51181102362204722"/>
  <pageSetup paperSize="9" scale="78" orientation="portrait" r:id="rId1"/>
  <headerFooter alignWithMargins="0">
    <oddHeader>&amp;R3. melléklet</oddHeader>
  </headerFooter>
  <colBreaks count="1" manualBreakCount="1">
    <brk id="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3"/>
  <sheetViews>
    <sheetView view="pageLayout" topLeftCell="D16" zoomScaleNormal="100" zoomScaleSheetLayoutView="100" workbookViewId="0">
      <selection activeCell="G10" sqref="G10"/>
    </sheetView>
  </sheetViews>
  <sheetFormatPr defaultRowHeight="12.75" x14ac:dyDescent="0.2"/>
  <cols>
    <col min="1" max="1" width="49" customWidth="1"/>
    <col min="2" max="2" width="15.7109375" customWidth="1"/>
    <col min="3" max="3" width="17.28515625" customWidth="1"/>
    <col min="4" max="4" width="21" customWidth="1"/>
    <col min="5" max="5" width="17.5703125" customWidth="1"/>
    <col min="6" max="7" width="18" customWidth="1"/>
    <col min="8" max="8" width="16.42578125" customWidth="1"/>
    <col min="9" max="9" width="15.7109375" customWidth="1"/>
    <col min="10" max="10" width="15.140625" customWidth="1"/>
    <col min="11" max="11" width="16.7109375" customWidth="1"/>
    <col min="12" max="12" width="17.28515625" customWidth="1"/>
  </cols>
  <sheetData>
    <row r="2" spans="1:12" ht="15.75" x14ac:dyDescent="0.25">
      <c r="A2" s="574" t="s">
        <v>325</v>
      </c>
      <c r="B2" s="575"/>
      <c r="C2" s="575"/>
      <c r="D2" s="575"/>
      <c r="E2" s="575"/>
      <c r="F2" s="575"/>
      <c r="G2" s="575"/>
      <c r="H2" s="575"/>
      <c r="I2" s="576"/>
      <c r="J2" s="576"/>
      <c r="K2" s="576"/>
      <c r="L2" s="576"/>
    </row>
    <row r="3" spans="1:12" ht="13.5" thickBot="1" x14ac:dyDescent="0.25">
      <c r="L3" s="193"/>
    </row>
    <row r="4" spans="1:12" ht="102" customHeight="1" thickBot="1" x14ac:dyDescent="0.25">
      <c r="A4" s="531" t="s">
        <v>140</v>
      </c>
      <c r="B4" s="120" t="s">
        <v>150</v>
      </c>
      <c r="C4" s="120" t="s">
        <v>161</v>
      </c>
      <c r="D4" s="120" t="s">
        <v>152</v>
      </c>
      <c r="E4" s="120" t="s">
        <v>162</v>
      </c>
      <c r="F4" s="120" t="s">
        <v>158</v>
      </c>
      <c r="G4" s="120" t="s">
        <v>267</v>
      </c>
      <c r="H4" s="120" t="s">
        <v>154</v>
      </c>
      <c r="I4" s="120" t="s">
        <v>155</v>
      </c>
      <c r="J4" s="120" t="s">
        <v>156</v>
      </c>
      <c r="K4" s="120" t="s">
        <v>163</v>
      </c>
      <c r="L4" s="121" t="s">
        <v>24</v>
      </c>
    </row>
    <row r="5" spans="1:12" ht="21" customHeight="1" thickBot="1" x14ac:dyDescent="0.25">
      <c r="A5" s="532"/>
      <c r="B5" s="30" t="s">
        <v>316</v>
      </c>
      <c r="C5" s="30" t="s">
        <v>316</v>
      </c>
      <c r="D5" s="30" t="s">
        <v>316</v>
      </c>
      <c r="E5" s="30" t="s">
        <v>316</v>
      </c>
      <c r="F5" s="30" t="s">
        <v>316</v>
      </c>
      <c r="G5" s="30" t="s">
        <v>316</v>
      </c>
      <c r="H5" s="30" t="s">
        <v>316</v>
      </c>
      <c r="I5" s="30" t="s">
        <v>316</v>
      </c>
      <c r="J5" s="30" t="s">
        <v>316</v>
      </c>
      <c r="K5" s="30" t="s">
        <v>316</v>
      </c>
      <c r="L5" s="30" t="s">
        <v>316</v>
      </c>
    </row>
    <row r="6" spans="1:12" ht="21" customHeight="1" thickBot="1" x14ac:dyDescent="0.25">
      <c r="A6" s="214" t="s">
        <v>168</v>
      </c>
      <c r="B6" s="64">
        <v>2271480</v>
      </c>
      <c r="C6" s="64">
        <v>342516</v>
      </c>
      <c r="D6" s="91">
        <v>1086000</v>
      </c>
      <c r="E6" s="91"/>
      <c r="F6" s="64"/>
      <c r="G6" s="64"/>
      <c r="H6" s="64">
        <v>1500000</v>
      </c>
      <c r="I6" s="91"/>
      <c r="J6" s="91"/>
      <c r="K6" s="64"/>
      <c r="L6" s="159">
        <f>SUM(B6:K6)</f>
        <v>5199996</v>
      </c>
    </row>
    <row r="7" spans="1:12" ht="21" customHeight="1" thickBot="1" x14ac:dyDescent="0.25">
      <c r="A7" s="214" t="s">
        <v>145</v>
      </c>
      <c r="B7" s="64"/>
      <c r="C7" s="64"/>
      <c r="D7" s="91">
        <v>80000</v>
      </c>
      <c r="E7" s="91"/>
      <c r="F7" s="64"/>
      <c r="G7" s="64"/>
      <c r="H7" s="64"/>
      <c r="I7" s="91"/>
      <c r="J7" s="91"/>
      <c r="K7" s="64"/>
      <c r="L7" s="159">
        <f t="shared" ref="L7:L20" si="0">SUM(B7:K7)</f>
        <v>80000</v>
      </c>
    </row>
    <row r="8" spans="1:12" ht="31.5" customHeight="1" thickBot="1" x14ac:dyDescent="0.25">
      <c r="A8" s="343" t="s">
        <v>241</v>
      </c>
      <c r="B8" s="64"/>
      <c r="C8" s="64"/>
      <c r="D8" s="91"/>
      <c r="E8" s="91"/>
      <c r="F8" s="64">
        <v>660000</v>
      </c>
      <c r="G8" s="64"/>
      <c r="H8" s="64"/>
      <c r="I8" s="91"/>
      <c r="J8" s="91"/>
      <c r="K8" s="64"/>
      <c r="L8" s="159">
        <f t="shared" si="0"/>
        <v>660000</v>
      </c>
    </row>
    <row r="9" spans="1:12" ht="31.5" customHeight="1" thickBot="1" x14ac:dyDescent="0.25">
      <c r="A9" s="343" t="s">
        <v>265</v>
      </c>
      <c r="B9" s="64"/>
      <c r="C9" s="64"/>
      <c r="D9" s="91"/>
      <c r="E9" s="91"/>
      <c r="F9" s="64"/>
      <c r="G9" s="64">
        <v>4999611</v>
      </c>
      <c r="H9" s="64"/>
      <c r="I9" s="91"/>
      <c r="J9" s="91"/>
      <c r="K9" s="64">
        <v>495834</v>
      </c>
      <c r="L9" s="159">
        <f t="shared" si="0"/>
        <v>5495445</v>
      </c>
    </row>
    <row r="10" spans="1:12" ht="21" customHeight="1" thickBot="1" x14ac:dyDescent="0.25">
      <c r="A10" s="214" t="s">
        <v>144</v>
      </c>
      <c r="B10" s="64">
        <v>832870</v>
      </c>
      <c r="C10" s="64">
        <v>79864</v>
      </c>
      <c r="D10" s="91"/>
      <c r="E10" s="91"/>
      <c r="F10" s="64"/>
      <c r="G10" s="64"/>
      <c r="H10" s="64"/>
      <c r="I10" s="91"/>
      <c r="J10" s="91"/>
      <c r="K10" s="64"/>
      <c r="L10" s="159">
        <f t="shared" si="0"/>
        <v>912734</v>
      </c>
    </row>
    <row r="11" spans="1:12" ht="21" customHeight="1" thickBot="1" x14ac:dyDescent="0.25">
      <c r="A11" s="214" t="s">
        <v>326</v>
      </c>
      <c r="B11" s="64"/>
      <c r="C11" s="64"/>
      <c r="D11" s="91"/>
      <c r="E11" s="91"/>
      <c r="F11" s="64"/>
      <c r="G11" s="64"/>
      <c r="H11" s="64">
        <v>10644087</v>
      </c>
      <c r="I11" s="91"/>
      <c r="J11" s="91"/>
      <c r="K11" s="64"/>
      <c r="L11" s="159">
        <f t="shared" si="0"/>
        <v>10644087</v>
      </c>
    </row>
    <row r="12" spans="1:12" s="101" customFormat="1" ht="21" customHeight="1" thickBot="1" x14ac:dyDescent="0.25">
      <c r="A12" s="212" t="s">
        <v>209</v>
      </c>
      <c r="B12" s="64"/>
      <c r="C12" s="64"/>
      <c r="D12" s="91">
        <v>550000</v>
      </c>
      <c r="E12" s="91"/>
      <c r="F12" s="64"/>
      <c r="G12" s="64"/>
      <c r="H12" s="64"/>
      <c r="I12" s="91"/>
      <c r="J12" s="91"/>
      <c r="K12" s="64"/>
      <c r="L12" s="159">
        <f t="shared" si="0"/>
        <v>550000</v>
      </c>
    </row>
    <row r="13" spans="1:12" s="101" customFormat="1" ht="21" customHeight="1" thickBot="1" x14ac:dyDescent="0.25">
      <c r="A13" s="211" t="s">
        <v>164</v>
      </c>
      <c r="B13" s="64"/>
      <c r="C13" s="64"/>
      <c r="D13" s="91">
        <v>295000</v>
      </c>
      <c r="E13" s="91"/>
      <c r="F13" s="64"/>
      <c r="G13" s="64"/>
      <c r="H13" s="64"/>
      <c r="I13" s="91"/>
      <c r="J13" s="91"/>
      <c r="K13" s="64"/>
      <c r="L13" s="159">
        <f t="shared" si="0"/>
        <v>295000</v>
      </c>
    </row>
    <row r="14" spans="1:12" s="101" customFormat="1" ht="21" customHeight="1" thickBot="1" x14ac:dyDescent="0.25">
      <c r="A14" s="213" t="s">
        <v>165</v>
      </c>
      <c r="B14" s="64"/>
      <c r="C14" s="64"/>
      <c r="D14" s="91">
        <v>310000</v>
      </c>
      <c r="E14" s="91"/>
      <c r="F14" s="64"/>
      <c r="G14" s="64"/>
      <c r="H14" s="64"/>
      <c r="I14" s="91"/>
      <c r="J14" s="91"/>
      <c r="K14" s="64"/>
      <c r="L14" s="159">
        <f t="shared" si="0"/>
        <v>310000</v>
      </c>
    </row>
    <row r="15" spans="1:12" s="101" customFormat="1" ht="21" customHeight="1" thickBot="1" x14ac:dyDescent="0.25">
      <c r="A15" s="212" t="s">
        <v>141</v>
      </c>
      <c r="B15" s="64"/>
      <c r="C15" s="64"/>
      <c r="D15" s="91">
        <v>317500</v>
      </c>
      <c r="E15" s="91"/>
      <c r="F15" s="64"/>
      <c r="G15" s="64"/>
      <c r="H15" s="64"/>
      <c r="I15" s="91"/>
      <c r="J15" s="91"/>
      <c r="K15" s="64"/>
      <c r="L15" s="159">
        <f t="shared" si="0"/>
        <v>317500</v>
      </c>
    </row>
    <row r="16" spans="1:12" ht="21" customHeight="1" thickBot="1" x14ac:dyDescent="0.25">
      <c r="A16" s="212" t="s">
        <v>166</v>
      </c>
      <c r="B16" s="64"/>
      <c r="C16" s="64"/>
      <c r="D16" s="91"/>
      <c r="E16" s="91"/>
      <c r="F16" s="64">
        <v>120000</v>
      </c>
      <c r="G16" s="64"/>
      <c r="H16" s="64"/>
      <c r="I16" s="91"/>
      <c r="J16" s="64"/>
      <c r="K16" s="64"/>
      <c r="L16" s="159">
        <f t="shared" si="0"/>
        <v>120000</v>
      </c>
    </row>
    <row r="17" spans="1:12" ht="21" customHeight="1" thickBot="1" x14ac:dyDescent="0.25">
      <c r="A17" s="212" t="s">
        <v>290</v>
      </c>
      <c r="B17" s="64"/>
      <c r="C17" s="64"/>
      <c r="D17" s="91">
        <v>10000</v>
      </c>
      <c r="E17" s="91"/>
      <c r="F17" s="64"/>
      <c r="G17" s="64"/>
      <c r="H17" s="64"/>
      <c r="I17" s="91"/>
      <c r="J17" s="64"/>
      <c r="K17" s="64"/>
      <c r="L17" s="159">
        <f t="shared" si="0"/>
        <v>10000</v>
      </c>
    </row>
    <row r="18" spans="1:12" ht="21" customHeight="1" thickBot="1" x14ac:dyDescent="0.25">
      <c r="A18" s="212" t="s">
        <v>242</v>
      </c>
      <c r="B18" s="64"/>
      <c r="C18" s="64"/>
      <c r="D18" s="91">
        <v>1000000</v>
      </c>
      <c r="E18" s="91"/>
      <c r="F18" s="64"/>
      <c r="G18" s="64"/>
      <c r="H18" s="64">
        <v>800000</v>
      </c>
      <c r="I18" s="91"/>
      <c r="J18" s="64"/>
      <c r="K18" s="64"/>
      <c r="L18" s="159">
        <f t="shared" si="0"/>
        <v>1800000</v>
      </c>
    </row>
    <row r="19" spans="1:12" ht="21" customHeight="1" thickBot="1" x14ac:dyDescent="0.25">
      <c r="A19" s="214" t="s">
        <v>266</v>
      </c>
      <c r="B19" s="64"/>
      <c r="C19" s="64"/>
      <c r="D19" s="91">
        <v>46740</v>
      </c>
      <c r="E19" s="91"/>
      <c r="F19" s="64"/>
      <c r="G19" s="64"/>
      <c r="H19" s="64"/>
      <c r="I19" s="91"/>
      <c r="J19" s="91"/>
      <c r="K19" s="64"/>
      <c r="L19" s="159">
        <f t="shared" si="0"/>
        <v>46740</v>
      </c>
    </row>
    <row r="20" spans="1:12" ht="21" customHeight="1" thickBot="1" x14ac:dyDescent="0.25">
      <c r="A20" s="214" t="s">
        <v>167</v>
      </c>
      <c r="B20" s="64"/>
      <c r="C20" s="64"/>
      <c r="D20" s="91"/>
      <c r="E20" s="91">
        <v>3938120</v>
      </c>
      <c r="F20" s="64"/>
      <c r="G20" s="64"/>
      <c r="H20" s="64"/>
      <c r="I20" s="91"/>
      <c r="J20" s="91"/>
      <c r="K20" s="64"/>
      <c r="L20" s="159">
        <f t="shared" si="0"/>
        <v>3938120</v>
      </c>
    </row>
    <row r="21" spans="1:12" ht="21" customHeight="1" thickBot="1" x14ac:dyDescent="0.25">
      <c r="A21" s="95" t="s">
        <v>13</v>
      </c>
      <c r="B21" s="102">
        <f t="shared" ref="B21:L21" si="1">SUM(B6:B20)</f>
        <v>3104350</v>
      </c>
      <c r="C21" s="102">
        <f t="shared" si="1"/>
        <v>422380</v>
      </c>
      <c r="D21" s="102">
        <f t="shared" si="1"/>
        <v>3695240</v>
      </c>
      <c r="E21" s="102">
        <f t="shared" si="1"/>
        <v>3938120</v>
      </c>
      <c r="F21" s="102">
        <f t="shared" si="1"/>
        <v>780000</v>
      </c>
      <c r="G21" s="102">
        <f t="shared" si="1"/>
        <v>4999611</v>
      </c>
      <c r="H21" s="102">
        <f t="shared" si="1"/>
        <v>12944087</v>
      </c>
      <c r="I21" s="102">
        <f t="shared" si="1"/>
        <v>0</v>
      </c>
      <c r="J21" s="102">
        <f t="shared" si="1"/>
        <v>0</v>
      </c>
      <c r="K21" s="102">
        <f t="shared" si="1"/>
        <v>495834</v>
      </c>
      <c r="L21" s="159">
        <f t="shared" si="1"/>
        <v>30379622</v>
      </c>
    </row>
    <row r="23" spans="1:12" x14ac:dyDescent="0.2">
      <c r="E23" s="2"/>
      <c r="J23" s="92"/>
      <c r="L23" s="2"/>
    </row>
    <row r="25" spans="1:12" x14ac:dyDescent="0.2">
      <c r="A25" s="103"/>
      <c r="B25" s="31"/>
      <c r="C25" s="31"/>
      <c r="D25" s="31"/>
      <c r="E25" s="31"/>
      <c r="F25" s="31"/>
      <c r="G25" s="31"/>
      <c r="H25" s="31"/>
    </row>
    <row r="26" spans="1:12" x14ac:dyDescent="0.2">
      <c r="A26" s="104"/>
      <c r="B26" s="32"/>
      <c r="C26" s="32"/>
      <c r="D26" s="32"/>
      <c r="E26" s="32"/>
      <c r="F26" s="32"/>
      <c r="G26" s="32"/>
      <c r="H26" s="32"/>
    </row>
    <row r="27" spans="1:12" x14ac:dyDescent="0.2">
      <c r="A27" s="33"/>
      <c r="B27" s="86"/>
      <c r="C27" s="86"/>
      <c r="D27" s="86"/>
      <c r="E27" s="86"/>
      <c r="F27" s="86"/>
      <c r="G27" s="86"/>
      <c r="H27" s="86"/>
    </row>
    <row r="28" spans="1:12" x14ac:dyDescent="0.2">
      <c r="A28" s="33"/>
      <c r="B28" s="86"/>
      <c r="C28" s="86"/>
      <c r="D28" s="87"/>
      <c r="E28" s="86"/>
      <c r="F28" s="86"/>
      <c r="G28" s="86"/>
      <c r="H28" s="86"/>
    </row>
    <row r="29" spans="1:12" x14ac:dyDescent="0.2">
      <c r="A29" s="33"/>
      <c r="B29" s="86"/>
      <c r="C29" s="86"/>
      <c r="D29" s="86"/>
      <c r="E29" s="86"/>
      <c r="F29" s="86"/>
      <c r="G29" s="86"/>
      <c r="H29" s="86"/>
    </row>
    <row r="30" spans="1:12" x14ac:dyDescent="0.2">
      <c r="A30" s="33"/>
      <c r="B30" s="86"/>
      <c r="C30" s="86"/>
      <c r="D30" s="86"/>
      <c r="E30" s="86"/>
      <c r="F30" s="86"/>
      <c r="G30" s="86"/>
      <c r="H30" s="86"/>
    </row>
    <row r="31" spans="1:12" x14ac:dyDescent="0.2">
      <c r="A31" s="33"/>
      <c r="B31" s="86"/>
      <c r="C31" s="86"/>
      <c r="D31" s="86"/>
      <c r="E31" s="86"/>
      <c r="F31" s="86"/>
      <c r="G31" s="86"/>
      <c r="H31" s="86"/>
    </row>
    <row r="32" spans="1:12" x14ac:dyDescent="0.2">
      <c r="A32" s="33"/>
      <c r="B32" s="86"/>
      <c r="C32" s="86"/>
      <c r="D32" s="86"/>
      <c r="E32" s="86"/>
      <c r="F32" s="86"/>
      <c r="G32" s="86"/>
      <c r="H32" s="86"/>
    </row>
    <row r="33" spans="1:9" x14ac:dyDescent="0.2">
      <c r="A33" s="33"/>
      <c r="B33" s="86"/>
      <c r="C33" s="86"/>
      <c r="D33" s="86"/>
      <c r="E33" s="86"/>
      <c r="F33" s="86"/>
      <c r="G33" s="86"/>
      <c r="H33" s="86"/>
    </row>
    <row r="34" spans="1:9" x14ac:dyDescent="0.2">
      <c r="A34" s="33"/>
      <c r="B34" s="86"/>
      <c r="C34" s="86"/>
      <c r="D34" s="86"/>
      <c r="E34" s="86"/>
      <c r="F34" s="86"/>
      <c r="G34" s="86"/>
      <c r="H34" s="86"/>
    </row>
    <row r="35" spans="1:9" x14ac:dyDescent="0.2">
      <c r="A35" s="33"/>
      <c r="B35" s="86"/>
      <c r="C35" s="86"/>
      <c r="D35" s="86"/>
      <c r="E35" s="86"/>
      <c r="F35" s="86"/>
      <c r="G35" s="86"/>
      <c r="H35" s="86"/>
    </row>
    <row r="36" spans="1:9" x14ac:dyDescent="0.2">
      <c r="A36" s="33"/>
      <c r="B36" s="86"/>
      <c r="C36" s="86"/>
      <c r="D36" s="86"/>
      <c r="E36" s="86"/>
      <c r="F36" s="86"/>
      <c r="G36" s="86"/>
      <c r="H36" s="86"/>
    </row>
    <row r="37" spans="1:9" x14ac:dyDescent="0.2">
      <c r="A37" s="33"/>
      <c r="B37" s="86"/>
      <c r="C37" s="86"/>
      <c r="D37" s="86"/>
      <c r="E37" s="86"/>
      <c r="F37" s="86"/>
      <c r="G37" s="86"/>
      <c r="H37" s="86"/>
    </row>
    <row r="38" spans="1:9" x14ac:dyDescent="0.2">
      <c r="A38" s="33"/>
      <c r="B38" s="86"/>
      <c r="C38" s="86"/>
      <c r="D38" s="86"/>
      <c r="E38" s="86"/>
      <c r="F38" s="86"/>
      <c r="G38" s="86"/>
      <c r="H38" s="86"/>
      <c r="I38" s="1"/>
    </row>
    <row r="39" spans="1:9" x14ac:dyDescent="0.2">
      <c r="A39" s="33"/>
      <c r="B39" s="86"/>
      <c r="C39" s="86"/>
      <c r="D39" s="86"/>
      <c r="E39" s="86"/>
      <c r="F39" s="86"/>
      <c r="G39" s="86"/>
      <c r="H39" s="86"/>
    </row>
    <row r="40" spans="1:9" x14ac:dyDescent="0.2">
      <c r="A40" s="33"/>
      <c r="B40" s="86"/>
      <c r="C40" s="86"/>
      <c r="D40" s="86"/>
      <c r="E40" s="86"/>
      <c r="F40" s="86"/>
      <c r="G40" s="86"/>
      <c r="H40" s="86"/>
    </row>
    <row r="41" spans="1:9" x14ac:dyDescent="0.2">
      <c r="A41" s="104"/>
      <c r="B41" s="88"/>
      <c r="C41" s="88"/>
      <c r="D41" s="88"/>
      <c r="E41" s="88"/>
      <c r="F41" s="88"/>
      <c r="G41" s="88"/>
      <c r="H41" s="88"/>
    </row>
    <row r="42" spans="1:9" x14ac:dyDescent="0.2">
      <c r="B42" s="1"/>
      <c r="C42" s="1"/>
      <c r="D42" s="1"/>
      <c r="E42" s="1"/>
      <c r="F42" s="1"/>
      <c r="G42" s="1"/>
      <c r="H42" s="1"/>
    </row>
    <row r="43" spans="1:9" x14ac:dyDescent="0.2">
      <c r="B43" s="1"/>
      <c r="C43" s="1"/>
      <c r="D43" s="1"/>
      <c r="E43" s="1"/>
      <c r="F43" s="1"/>
      <c r="G43" s="1"/>
      <c r="H43" s="1"/>
    </row>
  </sheetData>
  <mergeCells count="2">
    <mergeCell ref="A2:L2"/>
    <mergeCell ref="A4:A5"/>
  </mergeCells>
  <phoneticPr fontId="35" type="noConversion"/>
  <pageMargins left="0.74803149606299213" right="0.74803149606299213" top="0.98425196850393704" bottom="0.98425196850393704" header="0.51181102362204722" footer="0.51181102362204722"/>
  <pageSetup paperSize="9" scale="55" orientation="landscape" r:id="rId1"/>
  <headerFooter alignWithMargins="0">
    <oddHeader xml:space="preserve">&amp;R3/1. számú melléklet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3"/>
  <sheetViews>
    <sheetView view="pageLayout" topLeftCell="A13" zoomScaleNormal="100" zoomScaleSheetLayoutView="100" workbookViewId="0">
      <selection activeCell="G10" sqref="G10"/>
    </sheetView>
  </sheetViews>
  <sheetFormatPr defaultRowHeight="12.75" x14ac:dyDescent="0.2"/>
  <cols>
    <col min="1" max="1" width="49" customWidth="1"/>
    <col min="2" max="2" width="15.7109375" customWidth="1"/>
    <col min="3" max="3" width="17.28515625" customWidth="1"/>
    <col min="4" max="4" width="21" customWidth="1"/>
    <col min="5" max="5" width="17.5703125" customWidth="1"/>
    <col min="6" max="7" width="18" customWidth="1"/>
    <col min="8" max="8" width="16.42578125" customWidth="1"/>
    <col min="9" max="9" width="15.7109375" customWidth="1"/>
    <col min="10" max="10" width="15.140625" customWidth="1"/>
    <col min="11" max="11" width="16.7109375" customWidth="1"/>
    <col min="12" max="12" width="17.28515625" customWidth="1"/>
  </cols>
  <sheetData>
    <row r="2" spans="1:12" ht="15.75" x14ac:dyDescent="0.25">
      <c r="A2" s="574" t="s">
        <v>327</v>
      </c>
      <c r="B2" s="575"/>
      <c r="C2" s="575"/>
      <c r="D2" s="575"/>
      <c r="E2" s="575"/>
      <c r="F2" s="575"/>
      <c r="G2" s="575"/>
      <c r="H2" s="575"/>
      <c r="I2" s="576"/>
      <c r="J2" s="576"/>
      <c r="K2" s="576"/>
      <c r="L2" s="576"/>
    </row>
    <row r="3" spans="1:12" ht="13.5" thickBot="1" x14ac:dyDescent="0.25">
      <c r="L3" s="193"/>
    </row>
    <row r="4" spans="1:12" ht="102" customHeight="1" thickBot="1" x14ac:dyDescent="0.25">
      <c r="A4" s="531" t="s">
        <v>140</v>
      </c>
      <c r="B4" s="120" t="s">
        <v>150</v>
      </c>
      <c r="C4" s="120" t="s">
        <v>161</v>
      </c>
      <c r="D4" s="120" t="s">
        <v>152</v>
      </c>
      <c r="E4" s="120" t="s">
        <v>162</v>
      </c>
      <c r="F4" s="120" t="s">
        <v>158</v>
      </c>
      <c r="G4" s="120" t="s">
        <v>267</v>
      </c>
      <c r="H4" s="120" t="s">
        <v>154</v>
      </c>
      <c r="I4" s="120" t="s">
        <v>155</v>
      </c>
      <c r="J4" s="120" t="s">
        <v>156</v>
      </c>
      <c r="K4" s="120" t="s">
        <v>163</v>
      </c>
      <c r="L4" s="121" t="s">
        <v>24</v>
      </c>
    </row>
    <row r="5" spans="1:12" ht="21" customHeight="1" thickBot="1" x14ac:dyDescent="0.25">
      <c r="A5" s="532"/>
      <c r="B5" s="30" t="s">
        <v>316</v>
      </c>
      <c r="C5" s="30" t="s">
        <v>316</v>
      </c>
      <c r="D5" s="30" t="s">
        <v>316</v>
      </c>
      <c r="E5" s="30" t="s">
        <v>316</v>
      </c>
      <c r="F5" s="30" t="s">
        <v>316</v>
      </c>
      <c r="G5" s="30" t="s">
        <v>316</v>
      </c>
      <c r="H5" s="30" t="s">
        <v>316</v>
      </c>
      <c r="I5" s="30" t="s">
        <v>316</v>
      </c>
      <c r="J5" s="30" t="s">
        <v>316</v>
      </c>
      <c r="K5" s="30" t="s">
        <v>316</v>
      </c>
      <c r="L5" s="30" t="s">
        <v>316</v>
      </c>
    </row>
    <row r="6" spans="1:12" ht="21" customHeight="1" thickBot="1" x14ac:dyDescent="0.25">
      <c r="A6" s="214" t="s">
        <v>168</v>
      </c>
      <c r="B6" s="64">
        <v>2271480</v>
      </c>
      <c r="C6" s="64">
        <v>342516</v>
      </c>
      <c r="D6" s="91">
        <v>1086000</v>
      </c>
      <c r="E6" s="91"/>
      <c r="F6" s="64"/>
      <c r="G6" s="64"/>
      <c r="H6" s="64">
        <v>1500000</v>
      </c>
      <c r="I6" s="91"/>
      <c r="J6" s="91"/>
      <c r="K6" s="64"/>
      <c r="L6" s="159">
        <f>SUM(B6:K6)</f>
        <v>5199996</v>
      </c>
    </row>
    <row r="7" spans="1:12" ht="21" customHeight="1" thickBot="1" x14ac:dyDescent="0.25">
      <c r="A7" s="214" t="s">
        <v>145</v>
      </c>
      <c r="B7" s="64"/>
      <c r="C7" s="64"/>
      <c r="D7" s="91">
        <v>80000</v>
      </c>
      <c r="E7" s="91"/>
      <c r="F7" s="64"/>
      <c r="G7" s="64"/>
      <c r="H7" s="64"/>
      <c r="I7" s="91"/>
      <c r="J7" s="91"/>
      <c r="K7" s="64"/>
      <c r="L7" s="159">
        <f t="shared" ref="L7:L20" si="0">SUM(B7:K7)</f>
        <v>80000</v>
      </c>
    </row>
    <row r="8" spans="1:12" ht="31.5" customHeight="1" thickBot="1" x14ac:dyDescent="0.25">
      <c r="A8" s="343" t="s">
        <v>241</v>
      </c>
      <c r="B8" s="64"/>
      <c r="C8" s="64"/>
      <c r="D8" s="91"/>
      <c r="E8" s="91"/>
      <c r="F8" s="64">
        <v>660000</v>
      </c>
      <c r="G8" s="64"/>
      <c r="H8" s="64"/>
      <c r="I8" s="91"/>
      <c r="J8" s="91"/>
      <c r="K8" s="64"/>
      <c r="L8" s="159">
        <f t="shared" si="0"/>
        <v>660000</v>
      </c>
    </row>
    <row r="9" spans="1:12" ht="31.5" customHeight="1" thickBot="1" x14ac:dyDescent="0.25">
      <c r="A9" s="343" t="s">
        <v>265</v>
      </c>
      <c r="B9" s="64"/>
      <c r="C9" s="64"/>
      <c r="D9" s="91"/>
      <c r="E9" s="91"/>
      <c r="F9" s="64"/>
      <c r="G9" s="64">
        <v>4999611</v>
      </c>
      <c r="H9" s="64"/>
      <c r="I9" s="91"/>
      <c r="J9" s="91"/>
      <c r="K9" s="64">
        <v>495834</v>
      </c>
      <c r="L9" s="159">
        <f t="shared" si="0"/>
        <v>5495445</v>
      </c>
    </row>
    <row r="10" spans="1:12" ht="36.75" customHeight="1" thickBot="1" x14ac:dyDescent="0.25">
      <c r="A10" s="214" t="s">
        <v>144</v>
      </c>
      <c r="B10" s="64">
        <v>832870</v>
      </c>
      <c r="C10" s="64">
        <v>79864</v>
      </c>
      <c r="D10" s="91"/>
      <c r="E10" s="91"/>
      <c r="F10" s="64"/>
      <c r="G10" s="64"/>
      <c r="H10" s="64"/>
      <c r="I10" s="91"/>
      <c r="J10" s="91"/>
      <c r="K10" s="64"/>
      <c r="L10" s="159">
        <f t="shared" si="0"/>
        <v>912734</v>
      </c>
    </row>
    <row r="11" spans="1:12" s="101" customFormat="1" ht="21" customHeight="1" thickBot="1" x14ac:dyDescent="0.25">
      <c r="A11" s="212" t="s">
        <v>209</v>
      </c>
      <c r="B11" s="64"/>
      <c r="C11" s="64"/>
      <c r="D11" s="91">
        <v>550000</v>
      </c>
      <c r="E11" s="91"/>
      <c r="F11" s="64"/>
      <c r="G11" s="64"/>
      <c r="H11" s="64"/>
      <c r="I11" s="91"/>
      <c r="J11" s="91"/>
      <c r="K11" s="64"/>
      <c r="L11" s="159">
        <f t="shared" si="0"/>
        <v>550000</v>
      </c>
    </row>
    <row r="12" spans="1:12" s="101" customFormat="1" ht="34.5" customHeight="1" thickBot="1" x14ac:dyDescent="0.25">
      <c r="A12" s="211" t="s">
        <v>164</v>
      </c>
      <c r="B12" s="64"/>
      <c r="C12" s="64"/>
      <c r="D12" s="91">
        <v>295000</v>
      </c>
      <c r="E12" s="91"/>
      <c r="F12" s="64"/>
      <c r="G12" s="64"/>
      <c r="H12" s="64"/>
      <c r="I12" s="91"/>
      <c r="J12" s="91"/>
      <c r="K12" s="64"/>
      <c r="L12" s="159">
        <f t="shared" si="0"/>
        <v>295000</v>
      </c>
    </row>
    <row r="13" spans="1:12" s="101" customFormat="1" ht="21" customHeight="1" thickBot="1" x14ac:dyDescent="0.25">
      <c r="A13" s="213" t="s">
        <v>165</v>
      </c>
      <c r="B13" s="64"/>
      <c r="C13" s="64"/>
      <c r="D13" s="91">
        <v>310000</v>
      </c>
      <c r="E13" s="91"/>
      <c r="F13" s="64"/>
      <c r="G13" s="64"/>
      <c r="H13" s="64"/>
      <c r="I13" s="91"/>
      <c r="J13" s="91"/>
      <c r="K13" s="64"/>
      <c r="L13" s="159">
        <f t="shared" si="0"/>
        <v>310000</v>
      </c>
    </row>
    <row r="14" spans="1:12" s="101" customFormat="1" ht="21" customHeight="1" thickBot="1" x14ac:dyDescent="0.25">
      <c r="A14" s="212" t="s">
        <v>141</v>
      </c>
      <c r="B14" s="64"/>
      <c r="C14" s="64"/>
      <c r="D14" s="91">
        <v>317500</v>
      </c>
      <c r="E14" s="91"/>
      <c r="F14" s="64"/>
      <c r="G14" s="64"/>
      <c r="H14" s="64"/>
      <c r="I14" s="91"/>
      <c r="J14" s="91"/>
      <c r="K14" s="64"/>
      <c r="L14" s="159">
        <f t="shared" si="0"/>
        <v>317500</v>
      </c>
    </row>
    <row r="15" spans="1:12" ht="21" customHeight="1" thickBot="1" x14ac:dyDescent="0.25">
      <c r="A15" s="212" t="s">
        <v>166</v>
      </c>
      <c r="B15" s="64"/>
      <c r="C15" s="64"/>
      <c r="D15" s="91"/>
      <c r="E15" s="91"/>
      <c r="F15" s="64">
        <v>120000</v>
      </c>
      <c r="G15" s="64"/>
      <c r="H15" s="64"/>
      <c r="I15" s="91"/>
      <c r="J15" s="64"/>
      <c r="K15" s="64"/>
      <c r="L15" s="159">
        <f t="shared" si="0"/>
        <v>120000</v>
      </c>
    </row>
    <row r="16" spans="1:12" ht="21" customHeight="1" thickBot="1" x14ac:dyDescent="0.25">
      <c r="A16" s="212" t="s">
        <v>291</v>
      </c>
      <c r="B16" s="64"/>
      <c r="C16" s="64"/>
      <c r="D16" s="91">
        <v>10000</v>
      </c>
      <c r="E16" s="91"/>
      <c r="F16" s="64"/>
      <c r="G16" s="64"/>
      <c r="H16" s="64"/>
      <c r="I16" s="91"/>
      <c r="J16" s="64"/>
      <c r="K16" s="64"/>
      <c r="L16" s="159">
        <f t="shared" si="0"/>
        <v>10000</v>
      </c>
    </row>
    <row r="17" spans="1:12" ht="21" customHeight="1" thickBot="1" x14ac:dyDescent="0.25">
      <c r="A17" s="212" t="s">
        <v>146</v>
      </c>
      <c r="B17" s="64"/>
      <c r="C17" s="64"/>
      <c r="D17" s="91"/>
      <c r="E17" s="91"/>
      <c r="F17" s="64"/>
      <c r="G17" s="64"/>
      <c r="H17" s="64"/>
      <c r="I17" s="91"/>
      <c r="J17" s="64"/>
      <c r="K17" s="64"/>
      <c r="L17" s="159">
        <f t="shared" si="0"/>
        <v>0</v>
      </c>
    </row>
    <row r="18" spans="1:12" ht="21" customHeight="1" thickBot="1" x14ac:dyDescent="0.25">
      <c r="A18" s="212" t="s">
        <v>242</v>
      </c>
      <c r="B18" s="64"/>
      <c r="C18" s="64"/>
      <c r="D18" s="91">
        <v>1000000</v>
      </c>
      <c r="E18" s="91"/>
      <c r="F18" s="64"/>
      <c r="G18" s="64"/>
      <c r="H18" s="64">
        <v>800000</v>
      </c>
      <c r="I18" s="91"/>
      <c r="J18" s="64"/>
      <c r="K18" s="64"/>
      <c r="L18" s="159">
        <f t="shared" si="0"/>
        <v>1800000</v>
      </c>
    </row>
    <row r="19" spans="1:12" ht="21" customHeight="1" thickBot="1" x14ac:dyDescent="0.25">
      <c r="A19" s="214" t="s">
        <v>266</v>
      </c>
      <c r="B19" s="64"/>
      <c r="C19" s="64"/>
      <c r="D19" s="91">
        <v>46740</v>
      </c>
      <c r="E19" s="91"/>
      <c r="F19" s="64"/>
      <c r="G19" s="64"/>
      <c r="H19" s="64"/>
      <c r="I19" s="91"/>
      <c r="J19" s="91"/>
      <c r="K19" s="64"/>
      <c r="L19" s="159">
        <f t="shared" si="0"/>
        <v>46740</v>
      </c>
    </row>
    <row r="20" spans="1:12" ht="21" customHeight="1" thickBot="1" x14ac:dyDescent="0.25">
      <c r="A20" s="214" t="s">
        <v>167</v>
      </c>
      <c r="B20" s="64"/>
      <c r="C20" s="64"/>
      <c r="D20" s="91"/>
      <c r="E20" s="91">
        <v>3938120</v>
      </c>
      <c r="F20" s="64"/>
      <c r="G20" s="64"/>
      <c r="H20" s="64"/>
      <c r="I20" s="91"/>
      <c r="J20" s="91"/>
      <c r="K20" s="64"/>
      <c r="L20" s="159">
        <f t="shared" si="0"/>
        <v>3938120</v>
      </c>
    </row>
    <row r="21" spans="1:12" ht="21" customHeight="1" thickBot="1" x14ac:dyDescent="0.25">
      <c r="A21" s="95" t="s">
        <v>13</v>
      </c>
      <c r="B21" s="102">
        <f>SUM(B6:B20)</f>
        <v>3104350</v>
      </c>
      <c r="C21" s="102">
        <f>SUM(C6:C12)</f>
        <v>422380</v>
      </c>
      <c r="D21" s="102">
        <f t="shared" ref="D21:L21" si="1">SUM(D6:D20)</f>
        <v>3695240</v>
      </c>
      <c r="E21" s="102">
        <f t="shared" si="1"/>
        <v>3938120</v>
      </c>
      <c r="F21" s="102">
        <f t="shared" si="1"/>
        <v>780000</v>
      </c>
      <c r="G21" s="102">
        <f t="shared" si="1"/>
        <v>4999611</v>
      </c>
      <c r="H21" s="102">
        <f t="shared" si="1"/>
        <v>2300000</v>
      </c>
      <c r="I21" s="102">
        <f t="shared" si="1"/>
        <v>0</v>
      </c>
      <c r="J21" s="102">
        <f t="shared" si="1"/>
        <v>0</v>
      </c>
      <c r="K21" s="102">
        <f t="shared" si="1"/>
        <v>495834</v>
      </c>
      <c r="L21" s="159">
        <f t="shared" si="1"/>
        <v>19735535</v>
      </c>
    </row>
    <row r="23" spans="1:12" x14ac:dyDescent="0.2">
      <c r="E23" s="2"/>
      <c r="J23" s="92"/>
      <c r="L23" s="2"/>
    </row>
    <row r="25" spans="1:12" x14ac:dyDescent="0.2">
      <c r="A25" s="103"/>
      <c r="B25" s="31"/>
      <c r="C25" s="31"/>
      <c r="D25" s="31"/>
      <c r="E25" s="31"/>
      <c r="F25" s="31"/>
      <c r="G25" s="31"/>
      <c r="H25" s="31"/>
    </row>
    <row r="26" spans="1:12" x14ac:dyDescent="0.2">
      <c r="A26" s="104"/>
      <c r="B26" s="32"/>
      <c r="C26" s="32"/>
      <c r="D26" s="32"/>
      <c r="E26" s="32"/>
      <c r="F26" s="32"/>
      <c r="G26" s="32"/>
      <c r="H26" s="32"/>
    </row>
    <row r="27" spans="1:12" x14ac:dyDescent="0.2">
      <c r="A27" s="33"/>
      <c r="B27" s="86"/>
      <c r="C27" s="86"/>
      <c r="D27" s="86"/>
      <c r="E27" s="86"/>
      <c r="F27" s="86"/>
      <c r="G27" s="86"/>
      <c r="H27" s="86"/>
    </row>
    <row r="28" spans="1:12" x14ac:dyDescent="0.2">
      <c r="A28" s="33"/>
      <c r="B28" s="86"/>
      <c r="C28" s="86"/>
      <c r="D28" s="87"/>
      <c r="E28" s="86"/>
      <c r="F28" s="86"/>
      <c r="G28" s="86"/>
      <c r="H28" s="86"/>
    </row>
    <row r="29" spans="1:12" x14ac:dyDescent="0.2">
      <c r="A29" s="33"/>
      <c r="B29" s="86"/>
      <c r="C29" s="86"/>
      <c r="D29" s="86"/>
      <c r="E29" s="86"/>
      <c r="F29" s="86"/>
      <c r="G29" s="86"/>
      <c r="H29" s="86"/>
    </row>
    <row r="30" spans="1:12" x14ac:dyDescent="0.2">
      <c r="A30" s="33"/>
      <c r="B30" s="86"/>
      <c r="C30" s="86"/>
      <c r="D30" s="86"/>
      <c r="E30" s="86"/>
      <c r="F30" s="86"/>
      <c r="G30" s="86"/>
      <c r="H30" s="86"/>
    </row>
    <row r="31" spans="1:12" x14ac:dyDescent="0.2">
      <c r="A31" s="33"/>
      <c r="B31" s="86"/>
      <c r="C31" s="86"/>
      <c r="D31" s="86"/>
      <c r="E31" s="86"/>
      <c r="F31" s="86"/>
      <c r="G31" s="86"/>
      <c r="H31" s="86"/>
    </row>
    <row r="32" spans="1:12" x14ac:dyDescent="0.2">
      <c r="A32" s="33"/>
      <c r="B32" s="86"/>
      <c r="C32" s="86"/>
      <c r="D32" s="86"/>
      <c r="E32" s="86"/>
      <c r="F32" s="86"/>
      <c r="G32" s="86"/>
      <c r="H32" s="86"/>
    </row>
    <row r="33" spans="1:9" x14ac:dyDescent="0.2">
      <c r="A33" s="33"/>
      <c r="B33" s="86"/>
      <c r="C33" s="86"/>
      <c r="D33" s="86"/>
      <c r="E33" s="86"/>
      <c r="F33" s="86"/>
      <c r="G33" s="86"/>
      <c r="H33" s="86"/>
    </row>
    <row r="34" spans="1:9" x14ac:dyDescent="0.2">
      <c r="A34" s="33"/>
      <c r="B34" s="86"/>
      <c r="C34" s="86"/>
      <c r="D34" s="86"/>
      <c r="E34" s="86"/>
      <c r="F34" s="86"/>
      <c r="G34" s="86"/>
      <c r="H34" s="86"/>
    </row>
    <row r="35" spans="1:9" x14ac:dyDescent="0.2">
      <c r="A35" s="33"/>
      <c r="B35" s="86"/>
      <c r="C35" s="86"/>
      <c r="D35" s="86"/>
      <c r="E35" s="86"/>
      <c r="F35" s="86"/>
      <c r="G35" s="86"/>
      <c r="H35" s="86"/>
    </row>
    <row r="36" spans="1:9" x14ac:dyDescent="0.2">
      <c r="A36" s="33"/>
      <c r="B36" s="86"/>
      <c r="C36" s="86"/>
      <c r="D36" s="86"/>
      <c r="E36" s="86"/>
      <c r="F36" s="86"/>
      <c r="G36" s="86"/>
      <c r="H36" s="86"/>
    </row>
    <row r="37" spans="1:9" x14ac:dyDescent="0.2">
      <c r="A37" s="33"/>
      <c r="B37" s="86"/>
      <c r="C37" s="86"/>
      <c r="D37" s="86"/>
      <c r="E37" s="86"/>
      <c r="F37" s="86"/>
      <c r="G37" s="86"/>
      <c r="H37" s="86"/>
    </row>
    <row r="38" spans="1:9" x14ac:dyDescent="0.2">
      <c r="A38" s="33"/>
      <c r="B38" s="86"/>
      <c r="C38" s="86"/>
      <c r="D38" s="86"/>
      <c r="E38" s="86"/>
      <c r="F38" s="86"/>
      <c r="G38" s="86"/>
      <c r="H38" s="86"/>
      <c r="I38" s="1"/>
    </row>
    <row r="39" spans="1:9" x14ac:dyDescent="0.2">
      <c r="A39" s="33"/>
      <c r="B39" s="86"/>
      <c r="C39" s="86"/>
      <c r="D39" s="86"/>
      <c r="E39" s="86"/>
      <c r="F39" s="86"/>
      <c r="G39" s="86"/>
      <c r="H39" s="86"/>
    </row>
    <row r="40" spans="1:9" x14ac:dyDescent="0.2">
      <c r="A40" s="33"/>
      <c r="B40" s="86"/>
      <c r="C40" s="86"/>
      <c r="D40" s="86"/>
      <c r="E40" s="86"/>
      <c r="F40" s="86"/>
      <c r="G40" s="86"/>
      <c r="H40" s="86"/>
    </row>
    <row r="41" spans="1:9" x14ac:dyDescent="0.2">
      <c r="A41" s="104"/>
      <c r="B41" s="88"/>
      <c r="C41" s="88"/>
      <c r="D41" s="88"/>
      <c r="E41" s="88"/>
      <c r="F41" s="88"/>
      <c r="G41" s="88"/>
      <c r="H41" s="88"/>
    </row>
    <row r="42" spans="1:9" x14ac:dyDescent="0.2">
      <c r="B42" s="1"/>
      <c r="C42" s="1"/>
      <c r="D42" s="1"/>
      <c r="E42" s="1"/>
      <c r="F42" s="1"/>
      <c r="G42" s="1"/>
      <c r="H42" s="1"/>
    </row>
    <row r="43" spans="1:9" x14ac:dyDescent="0.2">
      <c r="B43" s="1"/>
      <c r="C43" s="1"/>
      <c r="D43" s="1"/>
      <c r="E43" s="1"/>
      <c r="F43" s="1"/>
      <c r="G43" s="1"/>
      <c r="H43" s="1"/>
    </row>
  </sheetData>
  <mergeCells count="2">
    <mergeCell ref="A2:L2"/>
    <mergeCell ref="A4:A5"/>
  </mergeCells>
  <phoneticPr fontId="35" type="noConversion"/>
  <pageMargins left="0.74803149606299213" right="0.74803149606299213" top="0.98425196850393704" bottom="0.98425196850393704" header="0.51181102362204722" footer="0.51181102362204722"/>
  <pageSetup paperSize="9" scale="55" orientation="landscape" r:id="rId1"/>
  <headerFooter alignWithMargins="0">
    <oddHeader xml:space="preserve">&amp;R3/1/1. számú melléklet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9"/>
  <sheetViews>
    <sheetView view="pageLayout" topLeftCell="A4" zoomScaleNormal="100" zoomScaleSheetLayoutView="100" workbookViewId="0">
      <selection activeCell="A7" sqref="A7:XFD7"/>
    </sheetView>
  </sheetViews>
  <sheetFormatPr defaultRowHeight="12.75" x14ac:dyDescent="0.2"/>
  <cols>
    <col min="1" max="1" width="49" customWidth="1"/>
    <col min="2" max="2" width="15.7109375" customWidth="1"/>
    <col min="3" max="3" width="17.28515625" customWidth="1"/>
    <col min="4" max="4" width="21" customWidth="1"/>
    <col min="5" max="5" width="17.5703125" customWidth="1"/>
    <col min="6" max="8" width="18" customWidth="1"/>
    <col min="9" max="9" width="13.7109375" bestFit="1" customWidth="1"/>
    <col min="10" max="10" width="17.85546875" customWidth="1"/>
    <col min="11" max="11" width="16.7109375" customWidth="1"/>
    <col min="12" max="12" width="17.28515625" customWidth="1"/>
  </cols>
  <sheetData>
    <row r="2" spans="1:12" ht="15.75" x14ac:dyDescent="0.25">
      <c r="A2" s="574" t="s">
        <v>328</v>
      </c>
      <c r="B2" s="575"/>
      <c r="C2" s="575"/>
      <c r="D2" s="575"/>
      <c r="E2" s="575"/>
      <c r="F2" s="575"/>
      <c r="G2" s="575"/>
      <c r="H2" s="575"/>
      <c r="I2" s="576"/>
      <c r="J2" s="576"/>
      <c r="K2" s="576"/>
      <c r="L2" s="576"/>
    </row>
    <row r="3" spans="1:12" ht="13.5" thickBot="1" x14ac:dyDescent="0.25">
      <c r="L3" s="193"/>
    </row>
    <row r="4" spans="1:12" ht="102" customHeight="1" thickBot="1" x14ac:dyDescent="0.25">
      <c r="A4" s="531" t="s">
        <v>140</v>
      </c>
      <c r="B4" s="120" t="s">
        <v>150</v>
      </c>
      <c r="C4" s="120" t="s">
        <v>161</v>
      </c>
      <c r="D4" s="120" t="s">
        <v>152</v>
      </c>
      <c r="E4" s="120" t="s">
        <v>162</v>
      </c>
      <c r="F4" s="120" t="s">
        <v>158</v>
      </c>
      <c r="G4" s="120" t="s">
        <v>208</v>
      </c>
      <c r="H4" s="120" t="s">
        <v>154</v>
      </c>
      <c r="I4" s="120" t="s">
        <v>155</v>
      </c>
      <c r="J4" s="120" t="s">
        <v>156</v>
      </c>
      <c r="K4" s="120" t="s">
        <v>163</v>
      </c>
      <c r="L4" s="121" t="s">
        <v>24</v>
      </c>
    </row>
    <row r="5" spans="1:12" ht="21" customHeight="1" thickBot="1" x14ac:dyDescent="0.25">
      <c r="A5" s="577"/>
      <c r="B5" s="303" t="s">
        <v>316</v>
      </c>
      <c r="C5" s="303" t="s">
        <v>316</v>
      </c>
      <c r="D5" s="303" t="s">
        <v>316</v>
      </c>
      <c r="E5" s="303" t="s">
        <v>316</v>
      </c>
      <c r="F5" s="303" t="s">
        <v>316</v>
      </c>
      <c r="G5" s="303" t="s">
        <v>316</v>
      </c>
      <c r="H5" s="303" t="s">
        <v>316</v>
      </c>
      <c r="I5" s="303" t="s">
        <v>316</v>
      </c>
      <c r="J5" s="303" t="s">
        <v>316</v>
      </c>
      <c r="K5" s="303" t="s">
        <v>316</v>
      </c>
      <c r="L5" s="303" t="s">
        <v>316</v>
      </c>
    </row>
    <row r="6" spans="1:12" ht="21" customHeight="1" thickBot="1" x14ac:dyDescent="0.25">
      <c r="A6" s="212" t="s">
        <v>209</v>
      </c>
      <c r="B6" s="64"/>
      <c r="C6" s="64"/>
      <c r="D6" s="91"/>
      <c r="E6" s="91"/>
      <c r="F6" s="64"/>
      <c r="G6" s="64"/>
      <c r="H6" s="64">
        <v>10644087</v>
      </c>
      <c r="I6" s="91">
        <v>0</v>
      </c>
      <c r="J6" s="64"/>
      <c r="K6" s="64"/>
      <c r="L6" s="159">
        <f>SUM(B6:K6)</f>
        <v>10644087</v>
      </c>
    </row>
    <row r="7" spans="1:12" ht="21" customHeight="1" thickBot="1" x14ac:dyDescent="0.25">
      <c r="A7" s="304" t="s">
        <v>13</v>
      </c>
      <c r="B7" s="305">
        <f t="shared" ref="B7:K7" si="0">SUM(B6:B6)</f>
        <v>0</v>
      </c>
      <c r="C7" s="305">
        <f t="shared" si="0"/>
        <v>0</v>
      </c>
      <c r="D7" s="305">
        <f t="shared" si="0"/>
        <v>0</v>
      </c>
      <c r="E7" s="305">
        <f t="shared" si="0"/>
        <v>0</v>
      </c>
      <c r="F7" s="305">
        <f t="shared" si="0"/>
        <v>0</v>
      </c>
      <c r="G7" s="305">
        <f t="shared" si="0"/>
        <v>0</v>
      </c>
      <c r="H7" s="305">
        <f t="shared" si="0"/>
        <v>10644087</v>
      </c>
      <c r="I7" s="305">
        <f t="shared" si="0"/>
        <v>0</v>
      </c>
      <c r="J7" s="305">
        <f t="shared" si="0"/>
        <v>0</v>
      </c>
      <c r="K7" s="305">
        <f t="shared" si="0"/>
        <v>0</v>
      </c>
      <c r="L7" s="306">
        <f>SUM(B7:K7)</f>
        <v>10644087</v>
      </c>
    </row>
    <row r="9" spans="1:12" x14ac:dyDescent="0.2">
      <c r="E9" s="2"/>
      <c r="J9" s="92"/>
      <c r="L9" s="2"/>
    </row>
    <row r="11" spans="1:12" x14ac:dyDescent="0.2">
      <c r="A11" s="103"/>
      <c r="B11" s="346"/>
      <c r="C11" s="346"/>
      <c r="D11" s="346"/>
      <c r="E11" s="346"/>
      <c r="F11" s="346"/>
      <c r="G11" s="346"/>
      <c r="H11" s="346"/>
    </row>
    <row r="12" spans="1:12" x14ac:dyDescent="0.2">
      <c r="A12" s="104"/>
      <c r="B12" s="346"/>
      <c r="C12" s="346"/>
      <c r="D12" s="346"/>
      <c r="E12" s="346"/>
      <c r="F12" s="346"/>
      <c r="G12" s="346"/>
      <c r="H12" s="346"/>
    </row>
    <row r="13" spans="1:12" x14ac:dyDescent="0.2">
      <c r="A13" s="33"/>
      <c r="B13" s="346"/>
      <c r="C13" s="346"/>
      <c r="D13" s="346"/>
      <c r="E13" s="346"/>
      <c r="F13" s="346"/>
      <c r="G13" s="346"/>
      <c r="H13" s="346"/>
    </row>
    <row r="14" spans="1:12" x14ac:dyDescent="0.2">
      <c r="A14" s="33"/>
      <c r="B14" s="346"/>
      <c r="C14" s="346"/>
      <c r="D14" s="346"/>
      <c r="E14" s="346"/>
      <c r="F14" s="346"/>
      <c r="G14" s="346"/>
      <c r="H14" s="346"/>
    </row>
    <row r="15" spans="1:12" x14ac:dyDescent="0.2">
      <c r="A15" s="33"/>
      <c r="B15" s="346"/>
      <c r="C15" s="346"/>
      <c r="D15" s="346"/>
      <c r="E15" s="346"/>
      <c r="F15" s="346"/>
      <c r="G15" s="346"/>
      <c r="H15" s="346"/>
    </row>
    <row r="16" spans="1:12" x14ac:dyDescent="0.2">
      <c r="A16" s="33"/>
      <c r="B16" s="346"/>
      <c r="C16" s="346"/>
      <c r="D16" s="346"/>
      <c r="E16" s="346"/>
      <c r="F16" s="346"/>
      <c r="G16" s="346"/>
      <c r="H16" s="346"/>
    </row>
    <row r="17" spans="1:9" x14ac:dyDescent="0.2">
      <c r="A17" s="33"/>
      <c r="B17" s="346"/>
      <c r="C17" s="346"/>
      <c r="D17" s="346"/>
      <c r="E17" s="346"/>
      <c r="F17" s="346"/>
      <c r="G17" s="346"/>
      <c r="H17" s="346"/>
    </row>
    <row r="18" spans="1:9" x14ac:dyDescent="0.2">
      <c r="A18" s="33"/>
      <c r="B18" s="346"/>
      <c r="C18" s="346"/>
      <c r="D18" s="346"/>
      <c r="E18" s="346"/>
      <c r="F18" s="346"/>
      <c r="G18" s="346"/>
      <c r="H18" s="346"/>
    </row>
    <row r="19" spans="1:9" x14ac:dyDescent="0.2">
      <c r="A19" s="33"/>
      <c r="B19" s="346"/>
      <c r="C19" s="346"/>
      <c r="D19" s="346"/>
      <c r="E19" s="346"/>
      <c r="F19" s="346"/>
      <c r="G19" s="346"/>
      <c r="H19" s="346"/>
    </row>
    <row r="20" spans="1:9" x14ac:dyDescent="0.2">
      <c r="A20" s="33"/>
      <c r="B20" s="346"/>
      <c r="C20" s="346"/>
      <c r="D20" s="346"/>
      <c r="E20" s="346"/>
      <c r="F20" s="346"/>
      <c r="G20" s="346"/>
      <c r="H20" s="346"/>
    </row>
    <row r="21" spans="1:9" x14ac:dyDescent="0.2">
      <c r="A21" s="33"/>
      <c r="B21" s="346"/>
      <c r="C21" s="346"/>
      <c r="D21" s="346"/>
      <c r="E21" s="346"/>
      <c r="F21" s="346"/>
      <c r="G21" s="346"/>
      <c r="H21" s="346"/>
    </row>
    <row r="22" spans="1:9" x14ac:dyDescent="0.2">
      <c r="A22" s="33"/>
      <c r="B22" s="346"/>
      <c r="C22" s="346"/>
      <c r="D22" s="346"/>
      <c r="E22" s="346"/>
      <c r="F22" s="346"/>
      <c r="G22" s="346"/>
      <c r="H22" s="346"/>
    </row>
    <row r="23" spans="1:9" x14ac:dyDescent="0.2">
      <c r="A23" s="33"/>
      <c r="B23" s="346"/>
      <c r="C23" s="346"/>
      <c r="D23" s="346"/>
      <c r="E23" s="346"/>
      <c r="F23" s="346"/>
      <c r="G23" s="346"/>
      <c r="H23" s="346"/>
    </row>
    <row r="24" spans="1:9" x14ac:dyDescent="0.2">
      <c r="A24" s="33"/>
      <c r="B24" s="346"/>
      <c r="C24" s="346"/>
      <c r="D24" s="346"/>
      <c r="E24" s="346"/>
      <c r="F24" s="346"/>
      <c r="G24" s="346"/>
      <c r="H24" s="346"/>
      <c r="I24" s="1"/>
    </row>
    <row r="25" spans="1:9" x14ac:dyDescent="0.2">
      <c r="A25" s="33"/>
      <c r="B25" s="346"/>
      <c r="C25" s="346"/>
      <c r="D25" s="346"/>
      <c r="E25" s="346"/>
      <c r="F25" s="346"/>
      <c r="G25" s="346"/>
      <c r="H25" s="346"/>
    </row>
    <row r="26" spans="1:9" x14ac:dyDescent="0.2">
      <c r="A26" s="33"/>
      <c r="B26" s="346"/>
      <c r="C26" s="346"/>
      <c r="D26" s="346"/>
      <c r="E26" s="346"/>
      <c r="F26" s="346"/>
      <c r="G26" s="346"/>
      <c r="H26" s="346"/>
    </row>
    <row r="27" spans="1:9" x14ac:dyDescent="0.2">
      <c r="A27" s="104"/>
      <c r="B27" s="346"/>
      <c r="C27" s="346"/>
      <c r="D27" s="346"/>
      <c r="E27" s="346"/>
      <c r="F27" s="346"/>
      <c r="G27" s="346"/>
      <c r="H27" s="346"/>
    </row>
    <row r="28" spans="1:9" x14ac:dyDescent="0.2">
      <c r="B28" s="1"/>
      <c r="C28" s="1"/>
      <c r="D28" s="1"/>
      <c r="E28" s="1"/>
      <c r="F28" s="1"/>
      <c r="G28" s="1"/>
      <c r="H28" s="1"/>
    </row>
    <row r="29" spans="1:9" x14ac:dyDescent="0.2">
      <c r="B29" s="1"/>
      <c r="C29" s="1"/>
      <c r="D29" s="1"/>
      <c r="E29" s="1"/>
      <c r="F29" s="1"/>
      <c r="G29" s="1"/>
      <c r="H29" s="1"/>
    </row>
  </sheetData>
  <mergeCells count="2">
    <mergeCell ref="A2:L2"/>
    <mergeCell ref="A4:A5"/>
  </mergeCells>
  <phoneticPr fontId="35" type="noConversion"/>
  <pageMargins left="0.74803149606299213" right="0.74803149606299213" top="0.98425196850393704" bottom="0.98425196850393704" header="0.51181102362204722" footer="0.51181102362204722"/>
  <pageSetup paperSize="9" scale="55" orientation="landscape" r:id="rId1"/>
  <headerFooter alignWithMargins="0">
    <oddHeader xml:space="preserve">&amp;R3/1/2. számú melléklet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10</vt:i4>
      </vt:variant>
    </vt:vector>
  </HeadingPairs>
  <TitlesOfParts>
    <vt:vector size="29" baseType="lpstr">
      <vt:lpstr>bevétel 2.m. </vt:lpstr>
      <vt:lpstr>Bevétel Önkormányzat 2.1 </vt:lpstr>
      <vt:lpstr>Bev.étel Önk.köt.fel. 2.1)a</vt:lpstr>
      <vt:lpstr>Bev.Önk.önként váll.fel.2.1)b</vt:lpstr>
      <vt:lpstr>Támogatás 2.2</vt:lpstr>
      <vt:lpstr>Kiadások3</vt:lpstr>
      <vt:lpstr>önkormányzat kiadásai 3.1. </vt:lpstr>
      <vt:lpstr>önk.köt.fel.kiadásai 3.1.)a</vt:lpstr>
      <vt:lpstr>Önk.önként váll.fel.3.1.)b</vt:lpstr>
      <vt:lpstr>Felhalmozás 4.mell.</vt:lpstr>
      <vt:lpstr>Működési kiadások 4.1. mell</vt:lpstr>
      <vt:lpstr>5. m.Többéves kih.</vt:lpstr>
      <vt:lpstr>Mérleg6</vt:lpstr>
      <vt:lpstr>Előirányzat felh.7</vt:lpstr>
      <vt:lpstr>mérleg 3 éves 8.m.</vt:lpstr>
      <vt:lpstr>Eu-s pály. 9.</vt:lpstr>
      <vt:lpstr>10. mell.</vt:lpstr>
      <vt:lpstr>11.sz.mell.</vt:lpstr>
      <vt:lpstr>Tartalék 12.</vt:lpstr>
      <vt:lpstr>'Támogatás 2.2'!Nyomtatási_cím</vt:lpstr>
      <vt:lpstr>'bevétel 2.m. '!Nyomtatási_terület</vt:lpstr>
      <vt:lpstr>Kiadások3!Nyomtatási_terület</vt:lpstr>
      <vt:lpstr>'mérleg 3 éves 8.m.'!Nyomtatási_terület</vt:lpstr>
      <vt:lpstr>Mérleg6!Nyomtatási_terület</vt:lpstr>
      <vt:lpstr>'önk.köt.fel.kiadásai 3.1.)a'!Nyomtatási_terület</vt:lpstr>
      <vt:lpstr>'Önk.önként váll.fel.3.1.)b'!Nyomtatási_terület</vt:lpstr>
      <vt:lpstr>'önkormányzat kiadásai 3.1. '!Nyomtatási_terület</vt:lpstr>
      <vt:lpstr>'Támogatás 2.2'!Nyomtatási_terület</vt:lpstr>
      <vt:lpstr>'Tartalék 12.'!Nyomtatási_terület</vt:lpstr>
    </vt:vector>
  </TitlesOfParts>
  <Company>kincstár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Szekeres Zsuzsanna</dc:creator>
  <cp:lastModifiedBy>Edit</cp:lastModifiedBy>
  <cp:lastPrinted>2020-02-10T08:48:46Z</cp:lastPrinted>
  <dcterms:created xsi:type="dcterms:W3CDTF">1999-11-19T07:39:00Z</dcterms:created>
  <dcterms:modified xsi:type="dcterms:W3CDTF">2020-03-30T21:39:43Z</dcterms:modified>
</cp:coreProperties>
</file>