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5. szeptember 11. kt.ülés\Póstázás\02. 2019.I.féléves költségvetési beszámoló\2019.09.hó költségvetési rendelet módosítása\"/>
    </mc:Choice>
  </mc:AlternateContent>
  <bookViews>
    <workbookView xWindow="0" yWindow="0" windowWidth="24810" windowHeight="11685"/>
  </bookViews>
  <sheets>
    <sheet name="2.sz.Kiadások forrásonként " sheetId="1" r:id="rId1"/>
  </sheets>
  <definedNames>
    <definedName name="_xlnm.Print_Area" localSheetId="0">'2.sz.Kiadások forrásonként '!$A$1:$Q$42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J40" i="1"/>
  <c r="F40" i="1"/>
  <c r="E40" i="1"/>
  <c r="D40" i="1"/>
  <c r="C40" i="1"/>
  <c r="J39" i="1"/>
  <c r="H39" i="1"/>
  <c r="E39" i="1"/>
  <c r="F39" i="1" s="1"/>
  <c r="D39" i="1"/>
  <c r="C39" i="1"/>
  <c r="Q37" i="1"/>
  <c r="O37" i="1"/>
  <c r="M37" i="1"/>
  <c r="K37" i="1"/>
  <c r="I37" i="1"/>
  <c r="J37" i="1" s="1"/>
  <c r="H37" i="1"/>
  <c r="G37" i="1"/>
  <c r="C37" i="1"/>
  <c r="P36" i="1"/>
  <c r="L36" i="1"/>
  <c r="D36" i="1" s="1"/>
  <c r="E36" i="1"/>
  <c r="C36" i="1"/>
  <c r="P35" i="1"/>
  <c r="D35" i="1" s="1"/>
  <c r="D37" i="1" s="1"/>
  <c r="L35" i="1"/>
  <c r="J35" i="1"/>
  <c r="E35" i="1"/>
  <c r="C35" i="1"/>
  <c r="G33" i="1"/>
  <c r="G38" i="1" s="1"/>
  <c r="G42" i="1" s="1"/>
  <c r="Q32" i="1"/>
  <c r="O32" i="1"/>
  <c r="M32" i="1"/>
  <c r="K32" i="1"/>
  <c r="I32" i="1"/>
  <c r="G32" i="1"/>
  <c r="E32" i="1"/>
  <c r="C32" i="1"/>
  <c r="P31" i="1"/>
  <c r="P32" i="1" s="1"/>
  <c r="L31" i="1"/>
  <c r="H31" i="1"/>
  <c r="E31" i="1"/>
  <c r="C31" i="1"/>
  <c r="P30" i="1"/>
  <c r="L30" i="1"/>
  <c r="L32" i="1" s="1"/>
  <c r="J30" i="1"/>
  <c r="F30" i="1"/>
  <c r="E30" i="1"/>
  <c r="D30" i="1"/>
  <c r="C30" i="1"/>
  <c r="Q28" i="1"/>
  <c r="P28" i="1"/>
  <c r="O28" i="1"/>
  <c r="M28" i="1"/>
  <c r="K28" i="1"/>
  <c r="J28" i="1"/>
  <c r="I28" i="1"/>
  <c r="H28" i="1"/>
  <c r="G28" i="1"/>
  <c r="P27" i="1"/>
  <c r="L27" i="1"/>
  <c r="J27" i="1"/>
  <c r="F27" i="1"/>
  <c r="E27" i="1"/>
  <c r="D27" i="1"/>
  <c r="C27" i="1"/>
  <c r="P26" i="1"/>
  <c r="L26" i="1"/>
  <c r="L28" i="1" s="1"/>
  <c r="J26" i="1"/>
  <c r="F26" i="1"/>
  <c r="E26" i="1"/>
  <c r="E28" i="1" s="1"/>
  <c r="D26" i="1"/>
  <c r="D28" i="1" s="1"/>
  <c r="F28" i="1" s="1"/>
  <c r="C26" i="1"/>
  <c r="C28" i="1" s="1"/>
  <c r="Q24" i="1"/>
  <c r="O24" i="1"/>
  <c r="O33" i="1" s="1"/>
  <c r="O38" i="1" s="1"/>
  <c r="O42" i="1" s="1"/>
  <c r="M24" i="1"/>
  <c r="K24" i="1"/>
  <c r="K33" i="1" s="1"/>
  <c r="K38" i="1" s="1"/>
  <c r="K42" i="1" s="1"/>
  <c r="I24" i="1"/>
  <c r="G24" i="1"/>
  <c r="C24" i="1"/>
  <c r="P23" i="1"/>
  <c r="L23" i="1"/>
  <c r="L24" i="1" s="1"/>
  <c r="J23" i="1"/>
  <c r="E23" i="1"/>
  <c r="C23" i="1"/>
  <c r="P22" i="1"/>
  <c r="P24" i="1" s="1"/>
  <c r="N22" i="1"/>
  <c r="J22" i="1"/>
  <c r="E22" i="1"/>
  <c r="D22" i="1"/>
  <c r="C22" i="1"/>
  <c r="P21" i="1"/>
  <c r="D21" i="1" s="1"/>
  <c r="N21" i="1"/>
  <c r="L21" i="1"/>
  <c r="J21" i="1"/>
  <c r="E21" i="1"/>
  <c r="F21" i="1" s="1"/>
  <c r="C21" i="1"/>
  <c r="P20" i="1"/>
  <c r="D20" i="1" s="1"/>
  <c r="L20" i="1"/>
  <c r="J20" i="1"/>
  <c r="E20" i="1"/>
  <c r="C20" i="1"/>
  <c r="P19" i="1"/>
  <c r="L19" i="1"/>
  <c r="H19" i="1"/>
  <c r="E19" i="1"/>
  <c r="C19" i="1"/>
  <c r="P18" i="1"/>
  <c r="Q17" i="1"/>
  <c r="Q33" i="1" s="1"/>
  <c r="Q38" i="1" s="1"/>
  <c r="Q42" i="1" s="1"/>
  <c r="P17" i="1"/>
  <c r="O17" i="1"/>
  <c r="M17" i="1"/>
  <c r="K17" i="1"/>
  <c r="I17" i="1"/>
  <c r="H17" i="1"/>
  <c r="G17" i="1"/>
  <c r="N16" i="1"/>
  <c r="J16" i="1"/>
  <c r="E16" i="1"/>
  <c r="D16" i="1"/>
  <c r="C16" i="1"/>
  <c r="N15" i="1"/>
  <c r="J15" i="1"/>
  <c r="F15" i="1"/>
  <c r="E15" i="1"/>
  <c r="D15" i="1"/>
  <c r="C15" i="1"/>
  <c r="N14" i="1"/>
  <c r="J14" i="1"/>
  <c r="E14" i="1"/>
  <c r="F14" i="1" s="1"/>
  <c r="D14" i="1"/>
  <c r="C14" i="1"/>
  <c r="N13" i="1"/>
  <c r="J13" i="1"/>
  <c r="E13" i="1"/>
  <c r="D13" i="1"/>
  <c r="C13" i="1"/>
  <c r="J12" i="1"/>
  <c r="F12" i="1"/>
  <c r="E12" i="1"/>
  <c r="D12" i="1"/>
  <c r="C12" i="1"/>
  <c r="P11" i="1"/>
  <c r="L11" i="1"/>
  <c r="N11" i="1" s="1"/>
  <c r="J11" i="1"/>
  <c r="E11" i="1"/>
  <c r="C11" i="1"/>
  <c r="P10" i="1"/>
  <c r="L10" i="1"/>
  <c r="L17" i="1" s="1"/>
  <c r="L33" i="1" s="1"/>
  <c r="J10" i="1"/>
  <c r="E10" i="1"/>
  <c r="D10" i="1"/>
  <c r="C10" i="1"/>
  <c r="N9" i="1"/>
  <c r="J9" i="1"/>
  <c r="F9" i="1"/>
  <c r="E9" i="1"/>
  <c r="D9" i="1"/>
  <c r="C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N8" i="1"/>
  <c r="J8" i="1"/>
  <c r="E8" i="1"/>
  <c r="F8" i="1" s="1"/>
  <c r="D8" i="1"/>
  <c r="C8" i="1"/>
  <c r="A8" i="1"/>
  <c r="N7" i="1"/>
  <c r="J7" i="1"/>
  <c r="E7" i="1"/>
  <c r="D7" i="1"/>
  <c r="C7" i="1"/>
  <c r="C17" i="1" s="1"/>
  <c r="A7" i="1"/>
  <c r="C33" i="1" l="1"/>
  <c r="C38" i="1" s="1"/>
  <c r="C42" i="1" s="1"/>
  <c r="M33" i="1"/>
  <c r="N17" i="1"/>
  <c r="J24" i="1"/>
  <c r="P37" i="1"/>
  <c r="F10" i="1"/>
  <c r="I33" i="1"/>
  <c r="J17" i="1"/>
  <c r="J19" i="1"/>
  <c r="D19" i="1"/>
  <c r="F22" i="1"/>
  <c r="D32" i="1"/>
  <c r="F32" i="1" s="1"/>
  <c r="E37" i="1"/>
  <c r="F37" i="1" s="1"/>
  <c r="F35" i="1"/>
  <c r="F7" i="1"/>
  <c r="D11" i="1"/>
  <c r="F11" i="1" s="1"/>
  <c r="F16" i="1"/>
  <c r="E17" i="1"/>
  <c r="P33" i="1"/>
  <c r="P38" i="1" s="1"/>
  <c r="P42" i="1" s="1"/>
  <c r="E24" i="1"/>
  <c r="D23" i="1"/>
  <c r="N23" i="1"/>
  <c r="F13" i="1"/>
  <c r="F20" i="1"/>
  <c r="F23" i="1"/>
  <c r="H24" i="1"/>
  <c r="H33" i="1" s="1"/>
  <c r="H38" i="1" s="1"/>
  <c r="H42" i="1" s="1"/>
  <c r="N24" i="1"/>
  <c r="H32" i="1"/>
  <c r="J32" i="1" s="1"/>
  <c r="J31" i="1"/>
  <c r="D31" i="1"/>
  <c r="F31" i="1" s="1"/>
  <c r="L37" i="1"/>
  <c r="L38" i="1" s="1"/>
  <c r="L42" i="1" s="1"/>
  <c r="R40" i="1"/>
  <c r="R23" i="1"/>
  <c r="R22" i="1"/>
  <c r="R16" i="1"/>
  <c r="R15" i="1"/>
  <c r="R14" i="1"/>
  <c r="R13" i="1"/>
  <c r="R9" i="1"/>
  <c r="R8" i="1"/>
  <c r="R7" i="1"/>
  <c r="D17" i="1" l="1"/>
  <c r="I38" i="1"/>
  <c r="J33" i="1"/>
  <c r="E33" i="1"/>
  <c r="F17" i="1"/>
  <c r="D24" i="1"/>
  <c r="F24" i="1" s="1"/>
  <c r="F19" i="1"/>
  <c r="M38" i="1"/>
  <c r="N33" i="1"/>
  <c r="R17" i="1"/>
  <c r="R24" i="1"/>
  <c r="J38" i="1" l="1"/>
  <c r="I42" i="1"/>
  <c r="D33" i="1"/>
  <c r="D38" i="1" s="1"/>
  <c r="D42" i="1" s="1"/>
  <c r="N38" i="1"/>
  <c r="M42" i="1"/>
  <c r="E38" i="1"/>
  <c r="F33" i="1"/>
  <c r="R33" i="1"/>
  <c r="R38" i="1"/>
  <c r="E42" i="1" l="1"/>
  <c r="F38" i="1"/>
</calcChain>
</file>

<file path=xl/sharedStrings.xml><?xml version="1.0" encoding="utf-8"?>
<sst xmlns="http://schemas.openxmlformats.org/spreadsheetml/2006/main" count="61" uniqueCount="50">
  <si>
    <t xml:space="preserve">2. sz. melléklet a </t>
  </si>
  <si>
    <t xml:space="preserve">  Nagyigmánd Nagyközség Önkormányzat és irányítása alatt álló költségvetési szervek </t>
  </si>
  <si>
    <t>2019. évi kiadásai forrásonkénti bontásban</t>
  </si>
  <si>
    <t>Kiadások forrásonként</t>
  </si>
  <si>
    <t>Kiadások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</si>
  <si>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</si>
  <si>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</si>
  <si>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</si>
  <si>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</si>
  <si>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</si>
  <si>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</si>
  <si>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Telj.%</t>
  </si>
  <si>
    <t>módoított .ei.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</si>
  <si>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</si>
  <si>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</si>
  <si>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</si>
  <si>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</si>
  <si>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</si>
  <si>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</si>
  <si>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- ebből tartalék</t>
  </si>
  <si>
    <t xml:space="preserve"> - Államháztartáson kívüli pénzeszköz átadás</t>
  </si>
  <si>
    <t xml:space="preserve"> - Önkormányzati ellátások összesen</t>
  </si>
  <si>
    <t xml:space="preserve"> - Részvény vásárlása</t>
  </si>
  <si>
    <t xml:space="preserve"> - Intézményfinanszírozás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</si>
  <si>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</si>
  <si>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</si>
  <si>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</si>
  <si>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</si>
  <si>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</si>
  <si>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</si>
  <si>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</si>
  <si>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</si>
  <si>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</si>
  <si>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</si>
  <si>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</si>
  <si>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</si>
  <si>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</si>
  <si>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</si>
  <si>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</si>
  <si>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</si>
  <si>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</si>
  <si>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</si>
  <si>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</si>
  <si>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</si>
  <si>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</si>
  <si>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</si>
  <si>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</si>
  <si>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Létszám: (fő)</t>
  </si>
  <si>
    <t>……/2019. (IX.11)  Kt. rendelethez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</si>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</sst>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5" fillId="2" borderId="6" xfId="0" applyNumberFormat="1" applyFont="1" applyFill="1" applyBorder="1" applyAlignment="1">
      <alignment vertical="center"/>
    </xf>
    <xf numFmtId="9" fontId="3" fillId="4" borderId="7" xfId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3" fontId="4" fillId="5" borderId="6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9" fontId="4" fillId="2" borderId="7" xfId="1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9" fontId="4" fillId="5" borderId="7" xfId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indent="1"/>
    </xf>
    <xf numFmtId="3" fontId="5" fillId="0" borderId="6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pane xSplit="2" topLeftCell="C1" activePane="topRight" state="frozen"/>
      <selection activeCell="B1" sqref="B1"/>
      <selection pane="topRight" sqref="A1:Q42"/>
    </sheetView>
  </sheetViews>
  <sheetFormatPr defaultRowHeight="12.75" x14ac:dyDescent="0.2"/>
  <cols>
    <col min="1" max="1" width="3.7109375" style="1" customWidth="1"/>
    <col min="2" max="2" width="39.85546875" style="1" customWidth="1"/>
    <col min="3" max="3" width="12.5703125" style="1" customWidth="1"/>
    <col min="4" max="4" width="13.28515625" style="1" customWidth="1"/>
    <col min="5" max="6" width="12.85546875" style="1" hidden="1" customWidth="1"/>
    <col min="7" max="7" width="12.42578125" style="1" customWidth="1"/>
    <col min="8" max="8" width="13" style="1" customWidth="1"/>
    <col min="9" max="10" width="13" style="1" hidden="1" customWidth="1"/>
    <col min="11" max="11" width="11.140625" style="1" customWidth="1"/>
    <col min="12" max="12" width="13.42578125" style="1" customWidth="1"/>
    <col min="13" max="14" width="11.85546875" style="1" hidden="1" customWidth="1"/>
    <col min="15" max="15" width="10.140625" style="1" customWidth="1"/>
    <col min="16" max="16" width="12.28515625" style="1" customWidth="1"/>
    <col min="17" max="17" width="10.42578125" style="1" hidden="1" customWidth="1"/>
    <col min="18" max="18" width="0" style="1" hidden="1" customWidth="1"/>
    <col min="19" max="16384" width="9.140625" style="1"/>
  </cols>
  <sheetData>
    <row r="1" spans="1:19" x14ac:dyDescent="0.2">
      <c r="B1" s="2" t="s">
        <v>0</v>
      </c>
      <c r="C1" s="3" t="s">
        <v>48</v>
      </c>
    </row>
    <row r="2" spans="1:19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</row>
    <row r="3" spans="1:19" ht="13.5" thickBot="1" x14ac:dyDescent="0.2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9" ht="13.5" x14ac:dyDescent="0.2">
      <c r="A4" s="5"/>
      <c r="B4" s="6" t="s">
        <v>3</v>
      </c>
      <c r="C4" s="54" t="s">
        <v>4</v>
      </c>
      <c r="D4" s="55"/>
      <c r="E4" s="55"/>
      <c r="F4" s="7"/>
      <c r="G4" s="56" t="s">
        <v>5</v>
      </c>
      <c r="H4" s="57"/>
      <c r="I4" s="57"/>
      <c r="J4" s="7"/>
      <c r="K4" s="56" t="s">
        <v>6</v>
      </c>
      <c r="L4" s="57"/>
      <c r="M4" s="57"/>
      <c r="N4" s="7"/>
      <c r="O4" s="56" t="s">
        <v>7</v>
      </c>
      <c r="P4" s="57"/>
      <c r="Q4" s="57"/>
      <c r="R4" s="7"/>
    </row>
    <row r="5" spans="1:19" ht="13.5" x14ac:dyDescent="0.2">
      <c r="A5" s="5"/>
      <c r="B5" s="6"/>
      <c r="C5" s="8" t="s">
        <v>8</v>
      </c>
      <c r="D5" s="9" t="s">
        <v>9</v>
      </c>
      <c r="E5" s="9" t="s">
        <v>10</v>
      </c>
      <c r="F5" s="10" t="s">
        <v>11</v>
      </c>
      <c r="G5" s="11" t="s">
        <v>8</v>
      </c>
      <c r="H5" s="12" t="s">
        <v>9</v>
      </c>
      <c r="I5" s="12" t="s">
        <v>10</v>
      </c>
      <c r="J5" s="10" t="s">
        <v>11</v>
      </c>
      <c r="K5" s="11" t="s">
        <v>8</v>
      </c>
      <c r="L5" s="12" t="s">
        <v>12</v>
      </c>
      <c r="M5" s="12" t="s">
        <v>10</v>
      </c>
      <c r="N5" s="10" t="s">
        <v>11</v>
      </c>
      <c r="O5" s="11" t="s">
        <v>8</v>
      </c>
      <c r="P5" s="12" t="s">
        <v>9</v>
      </c>
      <c r="Q5" s="12" t="s">
        <v>10</v>
      </c>
      <c r="R5" s="10" t="s">
        <v>11</v>
      </c>
    </row>
    <row r="6" spans="1:19" x14ac:dyDescent="0.2">
      <c r="A6" s="5">
        <v>1</v>
      </c>
      <c r="B6" s="13" t="s">
        <v>13</v>
      </c>
      <c r="C6" s="14"/>
      <c r="D6" s="15"/>
      <c r="E6" s="16"/>
      <c r="F6" s="17"/>
      <c r="G6" s="18"/>
      <c r="H6" s="19"/>
      <c r="I6" s="19"/>
      <c r="J6" s="17"/>
      <c r="K6" s="18"/>
      <c r="L6" s="19"/>
      <c r="M6" s="19"/>
      <c r="N6" s="17"/>
      <c r="O6" s="18"/>
      <c r="P6" s="19"/>
      <c r="Q6" s="19"/>
      <c r="R6" s="17"/>
    </row>
    <row r="7" spans="1:19" x14ac:dyDescent="0.2">
      <c r="A7" s="5">
        <f>A6+1</f>
        <v>2</v>
      </c>
      <c r="B7" s="20" t="s">
        <v>14</v>
      </c>
      <c r="C7" s="21">
        <f>G7+K7+O7</f>
        <v>155045500</v>
      </c>
      <c r="D7" s="16">
        <f>H7+L7+P7</f>
        <v>158296423</v>
      </c>
      <c r="E7" s="16">
        <f>I7+M7+Q7</f>
        <v>73753477</v>
      </c>
      <c r="F7" s="22">
        <f>E7/D7</f>
        <v>0.46592004798491243</v>
      </c>
      <c r="G7" s="18">
        <v>85276000</v>
      </c>
      <c r="H7" s="19">
        <v>86413600</v>
      </c>
      <c r="I7" s="19">
        <v>37984874</v>
      </c>
      <c r="J7" s="22">
        <f>I7/H7</f>
        <v>0.43957055370913839</v>
      </c>
      <c r="K7" s="18">
        <v>54675500</v>
      </c>
      <c r="L7" s="19">
        <v>56294900</v>
      </c>
      <c r="M7" s="19">
        <v>28115915</v>
      </c>
      <c r="N7" s="22">
        <f>M7/L7</f>
        <v>0.49943982492197342</v>
      </c>
      <c r="O7" s="18">
        <v>15094000</v>
      </c>
      <c r="P7" s="19">
        <v>15587923</v>
      </c>
      <c r="Q7" s="19">
        <v>7652688</v>
      </c>
      <c r="R7" s="22">
        <f>Q7/P7</f>
        <v>0.49093699013011549</v>
      </c>
      <c r="S7" s="23"/>
    </row>
    <row r="8" spans="1:19" x14ac:dyDescent="0.2">
      <c r="A8" s="5">
        <f t="shared" ref="A8:A40" si="0">A7+1</f>
        <v>3</v>
      </c>
      <c r="B8" s="20" t="s">
        <v>15</v>
      </c>
      <c r="C8" s="21">
        <f t="shared" ref="C8:E16" si="1">G8+K8+O8</f>
        <v>31381396</v>
      </c>
      <c r="D8" s="16">
        <f t="shared" si="1"/>
        <v>31947887</v>
      </c>
      <c r="E8" s="16">
        <f t="shared" si="1"/>
        <v>14893897</v>
      </c>
      <c r="F8" s="22">
        <f t="shared" ref="F8:F17" si="2">E8/D8</f>
        <v>0.46619349192013859</v>
      </c>
      <c r="G8" s="18">
        <v>17239396</v>
      </c>
      <c r="H8" s="19">
        <v>17411510</v>
      </c>
      <c r="I8" s="19">
        <v>7523536</v>
      </c>
      <c r="J8" s="22">
        <f t="shared" ref="J8:J17" si="3">I8/H8</f>
        <v>0.43210129391419816</v>
      </c>
      <c r="K8" s="18">
        <v>11052000</v>
      </c>
      <c r="L8" s="19">
        <v>11380484</v>
      </c>
      <c r="M8" s="19">
        <v>5756966</v>
      </c>
      <c r="N8" s="22">
        <f t="shared" ref="N8:N17" si="4">M8/L8</f>
        <v>0.50586301953414281</v>
      </c>
      <c r="O8" s="18">
        <v>3090000</v>
      </c>
      <c r="P8" s="19">
        <v>3155893</v>
      </c>
      <c r="Q8" s="19">
        <v>1613395</v>
      </c>
      <c r="R8" s="22">
        <f t="shared" ref="R8:R17" si="5">Q8/P8</f>
        <v>0.51123247841419217</v>
      </c>
    </row>
    <row r="9" spans="1:19" x14ac:dyDescent="0.2">
      <c r="A9" s="5">
        <f t="shared" si="0"/>
        <v>4</v>
      </c>
      <c r="B9" s="20" t="s">
        <v>16</v>
      </c>
      <c r="C9" s="21">
        <f t="shared" si="1"/>
        <v>181894927</v>
      </c>
      <c r="D9" s="16">
        <f t="shared" si="1"/>
        <v>245596782</v>
      </c>
      <c r="E9" s="16">
        <f t="shared" si="1"/>
        <v>87356087</v>
      </c>
      <c r="F9" s="22">
        <f t="shared" si="2"/>
        <v>0.35568905377595705</v>
      </c>
      <c r="G9" s="18">
        <v>142001927</v>
      </c>
      <c r="H9" s="19">
        <v>202693705</v>
      </c>
      <c r="I9" s="19">
        <v>63999177</v>
      </c>
      <c r="J9" s="22">
        <f t="shared" si="3"/>
        <v>0.31574328862359097</v>
      </c>
      <c r="K9" s="18">
        <v>27180000</v>
      </c>
      <c r="L9" s="19">
        <v>29134575</v>
      </c>
      <c r="M9" s="19">
        <v>17555008</v>
      </c>
      <c r="N9" s="22">
        <f t="shared" si="4"/>
        <v>0.60254896458932383</v>
      </c>
      <c r="O9" s="18">
        <v>12713000</v>
      </c>
      <c r="P9" s="19">
        <v>13768502</v>
      </c>
      <c r="Q9" s="19">
        <v>5801902</v>
      </c>
      <c r="R9" s="22">
        <f t="shared" si="5"/>
        <v>0.42138948739666815</v>
      </c>
    </row>
    <row r="10" spans="1:19" x14ac:dyDescent="0.2">
      <c r="A10" s="5">
        <f t="shared" si="0"/>
        <v>5</v>
      </c>
      <c r="B10" s="20" t="s">
        <v>17</v>
      </c>
      <c r="C10" s="21">
        <f t="shared" si="1"/>
        <v>8700000</v>
      </c>
      <c r="D10" s="16">
        <f t="shared" si="1"/>
        <v>8700000</v>
      </c>
      <c r="E10" s="16">
        <f t="shared" si="1"/>
        <v>2209800</v>
      </c>
      <c r="F10" s="22">
        <f t="shared" si="2"/>
        <v>0.254</v>
      </c>
      <c r="G10" s="18">
        <v>8700000</v>
      </c>
      <c r="H10" s="19">
        <v>8700000</v>
      </c>
      <c r="I10" s="19">
        <v>2209800</v>
      </c>
      <c r="J10" s="22">
        <f t="shared" si="3"/>
        <v>0.254</v>
      </c>
      <c r="K10" s="18"/>
      <c r="L10" s="19">
        <f t="shared" ref="L10:L11" si="6">K10</f>
        <v>0</v>
      </c>
      <c r="M10" s="19"/>
      <c r="N10" s="22"/>
      <c r="O10" s="18"/>
      <c r="P10" s="19">
        <f t="shared" ref="P10:P11" si="7">O10</f>
        <v>0</v>
      </c>
      <c r="Q10" s="19"/>
      <c r="R10" s="22"/>
    </row>
    <row r="11" spans="1:19" x14ac:dyDescent="0.2">
      <c r="A11" s="5">
        <f t="shared" si="0"/>
        <v>6</v>
      </c>
      <c r="B11" s="20" t="s">
        <v>18</v>
      </c>
      <c r="C11" s="21">
        <f t="shared" si="1"/>
        <v>288134759</v>
      </c>
      <c r="D11" s="16">
        <f t="shared" si="1"/>
        <v>561465838</v>
      </c>
      <c r="E11" s="16">
        <f t="shared" si="1"/>
        <v>149347796</v>
      </c>
      <c r="F11" s="22">
        <f t="shared" si="2"/>
        <v>0.26599622967622122</v>
      </c>
      <c r="G11" s="18">
        <v>287727759</v>
      </c>
      <c r="H11" s="19">
        <v>561058838</v>
      </c>
      <c r="I11" s="19">
        <v>149347796</v>
      </c>
      <c r="J11" s="22">
        <f t="shared" si="3"/>
        <v>0.26618918709556089</v>
      </c>
      <c r="K11" s="18">
        <v>407000</v>
      </c>
      <c r="L11" s="19">
        <f t="shared" si="6"/>
        <v>407000</v>
      </c>
      <c r="M11" s="19"/>
      <c r="N11" s="22">
        <f t="shared" si="4"/>
        <v>0</v>
      </c>
      <c r="O11" s="18"/>
      <c r="P11" s="19">
        <f t="shared" si="7"/>
        <v>0</v>
      </c>
      <c r="Q11" s="19"/>
      <c r="R11" s="22"/>
    </row>
    <row r="12" spans="1:19" x14ac:dyDescent="0.2">
      <c r="A12" s="5">
        <f t="shared" si="0"/>
        <v>7</v>
      </c>
      <c r="B12" s="24" t="s">
        <v>19</v>
      </c>
      <c r="C12" s="21">
        <f t="shared" si="1"/>
        <v>25000000</v>
      </c>
      <c r="D12" s="16">
        <f t="shared" si="1"/>
        <v>276775742</v>
      </c>
      <c r="E12" s="16">
        <f t="shared" si="1"/>
        <v>0</v>
      </c>
      <c r="F12" s="22">
        <f t="shared" si="2"/>
        <v>0</v>
      </c>
      <c r="G12" s="25">
        <v>25000000</v>
      </c>
      <c r="H12" s="26">
        <v>276775742</v>
      </c>
      <c r="I12" s="19"/>
      <c r="J12" s="22">
        <f t="shared" si="3"/>
        <v>0</v>
      </c>
      <c r="K12" s="25"/>
      <c r="L12" s="26"/>
      <c r="M12" s="19"/>
      <c r="N12" s="22"/>
      <c r="O12" s="25"/>
      <c r="P12" s="26"/>
      <c r="Q12" s="19"/>
      <c r="R12" s="22"/>
    </row>
    <row r="13" spans="1:19" ht="12.75" hidden="1" customHeight="1" x14ac:dyDescent="0.2">
      <c r="A13" s="5">
        <f t="shared" si="0"/>
        <v>8</v>
      </c>
      <c r="B13" s="20" t="s">
        <v>20</v>
      </c>
      <c r="C13" s="21">
        <f t="shared" si="1"/>
        <v>0</v>
      </c>
      <c r="D13" s="16">
        <f t="shared" si="1"/>
        <v>0</v>
      </c>
      <c r="E13" s="16">
        <f t="shared" si="1"/>
        <v>0</v>
      </c>
      <c r="F13" s="22" t="e">
        <f t="shared" si="2"/>
        <v>#DIV/0!</v>
      </c>
      <c r="G13" s="18"/>
      <c r="H13" s="19"/>
      <c r="I13" s="19"/>
      <c r="J13" s="22" t="e">
        <f t="shared" si="3"/>
        <v>#DIV/0!</v>
      </c>
      <c r="K13" s="18"/>
      <c r="L13" s="19"/>
      <c r="M13" s="19"/>
      <c r="N13" s="22" t="e">
        <f t="shared" si="4"/>
        <v>#DIV/0!</v>
      </c>
      <c r="O13" s="18"/>
      <c r="P13" s="19"/>
      <c r="Q13" s="19"/>
      <c r="R13" s="22" t="e">
        <f t="shared" si="5"/>
        <v>#DIV/0!</v>
      </c>
    </row>
    <row r="14" spans="1:19" ht="12.75" hidden="1" customHeight="1" x14ac:dyDescent="0.2">
      <c r="A14" s="5">
        <f t="shared" si="0"/>
        <v>9</v>
      </c>
      <c r="B14" s="20" t="s">
        <v>21</v>
      </c>
      <c r="C14" s="21">
        <f t="shared" si="1"/>
        <v>0</v>
      </c>
      <c r="D14" s="16">
        <f t="shared" si="1"/>
        <v>0</v>
      </c>
      <c r="E14" s="16">
        <f t="shared" si="1"/>
        <v>0</v>
      </c>
      <c r="F14" s="22" t="e">
        <f t="shared" si="2"/>
        <v>#DIV/0!</v>
      </c>
      <c r="G14" s="18"/>
      <c r="H14" s="19"/>
      <c r="I14" s="19"/>
      <c r="J14" s="22" t="e">
        <f t="shared" si="3"/>
        <v>#DIV/0!</v>
      </c>
      <c r="K14" s="18"/>
      <c r="L14" s="19"/>
      <c r="M14" s="19"/>
      <c r="N14" s="22" t="e">
        <f t="shared" si="4"/>
        <v>#DIV/0!</v>
      </c>
      <c r="O14" s="18"/>
      <c r="P14" s="19"/>
      <c r="Q14" s="19"/>
      <c r="R14" s="22" t="e">
        <f t="shared" si="5"/>
        <v>#DIV/0!</v>
      </c>
    </row>
    <row r="15" spans="1:19" ht="12.75" hidden="1" customHeight="1" x14ac:dyDescent="0.2">
      <c r="A15" s="5">
        <f t="shared" si="0"/>
        <v>10</v>
      </c>
      <c r="B15" s="20" t="s">
        <v>22</v>
      </c>
      <c r="C15" s="21">
        <f t="shared" si="1"/>
        <v>0</v>
      </c>
      <c r="D15" s="16">
        <f t="shared" si="1"/>
        <v>0</v>
      </c>
      <c r="E15" s="16">
        <f t="shared" si="1"/>
        <v>0</v>
      </c>
      <c r="F15" s="22" t="e">
        <f t="shared" si="2"/>
        <v>#DIV/0!</v>
      </c>
      <c r="G15" s="18"/>
      <c r="H15" s="19"/>
      <c r="I15" s="19"/>
      <c r="J15" s="22" t="e">
        <f t="shared" si="3"/>
        <v>#DIV/0!</v>
      </c>
      <c r="K15" s="18"/>
      <c r="L15" s="19"/>
      <c r="M15" s="19"/>
      <c r="N15" s="22" t="e">
        <f t="shared" si="4"/>
        <v>#DIV/0!</v>
      </c>
      <c r="O15" s="18"/>
      <c r="P15" s="19"/>
      <c r="Q15" s="19"/>
      <c r="R15" s="22" t="e">
        <f t="shared" si="5"/>
        <v>#DIV/0!</v>
      </c>
    </row>
    <row r="16" spans="1:19" ht="12.75" hidden="1" customHeight="1" x14ac:dyDescent="0.2">
      <c r="A16" s="5">
        <f t="shared" si="0"/>
        <v>11</v>
      </c>
      <c r="B16" s="20" t="s">
        <v>23</v>
      </c>
      <c r="C16" s="21">
        <f t="shared" si="1"/>
        <v>0</v>
      </c>
      <c r="D16" s="16">
        <f t="shared" si="1"/>
        <v>0</v>
      </c>
      <c r="E16" s="16">
        <f t="shared" si="1"/>
        <v>0</v>
      </c>
      <c r="F16" s="22" t="e">
        <f t="shared" si="2"/>
        <v>#DIV/0!</v>
      </c>
      <c r="G16" s="18"/>
      <c r="H16" s="19"/>
      <c r="I16" s="19"/>
      <c r="J16" s="22" t="e">
        <f t="shared" si="3"/>
        <v>#DIV/0!</v>
      </c>
      <c r="K16" s="18"/>
      <c r="L16" s="19"/>
      <c r="M16" s="19"/>
      <c r="N16" s="22" t="e">
        <f t="shared" si="4"/>
        <v>#DIV/0!</v>
      </c>
      <c r="O16" s="18"/>
      <c r="P16" s="19"/>
      <c r="Q16" s="19"/>
      <c r="R16" s="22" t="e">
        <f t="shared" si="5"/>
        <v>#DIV/0!</v>
      </c>
    </row>
    <row r="17" spans="1:18" ht="13.5" x14ac:dyDescent="0.2">
      <c r="A17" s="5">
        <f t="shared" si="0"/>
        <v>12</v>
      </c>
      <c r="B17" s="27" t="s">
        <v>24</v>
      </c>
      <c r="C17" s="28">
        <f t="shared" ref="C17:I17" si="8">SUM(C7:C11)</f>
        <v>665156582</v>
      </c>
      <c r="D17" s="29">
        <f t="shared" si="8"/>
        <v>1006006930</v>
      </c>
      <c r="E17" s="29">
        <f t="shared" si="8"/>
        <v>327561057</v>
      </c>
      <c r="F17" s="22">
        <f t="shared" si="2"/>
        <v>0.32560516953894142</v>
      </c>
      <c r="G17" s="28">
        <f t="shared" si="8"/>
        <v>540945082</v>
      </c>
      <c r="H17" s="29">
        <f t="shared" si="8"/>
        <v>876277653</v>
      </c>
      <c r="I17" s="29">
        <f t="shared" si="8"/>
        <v>261065183</v>
      </c>
      <c r="J17" s="22">
        <f t="shared" si="3"/>
        <v>0.29792518627654652</v>
      </c>
      <c r="K17" s="28">
        <f t="shared" ref="K17:Q17" si="9">SUM(K7:K11)</f>
        <v>93314500</v>
      </c>
      <c r="L17" s="29">
        <f t="shared" si="9"/>
        <v>97216959</v>
      </c>
      <c r="M17" s="29">
        <f t="shared" si="9"/>
        <v>51427889</v>
      </c>
      <c r="N17" s="22">
        <f t="shared" si="4"/>
        <v>0.52900121058096461</v>
      </c>
      <c r="O17" s="28">
        <f t="shared" si="9"/>
        <v>30897000</v>
      </c>
      <c r="P17" s="29">
        <f t="shared" si="9"/>
        <v>32512318</v>
      </c>
      <c r="Q17" s="29">
        <f t="shared" si="9"/>
        <v>15067985</v>
      </c>
      <c r="R17" s="22">
        <f t="shared" si="5"/>
        <v>0.4634546512494126</v>
      </c>
    </row>
    <row r="18" spans="1:18" ht="13.5" x14ac:dyDescent="0.2">
      <c r="A18" s="5">
        <f t="shared" si="0"/>
        <v>13</v>
      </c>
      <c r="B18" s="30" t="s">
        <v>25</v>
      </c>
      <c r="C18" s="31"/>
      <c r="D18" s="32"/>
      <c r="E18" s="33"/>
      <c r="F18" s="34"/>
      <c r="G18" s="35"/>
      <c r="H18" s="36"/>
      <c r="I18" s="36"/>
      <c r="J18" s="34"/>
      <c r="K18" s="35"/>
      <c r="L18" s="36"/>
      <c r="M18" s="36"/>
      <c r="N18" s="34"/>
      <c r="O18" s="35"/>
      <c r="P18" s="36">
        <f t="shared" ref="P18:P23" si="10">O18</f>
        <v>0</v>
      </c>
      <c r="Q18" s="36"/>
      <c r="R18" s="34"/>
    </row>
    <row r="19" spans="1:18" x14ac:dyDescent="0.2">
      <c r="A19" s="5">
        <f t="shared" si="0"/>
        <v>14</v>
      </c>
      <c r="B19" s="20" t="s">
        <v>26</v>
      </c>
      <c r="C19" s="21">
        <f t="shared" ref="C19:D23" si="11">G19+K19+O19</f>
        <v>650000</v>
      </c>
      <c r="D19" s="16">
        <f t="shared" si="11"/>
        <v>650000</v>
      </c>
      <c r="E19" s="16">
        <f>I19+M19+Q19</f>
        <v>650000</v>
      </c>
      <c r="F19" s="22">
        <f t="shared" ref="F19:F23" si="12">E19/D19</f>
        <v>1</v>
      </c>
      <c r="G19" s="18">
        <v>650000</v>
      </c>
      <c r="H19" s="19">
        <f>G19</f>
        <v>650000</v>
      </c>
      <c r="I19" s="19">
        <v>650000</v>
      </c>
      <c r="J19" s="22">
        <f t="shared" ref="J19:J23" si="13">I19/H19</f>
        <v>1</v>
      </c>
      <c r="K19" s="18"/>
      <c r="L19" s="19">
        <f>K19</f>
        <v>0</v>
      </c>
      <c r="M19" s="19"/>
      <c r="N19" s="22"/>
      <c r="O19" s="18"/>
      <c r="P19" s="19">
        <f t="shared" si="10"/>
        <v>0</v>
      </c>
      <c r="Q19" s="19"/>
      <c r="R19" s="22"/>
    </row>
    <row r="20" spans="1:18" x14ac:dyDescent="0.2">
      <c r="A20" s="5">
        <f t="shared" si="0"/>
        <v>15</v>
      </c>
      <c r="B20" s="20" t="s">
        <v>27</v>
      </c>
      <c r="C20" s="21">
        <f t="shared" si="11"/>
        <v>151127760</v>
      </c>
      <c r="D20" s="16">
        <f t="shared" si="11"/>
        <v>176731114</v>
      </c>
      <c r="E20" s="16">
        <f>I20+M20+Q20</f>
        <v>28926548</v>
      </c>
      <c r="F20" s="22">
        <f t="shared" si="12"/>
        <v>0.16367546916498246</v>
      </c>
      <c r="G20" s="18">
        <v>151127760</v>
      </c>
      <c r="H20" s="19">
        <v>176731114</v>
      </c>
      <c r="I20" s="19">
        <v>28926548</v>
      </c>
      <c r="J20" s="22">
        <f t="shared" si="13"/>
        <v>0.16367546916498246</v>
      </c>
      <c r="K20" s="18"/>
      <c r="L20" s="19">
        <f t="shared" ref="L20" si="14">K20</f>
        <v>0</v>
      </c>
      <c r="M20" s="19"/>
      <c r="N20" s="22"/>
      <c r="O20" s="18"/>
      <c r="P20" s="19">
        <f t="shared" si="10"/>
        <v>0</v>
      </c>
      <c r="Q20" s="19"/>
      <c r="R20" s="22"/>
    </row>
    <row r="21" spans="1:18" x14ac:dyDescent="0.2">
      <c r="A21" s="5">
        <f t="shared" si="0"/>
        <v>16</v>
      </c>
      <c r="B21" s="20" t="s">
        <v>28</v>
      </c>
      <c r="C21" s="21">
        <f t="shared" si="11"/>
        <v>109000</v>
      </c>
      <c r="D21" s="16">
        <f t="shared" si="11"/>
        <v>149000</v>
      </c>
      <c r="E21" s="16">
        <f>I21+M21+Q21</f>
        <v>39362</v>
      </c>
      <c r="F21" s="22">
        <f t="shared" si="12"/>
        <v>0.26417449664429532</v>
      </c>
      <c r="G21" s="18"/>
      <c r="H21" s="19">
        <v>40000</v>
      </c>
      <c r="I21" s="19">
        <v>39362</v>
      </c>
      <c r="J21" s="22">
        <f t="shared" si="13"/>
        <v>0.98404999999999998</v>
      </c>
      <c r="K21" s="18">
        <v>109000</v>
      </c>
      <c r="L21" s="19">
        <f>K21</f>
        <v>109000</v>
      </c>
      <c r="M21" s="19"/>
      <c r="N21" s="22">
        <f t="shared" ref="N21:N23" si="15">M21/L21</f>
        <v>0</v>
      </c>
      <c r="O21" s="18"/>
      <c r="P21" s="19">
        <f t="shared" si="10"/>
        <v>0</v>
      </c>
      <c r="Q21" s="19"/>
      <c r="R21" s="22"/>
    </row>
    <row r="22" spans="1:18" x14ac:dyDescent="0.2">
      <c r="A22" s="5">
        <f t="shared" si="0"/>
        <v>17</v>
      </c>
      <c r="B22" s="20" t="s">
        <v>29</v>
      </c>
      <c r="C22" s="21">
        <f t="shared" si="11"/>
        <v>4915000</v>
      </c>
      <c r="D22" s="16">
        <f t="shared" si="11"/>
        <v>17602052</v>
      </c>
      <c r="E22" s="16">
        <f>I22+M22+Q22</f>
        <v>3884988</v>
      </c>
      <c r="F22" s="22">
        <f t="shared" si="12"/>
        <v>0.22071222150690159</v>
      </c>
      <c r="G22" s="18">
        <v>3630000</v>
      </c>
      <c r="H22" s="19">
        <v>16305052</v>
      </c>
      <c r="I22" s="19">
        <v>3586724</v>
      </c>
      <c r="J22" s="22">
        <f t="shared" si="13"/>
        <v>0.21997623803959657</v>
      </c>
      <c r="K22" s="18"/>
      <c r="L22" s="19">
        <v>12000</v>
      </c>
      <c r="M22" s="19">
        <v>11417</v>
      </c>
      <c r="N22" s="22">
        <f t="shared" si="15"/>
        <v>0.95141666666666669</v>
      </c>
      <c r="O22" s="18">
        <v>1285000</v>
      </c>
      <c r="P22" s="19">
        <f t="shared" si="10"/>
        <v>1285000</v>
      </c>
      <c r="Q22" s="19">
        <v>286847</v>
      </c>
      <c r="R22" s="22">
        <f t="shared" ref="R22:R23" si="16">Q22/P22</f>
        <v>0.22322723735408562</v>
      </c>
    </row>
    <row r="23" spans="1:18" x14ac:dyDescent="0.2">
      <c r="A23" s="5">
        <f t="shared" si="0"/>
        <v>18</v>
      </c>
      <c r="B23" s="20" t="s">
        <v>30</v>
      </c>
      <c r="C23" s="21">
        <f t="shared" si="11"/>
        <v>1410800</v>
      </c>
      <c r="D23" s="16">
        <f t="shared" si="11"/>
        <v>9056820</v>
      </c>
      <c r="E23" s="16">
        <f>I23+M23+Q23</f>
        <v>3164434</v>
      </c>
      <c r="F23" s="22">
        <f t="shared" si="12"/>
        <v>0.34939791229151068</v>
      </c>
      <c r="G23" s="18">
        <v>1156800</v>
      </c>
      <c r="H23" s="19">
        <v>8802820</v>
      </c>
      <c r="I23" s="19">
        <v>3122277</v>
      </c>
      <c r="J23" s="22">
        <f t="shared" si="13"/>
        <v>0.35469054234892911</v>
      </c>
      <c r="K23" s="18">
        <v>35000</v>
      </c>
      <c r="L23" s="19">
        <f t="shared" ref="L23" si="17">K23</f>
        <v>35000</v>
      </c>
      <c r="M23" s="19">
        <v>3083</v>
      </c>
      <c r="N23" s="22">
        <f t="shared" si="15"/>
        <v>8.8085714285714281E-2</v>
      </c>
      <c r="O23" s="18">
        <v>219000</v>
      </c>
      <c r="P23" s="19">
        <f t="shared" si="10"/>
        <v>219000</v>
      </c>
      <c r="Q23" s="19">
        <v>39074</v>
      </c>
      <c r="R23" s="22">
        <f t="shared" si="16"/>
        <v>0.17842009132420092</v>
      </c>
    </row>
    <row r="24" spans="1:18" ht="13.5" x14ac:dyDescent="0.2">
      <c r="A24" s="5">
        <f t="shared" si="0"/>
        <v>19</v>
      </c>
      <c r="B24" s="37" t="s">
        <v>31</v>
      </c>
      <c r="C24" s="38">
        <f>SUM(C19:C23)</f>
        <v>158212560</v>
      </c>
      <c r="D24" s="39">
        <f t="shared" ref="D24:E24" si="18">SUM(D19:D23)</f>
        <v>204188986</v>
      </c>
      <c r="E24" s="39">
        <f t="shared" si="18"/>
        <v>36665332</v>
      </c>
      <c r="F24" s="40">
        <f>E24/D24</f>
        <v>0.17956566961941817</v>
      </c>
      <c r="G24" s="38">
        <f>SUM(G19:G23)</f>
        <v>156564560</v>
      </c>
      <c r="H24" s="39">
        <f t="shared" ref="H24:Q24" si="19">SUM(H19:H23)</f>
        <v>202528986</v>
      </c>
      <c r="I24" s="39">
        <f t="shared" si="19"/>
        <v>36324911</v>
      </c>
      <c r="J24" s="40">
        <f>I24/H24</f>
        <v>0.17935660330615588</v>
      </c>
      <c r="K24" s="38">
        <f t="shared" si="19"/>
        <v>144000</v>
      </c>
      <c r="L24" s="39">
        <f t="shared" si="19"/>
        <v>156000</v>
      </c>
      <c r="M24" s="39">
        <f t="shared" si="19"/>
        <v>14500</v>
      </c>
      <c r="N24" s="40">
        <f>M24/L24</f>
        <v>9.2948717948717952E-2</v>
      </c>
      <c r="O24" s="38">
        <f t="shared" si="19"/>
        <v>1504000</v>
      </c>
      <c r="P24" s="39">
        <f t="shared" si="19"/>
        <v>1504000</v>
      </c>
      <c r="Q24" s="39">
        <f t="shared" si="19"/>
        <v>325921</v>
      </c>
      <c r="R24" s="40">
        <f>Q24/P24</f>
        <v>0.2167027925531915</v>
      </c>
    </row>
    <row r="25" spans="1:18" ht="13.5" x14ac:dyDescent="0.2">
      <c r="A25" s="5">
        <f>A24+1</f>
        <v>20</v>
      </c>
      <c r="B25" s="30" t="s">
        <v>32</v>
      </c>
      <c r="C25" s="31"/>
      <c r="D25" s="32"/>
      <c r="E25" s="33"/>
      <c r="F25" s="34"/>
      <c r="G25" s="35"/>
      <c r="H25" s="36"/>
      <c r="I25" s="36"/>
      <c r="J25" s="34"/>
      <c r="K25" s="35"/>
      <c r="L25" s="36"/>
      <c r="M25" s="36"/>
      <c r="N25" s="34"/>
      <c r="O25" s="35"/>
      <c r="P25" s="36"/>
      <c r="Q25" s="36"/>
      <c r="R25" s="34"/>
    </row>
    <row r="26" spans="1:18" x14ac:dyDescent="0.2">
      <c r="A26" s="5">
        <f t="shared" si="0"/>
        <v>21</v>
      </c>
      <c r="B26" s="20" t="s">
        <v>33</v>
      </c>
      <c r="C26" s="21">
        <f t="shared" ref="C26:D27" si="20">G26+K26+O26</f>
        <v>61094405</v>
      </c>
      <c r="D26" s="16">
        <f t="shared" si="20"/>
        <v>71110696</v>
      </c>
      <c r="E26" s="16">
        <f>I26+M26+Q26</f>
        <v>15270723</v>
      </c>
      <c r="F26" s="22">
        <f t="shared" ref="F26:F27" si="21">E26/D26</f>
        <v>0.2147457957660828</v>
      </c>
      <c r="G26" s="18">
        <v>61094405</v>
      </c>
      <c r="H26" s="19">
        <v>71110696</v>
      </c>
      <c r="I26" s="19">
        <v>15270723</v>
      </c>
      <c r="J26" s="22">
        <f t="shared" ref="J26:J27" si="22">I26/H26</f>
        <v>0.2147457957660828</v>
      </c>
      <c r="K26" s="18"/>
      <c r="L26" s="19">
        <f t="shared" ref="L26:L27" si="23">K26</f>
        <v>0</v>
      </c>
      <c r="M26" s="19"/>
      <c r="N26" s="22"/>
      <c r="O26" s="18"/>
      <c r="P26" s="19">
        <f t="shared" ref="P26:P27" si="24">O26</f>
        <v>0</v>
      </c>
      <c r="Q26" s="19"/>
      <c r="R26" s="22"/>
    </row>
    <row r="27" spans="1:18" x14ac:dyDescent="0.2">
      <c r="A27" s="5">
        <f t="shared" si="0"/>
        <v>22</v>
      </c>
      <c r="B27" s="20" t="s">
        <v>34</v>
      </c>
      <c r="C27" s="21">
        <f t="shared" si="20"/>
        <v>4787801</v>
      </c>
      <c r="D27" s="16">
        <f t="shared" si="20"/>
        <v>7249200</v>
      </c>
      <c r="E27" s="16">
        <f>I27+M27+Q27</f>
        <v>1861215</v>
      </c>
      <c r="F27" s="22">
        <f t="shared" si="21"/>
        <v>0.25674764111902004</v>
      </c>
      <c r="G27" s="18">
        <v>4787801</v>
      </c>
      <c r="H27" s="19">
        <v>7249200</v>
      </c>
      <c r="I27" s="19">
        <v>1861215</v>
      </c>
      <c r="J27" s="22">
        <f t="shared" si="22"/>
        <v>0.25674764111902004</v>
      </c>
      <c r="K27" s="18"/>
      <c r="L27" s="19">
        <f t="shared" si="23"/>
        <v>0</v>
      </c>
      <c r="M27" s="19"/>
      <c r="N27" s="22"/>
      <c r="O27" s="18"/>
      <c r="P27" s="19">
        <f t="shared" si="24"/>
        <v>0</v>
      </c>
      <c r="Q27" s="19"/>
      <c r="R27" s="22"/>
    </row>
    <row r="28" spans="1:18" ht="13.5" x14ac:dyDescent="0.2">
      <c r="A28" s="5">
        <f t="shared" si="0"/>
        <v>23</v>
      </c>
      <c r="B28" s="37" t="s">
        <v>35</v>
      </c>
      <c r="C28" s="38">
        <f>SUM(C26:C27)</f>
        <v>65882206</v>
      </c>
      <c r="D28" s="39">
        <f t="shared" ref="D28:Q28" si="25">SUM(D26:D27)</f>
        <v>78359896</v>
      </c>
      <c r="E28" s="39">
        <f t="shared" si="25"/>
        <v>17131938</v>
      </c>
      <c r="F28" s="40">
        <f>E28/D28</f>
        <v>0.21863145402847395</v>
      </c>
      <c r="G28" s="38">
        <f t="shared" si="25"/>
        <v>65882206</v>
      </c>
      <c r="H28" s="39">
        <f t="shared" si="25"/>
        <v>78359896</v>
      </c>
      <c r="I28" s="39">
        <f t="shared" si="25"/>
        <v>17131938</v>
      </c>
      <c r="J28" s="40">
        <f>I28/H28</f>
        <v>0.21863145402847395</v>
      </c>
      <c r="K28" s="38">
        <f t="shared" si="25"/>
        <v>0</v>
      </c>
      <c r="L28" s="39">
        <f t="shared" si="25"/>
        <v>0</v>
      </c>
      <c r="M28" s="39">
        <f t="shared" si="25"/>
        <v>0</v>
      </c>
      <c r="N28" s="40"/>
      <c r="O28" s="38">
        <f t="shared" si="25"/>
        <v>0</v>
      </c>
      <c r="P28" s="39">
        <f t="shared" si="25"/>
        <v>0</v>
      </c>
      <c r="Q28" s="39">
        <f t="shared" si="25"/>
        <v>0</v>
      </c>
      <c r="R28" s="40"/>
    </row>
    <row r="29" spans="1:18" ht="13.5" x14ac:dyDescent="0.2">
      <c r="A29" s="5">
        <f t="shared" si="0"/>
        <v>24</v>
      </c>
      <c r="B29" s="30" t="s">
        <v>36</v>
      </c>
      <c r="C29" s="31"/>
      <c r="D29" s="32"/>
      <c r="E29" s="33"/>
      <c r="F29" s="34"/>
      <c r="G29" s="35"/>
      <c r="H29" s="36"/>
      <c r="I29" s="36"/>
      <c r="J29" s="34"/>
      <c r="K29" s="35"/>
      <c r="L29" s="36"/>
      <c r="M29" s="36"/>
      <c r="N29" s="34"/>
      <c r="O29" s="35"/>
      <c r="P29" s="36"/>
      <c r="Q29" s="36"/>
      <c r="R29" s="34"/>
    </row>
    <row r="30" spans="1:18" x14ac:dyDescent="0.2">
      <c r="A30" s="5">
        <f t="shared" si="0"/>
        <v>25</v>
      </c>
      <c r="B30" s="20" t="s">
        <v>37</v>
      </c>
      <c r="C30" s="21">
        <f t="shared" ref="C30:D31" si="26">G30+K30+O30</f>
        <v>61000000</v>
      </c>
      <c r="D30" s="16">
        <f t="shared" si="26"/>
        <v>61236093</v>
      </c>
      <c r="E30" s="16">
        <f>I30+M30+Q30</f>
        <v>0</v>
      </c>
      <c r="F30" s="22">
        <f t="shared" ref="F30:F32" si="27">E30/D30</f>
        <v>0</v>
      </c>
      <c r="G30" s="18">
        <v>61000000</v>
      </c>
      <c r="H30" s="19">
        <v>61236093</v>
      </c>
      <c r="I30" s="19">
        <v>0</v>
      </c>
      <c r="J30" s="22">
        <f t="shared" ref="J30:J32" si="28">I30/H30</f>
        <v>0</v>
      </c>
      <c r="K30" s="18"/>
      <c r="L30" s="19">
        <f t="shared" ref="L30:L31" si="29">K30</f>
        <v>0</v>
      </c>
      <c r="M30" s="19"/>
      <c r="N30" s="22"/>
      <c r="O30" s="18"/>
      <c r="P30" s="19">
        <f t="shared" ref="P30:P31" si="30">O30</f>
        <v>0</v>
      </c>
      <c r="Q30" s="19"/>
      <c r="R30" s="22"/>
    </row>
    <row r="31" spans="1:18" x14ac:dyDescent="0.2">
      <c r="A31" s="5">
        <f t="shared" si="0"/>
        <v>26</v>
      </c>
      <c r="B31" s="20" t="s">
        <v>38</v>
      </c>
      <c r="C31" s="21">
        <f t="shared" si="26"/>
        <v>4000000</v>
      </c>
      <c r="D31" s="16">
        <f t="shared" si="26"/>
        <v>4000000</v>
      </c>
      <c r="E31" s="16">
        <f>I31+M31+Q31</f>
        <v>1600000</v>
      </c>
      <c r="F31" s="22">
        <f t="shared" si="27"/>
        <v>0.4</v>
      </c>
      <c r="G31" s="18">
        <v>4000000</v>
      </c>
      <c r="H31" s="19">
        <f>G31</f>
        <v>4000000</v>
      </c>
      <c r="I31" s="19">
        <v>1600000</v>
      </c>
      <c r="J31" s="22">
        <f t="shared" si="28"/>
        <v>0.4</v>
      </c>
      <c r="K31" s="18"/>
      <c r="L31" s="19">
        <f t="shared" si="29"/>
        <v>0</v>
      </c>
      <c r="M31" s="19"/>
      <c r="N31" s="22"/>
      <c r="O31" s="18"/>
      <c r="P31" s="19">
        <f t="shared" si="30"/>
        <v>0</v>
      </c>
      <c r="Q31" s="19"/>
      <c r="R31" s="22"/>
    </row>
    <row r="32" spans="1:18" ht="13.5" x14ac:dyDescent="0.2">
      <c r="A32" s="5">
        <f t="shared" si="0"/>
        <v>27</v>
      </c>
      <c r="B32" s="37" t="s">
        <v>39</v>
      </c>
      <c r="C32" s="38">
        <f>G32</f>
        <v>65000000</v>
      </c>
      <c r="D32" s="39">
        <f>SUM(D30:D31)</f>
        <v>65236093</v>
      </c>
      <c r="E32" s="39">
        <f>SUM(E30:E31)</f>
        <v>1600000</v>
      </c>
      <c r="F32" s="22">
        <f t="shared" si="27"/>
        <v>2.4526300187842333E-2</v>
      </c>
      <c r="G32" s="38">
        <f>SUM(G30:G31)</f>
        <v>65000000</v>
      </c>
      <c r="H32" s="39">
        <f t="shared" ref="H32:Q32" si="31">SUM(H30:H31)</f>
        <v>65236093</v>
      </c>
      <c r="I32" s="39">
        <f t="shared" si="31"/>
        <v>1600000</v>
      </c>
      <c r="J32" s="22">
        <f t="shared" si="28"/>
        <v>2.4526300187842333E-2</v>
      </c>
      <c r="K32" s="38">
        <f t="shared" si="31"/>
        <v>0</v>
      </c>
      <c r="L32" s="39">
        <f t="shared" si="31"/>
        <v>0</v>
      </c>
      <c r="M32" s="39">
        <f t="shared" si="31"/>
        <v>0</v>
      </c>
      <c r="N32" s="22"/>
      <c r="O32" s="38">
        <f t="shared" si="31"/>
        <v>0</v>
      </c>
      <c r="P32" s="39">
        <f t="shared" si="31"/>
        <v>0</v>
      </c>
      <c r="Q32" s="39">
        <f t="shared" si="31"/>
        <v>0</v>
      </c>
      <c r="R32" s="22"/>
    </row>
    <row r="33" spans="1:18" ht="13.5" x14ac:dyDescent="0.2">
      <c r="A33" s="5">
        <f t="shared" si="0"/>
        <v>28</v>
      </c>
      <c r="B33" s="41" t="s">
        <v>40</v>
      </c>
      <c r="C33" s="28">
        <f t="shared" ref="C33:Q33" si="32">C17+C24+C28+C32</f>
        <v>954251348</v>
      </c>
      <c r="D33" s="29">
        <f t="shared" si="32"/>
        <v>1353791905</v>
      </c>
      <c r="E33" s="29">
        <f t="shared" si="32"/>
        <v>382958327</v>
      </c>
      <c r="F33" s="42">
        <f>E33/D33</f>
        <v>0.28287828106048546</v>
      </c>
      <c r="G33" s="28">
        <f t="shared" si="32"/>
        <v>828391848</v>
      </c>
      <c r="H33" s="29">
        <f t="shared" si="32"/>
        <v>1222402628</v>
      </c>
      <c r="I33" s="29">
        <f t="shared" si="32"/>
        <v>316122032</v>
      </c>
      <c r="J33" s="42">
        <f>I33/H33</f>
        <v>0.25860712727459878</v>
      </c>
      <c r="K33" s="28">
        <f t="shared" si="32"/>
        <v>93458500</v>
      </c>
      <c r="L33" s="29">
        <f t="shared" si="32"/>
        <v>97372959</v>
      </c>
      <c r="M33" s="29">
        <f t="shared" si="32"/>
        <v>51442389</v>
      </c>
      <c r="N33" s="42">
        <f>M33/L33</f>
        <v>0.52830261633519837</v>
      </c>
      <c r="O33" s="28">
        <f t="shared" si="32"/>
        <v>32401000</v>
      </c>
      <c r="P33" s="29">
        <f t="shared" si="32"/>
        <v>34016318</v>
      </c>
      <c r="Q33" s="29">
        <f t="shared" si="32"/>
        <v>15393906</v>
      </c>
      <c r="R33" s="42">
        <f>Q33/P33</f>
        <v>0.45254474631851688</v>
      </c>
    </row>
    <row r="34" spans="1:18" ht="13.5" x14ac:dyDescent="0.2">
      <c r="A34" s="5">
        <f t="shared" si="0"/>
        <v>29</v>
      </c>
      <c r="B34" s="30" t="s">
        <v>41</v>
      </c>
      <c r="C34" s="31"/>
      <c r="D34" s="32"/>
      <c r="E34" s="33"/>
      <c r="F34" s="34"/>
      <c r="G34" s="43"/>
      <c r="H34" s="36"/>
      <c r="I34" s="36"/>
      <c r="J34" s="34"/>
      <c r="K34" s="43"/>
      <c r="L34" s="36"/>
      <c r="M34" s="36"/>
      <c r="N34" s="34"/>
      <c r="O34" s="43"/>
      <c r="P34" s="36"/>
      <c r="Q34" s="36"/>
      <c r="R34" s="34"/>
    </row>
    <row r="35" spans="1:18" x14ac:dyDescent="0.2">
      <c r="A35" s="5">
        <f t="shared" si="0"/>
        <v>30</v>
      </c>
      <c r="B35" s="20" t="s">
        <v>42</v>
      </c>
      <c r="C35" s="21">
        <f t="shared" ref="C35:D36" si="33">G35+K35+O35</f>
        <v>38558672</v>
      </c>
      <c r="D35" s="16">
        <f t="shared" si="33"/>
        <v>36933464</v>
      </c>
      <c r="E35" s="16">
        <f>I35+M35+Q35</f>
        <v>36897467</v>
      </c>
      <c r="F35" s="22">
        <f t="shared" ref="F35" si="34">E35/D35</f>
        <v>0.99902535543376059</v>
      </c>
      <c r="G35" s="18">
        <v>38558672</v>
      </c>
      <c r="H35" s="19">
        <v>36933464</v>
      </c>
      <c r="I35" s="19">
        <v>36897467</v>
      </c>
      <c r="J35" s="22">
        <f t="shared" ref="J35" si="35">I35/H35</f>
        <v>0.99902535543376059</v>
      </c>
      <c r="K35" s="18"/>
      <c r="L35" s="19">
        <f t="shared" ref="L35:L36" si="36">K35</f>
        <v>0</v>
      </c>
      <c r="M35" s="19"/>
      <c r="N35" s="22"/>
      <c r="O35" s="18"/>
      <c r="P35" s="19">
        <f t="shared" ref="P35:P36" si="37">O35</f>
        <v>0</v>
      </c>
      <c r="Q35" s="19"/>
      <c r="R35" s="22"/>
    </row>
    <row r="36" spans="1:18" x14ac:dyDescent="0.2">
      <c r="A36" s="5">
        <f t="shared" si="0"/>
        <v>31</v>
      </c>
      <c r="B36" s="20" t="s">
        <v>43</v>
      </c>
      <c r="C36" s="21">
        <f t="shared" si="33"/>
        <v>0</v>
      </c>
      <c r="D36" s="16">
        <f t="shared" si="33"/>
        <v>0</v>
      </c>
      <c r="E36" s="16">
        <f>I36+M36+Q36</f>
        <v>0</v>
      </c>
      <c r="F36" s="22"/>
      <c r="G36" s="44"/>
      <c r="H36" s="19"/>
      <c r="I36" s="19"/>
      <c r="J36" s="22"/>
      <c r="K36" s="44"/>
      <c r="L36" s="19">
        <f t="shared" si="36"/>
        <v>0</v>
      </c>
      <c r="M36" s="19"/>
      <c r="N36" s="22"/>
      <c r="O36" s="44"/>
      <c r="P36" s="19">
        <f t="shared" si="37"/>
        <v>0</v>
      </c>
      <c r="Q36" s="19"/>
      <c r="R36" s="22"/>
    </row>
    <row r="37" spans="1:18" ht="13.5" x14ac:dyDescent="0.2">
      <c r="A37" s="5">
        <f t="shared" si="0"/>
        <v>32</v>
      </c>
      <c r="B37" s="37" t="s">
        <v>44</v>
      </c>
      <c r="C37" s="38">
        <f t="shared" ref="C37:E37" si="38">SUM(C35:C36)</f>
        <v>38558672</v>
      </c>
      <c r="D37" s="39">
        <f t="shared" si="38"/>
        <v>36933464</v>
      </c>
      <c r="E37" s="39">
        <f t="shared" si="38"/>
        <v>36897467</v>
      </c>
      <c r="F37" s="40">
        <f>E37/D37</f>
        <v>0.99902535543376059</v>
      </c>
      <c r="G37" s="38">
        <f t="shared" ref="G37:Q37" si="39">SUM(G35:G36)</f>
        <v>38558672</v>
      </c>
      <c r="H37" s="39">
        <f t="shared" si="39"/>
        <v>36933464</v>
      </c>
      <c r="I37" s="39">
        <f t="shared" si="39"/>
        <v>36897467</v>
      </c>
      <c r="J37" s="40">
        <f>I37/H37</f>
        <v>0.99902535543376059</v>
      </c>
      <c r="K37" s="38">
        <f t="shared" si="39"/>
        <v>0</v>
      </c>
      <c r="L37" s="39">
        <f t="shared" si="39"/>
        <v>0</v>
      </c>
      <c r="M37" s="39">
        <f t="shared" si="39"/>
        <v>0</v>
      </c>
      <c r="N37" s="40"/>
      <c r="O37" s="38">
        <f t="shared" si="39"/>
        <v>0</v>
      </c>
      <c r="P37" s="39">
        <f t="shared" si="39"/>
        <v>0</v>
      </c>
      <c r="Q37" s="39">
        <f t="shared" si="39"/>
        <v>0</v>
      </c>
      <c r="R37" s="40"/>
    </row>
    <row r="38" spans="1:18" ht="13.5" x14ac:dyDescent="0.2">
      <c r="A38" s="5">
        <f t="shared" si="0"/>
        <v>33</v>
      </c>
      <c r="B38" s="6" t="s">
        <v>45</v>
      </c>
      <c r="C38" s="38">
        <f t="shared" ref="C38:E38" si="40">C33+C37</f>
        <v>992810020</v>
      </c>
      <c r="D38" s="39">
        <f t="shared" si="40"/>
        <v>1390725369</v>
      </c>
      <c r="E38" s="39">
        <f t="shared" si="40"/>
        <v>419855794</v>
      </c>
      <c r="F38" s="40">
        <f>E38/D38</f>
        <v>0.30189698365961137</v>
      </c>
      <c r="G38" s="38">
        <f t="shared" ref="G38:Q38" si="41">G33+G37</f>
        <v>866950520</v>
      </c>
      <c r="H38" s="39">
        <f t="shared" si="41"/>
        <v>1259336092</v>
      </c>
      <c r="I38" s="39">
        <f t="shared" si="41"/>
        <v>353019499</v>
      </c>
      <c r="J38" s="40">
        <f>I38/H38</f>
        <v>0.28032191028477249</v>
      </c>
      <c r="K38" s="38">
        <f t="shared" si="41"/>
        <v>93458500</v>
      </c>
      <c r="L38" s="39">
        <f t="shared" si="41"/>
        <v>97372959</v>
      </c>
      <c r="M38" s="39">
        <f t="shared" si="41"/>
        <v>51442389</v>
      </c>
      <c r="N38" s="40">
        <f>M38/L38</f>
        <v>0.52830261633519837</v>
      </c>
      <c r="O38" s="38">
        <f t="shared" si="41"/>
        <v>32401000</v>
      </c>
      <c r="P38" s="39">
        <f t="shared" si="41"/>
        <v>34016318</v>
      </c>
      <c r="Q38" s="39">
        <f t="shared" si="41"/>
        <v>15393906</v>
      </c>
      <c r="R38" s="40">
        <f>Q38/P38</f>
        <v>0.45254474631851688</v>
      </c>
    </row>
    <row r="39" spans="1:18" x14ac:dyDescent="0.2">
      <c r="A39" s="5">
        <f t="shared" si="0"/>
        <v>34</v>
      </c>
      <c r="B39" s="45" t="s">
        <v>46</v>
      </c>
      <c r="C39" s="46">
        <f t="shared" ref="C39:E40" si="42">G39+K39+O39</f>
        <v>116583882</v>
      </c>
      <c r="D39" s="33">
        <f>H39+L39+P39</f>
        <v>118002698</v>
      </c>
      <c r="E39" s="33">
        <f t="shared" si="42"/>
        <v>64890958</v>
      </c>
      <c r="F39" s="22">
        <f>E39/D39</f>
        <v>0.54991079949714372</v>
      </c>
      <c r="G39" s="35">
        <v>116583882</v>
      </c>
      <c r="H39" s="36">
        <f>118066383-63685</f>
        <v>118002698</v>
      </c>
      <c r="I39" s="36">
        <v>64890958</v>
      </c>
      <c r="J39" s="22">
        <f>I39/H39</f>
        <v>0.54991079949714372</v>
      </c>
      <c r="K39" s="35"/>
      <c r="L39" s="36"/>
      <c r="M39" s="36"/>
      <c r="N39" s="22"/>
      <c r="O39" s="35"/>
      <c r="P39" s="36"/>
      <c r="Q39" s="36"/>
      <c r="R39" s="22"/>
    </row>
    <row r="40" spans="1:18" ht="14.25" thickBot="1" x14ac:dyDescent="0.25">
      <c r="A40" s="5">
        <f t="shared" si="0"/>
        <v>35</v>
      </c>
      <c r="B40" s="47" t="s">
        <v>47</v>
      </c>
      <c r="C40" s="48">
        <f t="shared" si="42"/>
        <v>36</v>
      </c>
      <c r="D40" s="49">
        <f t="shared" si="42"/>
        <v>36</v>
      </c>
      <c r="E40" s="49">
        <f t="shared" si="42"/>
        <v>36</v>
      </c>
      <c r="F40" s="50">
        <f>K40+O40+R40</f>
        <v>19</v>
      </c>
      <c r="G40" s="51">
        <v>17</v>
      </c>
      <c r="H40" s="52">
        <v>17</v>
      </c>
      <c r="I40" s="52">
        <v>17</v>
      </c>
      <c r="J40" s="50">
        <f>O40+S40+V40</f>
        <v>4</v>
      </c>
      <c r="K40" s="51">
        <v>15</v>
      </c>
      <c r="L40" s="52">
        <v>15</v>
      </c>
      <c r="M40" s="52">
        <v>15</v>
      </c>
      <c r="N40" s="50">
        <f>S40+W40+Z40</f>
        <v>0</v>
      </c>
      <c r="O40" s="51">
        <v>4</v>
      </c>
      <c r="P40" s="52">
        <v>4</v>
      </c>
      <c r="Q40" s="52">
        <v>4</v>
      </c>
      <c r="R40" s="50">
        <f>W40+AA40+AD40</f>
        <v>0</v>
      </c>
    </row>
    <row r="42" spans="1:18" x14ac:dyDescent="0.2">
      <c r="B42" s="2" t="s">
        <v>49</v>
      </c>
      <c r="C42" s="23">
        <f>C38+C39</f>
        <v>1109393902</v>
      </c>
      <c r="D42" s="23">
        <f t="shared" ref="D42:E42" si="43">D38+D39</f>
        <v>1508728067</v>
      </c>
      <c r="E42" s="23">
        <f t="shared" si="43"/>
        <v>484746752</v>
      </c>
      <c r="F42" s="23"/>
      <c r="G42" s="23">
        <f>G38+G39</f>
        <v>983534402</v>
      </c>
      <c r="H42" s="23">
        <f t="shared" ref="H42:Q42" si="44">H38+H39</f>
        <v>1377338790</v>
      </c>
      <c r="I42" s="23">
        <f t="shared" si="44"/>
        <v>417910457</v>
      </c>
      <c r="J42" s="23"/>
      <c r="K42" s="23">
        <f t="shared" si="44"/>
        <v>93458500</v>
      </c>
      <c r="L42" s="23">
        <f t="shared" si="44"/>
        <v>97372959</v>
      </c>
      <c r="M42" s="23">
        <f t="shared" si="44"/>
        <v>51442389</v>
      </c>
      <c r="N42" s="23"/>
      <c r="O42" s="23">
        <f t="shared" si="44"/>
        <v>32401000</v>
      </c>
      <c r="P42" s="23">
        <f t="shared" si="44"/>
        <v>34016318</v>
      </c>
      <c r="Q42" s="23">
        <f t="shared" si="44"/>
        <v>15393906</v>
      </c>
      <c r="R42" s="23"/>
    </row>
    <row r="43" spans="1:18" x14ac:dyDescent="0.2">
      <c r="C43" s="23"/>
      <c r="D43" s="23"/>
      <c r="E43" s="23"/>
      <c r="G43" s="23"/>
      <c r="H43" s="23"/>
      <c r="K43" s="23"/>
      <c r="L43" s="23"/>
      <c r="P43" s="23"/>
    </row>
    <row r="44" spans="1:18" x14ac:dyDescent="0.2">
      <c r="D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8" x14ac:dyDescent="0.2">
      <c r="H45" s="23"/>
    </row>
    <row r="46" spans="1:18" x14ac:dyDescent="0.2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</sheetData>
  <mergeCells count="6">
    <mergeCell ref="A2:Q2"/>
    <mergeCell ref="B3:Q3"/>
    <mergeCell ref="C4:E4"/>
    <mergeCell ref="G4:I4"/>
    <mergeCell ref="K4:M4"/>
    <mergeCell ref="O4:Q4"/>
  </mergeCells>
  <pageMargins left="0.75" right="0.75" top="1" bottom="1" header="0.5" footer="0.5"/>
  <pageSetup paperSize="8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2019-09-06T09:36:04Z</dcterms:created>
  <dcterms:modified xsi:type="dcterms:W3CDTF">2019-09-09T06:24:12Z</dcterms:modified>
</cp:coreProperties>
</file>