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10" activeTab="4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. előir BEV" sheetId="5" r:id="rId5"/>
    <sheet name="5. sz. mell. előir KIAD" sheetId="6" r:id="rId6"/>
    <sheet name="Munka1" sheetId="7" r:id="rId7"/>
  </sheets>
  <definedNames/>
  <calcPr fullCalcOnLoad="1"/>
</workbook>
</file>

<file path=xl/sharedStrings.xml><?xml version="1.0" encoding="utf-8"?>
<sst xmlns="http://schemas.openxmlformats.org/spreadsheetml/2006/main" count="281" uniqueCount="178">
  <si>
    <t>1. melléklet</t>
  </si>
  <si>
    <t>011130 Önkormányzatok és önk. Hivatalok jogalkotó és ált ig. tev,</t>
  </si>
  <si>
    <t>064010 Közvilágítás</t>
  </si>
  <si>
    <t>066010 Zöldterület kezelés</t>
  </si>
  <si>
    <t>084031 Civil szervezetek működési támogatása</t>
  </si>
  <si>
    <t>082092 Közművelődés, hagyományos közösségi értékek gondozása</t>
  </si>
  <si>
    <t>082044 Könyvtári szolgáltatások</t>
  </si>
  <si>
    <t>2. melléklet</t>
  </si>
  <si>
    <t>Ezer Ft</t>
  </si>
  <si>
    <t>Sorsz.</t>
  </si>
  <si>
    <t>Rovat  megnevezése</t>
  </si>
  <si>
    <t>Rovat</t>
  </si>
  <si>
    <t>Működési</t>
  </si>
  <si>
    <t xml:space="preserve"> Felhalmozási</t>
  </si>
  <si>
    <t>B111</t>
  </si>
  <si>
    <t>B113</t>
  </si>
  <si>
    <t>B114</t>
  </si>
  <si>
    <t>B11</t>
  </si>
  <si>
    <t>B16</t>
  </si>
  <si>
    <t>MŰKÖDÉSI CÉLÚTÁMOGATÁSOK ÁLLAMHÁZTARTÁSON BELÜL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</si>
  <si>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</si>
  <si>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</si>
  <si>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</si>
  <si>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</si>
  <si>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</si>
  <si>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</si>
  <si>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</si>
  <si>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</si>
  <si>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</si>
  <si>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</si>
  <si>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</si>
  <si>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</si>
  <si>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</si>
  <si>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</si>
  <si>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</si>
  <si>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</si>
  <si>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</si>
  <si>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</si>
  <si>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</si>
  <si>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</si>
  <si>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</si>
  <si>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</si>
  <si>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</si>
  <si>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</si>
  <si>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</si>
  <si>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</si>
  <si>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</si>
  <si>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</si>
  <si>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</si>
  <si>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</si>
  <si>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</si>
  <si>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</si>
  <si>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</si>
  <si>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</si>
  <si>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</si>
  <si>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</si>
  <si>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3. melléklet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</si>
  <si>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</si>
  <si>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</si>
  <si>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</si>
  <si>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</si>
  <si>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</si>
  <si>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Egyéb működési célú kiadások (K5)</t>
  </si>
  <si>
    <t>Összesen (Ft)</t>
  </si>
  <si>
    <t>Létszám (fő)</t>
  </si>
  <si>
    <t>Mindösszesen</t>
  </si>
  <si>
    <t>4. melléklet</t>
  </si>
  <si>
    <t>felújítási és felhalmozási kiadásai</t>
  </si>
  <si>
    <t>Cím</t>
  </si>
  <si>
    <t>Felújítási és                                                  felhalmozási kiadás                                          megnevezése</t>
  </si>
  <si>
    <t>Sorszám</t>
  </si>
  <si>
    <t>Neve</t>
  </si>
  <si>
    <t>ÖSSZESEN:</t>
  </si>
  <si>
    <t>5. melléklet</t>
  </si>
  <si>
    <t>Megnevezés</t>
  </si>
  <si>
    <t>Összesen</t>
  </si>
  <si>
    <t>6. melléklet</t>
  </si>
  <si>
    <t>ezer Ft-ban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</si>
  <si>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</si>
  <si>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</si>
  <si>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</si>
  <si>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</si>
  <si>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</si>
  <si>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</si>
  <si>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</si>
  <si>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</si>
  <si>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</si>
  <si>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</si>
  <si>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</si>
  <si>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</si>
  <si>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</si>
  <si>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</si>
  <si>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</si>
  <si>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</si>
  <si>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</si>
  <si>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</si>
  <si>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</si>
  <si>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Felhalmozési célú átvett pénzeszközök (B 6)</t>
  </si>
  <si>
    <t>Felhalmozási célra átvett pénzeszközök (B7)</t>
  </si>
  <si>
    <t>Finanszírozási bevételek (B8)</t>
  </si>
  <si>
    <t>Bevételek összesen</t>
  </si>
  <si>
    <t>Halmozott adatok</t>
  </si>
  <si>
    <t>KIADÁSOK</t>
  </si>
  <si>
    <t>Munkaadót terhelő járulékok (k2)</t>
  </si>
  <si>
    <t>Ellátottak pénzbeli juttatásai (K4)</t>
  </si>
  <si>
    <t>Beruházások (K6)</t>
  </si>
  <si>
    <t>Egyéb felhalmozási célú kiadások ( K8)</t>
  </si>
  <si>
    <t>Finanszírozási kiadások (K9)</t>
  </si>
  <si>
    <t>Kiadások összesen</t>
  </si>
  <si>
    <t>Helyi önkormányzatok működésének általános támogatása</t>
  </si>
  <si>
    <t>Települési önkormányzatok szociális és gyermekjóléti feladatainak támogatása</t>
  </si>
  <si>
    <t>Települési önkormányzatok kulturális feladatainak támogatása</t>
  </si>
  <si>
    <t>Önkormányzatok működési támogatásai</t>
  </si>
  <si>
    <t>Egyéb működési célú támogatások bevételei áht-én belül</t>
  </si>
  <si>
    <t>013320 Köztemető fenntartás és működtetés</t>
  </si>
  <si>
    <t>045160 Közutak, hídak, alagutak üzemeltetése</t>
  </si>
  <si>
    <t>066020 Város és községgazdálkodási egyéb szolgáltatások</t>
  </si>
  <si>
    <t>107055 Falugondnoki szolgálat</t>
  </si>
  <si>
    <t>107060 Önkormányzati támogatások</t>
  </si>
  <si>
    <t xml:space="preserve">Tartalék </t>
  </si>
  <si>
    <t>Működési célú költségvetési támogatások és kiegészítések</t>
  </si>
  <si>
    <t>B115</t>
  </si>
  <si>
    <t>047410 Ár- és belvízvédelemmel összefüggő tevékenységek</t>
  </si>
  <si>
    <t>081030 Sportlétesítmények működtetése</t>
  </si>
  <si>
    <t>041233 Hosszabb időtartamú közfoglalkoztatás</t>
  </si>
  <si>
    <t>018010 Önkormányzatok elszámolása a központi költségvetéssel</t>
  </si>
  <si>
    <t>061030 Lakáshoz jutást segítő támogatások</t>
  </si>
  <si>
    <t>Szilvágy Ady u., Béke utca felújítás</t>
  </si>
  <si>
    <t>Rendezési terv készítés I. részlet</t>
  </si>
  <si>
    <t>LEADER pályázathoz önerő biztosítás</t>
  </si>
  <si>
    <t>052020 Szennyvíz kezelés, elvezetés</t>
  </si>
  <si>
    <t>081041 Versenysport és utánpótlás-nevelés tevékenység támogatása</t>
  </si>
  <si>
    <t>018030 Önkormányzatok finanszírotási célú elszámolása</t>
  </si>
  <si>
    <t>Szennyvízhálózat építés</t>
  </si>
  <si>
    <t>Eszköz beszerzés</t>
  </si>
  <si>
    <t>Felújítások (K7)</t>
  </si>
  <si>
    <t>Beruházások, felújítások(K 6-7)</t>
  </si>
  <si>
    <t>Felhalmozási célú pénzeszközátadások  (K8)</t>
  </si>
  <si>
    <t>052020 Szennyvíz gyűjtése, tisztítása és elhelyezése</t>
  </si>
  <si>
    <t>Szilvágy község Önkormányzatának 2020. évi címrendje</t>
  </si>
  <si>
    <t>Szilvágy Község Önkormányzatának 2020. évi bevételei</t>
  </si>
  <si>
    <t>Szilvágy Község Önkormányzatának 2020.  évi kiadásai  kormányzati funkció szerint</t>
  </si>
  <si>
    <t>Szilvágy Község Önkormányzatának 2020. évi tervezett</t>
  </si>
  <si>
    <t>Szilvágy Község Önkormányzat 2020. évi előirányzat-felhasználási ütemterve</t>
  </si>
  <si>
    <t>062020 Pályázati támogatások, elszámolások</t>
  </si>
  <si>
    <t>104037 Intézményen kívüli gyerekétkeztetés</t>
  </si>
  <si>
    <t>Hirdetőtábla, 2 db fedett közösségi pad</t>
  </si>
  <si>
    <t>Zártkerti pályázat útfelújítás</t>
  </si>
  <si>
    <t>Sószóró vásárlás (Konzorciumban)</t>
  </si>
  <si>
    <t>Hivatali épület felújítás Magyar Falu Program</t>
  </si>
  <si>
    <t>Mosogatógép vásárlás</t>
  </si>
  <si>
    <t>Művelődési Ház felújítás</t>
  </si>
  <si>
    <t>Fényképezőgép vásárlás</t>
  </si>
  <si>
    <t xml:space="preserve">Híd készítés </t>
  </si>
  <si>
    <t>042120 Mezőgazdasági támogatások</t>
  </si>
  <si>
    <t>062020 Településfejlesztési projektek és támogatásuk</t>
  </si>
  <si>
    <t>Módosítás</t>
  </si>
  <si>
    <t>M</t>
  </si>
  <si>
    <t xml:space="preserve">Módosítás </t>
  </si>
  <si>
    <t>Kerítésépítés</t>
  </si>
  <si>
    <t>Zártkerti pályázat útfelújítás ( kerítés építés, névtábla, gyümölcsfák)</t>
  </si>
  <si>
    <t>013350 Az önkormányzati vagyonnal való gazdálkodással kapcsolatos feladatok</t>
  </si>
  <si>
    <t>Volt Bolt épöletének megvásárlása</t>
  </si>
  <si>
    <t>Módosított előirányzat 2020. május</t>
  </si>
  <si>
    <t>Md. 05.</t>
  </si>
  <si>
    <t>Módosított előirányzat 2020.05.</t>
  </si>
  <si>
    <t>063020 Viztermelés, kezelés, ellátás</t>
  </si>
  <si>
    <t>Magyar Faku Program keretében játszótér felújítás</t>
  </si>
  <si>
    <t>Ivóvízhálózat felújítás</t>
  </si>
  <si>
    <t>Finnaszírozási kiadások (K9)</t>
  </si>
  <si>
    <t>Tartalék</t>
  </si>
  <si>
    <t>Közművelődési érdekeltségnövelő támogatás keretében eszközbeszerzés</t>
  </si>
  <si>
    <t>Közösségi színtér felújítás</t>
  </si>
  <si>
    <t>Módosított előirányzat 2020. december</t>
  </si>
  <si>
    <t>Md.12.</t>
  </si>
  <si>
    <t>Módosított előirányzat 2020.12.</t>
  </si>
  <si>
    <t>Módosított elkőirányzat 2020. december</t>
  </si>
  <si>
    <t>Módosított előírányzat 2020. december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</si>
</sst>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\ _F_t_-;\-* #,##0\ _F_t_-;_-* &quot;-&quot;??\ _F_t_-;_-@_-"/>
    <numFmt numFmtId="170" formatCode="_-* #,##0.0\ _F_t_-;\-* #,##0.0\ _F_t_-;_-* &quot;-&quot;??\ _F_t_-;_-@_-"/>
    <numFmt numFmtId="171" formatCode="[$¥€-2]\ #\ ##,000_);[Red]\([$€-2]\ #\ ##,000\)"/>
    <numFmt numFmtId="172" formatCode="[$-40E]yyyy\.\ mmmm\ d\.\,\ dddd"/>
  </numFmts>
  <fonts count="63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11" xfId="0" applyFont="1" applyBorder="1" applyAlignment="1">
      <alignment horizontal="left" wrapText="1"/>
    </xf>
    <xf numFmtId="0" fontId="57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8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58" fillId="0" borderId="11" xfId="0" applyFont="1" applyBorder="1" applyAlignment="1">
      <alignment wrapText="1"/>
    </xf>
    <xf numFmtId="0" fontId="53" fillId="0" borderId="11" xfId="0" applyFont="1" applyBorder="1" applyAlignment="1">
      <alignment/>
    </xf>
    <xf numFmtId="0" fontId="59" fillId="0" borderId="11" xfId="0" applyFont="1" applyBorder="1" applyAlignment="1">
      <alignment wrapText="1"/>
    </xf>
    <xf numFmtId="0" fontId="0" fillId="0" borderId="0" xfId="0" applyAlignment="1">
      <alignment horizontal="left" wrapText="1"/>
    </xf>
    <xf numFmtId="169" fontId="38" fillId="0" borderId="0" xfId="40" applyNumberFormat="1" applyFont="1" applyAlignment="1">
      <alignment/>
    </xf>
    <xf numFmtId="0" fontId="60" fillId="0" borderId="11" xfId="0" applyFont="1" applyBorder="1" applyAlignment="1">
      <alignment horizontal="left" wrapText="1"/>
    </xf>
    <xf numFmtId="169" fontId="59" fillId="0" borderId="11" xfId="40" applyNumberFormat="1" applyFont="1" applyBorder="1" applyAlignment="1">
      <alignment horizontal="center" vertical="center" wrapText="1"/>
    </xf>
    <xf numFmtId="169" fontId="58" fillId="0" borderId="11" xfId="40" applyNumberFormat="1" applyFont="1" applyBorder="1" applyAlignment="1">
      <alignment/>
    </xf>
    <xf numFmtId="169" fontId="59" fillId="0" borderId="11" xfId="4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9" fontId="59" fillId="0" borderId="11" xfId="4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169" fontId="0" fillId="0" borderId="0" xfId="40" applyNumberFormat="1" applyFont="1" applyAlignment="1">
      <alignment/>
    </xf>
    <xf numFmtId="169" fontId="0" fillId="0" borderId="11" xfId="40" applyNumberFormat="1" applyFont="1" applyBorder="1" applyAlignment="1">
      <alignment/>
    </xf>
    <xf numFmtId="0" fontId="7" fillId="0" borderId="11" xfId="0" applyFont="1" applyBorder="1" applyAlignment="1">
      <alignment/>
    </xf>
    <xf numFmtId="169" fontId="7" fillId="0" borderId="11" xfId="4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9" fillId="0" borderId="13" xfId="0" applyFont="1" applyBorder="1" applyAlignment="1">
      <alignment vertical="center" shrinkToFit="1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6" xfId="0" applyFont="1" applyBorder="1" applyAlignment="1">
      <alignment horizontal="center" vertical="top"/>
    </xf>
    <xf numFmtId="0" fontId="9" fillId="0" borderId="16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9" fillId="0" borderId="23" xfId="0" applyFont="1" applyBorder="1" applyAlignment="1">
      <alignment vertical="center" shrinkToFit="1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36" fillId="0" borderId="11" xfId="0" applyFont="1" applyBorder="1" applyAlignment="1">
      <alignment/>
    </xf>
    <xf numFmtId="169" fontId="53" fillId="0" borderId="11" xfId="40" applyNumberFormat="1" applyFont="1" applyBorder="1" applyAlignment="1">
      <alignment/>
    </xf>
    <xf numFmtId="169" fontId="0" fillId="0" borderId="0" xfId="40" applyNumberFormat="1" applyFont="1" applyAlignment="1">
      <alignment shrinkToFit="1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wrapText="1"/>
    </xf>
    <xf numFmtId="0" fontId="57" fillId="0" borderId="27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169" fontId="59" fillId="0" borderId="11" xfId="40" applyNumberFormat="1" applyFont="1" applyBorder="1" applyAlignment="1">
      <alignment wrapText="1" shrinkToFit="1"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62" fillId="0" borderId="0" xfId="0" applyFont="1" applyAlignment="1">
      <alignment horizontal="center"/>
    </xf>
    <xf numFmtId="169" fontId="0" fillId="0" borderId="30" xfId="4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169" fontId="59" fillId="0" borderId="10" xfId="40" applyNumberFormat="1" applyFont="1" applyBorder="1" applyAlignment="1">
      <alignment horizontal="center" vertical="center" wrapText="1" shrinkToFit="1"/>
    </xf>
    <xf numFmtId="169" fontId="59" fillId="0" borderId="17" xfId="40" applyNumberFormat="1" applyFont="1" applyBorder="1" applyAlignment="1">
      <alignment horizontal="center" vertical="center" wrapText="1" shrinkToFit="1"/>
    </xf>
    <xf numFmtId="169" fontId="59" fillId="0" borderId="28" xfId="40" applyNumberFormat="1" applyFont="1" applyBorder="1" applyAlignment="1">
      <alignment horizontal="center" vertical="center" wrapText="1" shrinkToFit="1"/>
    </xf>
    <xf numFmtId="169" fontId="59" fillId="0" borderId="29" xfId="40" applyNumberFormat="1" applyFont="1" applyBorder="1" applyAlignment="1">
      <alignment horizontal="center" vertical="center" wrapText="1" shrinkToFit="1"/>
    </xf>
    <xf numFmtId="169" fontId="59" fillId="0" borderId="28" xfId="40" applyNumberFormat="1" applyFont="1" applyBorder="1" applyAlignment="1">
      <alignment horizontal="center" vertical="center" wrapText="1"/>
    </xf>
    <xf numFmtId="169" fontId="59" fillId="0" borderId="31" xfId="40" applyNumberFormat="1" applyFont="1" applyBorder="1" applyAlignment="1">
      <alignment horizontal="center" vertical="center" wrapText="1"/>
    </xf>
    <xf numFmtId="169" fontId="59" fillId="0" borderId="29" xfId="4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26" xfId="0" applyFont="1" applyBorder="1" applyAlignment="1">
      <alignment horizontal="right" vertical="top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3.7109375" style="4" customWidth="1"/>
    <col min="2" max="2" width="12.8515625" style="0" customWidth="1"/>
  </cols>
  <sheetData>
    <row r="1" ht="12.75">
      <c r="B1" t="s">
        <v>0</v>
      </c>
    </row>
    <row r="3" spans="1:2" ht="18.75">
      <c r="A3" s="82" t="s">
        <v>0</v>
      </c>
      <c r="B3" s="82"/>
    </row>
    <row r="4" ht="29.25" customHeight="1">
      <c r="A4" s="5" t="s">
        <v>139</v>
      </c>
    </row>
    <row r="6" ht="15.75" customHeight="1">
      <c r="A6" s="1" t="s">
        <v>1</v>
      </c>
    </row>
    <row r="7" ht="15.75" customHeight="1">
      <c r="A7" s="1" t="s">
        <v>161</v>
      </c>
    </row>
    <row r="8" ht="15.75" customHeight="1">
      <c r="A8" s="2" t="s">
        <v>114</v>
      </c>
    </row>
    <row r="9" ht="15.75" customHeight="1">
      <c r="A9" s="2" t="s">
        <v>125</v>
      </c>
    </row>
    <row r="10" ht="15.75" customHeight="1">
      <c r="A10" s="2" t="s">
        <v>132</v>
      </c>
    </row>
    <row r="11" ht="15.75" customHeight="1">
      <c r="A11" s="2" t="s">
        <v>124</v>
      </c>
    </row>
    <row r="12" ht="15.75" customHeight="1">
      <c r="A12" s="2" t="s">
        <v>154</v>
      </c>
    </row>
    <row r="13" ht="15.75" customHeight="1">
      <c r="A13" s="2" t="s">
        <v>115</v>
      </c>
    </row>
    <row r="14" ht="15.75" customHeight="1">
      <c r="A14" s="2" t="s">
        <v>122</v>
      </c>
    </row>
    <row r="15" ht="15.75" customHeight="1">
      <c r="A15" s="2" t="s">
        <v>138</v>
      </c>
    </row>
    <row r="16" ht="15.75" customHeight="1">
      <c r="A16" s="2" t="s">
        <v>126</v>
      </c>
    </row>
    <row r="17" ht="15.75" customHeight="1">
      <c r="A17" s="2" t="s">
        <v>155</v>
      </c>
    </row>
    <row r="18" ht="15.75" customHeight="1">
      <c r="A18" s="2" t="s">
        <v>166</v>
      </c>
    </row>
    <row r="19" ht="15.75" customHeight="1">
      <c r="A19" s="2" t="s">
        <v>2</v>
      </c>
    </row>
    <row r="20" ht="15.75" customHeight="1">
      <c r="A20" s="2" t="s">
        <v>3</v>
      </c>
    </row>
    <row r="21" ht="15.75" customHeight="1">
      <c r="A21" s="74" t="s">
        <v>116</v>
      </c>
    </row>
    <row r="22" ht="15.75" customHeight="1">
      <c r="A22" s="75" t="s">
        <v>123</v>
      </c>
    </row>
    <row r="23" ht="15.75" customHeight="1">
      <c r="A23" s="3" t="s">
        <v>131</v>
      </c>
    </row>
    <row r="24" ht="15.75" customHeight="1">
      <c r="A24" s="2" t="s">
        <v>6</v>
      </c>
    </row>
    <row r="25" ht="15.75" customHeight="1">
      <c r="A25" s="2" t="s">
        <v>5</v>
      </c>
    </row>
    <row r="26" ht="15.75" customHeight="1">
      <c r="A26" s="3" t="s">
        <v>4</v>
      </c>
    </row>
    <row r="27" ht="15.75" customHeight="1">
      <c r="A27" s="3" t="s">
        <v>145</v>
      </c>
    </row>
    <row r="28" ht="12.75">
      <c r="A28" s="2" t="s">
        <v>117</v>
      </c>
    </row>
    <row r="29" ht="12.75">
      <c r="A29" s="2" t="s">
        <v>118</v>
      </c>
    </row>
  </sheetData>
  <sheetProtection/>
  <mergeCells count="1">
    <mergeCell ref="A3:B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6" sqref="I6:J6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6.28125" style="67" customWidth="1"/>
    <col min="4" max="4" width="12.57421875" style="28" bestFit="1" customWidth="1"/>
    <col min="5" max="5" width="10.57421875" style="28" customWidth="1"/>
    <col min="6" max="6" width="11.8515625" style="28" customWidth="1"/>
    <col min="8" max="8" width="10.421875" style="0" customWidth="1"/>
    <col min="9" max="9" width="10.00390625" style="0" bestFit="1" customWidth="1"/>
    <col min="10" max="10" width="10.8515625" style="0" customWidth="1"/>
  </cols>
  <sheetData>
    <row r="1" ht="12.75">
      <c r="I1" t="s">
        <v>7</v>
      </c>
    </row>
    <row r="3" spans="2:10" ht="12.75">
      <c r="B3" s="6"/>
      <c r="J3" s="72" t="s">
        <v>7</v>
      </c>
    </row>
    <row r="4" spans="2:10" ht="15.75">
      <c r="B4" s="85" t="s">
        <v>140</v>
      </c>
      <c r="C4" s="85"/>
      <c r="D4" s="85"/>
      <c r="E4" s="85"/>
      <c r="F4" s="85"/>
      <c r="G4" s="85"/>
      <c r="H4" s="85"/>
      <c r="I4" s="85"/>
      <c r="J4" s="85"/>
    </row>
    <row r="5" spans="2:10" ht="12.75">
      <c r="B5" s="7"/>
      <c r="D5" s="86"/>
      <c r="E5" s="86"/>
      <c r="F5" s="86"/>
      <c r="J5" t="s">
        <v>8</v>
      </c>
    </row>
    <row r="6" spans="1:10" ht="24" customHeight="1">
      <c r="A6" s="87" t="s">
        <v>9</v>
      </c>
      <c r="B6" s="89" t="s">
        <v>10</v>
      </c>
      <c r="C6" s="91" t="s">
        <v>11</v>
      </c>
      <c r="D6" s="93" t="s">
        <v>78</v>
      </c>
      <c r="E6" s="95" t="s">
        <v>163</v>
      </c>
      <c r="F6" s="96"/>
      <c r="G6" s="83" t="s">
        <v>156</v>
      </c>
      <c r="H6" s="84"/>
      <c r="I6" s="83" t="s">
        <v>173</v>
      </c>
      <c r="J6" s="84"/>
    </row>
    <row r="7" spans="1:10" ht="21.75" customHeight="1">
      <c r="A7" s="88"/>
      <c r="B7" s="90"/>
      <c r="C7" s="92"/>
      <c r="D7" s="94"/>
      <c r="E7" s="78" t="s">
        <v>12</v>
      </c>
      <c r="F7" s="78" t="s">
        <v>13</v>
      </c>
      <c r="G7" s="78" t="s">
        <v>12</v>
      </c>
      <c r="H7" s="78" t="s">
        <v>13</v>
      </c>
      <c r="I7" s="78" t="s">
        <v>12</v>
      </c>
      <c r="J7" s="78" t="s">
        <v>13</v>
      </c>
    </row>
    <row r="8" spans="1:10" ht="21" customHeight="1">
      <c r="A8" s="8">
        <v>1</v>
      </c>
      <c r="B8" s="9" t="s">
        <v>109</v>
      </c>
      <c r="C8" s="68" t="s">
        <v>14</v>
      </c>
      <c r="D8" s="29">
        <v>13700</v>
      </c>
      <c r="E8" s="29">
        <v>13700</v>
      </c>
      <c r="F8" s="29"/>
      <c r="G8" s="8"/>
      <c r="H8" s="8"/>
      <c r="I8" s="79">
        <f>E8+G8</f>
        <v>13700</v>
      </c>
      <c r="J8" s="79">
        <f>F8+H8</f>
        <v>0</v>
      </c>
    </row>
    <row r="9" spans="1:10" ht="27.75" customHeight="1">
      <c r="A9" s="8">
        <f>A8+1</f>
        <v>2</v>
      </c>
      <c r="B9" s="9" t="s">
        <v>110</v>
      </c>
      <c r="C9" s="68" t="s">
        <v>15</v>
      </c>
      <c r="D9" s="29">
        <v>6725</v>
      </c>
      <c r="E9" s="29">
        <v>6725</v>
      </c>
      <c r="F9" s="29"/>
      <c r="G9" s="8">
        <v>229</v>
      </c>
      <c r="H9" s="8"/>
      <c r="I9" s="79">
        <f aca="true" t="shared" si="0" ref="I9:I32">E9+G9</f>
        <v>6954</v>
      </c>
      <c r="J9" s="79">
        <f aca="true" t="shared" si="1" ref="J9:J32">F9+H9</f>
        <v>0</v>
      </c>
    </row>
    <row r="10" spans="1:10" ht="19.5" customHeight="1">
      <c r="A10" s="8">
        <f aca="true" t="shared" si="2" ref="A10:A32">A9+1</f>
        <v>3</v>
      </c>
      <c r="B10" s="73" t="s">
        <v>111</v>
      </c>
      <c r="C10" s="68" t="s">
        <v>16</v>
      </c>
      <c r="D10" s="29">
        <v>1800</v>
      </c>
      <c r="E10" s="29">
        <v>1800</v>
      </c>
      <c r="F10" s="29"/>
      <c r="G10" s="8">
        <v>200</v>
      </c>
      <c r="H10" s="8"/>
      <c r="I10" s="79">
        <f t="shared" si="0"/>
        <v>2000</v>
      </c>
      <c r="J10" s="79">
        <f t="shared" si="1"/>
        <v>0</v>
      </c>
    </row>
    <row r="11" spans="1:10" ht="19.5" customHeight="1">
      <c r="A11" s="8">
        <f t="shared" si="2"/>
        <v>4</v>
      </c>
      <c r="B11" s="73" t="s">
        <v>120</v>
      </c>
      <c r="C11" s="68" t="s">
        <v>121</v>
      </c>
      <c r="D11" s="29">
        <v>1164</v>
      </c>
      <c r="E11" s="29">
        <v>1164</v>
      </c>
      <c r="F11" s="29"/>
      <c r="G11" s="8">
        <v>1236</v>
      </c>
      <c r="H11" s="8"/>
      <c r="I11" s="79">
        <f t="shared" si="0"/>
        <v>2400</v>
      </c>
      <c r="J11" s="79">
        <f t="shared" si="1"/>
        <v>0</v>
      </c>
    </row>
    <row r="12" spans="1:10" ht="23.25" customHeight="1">
      <c r="A12" s="8">
        <f t="shared" si="2"/>
        <v>5</v>
      </c>
      <c r="B12" s="11" t="s">
        <v>112</v>
      </c>
      <c r="C12" s="69" t="s">
        <v>17</v>
      </c>
      <c r="D12" s="71">
        <f>SUM(D8:D11)</f>
        <v>23389</v>
      </c>
      <c r="E12" s="71">
        <f aca="true" t="shared" si="3" ref="E12:J12">SUM(E8:E11)</f>
        <v>23389</v>
      </c>
      <c r="F12" s="71">
        <f t="shared" si="3"/>
        <v>0</v>
      </c>
      <c r="G12" s="71">
        <f t="shared" si="3"/>
        <v>1665</v>
      </c>
      <c r="H12" s="71">
        <f t="shared" si="3"/>
        <v>0</v>
      </c>
      <c r="I12" s="71">
        <f t="shared" si="3"/>
        <v>25054</v>
      </c>
      <c r="J12" s="71">
        <f t="shared" si="3"/>
        <v>0</v>
      </c>
    </row>
    <row r="13" spans="1:10" ht="23.25" customHeight="1">
      <c r="A13" s="8">
        <f t="shared" si="2"/>
        <v>6</v>
      </c>
      <c r="B13" s="9" t="s">
        <v>113</v>
      </c>
      <c r="C13" s="68" t="s">
        <v>18</v>
      </c>
      <c r="D13" s="29"/>
      <c r="E13" s="29"/>
      <c r="F13" s="29"/>
      <c r="G13" s="8">
        <v>5116</v>
      </c>
      <c r="H13" s="8"/>
      <c r="I13" s="79">
        <f t="shared" si="0"/>
        <v>5116</v>
      </c>
      <c r="J13" s="79">
        <f t="shared" si="1"/>
        <v>0</v>
      </c>
    </row>
    <row r="14" spans="1:10" ht="21" customHeight="1">
      <c r="A14" s="8">
        <f t="shared" si="2"/>
        <v>7</v>
      </c>
      <c r="B14" s="11" t="s">
        <v>19</v>
      </c>
      <c r="C14" s="69" t="s">
        <v>20</v>
      </c>
      <c r="D14" s="71">
        <f>SUM(D12:D13)</f>
        <v>23389</v>
      </c>
      <c r="E14" s="71">
        <f>SUM(E12:E13)</f>
        <v>23389</v>
      </c>
      <c r="F14" s="71">
        <f>SUM(F12:F13)</f>
        <v>0</v>
      </c>
      <c r="G14" s="71">
        <f>SUM(G12:G13)</f>
        <v>6781</v>
      </c>
      <c r="H14" s="71">
        <f>SUM(H12:H13)</f>
        <v>0</v>
      </c>
      <c r="I14" s="79">
        <f t="shared" si="0"/>
        <v>30170</v>
      </c>
      <c r="J14" s="79">
        <f t="shared" si="1"/>
        <v>0</v>
      </c>
    </row>
    <row r="15" spans="1:10" s="54" customFormat="1" ht="23.25" customHeight="1">
      <c r="A15" s="30">
        <f t="shared" si="2"/>
        <v>8</v>
      </c>
      <c r="B15" s="11" t="s">
        <v>21</v>
      </c>
      <c r="C15" s="70" t="s">
        <v>22</v>
      </c>
      <c r="D15" s="31">
        <v>42869</v>
      </c>
      <c r="E15" s="31"/>
      <c r="F15" s="31">
        <v>42869</v>
      </c>
      <c r="G15" s="30"/>
      <c r="H15" s="30">
        <v>27154</v>
      </c>
      <c r="I15" s="79">
        <f t="shared" si="0"/>
        <v>0</v>
      </c>
      <c r="J15" s="79">
        <f t="shared" si="1"/>
        <v>70023</v>
      </c>
    </row>
    <row r="16" spans="1:10" ht="15" customHeight="1">
      <c r="A16" s="8">
        <f t="shared" si="2"/>
        <v>9</v>
      </c>
      <c r="B16" s="9" t="s">
        <v>23</v>
      </c>
      <c r="C16" s="68" t="s">
        <v>24</v>
      </c>
      <c r="D16" s="29">
        <v>0</v>
      </c>
      <c r="E16" s="29"/>
      <c r="F16" s="29"/>
      <c r="G16" s="8"/>
      <c r="H16" s="8"/>
      <c r="I16" s="79">
        <f t="shared" si="0"/>
        <v>0</v>
      </c>
      <c r="J16" s="79">
        <f t="shared" si="1"/>
        <v>0</v>
      </c>
    </row>
    <row r="17" spans="1:10" ht="15.75" customHeight="1">
      <c r="A17" s="8">
        <f t="shared" si="2"/>
        <v>10</v>
      </c>
      <c r="B17" s="9" t="s">
        <v>25</v>
      </c>
      <c r="C17" s="68" t="s">
        <v>26</v>
      </c>
      <c r="D17" s="29">
        <v>1300</v>
      </c>
      <c r="E17" s="29">
        <v>1300</v>
      </c>
      <c r="F17" s="29"/>
      <c r="G17" s="8"/>
      <c r="H17" s="8"/>
      <c r="I17" s="79">
        <f t="shared" si="0"/>
        <v>1300</v>
      </c>
      <c r="J17" s="79">
        <f t="shared" si="1"/>
        <v>0</v>
      </c>
    </row>
    <row r="18" spans="1:10" ht="15" customHeight="1">
      <c r="A18" s="8">
        <f t="shared" si="2"/>
        <v>11</v>
      </c>
      <c r="B18" s="9" t="s">
        <v>27</v>
      </c>
      <c r="C18" s="68" t="s">
        <v>28</v>
      </c>
      <c r="D18" s="29">
        <v>1500</v>
      </c>
      <c r="E18" s="29">
        <v>1500</v>
      </c>
      <c r="F18" s="29"/>
      <c r="G18" s="8"/>
      <c r="H18" s="8"/>
      <c r="I18" s="79">
        <f t="shared" si="0"/>
        <v>1500</v>
      </c>
      <c r="J18" s="79">
        <f t="shared" si="1"/>
        <v>0</v>
      </c>
    </row>
    <row r="19" spans="1:10" ht="12.75" customHeight="1">
      <c r="A19" s="8">
        <f t="shared" si="2"/>
        <v>12</v>
      </c>
      <c r="B19" s="9" t="s">
        <v>29</v>
      </c>
      <c r="C19" s="68" t="s">
        <v>30</v>
      </c>
      <c r="D19" s="29">
        <v>475</v>
      </c>
      <c r="E19" s="29">
        <v>0</v>
      </c>
      <c r="F19" s="29"/>
      <c r="G19" s="8"/>
      <c r="H19" s="8"/>
      <c r="I19" s="79">
        <f t="shared" si="0"/>
        <v>0</v>
      </c>
      <c r="J19" s="79">
        <f t="shared" si="1"/>
        <v>0</v>
      </c>
    </row>
    <row r="20" spans="1:10" ht="16.5" customHeight="1">
      <c r="A20" s="10">
        <f t="shared" si="2"/>
        <v>13</v>
      </c>
      <c r="B20" s="11" t="s">
        <v>31</v>
      </c>
      <c r="C20" s="69" t="s">
        <v>32</v>
      </c>
      <c r="D20" s="71">
        <f>SUM(D16:D19)</f>
        <v>3275</v>
      </c>
      <c r="E20" s="71">
        <f>SUM(E16:E19)</f>
        <v>2800</v>
      </c>
      <c r="F20" s="71">
        <f>SUM(F16:F19)</f>
        <v>0</v>
      </c>
      <c r="G20" s="71">
        <f>SUM(G16:G19)</f>
        <v>0</v>
      </c>
      <c r="H20" s="71">
        <f>SUM(H16:H19)</f>
        <v>0</v>
      </c>
      <c r="I20" s="79">
        <f t="shared" si="0"/>
        <v>2800</v>
      </c>
      <c r="J20" s="79">
        <f t="shared" si="1"/>
        <v>0</v>
      </c>
    </row>
    <row r="21" spans="1:10" ht="19.5" customHeight="1">
      <c r="A21" s="10">
        <f t="shared" si="2"/>
        <v>14</v>
      </c>
      <c r="B21" s="11" t="s">
        <v>33</v>
      </c>
      <c r="C21" s="69" t="s">
        <v>34</v>
      </c>
      <c r="D21" s="71"/>
      <c r="E21" s="71"/>
      <c r="F21" s="71"/>
      <c r="G21" s="8"/>
      <c r="H21" s="8"/>
      <c r="I21" s="79">
        <f t="shared" si="0"/>
        <v>0</v>
      </c>
      <c r="J21" s="79">
        <f t="shared" si="1"/>
        <v>0</v>
      </c>
    </row>
    <row r="22" spans="1:10" ht="16.5" customHeight="1">
      <c r="A22" s="10">
        <f t="shared" si="2"/>
        <v>15</v>
      </c>
      <c r="B22" s="11" t="s">
        <v>35</v>
      </c>
      <c r="C22" s="69" t="s">
        <v>36</v>
      </c>
      <c r="D22" s="71">
        <v>0</v>
      </c>
      <c r="E22" s="71"/>
      <c r="F22" s="71"/>
      <c r="G22" s="8"/>
      <c r="H22" s="8"/>
      <c r="I22" s="79">
        <f t="shared" si="0"/>
        <v>0</v>
      </c>
      <c r="J22" s="79">
        <f t="shared" si="1"/>
        <v>0</v>
      </c>
    </row>
    <row r="23" spans="1:10" ht="18" customHeight="1">
      <c r="A23" s="10">
        <f t="shared" si="2"/>
        <v>16</v>
      </c>
      <c r="B23" s="11" t="s">
        <v>37</v>
      </c>
      <c r="C23" s="69" t="s">
        <v>38</v>
      </c>
      <c r="D23" s="71">
        <v>0</v>
      </c>
      <c r="E23" s="71"/>
      <c r="F23" s="71"/>
      <c r="G23" s="8"/>
      <c r="H23" s="8"/>
      <c r="I23" s="79">
        <f t="shared" si="0"/>
        <v>0</v>
      </c>
      <c r="J23" s="79">
        <f t="shared" si="1"/>
        <v>0</v>
      </c>
    </row>
    <row r="24" spans="1:10" ht="16.5" customHeight="1">
      <c r="A24" s="10">
        <f t="shared" si="2"/>
        <v>17</v>
      </c>
      <c r="B24" s="11" t="s">
        <v>39</v>
      </c>
      <c r="C24" s="69" t="s">
        <v>40</v>
      </c>
      <c r="D24" s="71"/>
      <c r="E24" s="71">
        <v>0</v>
      </c>
      <c r="F24" s="71"/>
      <c r="G24" s="8"/>
      <c r="H24" s="8">
        <v>500</v>
      </c>
      <c r="I24" s="79">
        <f t="shared" si="0"/>
        <v>0</v>
      </c>
      <c r="J24" s="79">
        <f t="shared" si="1"/>
        <v>500</v>
      </c>
    </row>
    <row r="25" spans="1:10" ht="17.25" customHeight="1">
      <c r="A25" s="10">
        <f t="shared" si="2"/>
        <v>18</v>
      </c>
      <c r="B25" s="11" t="s">
        <v>41</v>
      </c>
      <c r="C25" s="69" t="s">
        <v>42</v>
      </c>
      <c r="D25" s="71">
        <f>SUM(D14,D15,D20,D21,D22,D23,D24)</f>
        <v>69533</v>
      </c>
      <c r="E25" s="71">
        <f>SUM(E14,E15,E20,E21,E22,E23,E24)</f>
        <v>26189</v>
      </c>
      <c r="F25" s="71">
        <f>SUM(F14,F15,F20,F21,F22,F23,F24)</f>
        <v>42869</v>
      </c>
      <c r="G25" s="71">
        <f>SUM(G14,G15,G20,G21,G22,G23,G24)</f>
        <v>6781</v>
      </c>
      <c r="H25" s="71">
        <f>SUM(H14,H15,H20,H21,H22,H23,H24)</f>
        <v>27654</v>
      </c>
      <c r="I25" s="79">
        <f t="shared" si="0"/>
        <v>32970</v>
      </c>
      <c r="J25" s="79">
        <f t="shared" si="1"/>
        <v>70523</v>
      </c>
    </row>
    <row r="26" spans="1:10" ht="17.25" customHeight="1">
      <c r="A26" s="8">
        <f t="shared" si="2"/>
        <v>19</v>
      </c>
      <c r="B26" s="9" t="s">
        <v>43</v>
      </c>
      <c r="C26" s="68" t="s">
        <v>44</v>
      </c>
      <c r="D26" s="29"/>
      <c r="E26" s="29"/>
      <c r="F26" s="29"/>
      <c r="G26" s="8"/>
      <c r="H26" s="8"/>
      <c r="I26" s="79">
        <f t="shared" si="0"/>
        <v>0</v>
      </c>
      <c r="J26" s="79">
        <f t="shared" si="1"/>
        <v>0</v>
      </c>
    </row>
    <row r="27" spans="1:10" ht="15.75" customHeight="1">
      <c r="A27" s="8">
        <f t="shared" si="2"/>
        <v>20</v>
      </c>
      <c r="B27" s="9" t="s">
        <v>45</v>
      </c>
      <c r="C27" s="68" t="s">
        <v>46</v>
      </c>
      <c r="D27" s="29"/>
      <c r="E27" s="29"/>
      <c r="F27" s="29"/>
      <c r="G27" s="8"/>
      <c r="H27" s="8"/>
      <c r="I27" s="79">
        <f t="shared" si="0"/>
        <v>0</v>
      </c>
      <c r="J27" s="79">
        <f t="shared" si="1"/>
        <v>0</v>
      </c>
    </row>
    <row r="28" spans="1:10" ht="21" customHeight="1">
      <c r="A28" s="8">
        <f t="shared" si="2"/>
        <v>21</v>
      </c>
      <c r="B28" s="9" t="s">
        <v>47</v>
      </c>
      <c r="C28" s="68" t="s">
        <v>48</v>
      </c>
      <c r="D28" s="29">
        <v>62900</v>
      </c>
      <c r="E28" s="29"/>
      <c r="F28" s="29">
        <v>62900</v>
      </c>
      <c r="G28" s="8"/>
      <c r="H28" s="8"/>
      <c r="I28" s="79">
        <f t="shared" si="0"/>
        <v>0</v>
      </c>
      <c r="J28" s="79">
        <f t="shared" si="1"/>
        <v>62900</v>
      </c>
    </row>
    <row r="29" spans="1:10" ht="17.25" customHeight="1">
      <c r="A29" s="8">
        <f t="shared" si="2"/>
        <v>22</v>
      </c>
      <c r="B29" s="9" t="s">
        <v>49</v>
      </c>
      <c r="C29" s="68" t="s">
        <v>50</v>
      </c>
      <c r="D29" s="29"/>
      <c r="E29" s="29"/>
      <c r="F29" s="29"/>
      <c r="G29" s="8"/>
      <c r="H29" s="8"/>
      <c r="I29" s="79">
        <f t="shared" si="0"/>
        <v>0</v>
      </c>
      <c r="J29" s="79">
        <f t="shared" si="1"/>
        <v>0</v>
      </c>
    </row>
    <row r="30" spans="1:10" ht="21" customHeight="1">
      <c r="A30" s="10">
        <f t="shared" si="2"/>
        <v>23</v>
      </c>
      <c r="B30" s="11" t="s">
        <v>51</v>
      </c>
      <c r="C30" s="69" t="s">
        <v>52</v>
      </c>
      <c r="D30" s="71">
        <f>SUM(D26:D28)</f>
        <v>62900</v>
      </c>
      <c r="E30" s="71">
        <f>SUM(E26:E28)</f>
        <v>0</v>
      </c>
      <c r="F30" s="71">
        <f>SUM(F26:F28)</f>
        <v>62900</v>
      </c>
      <c r="G30" s="71">
        <f>SUM(G26:G28)</f>
        <v>0</v>
      </c>
      <c r="H30" s="8"/>
      <c r="I30" s="79">
        <f t="shared" si="0"/>
        <v>0</v>
      </c>
      <c r="J30" s="79">
        <f t="shared" si="1"/>
        <v>62900</v>
      </c>
    </row>
    <row r="31" spans="1:10" ht="18" customHeight="1">
      <c r="A31" s="10">
        <f t="shared" si="2"/>
        <v>24</v>
      </c>
      <c r="B31" s="11" t="s">
        <v>53</v>
      </c>
      <c r="C31" s="69" t="s">
        <v>54</v>
      </c>
      <c r="D31" s="71">
        <f>SUM(D30)</f>
        <v>62900</v>
      </c>
      <c r="E31" s="71">
        <f>SUM(E30)</f>
        <v>0</v>
      </c>
      <c r="F31" s="71">
        <f>SUM(F30)</f>
        <v>62900</v>
      </c>
      <c r="G31" s="71">
        <f>SUM(G30)</f>
        <v>0</v>
      </c>
      <c r="H31" s="71">
        <f>SUM(H30)</f>
        <v>0</v>
      </c>
      <c r="I31" s="79">
        <f t="shared" si="0"/>
        <v>0</v>
      </c>
      <c r="J31" s="79">
        <f t="shared" si="1"/>
        <v>62900</v>
      </c>
    </row>
    <row r="32" spans="1:10" ht="13.5" customHeight="1">
      <c r="A32" s="10">
        <f t="shared" si="2"/>
        <v>25</v>
      </c>
      <c r="B32" s="11" t="s">
        <v>55</v>
      </c>
      <c r="C32" s="69"/>
      <c r="D32" s="71">
        <f>SUM(D25,D31)</f>
        <v>132433</v>
      </c>
      <c r="E32" s="71">
        <f>SUM(E25,E31)</f>
        <v>26189</v>
      </c>
      <c r="F32" s="71">
        <f>SUM(F25,F31)</f>
        <v>105769</v>
      </c>
      <c r="G32" s="71">
        <f>SUM(G25,G31)</f>
        <v>6781</v>
      </c>
      <c r="H32" s="71">
        <f>SUM(H25,H31)</f>
        <v>27654</v>
      </c>
      <c r="I32" s="79">
        <f t="shared" si="0"/>
        <v>32970</v>
      </c>
      <c r="J32" s="79">
        <f t="shared" si="1"/>
        <v>133423</v>
      </c>
    </row>
  </sheetData>
  <sheetProtection/>
  <mergeCells count="9">
    <mergeCell ref="G6:H6"/>
    <mergeCell ref="I6:J6"/>
    <mergeCell ref="B4:J4"/>
    <mergeCell ref="D5:F5"/>
    <mergeCell ref="A6:A7"/>
    <mergeCell ref="B6:B7"/>
    <mergeCell ref="C6:C7"/>
    <mergeCell ref="D6:D7"/>
    <mergeCell ref="E6:F6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PageLayoutView="0" workbookViewId="0" topLeftCell="B1">
      <selection activeCell="K7" sqref="K7"/>
    </sheetView>
  </sheetViews>
  <sheetFormatPr defaultColWidth="9.140625" defaultRowHeight="12.75"/>
  <cols>
    <col min="1" max="1" width="47.8515625" style="0" customWidth="1"/>
    <col min="2" max="2" width="7.57421875" style="0" customWidth="1"/>
    <col min="3" max="3" width="7.140625" style="0" customWidth="1"/>
    <col min="4" max="4" width="7.57421875" style="0" customWidth="1"/>
    <col min="5" max="5" width="8.57421875" style="0" customWidth="1"/>
    <col min="6" max="6" width="8.7109375" style="0" customWidth="1"/>
    <col min="7" max="7" width="8.421875" style="0" customWidth="1"/>
    <col min="8" max="8" width="9.140625" style="0" customWidth="1"/>
    <col min="9" max="9" width="7.8515625" style="0" customWidth="1"/>
    <col min="10" max="10" width="9.140625" style="0" customWidth="1"/>
    <col min="11" max="11" width="8.00390625" style="0" customWidth="1"/>
    <col min="14" max="16" width="8.140625" style="0" customWidth="1"/>
    <col min="17" max="17" width="9.7109375" style="0" customWidth="1"/>
    <col min="18" max="18" width="9.00390625" style="0" customWidth="1"/>
    <col min="19" max="19" width="10.140625" style="0" customWidth="1"/>
    <col min="20" max="20" width="7.7109375" style="0" customWidth="1"/>
    <col min="21" max="21" width="8.57421875" style="0" customWidth="1"/>
    <col min="22" max="22" width="8.140625" style="0" customWidth="1"/>
    <col min="23" max="25" width="7.57421875" style="0" customWidth="1"/>
    <col min="29" max="31" width="9.7109375" style="0" customWidth="1"/>
    <col min="32" max="32" width="9.140625" style="18" customWidth="1"/>
  </cols>
  <sheetData>
    <row r="1" ht="12.75">
      <c r="AE1" t="s">
        <v>56</v>
      </c>
    </row>
    <row r="2" spans="1:31" ht="1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 t="s">
        <v>56</v>
      </c>
      <c r="AD2" s="13"/>
      <c r="AE2" s="13"/>
    </row>
    <row r="3" spans="1:32" ht="18.75">
      <c r="A3" s="103" t="s">
        <v>141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1" ht="1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 t="s">
        <v>8</v>
      </c>
      <c r="AD4" s="13"/>
      <c r="AE4" s="13"/>
    </row>
    <row r="5" spans="1:32" ht="35.25" customHeight="1">
      <c r="A5" s="104" t="s">
        <v>57</v>
      </c>
      <c r="B5" s="97" t="s">
        <v>58</v>
      </c>
      <c r="C5" s="98"/>
      <c r="D5" s="99"/>
      <c r="E5" s="97" t="s">
        <v>59</v>
      </c>
      <c r="F5" s="98"/>
      <c r="G5" s="99"/>
      <c r="H5" s="97" t="s">
        <v>60</v>
      </c>
      <c r="I5" s="98"/>
      <c r="J5" s="99"/>
      <c r="K5" s="97" t="s">
        <v>61</v>
      </c>
      <c r="L5" s="98"/>
      <c r="M5" s="99"/>
      <c r="N5" s="97" t="s">
        <v>62</v>
      </c>
      <c r="O5" s="98"/>
      <c r="P5" s="99"/>
      <c r="Q5" s="97" t="s">
        <v>136</v>
      </c>
      <c r="R5" s="98"/>
      <c r="S5" s="99"/>
      <c r="T5" s="97" t="s">
        <v>137</v>
      </c>
      <c r="U5" s="98"/>
      <c r="V5" s="99"/>
      <c r="W5" s="100" t="s">
        <v>170</v>
      </c>
      <c r="X5" s="101"/>
      <c r="Y5" s="102"/>
      <c r="Z5" s="97" t="s">
        <v>169</v>
      </c>
      <c r="AA5" s="98"/>
      <c r="AB5" s="99"/>
      <c r="AC5" s="97" t="s">
        <v>63</v>
      </c>
      <c r="AD5" s="98"/>
      <c r="AE5" s="99"/>
      <c r="AF5" s="15" t="s">
        <v>64</v>
      </c>
    </row>
    <row r="6" spans="1:32" ht="20.25" customHeight="1">
      <c r="A6" s="105"/>
      <c r="B6" s="15" t="s">
        <v>164</v>
      </c>
      <c r="C6" s="15" t="s">
        <v>157</v>
      </c>
      <c r="D6" s="15" t="s">
        <v>174</v>
      </c>
      <c r="E6" s="15" t="s">
        <v>164</v>
      </c>
      <c r="F6" s="15" t="s">
        <v>157</v>
      </c>
      <c r="G6" s="15" t="s">
        <v>174</v>
      </c>
      <c r="H6" s="15" t="s">
        <v>164</v>
      </c>
      <c r="I6" s="15" t="s">
        <v>157</v>
      </c>
      <c r="J6" s="15" t="s">
        <v>174</v>
      </c>
      <c r="K6" s="15" t="s">
        <v>164</v>
      </c>
      <c r="L6" s="15" t="s">
        <v>157</v>
      </c>
      <c r="M6" s="15" t="s">
        <v>174</v>
      </c>
      <c r="N6" s="15" t="s">
        <v>164</v>
      </c>
      <c r="O6" s="15" t="s">
        <v>157</v>
      </c>
      <c r="P6" s="15" t="s">
        <v>174</v>
      </c>
      <c r="Q6" s="15" t="s">
        <v>164</v>
      </c>
      <c r="R6" s="15" t="s">
        <v>157</v>
      </c>
      <c r="S6" s="15" t="s">
        <v>174</v>
      </c>
      <c r="T6" s="15" t="s">
        <v>164</v>
      </c>
      <c r="U6" s="15" t="s">
        <v>157</v>
      </c>
      <c r="V6" s="15" t="s">
        <v>174</v>
      </c>
      <c r="W6" s="15" t="s">
        <v>164</v>
      </c>
      <c r="X6" s="15" t="s">
        <v>157</v>
      </c>
      <c r="Y6" s="15" t="s">
        <v>174</v>
      </c>
      <c r="Z6" s="15" t="s">
        <v>164</v>
      </c>
      <c r="AA6" s="15" t="s">
        <v>157</v>
      </c>
      <c r="AB6" s="15" t="s">
        <v>174</v>
      </c>
      <c r="AC6" s="15" t="s">
        <v>164</v>
      </c>
      <c r="AD6" s="15" t="s">
        <v>157</v>
      </c>
      <c r="AE6" s="15" t="s">
        <v>174</v>
      </c>
      <c r="AF6" s="15"/>
    </row>
    <row r="7" spans="1:32" ht="16.5" customHeight="1">
      <c r="A7" s="1" t="s">
        <v>1</v>
      </c>
      <c r="B7" s="16">
        <v>3915</v>
      </c>
      <c r="C7" s="16">
        <v>449</v>
      </c>
      <c r="D7" s="16">
        <f>B7+C7</f>
        <v>4364</v>
      </c>
      <c r="E7" s="16">
        <v>659</v>
      </c>
      <c r="F7" s="16"/>
      <c r="G7" s="16">
        <f>E7+F7</f>
        <v>659</v>
      </c>
      <c r="H7" s="16">
        <v>2080</v>
      </c>
      <c r="I7" s="16"/>
      <c r="J7" s="16">
        <f>H7+I7</f>
        <v>2080</v>
      </c>
      <c r="K7" s="16"/>
      <c r="L7" s="16"/>
      <c r="M7" s="16">
        <f>K7+L7</f>
        <v>0</v>
      </c>
      <c r="N7" s="16"/>
      <c r="O7" s="16"/>
      <c r="P7" s="16">
        <f>N7+O7</f>
        <v>0</v>
      </c>
      <c r="Q7" s="16">
        <v>300</v>
      </c>
      <c r="R7" s="16"/>
      <c r="S7" s="16">
        <f>Q7+R7</f>
        <v>300</v>
      </c>
      <c r="T7" s="16"/>
      <c r="U7" s="16"/>
      <c r="V7" s="16">
        <f>T7+U7</f>
        <v>0</v>
      </c>
      <c r="W7" s="16">
        <v>1047</v>
      </c>
      <c r="X7" s="16">
        <v>-1047</v>
      </c>
      <c r="Y7" s="16">
        <f>W7+X7</f>
        <v>0</v>
      </c>
      <c r="Z7" s="16"/>
      <c r="AA7" s="16"/>
      <c r="AB7" s="16">
        <f>Z7+AA7</f>
        <v>0</v>
      </c>
      <c r="AC7" s="16">
        <f>SUM(B7,E7,H7,K7,N7,Q7,T7,W7,Z7)</f>
        <v>8001</v>
      </c>
      <c r="AD7" s="16">
        <f aca="true" t="shared" si="0" ref="AD7:AE24">SUM(C7,F7,I7,L7,O7,R7,U7,X7,AA7)</f>
        <v>-598</v>
      </c>
      <c r="AE7" s="16">
        <f t="shared" si="0"/>
        <v>7403</v>
      </c>
      <c r="AF7" s="19"/>
    </row>
    <row r="8" spans="1:32" ht="22.5" customHeight="1">
      <c r="A8" s="1" t="s">
        <v>161</v>
      </c>
      <c r="B8" s="16"/>
      <c r="C8" s="16"/>
      <c r="D8" s="16">
        <f>B8+C8</f>
        <v>0</v>
      </c>
      <c r="E8" s="16"/>
      <c r="F8" s="16"/>
      <c r="G8" s="16">
        <f>E8+F8</f>
        <v>0</v>
      </c>
      <c r="H8" s="16"/>
      <c r="I8" s="16"/>
      <c r="J8" s="16">
        <f>H8+I8</f>
        <v>0</v>
      </c>
      <c r="K8" s="16"/>
      <c r="L8" s="16"/>
      <c r="M8" s="16">
        <f>K8+L8</f>
        <v>0</v>
      </c>
      <c r="N8" s="16"/>
      <c r="O8" s="16"/>
      <c r="P8" s="16">
        <f>N8+O8</f>
        <v>0</v>
      </c>
      <c r="Q8" s="16">
        <v>3000</v>
      </c>
      <c r="R8" s="16"/>
      <c r="S8" s="16">
        <f aca="true" t="shared" si="1" ref="S8:S30">Q8+R8</f>
        <v>3000</v>
      </c>
      <c r="T8" s="16"/>
      <c r="U8" s="16"/>
      <c r="V8" s="16"/>
      <c r="W8" s="16"/>
      <c r="X8" s="16"/>
      <c r="Y8" s="16"/>
      <c r="Z8" s="16"/>
      <c r="AA8" s="16"/>
      <c r="AB8" s="16"/>
      <c r="AC8" s="16">
        <f>SUM(B8,E8,H8,K8,N8,Q8,T8,W8,Z8)</f>
        <v>3000</v>
      </c>
      <c r="AD8" s="16">
        <f t="shared" si="0"/>
        <v>0</v>
      </c>
      <c r="AE8" s="16">
        <f t="shared" si="0"/>
        <v>3000</v>
      </c>
      <c r="AF8" s="19"/>
    </row>
    <row r="9" spans="1:32" ht="14.25" customHeight="1">
      <c r="A9" s="2" t="s">
        <v>114</v>
      </c>
      <c r="B9" s="16"/>
      <c r="C9" s="16"/>
      <c r="D9" s="16">
        <f aca="true" t="shared" si="2" ref="D9:D31">B9+C9</f>
        <v>0</v>
      </c>
      <c r="E9" s="16"/>
      <c r="F9" s="16"/>
      <c r="G9" s="16">
        <f aca="true" t="shared" si="3" ref="G9:G31">E9+F9</f>
        <v>0</v>
      </c>
      <c r="H9" s="16">
        <v>945</v>
      </c>
      <c r="I9" s="16"/>
      <c r="J9" s="16">
        <f aca="true" t="shared" si="4" ref="J9:J31">H9+I9</f>
        <v>945</v>
      </c>
      <c r="K9" s="16"/>
      <c r="L9" s="16"/>
      <c r="M9" s="16">
        <f aca="true" t="shared" si="5" ref="M9:M31">K9+L9</f>
        <v>0</v>
      </c>
      <c r="N9" s="16"/>
      <c r="O9" s="16"/>
      <c r="P9" s="16">
        <f aca="true" t="shared" si="6" ref="P9:P31">N9+O9</f>
        <v>0</v>
      </c>
      <c r="Q9" s="16"/>
      <c r="R9" s="16"/>
      <c r="S9" s="16">
        <f t="shared" si="1"/>
        <v>0</v>
      </c>
      <c r="T9" s="16"/>
      <c r="U9" s="16"/>
      <c r="V9" s="16">
        <f aca="true" t="shared" si="7" ref="V9:V31">T9+U9</f>
        <v>0</v>
      </c>
      <c r="W9" s="16"/>
      <c r="X9" s="16"/>
      <c r="Y9" s="16">
        <f aca="true" t="shared" si="8" ref="Y9:Y31">W9+X9</f>
        <v>0</v>
      </c>
      <c r="Z9" s="16"/>
      <c r="AA9" s="16"/>
      <c r="AB9" s="16">
        <f aca="true" t="shared" si="9" ref="AB9:AB31">Z9+AA9</f>
        <v>0</v>
      </c>
      <c r="AC9" s="16">
        <f aca="true" t="shared" si="10" ref="AC9:AE31">SUM(B9,E9,H9,K9,N9,Q9,T9,W9,Z9)</f>
        <v>945</v>
      </c>
      <c r="AD9" s="16">
        <f t="shared" si="0"/>
        <v>0</v>
      </c>
      <c r="AE9" s="16">
        <f t="shared" si="0"/>
        <v>945</v>
      </c>
      <c r="AF9" s="19"/>
    </row>
    <row r="10" spans="1:32" ht="14.25" customHeight="1">
      <c r="A10" s="2" t="s">
        <v>125</v>
      </c>
      <c r="B10" s="16"/>
      <c r="C10" s="16"/>
      <c r="D10" s="16">
        <f t="shared" si="2"/>
        <v>0</v>
      </c>
      <c r="E10" s="16"/>
      <c r="F10" s="16"/>
      <c r="G10" s="16">
        <f t="shared" si="3"/>
        <v>0</v>
      </c>
      <c r="H10" s="16"/>
      <c r="I10" s="16"/>
      <c r="J10" s="16">
        <f t="shared" si="4"/>
        <v>0</v>
      </c>
      <c r="K10" s="16"/>
      <c r="L10" s="16"/>
      <c r="M10" s="16">
        <f t="shared" si="5"/>
        <v>0</v>
      </c>
      <c r="N10" s="16"/>
      <c r="O10" s="16"/>
      <c r="P10" s="16">
        <f t="shared" si="6"/>
        <v>0</v>
      </c>
      <c r="Q10" s="16"/>
      <c r="R10" s="16"/>
      <c r="S10" s="16">
        <f t="shared" si="1"/>
        <v>0</v>
      </c>
      <c r="T10" s="16"/>
      <c r="U10" s="16"/>
      <c r="V10" s="16">
        <f t="shared" si="7"/>
        <v>0</v>
      </c>
      <c r="W10" s="16"/>
      <c r="X10" s="16"/>
      <c r="Y10" s="16">
        <f t="shared" si="8"/>
        <v>0</v>
      </c>
      <c r="Z10" s="16">
        <v>883</v>
      </c>
      <c r="AA10" s="16"/>
      <c r="AB10" s="16">
        <f t="shared" si="9"/>
        <v>883</v>
      </c>
      <c r="AC10" s="16">
        <f t="shared" si="10"/>
        <v>883</v>
      </c>
      <c r="AD10" s="16">
        <f t="shared" si="0"/>
        <v>0</v>
      </c>
      <c r="AE10" s="16">
        <f t="shared" si="0"/>
        <v>883</v>
      </c>
      <c r="AF10" s="19"/>
    </row>
    <row r="11" spans="1:32" ht="14.25" customHeight="1">
      <c r="A11" s="2" t="s">
        <v>132</v>
      </c>
      <c r="B11" s="16"/>
      <c r="C11" s="16"/>
      <c r="D11" s="16">
        <f t="shared" si="2"/>
        <v>0</v>
      </c>
      <c r="E11" s="16"/>
      <c r="F11" s="16"/>
      <c r="G11" s="16">
        <f t="shared" si="3"/>
        <v>0</v>
      </c>
      <c r="H11" s="16"/>
      <c r="I11" s="16"/>
      <c r="J11" s="16">
        <f t="shared" si="4"/>
        <v>0</v>
      </c>
      <c r="K11" s="16"/>
      <c r="L11" s="16"/>
      <c r="M11" s="16">
        <f t="shared" si="5"/>
        <v>0</v>
      </c>
      <c r="N11" s="16">
        <v>926</v>
      </c>
      <c r="O11" s="16">
        <v>667</v>
      </c>
      <c r="P11" s="16">
        <f t="shared" si="6"/>
        <v>1593</v>
      </c>
      <c r="Q11" s="16"/>
      <c r="R11" s="16"/>
      <c r="S11" s="16">
        <f t="shared" si="1"/>
        <v>0</v>
      </c>
      <c r="T11" s="16"/>
      <c r="U11" s="16"/>
      <c r="V11" s="16">
        <f t="shared" si="7"/>
        <v>0</v>
      </c>
      <c r="W11" s="16"/>
      <c r="X11" s="16"/>
      <c r="Y11" s="16">
        <f t="shared" si="8"/>
        <v>0</v>
      </c>
      <c r="Z11" s="16"/>
      <c r="AA11" s="16"/>
      <c r="AB11" s="16">
        <f t="shared" si="9"/>
        <v>0</v>
      </c>
      <c r="AC11" s="16">
        <f t="shared" si="10"/>
        <v>926</v>
      </c>
      <c r="AD11" s="16">
        <f t="shared" si="0"/>
        <v>667</v>
      </c>
      <c r="AE11" s="16">
        <f t="shared" si="0"/>
        <v>1593</v>
      </c>
      <c r="AF11" s="19"/>
    </row>
    <row r="12" spans="1:32" ht="14.25" customHeight="1">
      <c r="A12" s="2" t="s">
        <v>124</v>
      </c>
      <c r="B12" s="16">
        <v>978</v>
      </c>
      <c r="C12" s="16"/>
      <c r="D12" s="16">
        <f t="shared" si="2"/>
        <v>978</v>
      </c>
      <c r="E12" s="16">
        <v>86</v>
      </c>
      <c r="F12" s="16"/>
      <c r="G12" s="16">
        <f t="shared" si="3"/>
        <v>86</v>
      </c>
      <c r="H12" s="16"/>
      <c r="I12" s="16"/>
      <c r="J12" s="16">
        <f t="shared" si="4"/>
        <v>0</v>
      </c>
      <c r="K12" s="16"/>
      <c r="L12" s="16"/>
      <c r="M12" s="16">
        <f t="shared" si="5"/>
        <v>0</v>
      </c>
      <c r="N12" s="16"/>
      <c r="O12" s="16"/>
      <c r="P12" s="16">
        <f t="shared" si="6"/>
        <v>0</v>
      </c>
      <c r="Q12" s="16"/>
      <c r="R12" s="16"/>
      <c r="S12" s="16">
        <f t="shared" si="1"/>
        <v>0</v>
      </c>
      <c r="T12" s="16"/>
      <c r="U12" s="16"/>
      <c r="V12" s="16">
        <f t="shared" si="7"/>
        <v>0</v>
      </c>
      <c r="W12" s="16"/>
      <c r="X12" s="16"/>
      <c r="Y12" s="16">
        <f t="shared" si="8"/>
        <v>0</v>
      </c>
      <c r="Z12" s="16"/>
      <c r="AA12" s="16"/>
      <c r="AB12" s="16">
        <f t="shared" si="9"/>
        <v>0</v>
      </c>
      <c r="AC12" s="16">
        <f t="shared" si="10"/>
        <v>1064</v>
      </c>
      <c r="AD12" s="16">
        <f t="shared" si="0"/>
        <v>0</v>
      </c>
      <c r="AE12" s="16">
        <f t="shared" si="0"/>
        <v>1064</v>
      </c>
      <c r="AF12" s="19">
        <v>1</v>
      </c>
    </row>
    <row r="13" spans="1:32" ht="14.25" customHeight="1">
      <c r="A13" s="2" t="s">
        <v>154</v>
      </c>
      <c r="B13" s="16"/>
      <c r="C13" s="16"/>
      <c r="D13" s="16">
        <f t="shared" si="2"/>
        <v>0</v>
      </c>
      <c r="E13" s="16"/>
      <c r="F13" s="16"/>
      <c r="G13" s="16">
        <f t="shared" si="3"/>
        <v>0</v>
      </c>
      <c r="H13" s="16"/>
      <c r="I13" s="16">
        <v>3477</v>
      </c>
      <c r="J13" s="16">
        <f t="shared" si="4"/>
        <v>3477</v>
      </c>
      <c r="K13" s="16"/>
      <c r="L13" s="16"/>
      <c r="M13" s="16">
        <f t="shared" si="5"/>
        <v>0</v>
      </c>
      <c r="N13" s="16"/>
      <c r="O13" s="16"/>
      <c r="P13" s="16">
        <f t="shared" si="6"/>
        <v>0</v>
      </c>
      <c r="Q13" s="16">
        <v>10000</v>
      </c>
      <c r="R13" s="16"/>
      <c r="S13" s="16">
        <f t="shared" si="1"/>
        <v>10000</v>
      </c>
      <c r="T13" s="16"/>
      <c r="U13" s="16"/>
      <c r="V13" s="16">
        <f t="shared" si="7"/>
        <v>0</v>
      </c>
      <c r="W13" s="16"/>
      <c r="X13" s="16"/>
      <c r="Y13" s="16">
        <f t="shared" si="8"/>
        <v>0</v>
      </c>
      <c r="Z13" s="16"/>
      <c r="AA13" s="16"/>
      <c r="AB13" s="16">
        <f t="shared" si="9"/>
        <v>0</v>
      </c>
      <c r="AC13" s="16">
        <f t="shared" si="10"/>
        <v>10000</v>
      </c>
      <c r="AD13" s="16">
        <f t="shared" si="0"/>
        <v>3477</v>
      </c>
      <c r="AE13" s="16">
        <f t="shared" si="0"/>
        <v>13477</v>
      </c>
      <c r="AF13" s="19"/>
    </row>
    <row r="14" spans="1:32" ht="13.5" customHeight="1">
      <c r="A14" s="2" t="s">
        <v>115</v>
      </c>
      <c r="B14" s="16"/>
      <c r="C14" s="16"/>
      <c r="D14" s="16">
        <f t="shared" si="2"/>
        <v>0</v>
      </c>
      <c r="E14" s="16"/>
      <c r="F14" s="16"/>
      <c r="G14" s="16">
        <f t="shared" si="3"/>
        <v>0</v>
      </c>
      <c r="H14" s="16">
        <v>2565</v>
      </c>
      <c r="I14" s="16">
        <v>-335</v>
      </c>
      <c r="J14" s="16">
        <f t="shared" si="4"/>
        <v>2230</v>
      </c>
      <c r="K14" s="16"/>
      <c r="L14" s="16"/>
      <c r="M14" s="16">
        <f t="shared" si="5"/>
        <v>0</v>
      </c>
      <c r="N14" s="16"/>
      <c r="O14" s="16"/>
      <c r="P14" s="16">
        <f t="shared" si="6"/>
        <v>0</v>
      </c>
      <c r="Q14" s="16">
        <v>17866</v>
      </c>
      <c r="R14" s="16"/>
      <c r="S14" s="16">
        <f t="shared" si="1"/>
        <v>17866</v>
      </c>
      <c r="T14" s="16"/>
      <c r="U14" s="16"/>
      <c r="V14" s="16">
        <f t="shared" si="7"/>
        <v>0</v>
      </c>
      <c r="W14" s="16"/>
      <c r="X14" s="16"/>
      <c r="Y14" s="16">
        <f t="shared" si="8"/>
        <v>0</v>
      </c>
      <c r="Z14" s="16"/>
      <c r="AA14" s="16"/>
      <c r="AB14" s="16">
        <f t="shared" si="9"/>
        <v>0</v>
      </c>
      <c r="AC14" s="16">
        <f t="shared" si="10"/>
        <v>20431</v>
      </c>
      <c r="AD14" s="16">
        <f t="shared" si="0"/>
        <v>-335</v>
      </c>
      <c r="AE14" s="16">
        <f t="shared" si="0"/>
        <v>20096</v>
      </c>
      <c r="AF14" s="19"/>
    </row>
    <row r="15" spans="1:32" ht="13.5" customHeight="1">
      <c r="A15" s="2" t="s">
        <v>122</v>
      </c>
      <c r="B15" s="16">
        <v>260</v>
      </c>
      <c r="C15" s="16"/>
      <c r="D15" s="16">
        <f t="shared" si="2"/>
        <v>260</v>
      </c>
      <c r="E15" s="16">
        <v>46</v>
      </c>
      <c r="F15" s="16"/>
      <c r="G15" s="16">
        <f t="shared" si="3"/>
        <v>46</v>
      </c>
      <c r="H15" s="16">
        <v>635</v>
      </c>
      <c r="I15" s="16"/>
      <c r="J15" s="16">
        <f t="shared" si="4"/>
        <v>635</v>
      </c>
      <c r="K15" s="16"/>
      <c r="L15" s="16"/>
      <c r="M15" s="16">
        <f t="shared" si="5"/>
        <v>0</v>
      </c>
      <c r="N15" s="16"/>
      <c r="O15" s="16"/>
      <c r="P15" s="16">
        <f t="shared" si="6"/>
        <v>0</v>
      </c>
      <c r="Q15" s="16"/>
      <c r="R15" s="16"/>
      <c r="S15" s="16">
        <f t="shared" si="1"/>
        <v>0</v>
      </c>
      <c r="T15" s="16"/>
      <c r="U15" s="16"/>
      <c r="V15" s="16">
        <f t="shared" si="7"/>
        <v>0</v>
      </c>
      <c r="W15" s="16"/>
      <c r="X15" s="16"/>
      <c r="Y15" s="16">
        <f t="shared" si="8"/>
        <v>0</v>
      </c>
      <c r="Z15" s="16"/>
      <c r="AA15" s="16"/>
      <c r="AB15" s="16">
        <f t="shared" si="9"/>
        <v>0</v>
      </c>
      <c r="AC15" s="16">
        <f t="shared" si="10"/>
        <v>941</v>
      </c>
      <c r="AD15" s="16">
        <f t="shared" si="0"/>
        <v>0</v>
      </c>
      <c r="AE15" s="16">
        <f t="shared" si="0"/>
        <v>941</v>
      </c>
      <c r="AF15" s="19"/>
    </row>
    <row r="16" spans="1:32" ht="13.5" customHeight="1">
      <c r="A16" s="2" t="s">
        <v>138</v>
      </c>
      <c r="B16" s="16"/>
      <c r="C16" s="16"/>
      <c r="D16" s="16">
        <f t="shared" si="2"/>
        <v>0</v>
      </c>
      <c r="E16" s="16"/>
      <c r="F16" s="16"/>
      <c r="G16" s="16">
        <f t="shared" si="3"/>
        <v>0</v>
      </c>
      <c r="H16" s="16">
        <v>567</v>
      </c>
      <c r="I16" s="16"/>
      <c r="J16" s="16">
        <f t="shared" si="4"/>
        <v>567</v>
      </c>
      <c r="K16" s="16"/>
      <c r="L16" s="16"/>
      <c r="M16" s="16">
        <f t="shared" si="5"/>
        <v>0</v>
      </c>
      <c r="N16" s="16"/>
      <c r="O16" s="16"/>
      <c r="P16" s="16">
        <f t="shared" si="6"/>
        <v>0</v>
      </c>
      <c r="Q16" s="16">
        <v>55743</v>
      </c>
      <c r="R16" s="16"/>
      <c r="S16" s="16">
        <f t="shared" si="1"/>
        <v>55743</v>
      </c>
      <c r="T16" s="16"/>
      <c r="U16" s="16"/>
      <c r="V16" s="16">
        <f t="shared" si="7"/>
        <v>0</v>
      </c>
      <c r="W16" s="16"/>
      <c r="X16" s="16"/>
      <c r="Y16" s="16">
        <f t="shared" si="8"/>
        <v>0</v>
      </c>
      <c r="Z16" s="16"/>
      <c r="AA16" s="16"/>
      <c r="AB16" s="16">
        <f t="shared" si="9"/>
        <v>0</v>
      </c>
      <c r="AC16" s="16">
        <f t="shared" si="10"/>
        <v>56310</v>
      </c>
      <c r="AD16" s="16">
        <f t="shared" si="0"/>
        <v>0</v>
      </c>
      <c r="AE16" s="16">
        <f t="shared" si="0"/>
        <v>56310</v>
      </c>
      <c r="AF16" s="19"/>
    </row>
    <row r="17" spans="1:32" ht="13.5" customHeight="1">
      <c r="A17" s="2" t="s">
        <v>126</v>
      </c>
      <c r="B17" s="16"/>
      <c r="C17" s="16"/>
      <c r="D17" s="16">
        <f t="shared" si="2"/>
        <v>0</v>
      </c>
      <c r="E17" s="16"/>
      <c r="F17" s="16"/>
      <c r="G17" s="16">
        <f t="shared" si="3"/>
        <v>0</v>
      </c>
      <c r="H17" s="16"/>
      <c r="I17" s="16"/>
      <c r="J17" s="16">
        <f t="shared" si="4"/>
        <v>0</v>
      </c>
      <c r="K17" s="16"/>
      <c r="L17" s="16"/>
      <c r="M17" s="16">
        <f t="shared" si="5"/>
        <v>0</v>
      </c>
      <c r="N17" s="16">
        <v>100</v>
      </c>
      <c r="O17" s="16"/>
      <c r="P17" s="16">
        <f t="shared" si="6"/>
        <v>100</v>
      </c>
      <c r="Q17" s="16"/>
      <c r="R17" s="16"/>
      <c r="S17" s="16">
        <f t="shared" si="1"/>
        <v>0</v>
      </c>
      <c r="T17" s="16"/>
      <c r="U17" s="16"/>
      <c r="V17" s="16">
        <f t="shared" si="7"/>
        <v>0</v>
      </c>
      <c r="W17" s="16"/>
      <c r="X17" s="16"/>
      <c r="Y17" s="16">
        <f t="shared" si="8"/>
        <v>0</v>
      </c>
      <c r="Z17" s="16"/>
      <c r="AA17" s="16"/>
      <c r="AB17" s="16">
        <f t="shared" si="9"/>
        <v>0</v>
      </c>
      <c r="AC17" s="16">
        <f t="shared" si="10"/>
        <v>100</v>
      </c>
      <c r="AD17" s="16">
        <f t="shared" si="0"/>
        <v>0</v>
      </c>
      <c r="AE17" s="16">
        <f t="shared" si="0"/>
        <v>100</v>
      </c>
      <c r="AF17" s="19"/>
    </row>
    <row r="18" spans="1:32" ht="13.5" customHeight="1">
      <c r="A18" s="2" t="s">
        <v>155</v>
      </c>
      <c r="B18" s="16"/>
      <c r="C18" s="16"/>
      <c r="D18" s="16">
        <f t="shared" si="2"/>
        <v>0</v>
      </c>
      <c r="E18" s="16"/>
      <c r="F18" s="16"/>
      <c r="G18" s="16">
        <f t="shared" si="3"/>
        <v>0</v>
      </c>
      <c r="H18" s="16"/>
      <c r="I18" s="16"/>
      <c r="J18" s="16">
        <f t="shared" si="4"/>
        <v>0</v>
      </c>
      <c r="K18" s="16"/>
      <c r="L18" s="16"/>
      <c r="M18" s="16">
        <f t="shared" si="5"/>
        <v>0</v>
      </c>
      <c r="N18" s="16"/>
      <c r="O18" s="16"/>
      <c r="P18" s="16">
        <f t="shared" si="6"/>
        <v>0</v>
      </c>
      <c r="Q18" s="16">
        <v>10032</v>
      </c>
      <c r="R18" s="16">
        <v>2314</v>
      </c>
      <c r="S18" s="16">
        <f t="shared" si="1"/>
        <v>12346</v>
      </c>
      <c r="T18" s="16"/>
      <c r="U18" s="16"/>
      <c r="V18" s="16">
        <f t="shared" si="7"/>
        <v>0</v>
      </c>
      <c r="W18" s="16"/>
      <c r="X18" s="16"/>
      <c r="Y18" s="16">
        <f t="shared" si="8"/>
        <v>0</v>
      </c>
      <c r="Z18" s="16"/>
      <c r="AA18" s="16"/>
      <c r="AB18" s="16">
        <f t="shared" si="9"/>
        <v>0</v>
      </c>
      <c r="AC18" s="16">
        <f t="shared" si="10"/>
        <v>10032</v>
      </c>
      <c r="AD18" s="16">
        <f t="shared" si="0"/>
        <v>2314</v>
      </c>
      <c r="AE18" s="16">
        <f t="shared" si="0"/>
        <v>12346</v>
      </c>
      <c r="AF18" s="19"/>
    </row>
    <row r="19" spans="1:32" ht="13.5" customHeight="1">
      <c r="A19" s="2" t="s">
        <v>166</v>
      </c>
      <c r="B19" s="16"/>
      <c r="C19" s="16"/>
      <c r="D19" s="16">
        <f t="shared" si="2"/>
        <v>0</v>
      </c>
      <c r="E19" s="16"/>
      <c r="F19" s="16"/>
      <c r="G19" s="16">
        <f t="shared" si="3"/>
        <v>0</v>
      </c>
      <c r="H19" s="16"/>
      <c r="I19" s="16"/>
      <c r="J19" s="16">
        <f t="shared" si="4"/>
        <v>0</v>
      </c>
      <c r="K19" s="16"/>
      <c r="L19" s="16"/>
      <c r="M19" s="16">
        <f t="shared" si="5"/>
        <v>0</v>
      </c>
      <c r="N19" s="16"/>
      <c r="O19" s="16">
        <v>817</v>
      </c>
      <c r="P19" s="16">
        <f t="shared" si="6"/>
        <v>817</v>
      </c>
      <c r="Q19" s="16"/>
      <c r="R19" s="16"/>
      <c r="S19" s="16">
        <f t="shared" si="1"/>
        <v>0</v>
      </c>
      <c r="T19" s="16"/>
      <c r="U19" s="16">
        <v>500</v>
      </c>
      <c r="V19" s="16">
        <f t="shared" si="7"/>
        <v>500</v>
      </c>
      <c r="W19" s="16"/>
      <c r="X19" s="16"/>
      <c r="Y19" s="16">
        <f t="shared" si="8"/>
        <v>0</v>
      </c>
      <c r="Z19" s="16"/>
      <c r="AA19" s="16"/>
      <c r="AB19" s="16">
        <f t="shared" si="9"/>
        <v>0</v>
      </c>
      <c r="AC19" s="16">
        <f t="shared" si="10"/>
        <v>0</v>
      </c>
      <c r="AD19" s="16">
        <f t="shared" si="0"/>
        <v>1317</v>
      </c>
      <c r="AE19" s="16">
        <f t="shared" si="0"/>
        <v>1317</v>
      </c>
      <c r="AF19" s="19"/>
    </row>
    <row r="20" spans="1:32" ht="15.75" customHeight="1">
      <c r="A20" s="2" t="s">
        <v>2</v>
      </c>
      <c r="B20" s="16"/>
      <c r="C20" s="16"/>
      <c r="D20" s="16">
        <f t="shared" si="2"/>
        <v>0</v>
      </c>
      <c r="E20" s="16"/>
      <c r="F20" s="16"/>
      <c r="G20" s="16">
        <f t="shared" si="3"/>
        <v>0</v>
      </c>
      <c r="H20" s="16">
        <v>762</v>
      </c>
      <c r="I20" s="16"/>
      <c r="J20" s="16">
        <f t="shared" si="4"/>
        <v>762</v>
      </c>
      <c r="K20" s="16"/>
      <c r="L20" s="16"/>
      <c r="M20" s="16">
        <f t="shared" si="5"/>
        <v>0</v>
      </c>
      <c r="N20" s="16"/>
      <c r="O20" s="16"/>
      <c r="P20" s="16">
        <f t="shared" si="6"/>
        <v>0</v>
      </c>
      <c r="Q20" s="16"/>
      <c r="R20" s="16"/>
      <c r="S20" s="16">
        <f t="shared" si="1"/>
        <v>0</v>
      </c>
      <c r="T20" s="16"/>
      <c r="U20" s="16"/>
      <c r="V20" s="16">
        <f t="shared" si="7"/>
        <v>0</v>
      </c>
      <c r="W20" s="16"/>
      <c r="X20" s="16"/>
      <c r="Y20" s="16">
        <f t="shared" si="8"/>
        <v>0</v>
      </c>
      <c r="Z20" s="16"/>
      <c r="AA20" s="16"/>
      <c r="AB20" s="16">
        <f t="shared" si="9"/>
        <v>0</v>
      </c>
      <c r="AC20" s="16">
        <f t="shared" si="10"/>
        <v>762</v>
      </c>
      <c r="AD20" s="16">
        <f t="shared" si="0"/>
        <v>0</v>
      </c>
      <c r="AE20" s="16">
        <f t="shared" si="0"/>
        <v>762</v>
      </c>
      <c r="AF20" s="19"/>
    </row>
    <row r="21" spans="1:32" ht="17.25" customHeight="1">
      <c r="A21" s="2" t="s">
        <v>3</v>
      </c>
      <c r="B21" s="16"/>
      <c r="C21" s="16"/>
      <c r="D21" s="16">
        <f t="shared" si="2"/>
        <v>0</v>
      </c>
      <c r="E21" s="16"/>
      <c r="F21" s="16"/>
      <c r="G21" s="16">
        <f t="shared" si="3"/>
        <v>0</v>
      </c>
      <c r="H21" s="16">
        <v>635</v>
      </c>
      <c r="I21" s="16"/>
      <c r="J21" s="16">
        <f t="shared" si="4"/>
        <v>635</v>
      </c>
      <c r="K21" s="16"/>
      <c r="L21" s="16"/>
      <c r="M21" s="16">
        <f t="shared" si="5"/>
        <v>0</v>
      </c>
      <c r="N21" s="16"/>
      <c r="O21" s="16"/>
      <c r="P21" s="16">
        <f t="shared" si="6"/>
        <v>0</v>
      </c>
      <c r="Q21" s="16"/>
      <c r="R21" s="16"/>
      <c r="S21" s="16">
        <f t="shared" si="1"/>
        <v>0</v>
      </c>
      <c r="T21" s="16"/>
      <c r="U21" s="16"/>
      <c r="V21" s="16">
        <f t="shared" si="7"/>
        <v>0</v>
      </c>
      <c r="W21" s="16"/>
      <c r="X21" s="16"/>
      <c r="Y21" s="16">
        <f t="shared" si="8"/>
        <v>0</v>
      </c>
      <c r="Z21" s="16"/>
      <c r="AA21" s="16"/>
      <c r="AB21" s="16">
        <f t="shared" si="9"/>
        <v>0</v>
      </c>
      <c r="AC21" s="16">
        <f t="shared" si="10"/>
        <v>635</v>
      </c>
      <c r="AD21" s="16">
        <f t="shared" si="0"/>
        <v>0</v>
      </c>
      <c r="AE21" s="16">
        <f t="shared" si="0"/>
        <v>635</v>
      </c>
      <c r="AF21" s="19"/>
    </row>
    <row r="22" spans="1:32" ht="14.25" customHeight="1">
      <c r="A22" s="74" t="s">
        <v>116</v>
      </c>
      <c r="B22" s="16"/>
      <c r="C22" s="16">
        <v>120</v>
      </c>
      <c r="D22" s="16">
        <f t="shared" si="2"/>
        <v>120</v>
      </c>
      <c r="E22" s="16"/>
      <c r="F22" s="16">
        <v>19</v>
      </c>
      <c r="G22" s="16">
        <f t="shared" si="3"/>
        <v>19</v>
      </c>
      <c r="H22" s="16">
        <v>1570</v>
      </c>
      <c r="I22" s="16"/>
      <c r="J22" s="16">
        <f t="shared" si="4"/>
        <v>1570</v>
      </c>
      <c r="K22" s="16">
        <v>0</v>
      </c>
      <c r="L22" s="16"/>
      <c r="M22" s="16">
        <f t="shared" si="5"/>
        <v>0</v>
      </c>
      <c r="N22" s="16"/>
      <c r="O22" s="16"/>
      <c r="P22" s="16">
        <f t="shared" si="6"/>
        <v>0</v>
      </c>
      <c r="Q22" s="16">
        <v>1770</v>
      </c>
      <c r="R22" s="16"/>
      <c r="S22" s="16">
        <f t="shared" si="1"/>
        <v>1770</v>
      </c>
      <c r="T22" s="16"/>
      <c r="U22" s="16"/>
      <c r="V22" s="16">
        <f t="shared" si="7"/>
        <v>0</v>
      </c>
      <c r="W22" s="16"/>
      <c r="X22" s="16"/>
      <c r="Y22" s="16">
        <f t="shared" si="8"/>
        <v>0</v>
      </c>
      <c r="Z22" s="16"/>
      <c r="AA22" s="16"/>
      <c r="AB22" s="16">
        <f t="shared" si="9"/>
        <v>0</v>
      </c>
      <c r="AC22" s="16">
        <f t="shared" si="10"/>
        <v>3340</v>
      </c>
      <c r="AD22" s="16">
        <f t="shared" si="0"/>
        <v>139</v>
      </c>
      <c r="AE22" s="16">
        <f t="shared" si="0"/>
        <v>3479</v>
      </c>
      <c r="AF22" s="19"/>
    </row>
    <row r="23" spans="1:32" ht="14.25" customHeight="1">
      <c r="A23" s="75" t="s">
        <v>123</v>
      </c>
      <c r="B23" s="16"/>
      <c r="C23" s="16"/>
      <c r="D23" s="16">
        <f t="shared" si="2"/>
        <v>0</v>
      </c>
      <c r="E23" s="16"/>
      <c r="F23" s="16"/>
      <c r="G23" s="16">
        <f t="shared" si="3"/>
        <v>0</v>
      </c>
      <c r="H23" s="16">
        <v>381</v>
      </c>
      <c r="I23" s="16"/>
      <c r="J23" s="16">
        <f t="shared" si="4"/>
        <v>381</v>
      </c>
      <c r="K23" s="16"/>
      <c r="L23" s="16"/>
      <c r="M23" s="16">
        <f t="shared" si="5"/>
        <v>0</v>
      </c>
      <c r="N23" s="16"/>
      <c r="O23" s="16"/>
      <c r="P23" s="16">
        <f t="shared" si="6"/>
        <v>0</v>
      </c>
      <c r="Q23" s="16"/>
      <c r="R23" s="16"/>
      <c r="S23" s="16">
        <f t="shared" si="1"/>
        <v>0</v>
      </c>
      <c r="T23" s="16"/>
      <c r="U23" s="16"/>
      <c r="V23" s="16">
        <f t="shared" si="7"/>
        <v>0</v>
      </c>
      <c r="W23" s="16"/>
      <c r="X23" s="16"/>
      <c r="Y23" s="16">
        <f t="shared" si="8"/>
        <v>0</v>
      </c>
      <c r="Z23" s="16"/>
      <c r="AA23" s="16"/>
      <c r="AB23" s="16">
        <f t="shared" si="9"/>
        <v>0</v>
      </c>
      <c r="AC23" s="16">
        <f t="shared" si="10"/>
        <v>381</v>
      </c>
      <c r="AD23" s="16">
        <f t="shared" si="0"/>
        <v>0</v>
      </c>
      <c r="AE23" s="16">
        <f t="shared" si="0"/>
        <v>381</v>
      </c>
      <c r="AF23" s="19"/>
    </row>
    <row r="24" spans="1:32" ht="14.25" customHeight="1">
      <c r="A24" s="3" t="s">
        <v>131</v>
      </c>
      <c r="B24" s="16"/>
      <c r="C24" s="16"/>
      <c r="D24" s="16">
        <f t="shared" si="2"/>
        <v>0</v>
      </c>
      <c r="E24" s="16"/>
      <c r="F24" s="16"/>
      <c r="G24" s="16">
        <f t="shared" si="3"/>
        <v>0</v>
      </c>
      <c r="H24" s="16"/>
      <c r="I24" s="16"/>
      <c r="J24" s="16">
        <f t="shared" si="4"/>
        <v>0</v>
      </c>
      <c r="K24" s="16"/>
      <c r="L24" s="16"/>
      <c r="M24" s="16">
        <f t="shared" si="5"/>
        <v>0</v>
      </c>
      <c r="N24" s="16">
        <v>500</v>
      </c>
      <c r="O24" s="16"/>
      <c r="P24" s="16">
        <f t="shared" si="6"/>
        <v>500</v>
      </c>
      <c r="Q24" s="16"/>
      <c r="R24" s="16"/>
      <c r="S24" s="16">
        <f t="shared" si="1"/>
        <v>0</v>
      </c>
      <c r="T24" s="16"/>
      <c r="U24" s="16"/>
      <c r="V24" s="16">
        <f t="shared" si="7"/>
        <v>0</v>
      </c>
      <c r="W24" s="16"/>
      <c r="X24" s="16"/>
      <c r="Y24" s="16">
        <f t="shared" si="8"/>
        <v>0</v>
      </c>
      <c r="Z24" s="16"/>
      <c r="AA24" s="16"/>
      <c r="AB24" s="16">
        <f t="shared" si="9"/>
        <v>0</v>
      </c>
      <c r="AC24" s="16">
        <f t="shared" si="10"/>
        <v>500</v>
      </c>
      <c r="AD24" s="16">
        <f t="shared" si="0"/>
        <v>0</v>
      </c>
      <c r="AE24" s="16">
        <f t="shared" si="0"/>
        <v>500</v>
      </c>
      <c r="AF24" s="19"/>
    </row>
    <row r="25" spans="1:32" ht="13.5" customHeight="1">
      <c r="A25" s="2" t="s">
        <v>6</v>
      </c>
      <c r="B25" s="16"/>
      <c r="C25" s="16"/>
      <c r="D25" s="16">
        <f t="shared" si="2"/>
        <v>0</v>
      </c>
      <c r="E25" s="16"/>
      <c r="F25" s="16"/>
      <c r="G25" s="16">
        <f t="shared" si="3"/>
        <v>0</v>
      </c>
      <c r="H25" s="16">
        <v>190</v>
      </c>
      <c r="I25" s="16"/>
      <c r="J25" s="16">
        <f t="shared" si="4"/>
        <v>190</v>
      </c>
      <c r="K25" s="16"/>
      <c r="L25" s="16"/>
      <c r="M25" s="16">
        <f t="shared" si="5"/>
        <v>0</v>
      </c>
      <c r="N25" s="16"/>
      <c r="O25" s="16"/>
      <c r="P25" s="16">
        <f t="shared" si="6"/>
        <v>0</v>
      </c>
      <c r="Q25" s="16"/>
      <c r="R25" s="16"/>
      <c r="S25" s="16">
        <f t="shared" si="1"/>
        <v>0</v>
      </c>
      <c r="T25" s="16"/>
      <c r="U25" s="16"/>
      <c r="V25" s="16">
        <f t="shared" si="7"/>
        <v>0</v>
      </c>
      <c r="W25" s="16"/>
      <c r="X25" s="16"/>
      <c r="Y25" s="16">
        <f t="shared" si="8"/>
        <v>0</v>
      </c>
      <c r="Z25" s="16"/>
      <c r="AA25" s="16"/>
      <c r="AB25" s="16">
        <f t="shared" si="9"/>
        <v>0</v>
      </c>
      <c r="AC25" s="16">
        <f t="shared" si="10"/>
        <v>190</v>
      </c>
      <c r="AD25" s="16">
        <f t="shared" si="10"/>
        <v>0</v>
      </c>
      <c r="AE25" s="16">
        <f t="shared" si="10"/>
        <v>190</v>
      </c>
      <c r="AF25" s="19"/>
    </row>
    <row r="26" spans="1:32" ht="16.5" customHeight="1">
      <c r="A26" s="2" t="s">
        <v>5</v>
      </c>
      <c r="B26" s="16">
        <v>700</v>
      </c>
      <c r="C26" s="16"/>
      <c r="D26" s="16">
        <f t="shared" si="2"/>
        <v>700</v>
      </c>
      <c r="E26" s="16"/>
      <c r="F26" s="16"/>
      <c r="G26" s="16">
        <f t="shared" si="3"/>
        <v>0</v>
      </c>
      <c r="H26" s="16">
        <v>1790</v>
      </c>
      <c r="I26" s="16">
        <v>1700</v>
      </c>
      <c r="J26" s="16">
        <f t="shared" si="4"/>
        <v>3490</v>
      </c>
      <c r="K26" s="16"/>
      <c r="L26" s="16"/>
      <c r="M26" s="16">
        <f t="shared" si="5"/>
        <v>0</v>
      </c>
      <c r="N26" s="16"/>
      <c r="O26" s="16"/>
      <c r="P26" s="16">
        <f t="shared" si="6"/>
        <v>0</v>
      </c>
      <c r="Q26" s="16">
        <v>2550</v>
      </c>
      <c r="R26" s="16">
        <v>24840</v>
      </c>
      <c r="S26" s="16">
        <f t="shared" si="1"/>
        <v>27390</v>
      </c>
      <c r="T26" s="16"/>
      <c r="U26" s="16"/>
      <c r="V26" s="16">
        <f t="shared" si="7"/>
        <v>0</v>
      </c>
      <c r="W26" s="16"/>
      <c r="X26" s="16"/>
      <c r="Y26" s="16">
        <f t="shared" si="8"/>
        <v>0</v>
      </c>
      <c r="Z26" s="16"/>
      <c r="AA26" s="16"/>
      <c r="AB26" s="16">
        <f t="shared" si="9"/>
        <v>0</v>
      </c>
      <c r="AC26" s="16">
        <f t="shared" si="10"/>
        <v>5040</v>
      </c>
      <c r="AD26" s="16">
        <f t="shared" si="10"/>
        <v>26540</v>
      </c>
      <c r="AE26" s="16">
        <f t="shared" si="10"/>
        <v>31580</v>
      </c>
      <c r="AF26" s="19"/>
    </row>
    <row r="27" spans="1:32" ht="15" customHeight="1">
      <c r="A27" s="3" t="s">
        <v>4</v>
      </c>
      <c r="B27" s="16"/>
      <c r="C27" s="16"/>
      <c r="D27" s="16">
        <f t="shared" si="2"/>
        <v>0</v>
      </c>
      <c r="E27" s="16"/>
      <c r="F27" s="16"/>
      <c r="G27" s="16">
        <f t="shared" si="3"/>
        <v>0</v>
      </c>
      <c r="H27" s="16"/>
      <c r="I27" s="16"/>
      <c r="J27" s="16">
        <f t="shared" si="4"/>
        <v>0</v>
      </c>
      <c r="K27" s="16"/>
      <c r="L27" s="16"/>
      <c r="M27" s="16">
        <f t="shared" si="5"/>
        <v>0</v>
      </c>
      <c r="N27" s="16">
        <v>800</v>
      </c>
      <c r="O27" s="16"/>
      <c r="P27" s="16">
        <f t="shared" si="6"/>
        <v>800</v>
      </c>
      <c r="Q27" s="16"/>
      <c r="R27" s="16"/>
      <c r="S27" s="16">
        <f t="shared" si="1"/>
        <v>0</v>
      </c>
      <c r="T27" s="16"/>
      <c r="U27" s="16"/>
      <c r="V27" s="16">
        <f t="shared" si="7"/>
        <v>0</v>
      </c>
      <c r="W27" s="16"/>
      <c r="X27" s="16"/>
      <c r="Y27" s="16">
        <f t="shared" si="8"/>
        <v>0</v>
      </c>
      <c r="Z27" s="16"/>
      <c r="AA27" s="16"/>
      <c r="AB27" s="16">
        <f t="shared" si="9"/>
        <v>0</v>
      </c>
      <c r="AC27" s="16">
        <f t="shared" si="10"/>
        <v>800</v>
      </c>
      <c r="AD27" s="16">
        <f t="shared" si="10"/>
        <v>0</v>
      </c>
      <c r="AE27" s="16">
        <f t="shared" si="10"/>
        <v>800</v>
      </c>
      <c r="AF27" s="19"/>
    </row>
    <row r="28" spans="1:32" ht="15" customHeight="1">
      <c r="A28" s="3" t="s">
        <v>145</v>
      </c>
      <c r="B28" s="16"/>
      <c r="C28" s="16"/>
      <c r="D28" s="16">
        <f t="shared" si="2"/>
        <v>0</v>
      </c>
      <c r="E28" s="16"/>
      <c r="F28" s="16"/>
      <c r="G28" s="16">
        <f t="shared" si="3"/>
        <v>0</v>
      </c>
      <c r="H28" s="16">
        <v>253</v>
      </c>
      <c r="I28" s="16"/>
      <c r="J28" s="16">
        <f t="shared" si="4"/>
        <v>253</v>
      </c>
      <c r="K28" s="16"/>
      <c r="L28" s="16"/>
      <c r="M28" s="16">
        <f t="shared" si="5"/>
        <v>0</v>
      </c>
      <c r="N28" s="16"/>
      <c r="O28" s="16"/>
      <c r="P28" s="16">
        <f t="shared" si="6"/>
        <v>0</v>
      </c>
      <c r="Q28" s="16"/>
      <c r="R28" s="16"/>
      <c r="S28" s="16">
        <f t="shared" si="1"/>
        <v>0</v>
      </c>
      <c r="T28" s="16"/>
      <c r="U28" s="16"/>
      <c r="V28" s="16">
        <f t="shared" si="7"/>
        <v>0</v>
      </c>
      <c r="W28" s="16"/>
      <c r="X28" s="16"/>
      <c r="Y28" s="16">
        <f t="shared" si="8"/>
        <v>0</v>
      </c>
      <c r="Z28" s="16"/>
      <c r="AA28" s="16"/>
      <c r="AB28" s="16">
        <f t="shared" si="9"/>
        <v>0</v>
      </c>
      <c r="AC28" s="16">
        <f t="shared" si="10"/>
        <v>253</v>
      </c>
      <c r="AD28" s="16">
        <f t="shared" si="10"/>
        <v>0</v>
      </c>
      <c r="AE28" s="16">
        <f t="shared" si="10"/>
        <v>253</v>
      </c>
      <c r="AF28" s="19"/>
    </row>
    <row r="29" spans="1:32" ht="18.75" customHeight="1">
      <c r="A29" s="2" t="s">
        <v>117</v>
      </c>
      <c r="B29" s="16">
        <v>2868</v>
      </c>
      <c r="C29" s="16">
        <v>230</v>
      </c>
      <c r="D29" s="16">
        <f t="shared" si="2"/>
        <v>3098</v>
      </c>
      <c r="E29" s="16">
        <v>556</v>
      </c>
      <c r="F29" s="16">
        <v>36</v>
      </c>
      <c r="G29" s="16">
        <f t="shared" si="3"/>
        <v>592</v>
      </c>
      <c r="H29" s="16">
        <v>950</v>
      </c>
      <c r="I29" s="16"/>
      <c r="J29" s="16">
        <f t="shared" si="4"/>
        <v>950</v>
      </c>
      <c r="K29" s="16"/>
      <c r="L29" s="16"/>
      <c r="M29" s="16">
        <f t="shared" si="5"/>
        <v>0</v>
      </c>
      <c r="N29" s="16"/>
      <c r="O29" s="16"/>
      <c r="P29" s="16">
        <f t="shared" si="6"/>
        <v>0</v>
      </c>
      <c r="Q29" s="16"/>
      <c r="R29" s="16"/>
      <c r="S29" s="16">
        <f t="shared" si="1"/>
        <v>0</v>
      </c>
      <c r="T29" s="16"/>
      <c r="U29" s="16"/>
      <c r="V29" s="16">
        <f t="shared" si="7"/>
        <v>0</v>
      </c>
      <c r="W29" s="16"/>
      <c r="X29" s="16"/>
      <c r="Y29" s="16">
        <f t="shared" si="8"/>
        <v>0</v>
      </c>
      <c r="Z29" s="16"/>
      <c r="AA29" s="16"/>
      <c r="AB29" s="16">
        <f t="shared" si="9"/>
        <v>0</v>
      </c>
      <c r="AC29" s="16">
        <f t="shared" si="10"/>
        <v>4374</v>
      </c>
      <c r="AD29" s="16">
        <f t="shared" si="10"/>
        <v>266</v>
      </c>
      <c r="AE29" s="16">
        <f t="shared" si="10"/>
        <v>4640</v>
      </c>
      <c r="AF29" s="19">
        <v>1</v>
      </c>
    </row>
    <row r="30" spans="1:32" ht="15" customHeight="1">
      <c r="A30" s="2" t="s">
        <v>118</v>
      </c>
      <c r="B30" s="16"/>
      <c r="C30" s="16"/>
      <c r="D30" s="16">
        <f t="shared" si="2"/>
        <v>0</v>
      </c>
      <c r="E30" s="16"/>
      <c r="F30" s="16"/>
      <c r="G30" s="16">
        <f t="shared" si="3"/>
        <v>0</v>
      </c>
      <c r="H30" s="16">
        <v>50</v>
      </c>
      <c r="I30" s="16">
        <v>419</v>
      </c>
      <c r="J30" s="16">
        <f t="shared" si="4"/>
        <v>469</v>
      </c>
      <c r="K30" s="16">
        <v>3000</v>
      </c>
      <c r="L30" s="16">
        <v>229</v>
      </c>
      <c r="M30" s="16">
        <f t="shared" si="5"/>
        <v>3229</v>
      </c>
      <c r="N30" s="16"/>
      <c r="O30" s="16"/>
      <c r="P30" s="16">
        <f t="shared" si="6"/>
        <v>0</v>
      </c>
      <c r="Q30" s="16"/>
      <c r="R30" s="16"/>
      <c r="S30" s="16">
        <f t="shared" si="1"/>
        <v>0</v>
      </c>
      <c r="T30" s="16"/>
      <c r="U30" s="16"/>
      <c r="V30" s="16">
        <f t="shared" si="7"/>
        <v>0</v>
      </c>
      <c r="W30" s="16"/>
      <c r="X30" s="16"/>
      <c r="Y30" s="16">
        <f t="shared" si="8"/>
        <v>0</v>
      </c>
      <c r="Z30" s="16"/>
      <c r="AA30" s="16"/>
      <c r="AB30" s="16">
        <f t="shared" si="9"/>
        <v>0</v>
      </c>
      <c r="AC30" s="16">
        <f t="shared" si="10"/>
        <v>3050</v>
      </c>
      <c r="AD30" s="16">
        <f t="shared" si="10"/>
        <v>648</v>
      </c>
      <c r="AE30" s="16">
        <f t="shared" si="10"/>
        <v>3698</v>
      </c>
      <c r="AF30" s="19"/>
    </row>
    <row r="31" spans="1:32" ht="21" customHeight="1">
      <c r="A31" s="14" t="s">
        <v>65</v>
      </c>
      <c r="B31" s="17">
        <f aca="true" t="shared" si="11" ref="B31:AF31">SUM(B7:B30)</f>
        <v>8721</v>
      </c>
      <c r="C31" s="17">
        <f t="shared" si="11"/>
        <v>799</v>
      </c>
      <c r="D31" s="16">
        <f t="shared" si="2"/>
        <v>9520</v>
      </c>
      <c r="E31" s="17">
        <f t="shared" si="11"/>
        <v>1347</v>
      </c>
      <c r="F31" s="17">
        <f t="shared" si="11"/>
        <v>55</v>
      </c>
      <c r="G31" s="16">
        <f t="shared" si="3"/>
        <v>1402</v>
      </c>
      <c r="H31" s="17">
        <f t="shared" si="11"/>
        <v>13373</v>
      </c>
      <c r="I31" s="17">
        <f t="shared" si="11"/>
        <v>5261</v>
      </c>
      <c r="J31" s="16">
        <f t="shared" si="4"/>
        <v>18634</v>
      </c>
      <c r="K31" s="17">
        <f t="shared" si="11"/>
        <v>3000</v>
      </c>
      <c r="L31" s="17">
        <f t="shared" si="11"/>
        <v>229</v>
      </c>
      <c r="M31" s="16">
        <f t="shared" si="5"/>
        <v>3229</v>
      </c>
      <c r="N31" s="17">
        <f t="shared" si="11"/>
        <v>2326</v>
      </c>
      <c r="O31" s="17">
        <f t="shared" si="11"/>
        <v>1484</v>
      </c>
      <c r="P31" s="16">
        <f t="shared" si="6"/>
        <v>3810</v>
      </c>
      <c r="Q31" s="17">
        <f t="shared" si="11"/>
        <v>101261</v>
      </c>
      <c r="R31" s="17">
        <f t="shared" si="11"/>
        <v>27154</v>
      </c>
      <c r="S31" s="16">
        <f>Q31+R31</f>
        <v>128415</v>
      </c>
      <c r="T31" s="17">
        <f t="shared" si="11"/>
        <v>0</v>
      </c>
      <c r="U31" s="17">
        <f t="shared" si="11"/>
        <v>500</v>
      </c>
      <c r="V31" s="16">
        <f t="shared" si="7"/>
        <v>500</v>
      </c>
      <c r="W31" s="17">
        <f t="shared" si="11"/>
        <v>1047</v>
      </c>
      <c r="X31" s="17">
        <f t="shared" si="11"/>
        <v>-1047</v>
      </c>
      <c r="Y31" s="16">
        <f t="shared" si="8"/>
        <v>0</v>
      </c>
      <c r="Z31" s="17">
        <f t="shared" si="11"/>
        <v>883</v>
      </c>
      <c r="AA31" s="17">
        <f t="shared" si="11"/>
        <v>0</v>
      </c>
      <c r="AB31" s="16">
        <f t="shared" si="9"/>
        <v>883</v>
      </c>
      <c r="AC31" s="16">
        <f t="shared" si="10"/>
        <v>131958</v>
      </c>
      <c r="AD31" s="16">
        <f t="shared" si="10"/>
        <v>34435</v>
      </c>
      <c r="AE31" s="16">
        <f t="shared" si="10"/>
        <v>166393</v>
      </c>
      <c r="AF31" s="20">
        <f t="shared" si="11"/>
        <v>2</v>
      </c>
    </row>
  </sheetData>
  <sheetProtection/>
  <mergeCells count="12">
    <mergeCell ref="A3:AF3"/>
    <mergeCell ref="A5:A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</mergeCells>
  <printOptions/>
  <pageMargins left="0.5905511811023623" right="0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7.8515625" style="0" customWidth="1"/>
    <col min="2" max="2" width="9.28125" style="0" customWidth="1"/>
    <col min="3" max="3" width="49.7109375" style="0" customWidth="1"/>
    <col min="4" max="4" width="33.140625" style="0" customWidth="1"/>
    <col min="5" max="5" width="11.7109375" style="0" customWidth="1"/>
    <col min="6" max="6" width="10.00390625" style="0" customWidth="1"/>
    <col min="7" max="7" width="11.57421875" style="0" customWidth="1"/>
  </cols>
  <sheetData>
    <row r="1" ht="12.75">
      <c r="F1" t="s">
        <v>66</v>
      </c>
    </row>
    <row r="2" spans="2:7" ht="12.75">
      <c r="B2" s="108" t="s">
        <v>66</v>
      </c>
      <c r="C2" s="108"/>
      <c r="D2" s="108"/>
      <c r="E2" s="108"/>
      <c r="F2" s="108"/>
      <c r="G2" s="108"/>
    </row>
    <row r="4" spans="2:7" ht="12.75">
      <c r="B4" s="107" t="s">
        <v>142</v>
      </c>
      <c r="C4" s="107"/>
      <c r="D4" s="107"/>
      <c r="E4" s="107"/>
      <c r="F4" s="107"/>
      <c r="G4" s="107"/>
    </row>
    <row r="5" spans="2:7" ht="12.75">
      <c r="B5" s="107" t="s">
        <v>67</v>
      </c>
      <c r="C5" s="107"/>
      <c r="D5" s="107"/>
      <c r="E5" s="107"/>
      <c r="F5" s="107"/>
      <c r="G5" s="107"/>
    </row>
    <row r="6" spans="2:5" ht="12.75">
      <c r="B6" s="21"/>
      <c r="C6" s="21"/>
      <c r="D6" s="21"/>
      <c r="E6" s="21"/>
    </row>
    <row r="7" spans="2:5" ht="12.75">
      <c r="B7" s="21"/>
      <c r="C7" s="21"/>
      <c r="D7" s="21"/>
      <c r="E7" s="21"/>
    </row>
    <row r="8" spans="5:7" ht="12.75">
      <c r="E8" s="80"/>
      <c r="G8" t="s">
        <v>8</v>
      </c>
    </row>
    <row r="9" spans="2:7" ht="12.75">
      <c r="B9" s="109" t="s">
        <v>68</v>
      </c>
      <c r="C9" s="109"/>
      <c r="D9" s="110" t="s">
        <v>69</v>
      </c>
      <c r="E9" s="106" t="s">
        <v>165</v>
      </c>
      <c r="F9" s="106" t="s">
        <v>158</v>
      </c>
      <c r="G9" s="106" t="s">
        <v>175</v>
      </c>
    </row>
    <row r="10" spans="2:7" ht="12.75">
      <c r="B10" s="109"/>
      <c r="C10" s="109"/>
      <c r="D10" s="110"/>
      <c r="E10" s="106"/>
      <c r="F10" s="106"/>
      <c r="G10" s="106"/>
    </row>
    <row r="11" spans="2:7" ht="12.75">
      <c r="B11" s="8" t="s">
        <v>70</v>
      </c>
      <c r="C11" s="22" t="s">
        <v>71</v>
      </c>
      <c r="D11" s="110"/>
      <c r="E11" s="106"/>
      <c r="F11" s="106"/>
      <c r="G11" s="106"/>
    </row>
    <row r="12" spans="2:7" ht="12.75">
      <c r="B12" s="76">
        <v>1</v>
      </c>
      <c r="C12" s="1" t="s">
        <v>1</v>
      </c>
      <c r="D12" s="23" t="s">
        <v>129</v>
      </c>
      <c r="E12" s="24">
        <v>300</v>
      </c>
      <c r="F12" s="8"/>
      <c r="G12" s="81">
        <f>E12+F12</f>
        <v>300</v>
      </c>
    </row>
    <row r="13" spans="2:7" ht="22.5">
      <c r="B13" s="76">
        <v>2</v>
      </c>
      <c r="C13" s="1" t="s">
        <v>161</v>
      </c>
      <c r="D13" s="23" t="s">
        <v>162</v>
      </c>
      <c r="E13" s="24">
        <v>3000</v>
      </c>
      <c r="F13" s="8"/>
      <c r="G13" s="81">
        <f>E13+F13</f>
        <v>3000</v>
      </c>
    </row>
    <row r="14" spans="2:7" ht="12.75">
      <c r="B14" s="76">
        <f>B13+1</f>
        <v>3</v>
      </c>
      <c r="C14" s="2" t="s">
        <v>115</v>
      </c>
      <c r="D14" s="23" t="s">
        <v>127</v>
      </c>
      <c r="E14" s="24">
        <v>17616</v>
      </c>
      <c r="F14" s="8"/>
      <c r="G14" s="81">
        <f aca="true" t="shared" si="0" ref="G14:G31">E14+F14</f>
        <v>17616</v>
      </c>
    </row>
    <row r="15" spans="2:7" ht="12.75">
      <c r="B15" s="76">
        <f aca="true" t="shared" si="1" ref="B15:B28">B14+1</f>
        <v>4</v>
      </c>
      <c r="C15" s="2" t="s">
        <v>115</v>
      </c>
      <c r="D15" s="23" t="s">
        <v>153</v>
      </c>
      <c r="E15" s="24">
        <v>250</v>
      </c>
      <c r="F15" s="8"/>
      <c r="G15" s="81">
        <f t="shared" si="0"/>
        <v>250</v>
      </c>
    </row>
    <row r="16" spans="2:7" ht="12.75">
      <c r="B16" s="76">
        <f t="shared" si="1"/>
        <v>5</v>
      </c>
      <c r="C16" s="2" t="s">
        <v>115</v>
      </c>
      <c r="D16" s="23" t="s">
        <v>148</v>
      </c>
      <c r="E16" s="24">
        <v>800</v>
      </c>
      <c r="F16" s="8"/>
      <c r="G16" s="81">
        <f t="shared" si="0"/>
        <v>800</v>
      </c>
    </row>
    <row r="17" spans="2:7" ht="12.75">
      <c r="B17" s="76">
        <f t="shared" si="1"/>
        <v>6</v>
      </c>
      <c r="C17" s="2" t="s">
        <v>154</v>
      </c>
      <c r="D17" s="23" t="s">
        <v>147</v>
      </c>
      <c r="E17" s="24">
        <v>7175</v>
      </c>
      <c r="F17" s="8"/>
      <c r="G17" s="81">
        <f t="shared" si="0"/>
        <v>7175</v>
      </c>
    </row>
    <row r="18" spans="2:7" ht="22.5">
      <c r="B18" s="76">
        <f t="shared" si="1"/>
        <v>7</v>
      </c>
      <c r="C18" s="2" t="s">
        <v>154</v>
      </c>
      <c r="D18" s="23" t="s">
        <v>160</v>
      </c>
      <c r="E18" s="24">
        <v>2825</v>
      </c>
      <c r="F18" s="8"/>
      <c r="G18" s="81">
        <f t="shared" si="0"/>
        <v>2825</v>
      </c>
    </row>
    <row r="19" spans="2:7" ht="12.75">
      <c r="B19" s="76">
        <f>B18+1</f>
        <v>8</v>
      </c>
      <c r="C19" s="2" t="s">
        <v>130</v>
      </c>
      <c r="D19" s="23" t="s">
        <v>133</v>
      </c>
      <c r="E19" s="24">
        <v>55743</v>
      </c>
      <c r="F19" s="8"/>
      <c r="G19" s="81">
        <f t="shared" si="0"/>
        <v>55743</v>
      </c>
    </row>
    <row r="20" spans="2:7" ht="12.75">
      <c r="B20" s="76">
        <f t="shared" si="1"/>
        <v>9</v>
      </c>
      <c r="C20" s="74" t="s">
        <v>116</v>
      </c>
      <c r="D20" s="77" t="s">
        <v>146</v>
      </c>
      <c r="E20" s="24">
        <v>500</v>
      </c>
      <c r="F20" s="8"/>
      <c r="G20" s="81">
        <f t="shared" si="0"/>
        <v>500</v>
      </c>
    </row>
    <row r="21" spans="2:7" ht="12.75">
      <c r="B21" s="76">
        <f t="shared" si="1"/>
        <v>10</v>
      </c>
      <c r="C21" s="74" t="s">
        <v>116</v>
      </c>
      <c r="D21" s="23" t="s">
        <v>159</v>
      </c>
      <c r="E21" s="24">
        <v>500</v>
      </c>
      <c r="F21" s="8"/>
      <c r="G21" s="81">
        <f t="shared" si="0"/>
        <v>500</v>
      </c>
    </row>
    <row r="22" spans="2:7" ht="12.75">
      <c r="B22" s="76">
        <f t="shared" si="1"/>
        <v>11</v>
      </c>
      <c r="C22" s="74" t="s">
        <v>116</v>
      </c>
      <c r="D22" s="23" t="s">
        <v>128</v>
      </c>
      <c r="E22" s="24">
        <v>1270</v>
      </c>
      <c r="F22" s="8"/>
      <c r="G22" s="81">
        <f t="shared" si="0"/>
        <v>1270</v>
      </c>
    </row>
    <row r="23" spans="2:7" ht="12.75">
      <c r="B23" s="76">
        <f t="shared" si="1"/>
        <v>12</v>
      </c>
      <c r="C23" s="2" t="s">
        <v>5</v>
      </c>
      <c r="D23" s="23" t="s">
        <v>134</v>
      </c>
      <c r="E23" s="24">
        <v>900</v>
      </c>
      <c r="F23" s="8"/>
      <c r="G23" s="81">
        <f t="shared" si="0"/>
        <v>900</v>
      </c>
    </row>
    <row r="24" spans="2:7" ht="12.75">
      <c r="B24" s="76">
        <f t="shared" si="1"/>
        <v>13</v>
      </c>
      <c r="C24" s="2" t="s">
        <v>144</v>
      </c>
      <c r="D24" s="23" t="s">
        <v>149</v>
      </c>
      <c r="E24" s="24">
        <v>9232</v>
      </c>
      <c r="F24" s="8"/>
      <c r="G24" s="81">
        <f t="shared" si="0"/>
        <v>9232</v>
      </c>
    </row>
    <row r="25" spans="2:7" ht="22.5">
      <c r="B25" s="76">
        <f t="shared" si="1"/>
        <v>14</v>
      </c>
      <c r="C25" s="2" t="s">
        <v>144</v>
      </c>
      <c r="D25" s="23" t="s">
        <v>167</v>
      </c>
      <c r="E25" s="24"/>
      <c r="F25" s="8">
        <v>2314</v>
      </c>
      <c r="G25" s="81">
        <f t="shared" si="0"/>
        <v>2314</v>
      </c>
    </row>
    <row r="26" spans="2:7" ht="12.75">
      <c r="B26" s="76">
        <f t="shared" si="1"/>
        <v>15</v>
      </c>
      <c r="C26" s="2" t="s">
        <v>166</v>
      </c>
      <c r="D26" s="23" t="s">
        <v>168</v>
      </c>
      <c r="E26" s="24"/>
      <c r="F26" s="8">
        <v>500</v>
      </c>
      <c r="G26" s="81">
        <f t="shared" si="0"/>
        <v>500</v>
      </c>
    </row>
    <row r="27" spans="2:7" ht="12.75">
      <c r="B27" s="76">
        <f t="shared" si="1"/>
        <v>16</v>
      </c>
      <c r="C27" s="2" t="s">
        <v>5</v>
      </c>
      <c r="D27" s="23" t="s">
        <v>150</v>
      </c>
      <c r="E27" s="24">
        <v>0</v>
      </c>
      <c r="F27" s="8"/>
      <c r="G27" s="81">
        <f t="shared" si="0"/>
        <v>0</v>
      </c>
    </row>
    <row r="28" spans="2:7" ht="12.75">
      <c r="B28" s="76">
        <f t="shared" si="1"/>
        <v>17</v>
      </c>
      <c r="C28" s="2" t="s">
        <v>5</v>
      </c>
      <c r="D28" s="23" t="s">
        <v>151</v>
      </c>
      <c r="E28" s="24">
        <v>1000</v>
      </c>
      <c r="F28" s="8"/>
      <c r="G28" s="81">
        <f t="shared" si="0"/>
        <v>1000</v>
      </c>
    </row>
    <row r="29" spans="2:7" ht="22.5">
      <c r="B29" s="76">
        <v>18</v>
      </c>
      <c r="C29" s="2" t="s">
        <v>5</v>
      </c>
      <c r="D29" s="23" t="s">
        <v>171</v>
      </c>
      <c r="E29" s="24"/>
      <c r="F29" s="8">
        <v>390</v>
      </c>
      <c r="G29" s="81">
        <f t="shared" si="0"/>
        <v>390</v>
      </c>
    </row>
    <row r="30" spans="2:7" ht="12.75">
      <c r="B30" s="76">
        <v>19</v>
      </c>
      <c r="C30" s="2" t="s">
        <v>5</v>
      </c>
      <c r="D30" s="23" t="s">
        <v>172</v>
      </c>
      <c r="E30" s="24"/>
      <c r="F30" s="8">
        <v>24450</v>
      </c>
      <c r="G30" s="81">
        <f t="shared" si="0"/>
        <v>24450</v>
      </c>
    </row>
    <row r="31" spans="2:7" ht="12.75">
      <c r="B31" s="76">
        <v>20</v>
      </c>
      <c r="C31" s="2" t="s">
        <v>5</v>
      </c>
      <c r="D31" s="23" t="s">
        <v>152</v>
      </c>
      <c r="E31" s="24">
        <v>150</v>
      </c>
      <c r="F31" s="8"/>
      <c r="G31" s="81">
        <f t="shared" si="0"/>
        <v>150</v>
      </c>
    </row>
    <row r="32" spans="2:7" ht="12.75">
      <c r="B32" s="25"/>
      <c r="C32" s="25"/>
      <c r="D32" s="26" t="s">
        <v>72</v>
      </c>
      <c r="E32" s="27">
        <f>SUM(E12:E31)</f>
        <v>101261</v>
      </c>
      <c r="F32" s="27">
        <f>SUM(F12:F31)</f>
        <v>27654</v>
      </c>
      <c r="G32" s="27">
        <f>SUM(G12:G31)</f>
        <v>128915</v>
      </c>
    </row>
  </sheetData>
  <sheetProtection/>
  <mergeCells count="8">
    <mergeCell ref="F9:F11"/>
    <mergeCell ref="G9:G11"/>
    <mergeCell ref="B4:G4"/>
    <mergeCell ref="B5:G5"/>
    <mergeCell ref="B2:G2"/>
    <mergeCell ref="B9:C10"/>
    <mergeCell ref="D9:D11"/>
    <mergeCell ref="E9:E1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21.28125" style="0" customWidth="1"/>
    <col min="2" max="3" width="10.28125" style="0" customWidth="1"/>
    <col min="4" max="4" width="8.57421875" style="0" customWidth="1"/>
    <col min="5" max="7" width="8.140625" style="0" customWidth="1"/>
    <col min="8" max="8" width="7.7109375" style="0" customWidth="1"/>
    <col min="9" max="9" width="8.28125" style="0" customWidth="1"/>
    <col min="10" max="10" width="8.00390625" style="0" customWidth="1"/>
  </cols>
  <sheetData>
    <row r="1" ht="12.75">
      <c r="N1" t="s">
        <v>73</v>
      </c>
    </row>
    <row r="2" spans="1:16" ht="12.75">
      <c r="A2" s="32"/>
      <c r="O2" s="111" t="s">
        <v>76</v>
      </c>
      <c r="P2" s="112"/>
    </row>
    <row r="3" spans="1:16" ht="12.75">
      <c r="A3" s="113" t="s">
        <v>143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3.5" thickBot="1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14" t="s">
        <v>77</v>
      </c>
      <c r="P4" s="114"/>
    </row>
    <row r="5" spans="1:16" ht="45.75" thickBot="1">
      <c r="A5" s="35" t="s">
        <v>74</v>
      </c>
      <c r="B5" s="36" t="s">
        <v>78</v>
      </c>
      <c r="C5" s="36" t="s">
        <v>176</v>
      </c>
      <c r="D5" s="37" t="s">
        <v>79</v>
      </c>
      <c r="E5" s="37" t="s">
        <v>80</v>
      </c>
      <c r="F5" s="37" t="s">
        <v>81</v>
      </c>
      <c r="G5" s="37" t="s">
        <v>82</v>
      </c>
      <c r="H5" s="37" t="s">
        <v>83</v>
      </c>
      <c r="I5" s="37" t="s">
        <v>84</v>
      </c>
      <c r="J5" s="37" t="s">
        <v>85</v>
      </c>
      <c r="K5" s="37" t="s">
        <v>86</v>
      </c>
      <c r="L5" s="37" t="s">
        <v>87</v>
      </c>
      <c r="M5" s="37" t="s">
        <v>88</v>
      </c>
      <c r="N5" s="37" t="s">
        <v>89</v>
      </c>
      <c r="O5" s="37" t="s">
        <v>90</v>
      </c>
      <c r="P5" s="38" t="s">
        <v>75</v>
      </c>
    </row>
    <row r="6" spans="1:16" ht="12.75">
      <c r="A6" s="39" t="s">
        <v>91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6" ht="29.25" customHeight="1">
      <c r="A7" s="42" t="s">
        <v>92</v>
      </c>
      <c r="B7" s="43">
        <v>23389</v>
      </c>
      <c r="C7" s="43">
        <v>30170</v>
      </c>
      <c r="D7" s="43">
        <v>1949</v>
      </c>
      <c r="E7" s="43">
        <v>1949</v>
      </c>
      <c r="F7" s="43">
        <v>1949</v>
      </c>
      <c r="G7" s="43">
        <v>1949</v>
      </c>
      <c r="H7" s="43">
        <v>1949</v>
      </c>
      <c r="I7" s="43">
        <v>1949</v>
      </c>
      <c r="J7" s="43">
        <v>1949</v>
      </c>
      <c r="K7" s="43">
        <v>1949</v>
      </c>
      <c r="L7" s="43">
        <v>1949</v>
      </c>
      <c r="M7" s="43">
        <v>1949</v>
      </c>
      <c r="N7" s="43">
        <v>5253</v>
      </c>
      <c r="O7" s="43">
        <v>5427</v>
      </c>
      <c r="P7" s="44">
        <f aca="true" t="shared" si="0" ref="P7:P15">SUM(D7:O7)</f>
        <v>30170</v>
      </c>
    </row>
    <row r="8" spans="1:16" ht="32.25" customHeight="1">
      <c r="A8" s="42" t="s">
        <v>93</v>
      </c>
      <c r="B8" s="43">
        <v>42869</v>
      </c>
      <c r="C8" s="43">
        <v>70023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2500</v>
      </c>
      <c r="J8" s="43">
        <v>0</v>
      </c>
      <c r="K8" s="43">
        <v>0</v>
      </c>
      <c r="L8" s="43">
        <v>40369</v>
      </c>
      <c r="M8" s="43">
        <v>0</v>
      </c>
      <c r="N8" s="43">
        <v>2314</v>
      </c>
      <c r="O8" s="43">
        <v>24840</v>
      </c>
      <c r="P8" s="44">
        <f t="shared" si="0"/>
        <v>70023</v>
      </c>
    </row>
    <row r="9" spans="1:16" ht="18.75" customHeight="1">
      <c r="A9" s="42" t="s">
        <v>94</v>
      </c>
      <c r="B9" s="43">
        <v>3275</v>
      </c>
      <c r="C9" s="43">
        <v>2800</v>
      </c>
      <c r="D9" s="43">
        <v>0</v>
      </c>
      <c r="E9" s="43">
        <v>0</v>
      </c>
      <c r="F9" s="43">
        <v>1400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1400</v>
      </c>
      <c r="M9" s="43">
        <v>0</v>
      </c>
      <c r="N9" s="43">
        <v>0</v>
      </c>
      <c r="O9" s="43">
        <v>0</v>
      </c>
      <c r="P9" s="44">
        <f t="shared" si="0"/>
        <v>2800</v>
      </c>
    </row>
    <row r="10" spans="1:16" ht="19.5" customHeight="1">
      <c r="A10" s="42" t="s">
        <v>95</v>
      </c>
      <c r="B10" s="43">
        <v>0</v>
      </c>
      <c r="C10" s="43"/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4">
        <f t="shared" si="0"/>
        <v>0</v>
      </c>
    </row>
    <row r="11" spans="1:16" ht="15.75" customHeight="1">
      <c r="A11" s="42" t="s">
        <v>96</v>
      </c>
      <c r="B11" s="43">
        <v>0</v>
      </c>
      <c r="C11" s="43"/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4">
        <f t="shared" si="0"/>
        <v>0</v>
      </c>
    </row>
    <row r="12" spans="1:16" ht="26.25" customHeight="1">
      <c r="A12" s="45" t="s">
        <v>97</v>
      </c>
      <c r="B12" s="46">
        <v>0</v>
      </c>
      <c r="C12" s="46"/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4">
        <f t="shared" si="0"/>
        <v>0</v>
      </c>
    </row>
    <row r="13" spans="1:16" ht="24" customHeight="1">
      <c r="A13" s="45" t="s">
        <v>98</v>
      </c>
      <c r="B13" s="46">
        <v>0</v>
      </c>
      <c r="C13" s="46">
        <v>500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500</v>
      </c>
      <c r="O13" s="46">
        <v>0</v>
      </c>
      <c r="P13" s="47">
        <f t="shared" si="0"/>
        <v>500</v>
      </c>
    </row>
    <row r="14" spans="1:16" ht="18.75" customHeight="1" thickBot="1">
      <c r="A14" s="45" t="s">
        <v>99</v>
      </c>
      <c r="B14" s="46">
        <v>62900</v>
      </c>
      <c r="C14" s="46">
        <v>62900</v>
      </c>
      <c r="D14" s="46">
        <v>62900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7">
        <f t="shared" si="0"/>
        <v>62900</v>
      </c>
    </row>
    <row r="15" spans="1:16" ht="13.5" thickBot="1">
      <c r="A15" s="48" t="s">
        <v>100</v>
      </c>
      <c r="B15" s="49">
        <f aca="true" t="shared" si="1" ref="B15:O15">SUM(B6:B14)</f>
        <v>132433</v>
      </c>
      <c r="C15" s="49">
        <f t="shared" si="1"/>
        <v>166393</v>
      </c>
      <c r="D15" s="49">
        <f t="shared" si="1"/>
        <v>64849</v>
      </c>
      <c r="E15" s="49">
        <f t="shared" si="1"/>
        <v>1949</v>
      </c>
      <c r="F15" s="49">
        <f t="shared" si="1"/>
        <v>3349</v>
      </c>
      <c r="G15" s="49">
        <f t="shared" si="1"/>
        <v>1949</v>
      </c>
      <c r="H15" s="49">
        <f t="shared" si="1"/>
        <v>1949</v>
      </c>
      <c r="I15" s="49">
        <f t="shared" si="1"/>
        <v>4449</v>
      </c>
      <c r="J15" s="49">
        <f t="shared" si="1"/>
        <v>1949</v>
      </c>
      <c r="K15" s="49">
        <f t="shared" si="1"/>
        <v>1949</v>
      </c>
      <c r="L15" s="49">
        <f t="shared" si="1"/>
        <v>43718</v>
      </c>
      <c r="M15" s="49">
        <f t="shared" si="1"/>
        <v>1949</v>
      </c>
      <c r="N15" s="49">
        <f t="shared" si="1"/>
        <v>8067</v>
      </c>
      <c r="O15" s="49">
        <f t="shared" si="1"/>
        <v>30267</v>
      </c>
      <c r="P15" s="50">
        <f t="shared" si="0"/>
        <v>166393</v>
      </c>
    </row>
    <row r="16" spans="1:16" ht="13.5" thickBot="1">
      <c r="A16" s="51" t="s">
        <v>101</v>
      </c>
      <c r="B16" s="52">
        <f>B15</f>
        <v>132433</v>
      </c>
      <c r="C16" s="52">
        <f>C15</f>
        <v>166393</v>
      </c>
      <c r="D16" s="52">
        <f>D15</f>
        <v>64849</v>
      </c>
      <c r="E16" s="52">
        <f aca="true" t="shared" si="2" ref="E16:O16">E15+D16</f>
        <v>66798</v>
      </c>
      <c r="F16" s="52">
        <f t="shared" si="2"/>
        <v>70147</v>
      </c>
      <c r="G16" s="52">
        <f t="shared" si="2"/>
        <v>72096</v>
      </c>
      <c r="H16" s="52">
        <f t="shared" si="2"/>
        <v>74045</v>
      </c>
      <c r="I16" s="52">
        <f t="shared" si="2"/>
        <v>78494</v>
      </c>
      <c r="J16" s="52">
        <f t="shared" si="2"/>
        <v>80443</v>
      </c>
      <c r="K16" s="52">
        <f t="shared" si="2"/>
        <v>82392</v>
      </c>
      <c r="L16" s="52">
        <f t="shared" si="2"/>
        <v>126110</v>
      </c>
      <c r="M16" s="52">
        <f t="shared" si="2"/>
        <v>128059</v>
      </c>
      <c r="N16" s="52">
        <f t="shared" si="2"/>
        <v>136126</v>
      </c>
      <c r="O16" s="52">
        <f t="shared" si="2"/>
        <v>166393</v>
      </c>
      <c r="P16" s="53">
        <f>P15</f>
        <v>166393</v>
      </c>
    </row>
  </sheetData>
  <sheetProtection/>
  <mergeCells count="3">
    <mergeCell ref="O2:P2"/>
    <mergeCell ref="A3:P3"/>
    <mergeCell ref="O4:P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16.57421875" style="0" customWidth="1"/>
  </cols>
  <sheetData>
    <row r="1" ht="12.75">
      <c r="N1" t="s">
        <v>73</v>
      </c>
    </row>
    <row r="2" spans="15:16" ht="12.75">
      <c r="O2" s="112" t="s">
        <v>76</v>
      </c>
      <c r="P2" s="112"/>
    </row>
    <row r="3" spans="1:16" ht="12.75">
      <c r="A3" s="113" t="s">
        <v>143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3.5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114" t="s">
        <v>77</v>
      </c>
      <c r="P4" s="114"/>
    </row>
    <row r="5" spans="1:16" ht="57" thickBot="1">
      <c r="A5" s="35" t="s">
        <v>74</v>
      </c>
      <c r="B5" s="36" t="s">
        <v>78</v>
      </c>
      <c r="C5" s="36" t="s">
        <v>177</v>
      </c>
      <c r="D5" s="37" t="s">
        <v>79</v>
      </c>
      <c r="E5" s="37" t="s">
        <v>80</v>
      </c>
      <c r="F5" s="37" t="s">
        <v>81</v>
      </c>
      <c r="G5" s="37" t="s">
        <v>82</v>
      </c>
      <c r="H5" s="37" t="s">
        <v>83</v>
      </c>
      <c r="I5" s="37" t="s">
        <v>84</v>
      </c>
      <c r="J5" s="37" t="s">
        <v>85</v>
      </c>
      <c r="K5" s="37" t="s">
        <v>86</v>
      </c>
      <c r="L5" s="37" t="s">
        <v>87</v>
      </c>
      <c r="M5" s="37" t="s">
        <v>88</v>
      </c>
      <c r="N5" s="37" t="s">
        <v>89</v>
      </c>
      <c r="O5" s="37" t="s">
        <v>90</v>
      </c>
      <c r="P5" s="38" t="s">
        <v>75</v>
      </c>
    </row>
    <row r="6" spans="1:16" ht="12.75">
      <c r="A6" s="56" t="s">
        <v>102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</row>
    <row r="7" spans="1:16" ht="24" customHeight="1">
      <c r="A7" s="42" t="s">
        <v>58</v>
      </c>
      <c r="B7" s="59">
        <v>8721</v>
      </c>
      <c r="C7" s="59">
        <v>9520</v>
      </c>
      <c r="D7" s="59">
        <v>727</v>
      </c>
      <c r="E7" s="59">
        <v>727</v>
      </c>
      <c r="F7" s="59">
        <v>726</v>
      </c>
      <c r="G7" s="59">
        <v>727</v>
      </c>
      <c r="H7" s="59">
        <v>727</v>
      </c>
      <c r="I7" s="59">
        <v>727</v>
      </c>
      <c r="J7" s="59">
        <v>726</v>
      </c>
      <c r="K7" s="59">
        <v>727</v>
      </c>
      <c r="L7" s="59">
        <v>727</v>
      </c>
      <c r="M7" s="59">
        <v>726</v>
      </c>
      <c r="N7" s="59">
        <v>1526</v>
      </c>
      <c r="O7" s="59">
        <v>727</v>
      </c>
      <c r="P7" s="60">
        <f aca="true" t="shared" si="0" ref="P7:P15">SUM(D7:O7)</f>
        <v>9520</v>
      </c>
    </row>
    <row r="8" spans="1:16" ht="24" customHeight="1">
      <c r="A8" s="42" t="s">
        <v>103</v>
      </c>
      <c r="B8" s="59">
        <v>1347</v>
      </c>
      <c r="C8" s="59">
        <v>1402</v>
      </c>
      <c r="D8" s="59">
        <v>111</v>
      </c>
      <c r="E8" s="59">
        <v>113</v>
      </c>
      <c r="F8" s="59">
        <v>112</v>
      </c>
      <c r="G8" s="59">
        <v>113</v>
      </c>
      <c r="H8" s="59">
        <v>111</v>
      </c>
      <c r="I8" s="59">
        <v>113</v>
      </c>
      <c r="J8" s="59">
        <v>112</v>
      </c>
      <c r="K8" s="59">
        <v>113</v>
      </c>
      <c r="L8" s="59">
        <v>111</v>
      </c>
      <c r="M8" s="59">
        <v>113</v>
      </c>
      <c r="N8" s="59">
        <v>167</v>
      </c>
      <c r="O8" s="59">
        <v>113</v>
      </c>
      <c r="P8" s="60">
        <f t="shared" si="0"/>
        <v>1402</v>
      </c>
    </row>
    <row r="9" spans="1:16" ht="16.5" customHeight="1">
      <c r="A9" s="42" t="s">
        <v>60</v>
      </c>
      <c r="B9" s="59">
        <v>13373</v>
      </c>
      <c r="C9" s="59">
        <v>18634</v>
      </c>
      <c r="D9" s="59">
        <v>500</v>
      </c>
      <c r="E9" s="59">
        <v>500</v>
      </c>
      <c r="F9" s="59">
        <v>1000</v>
      </c>
      <c r="G9" s="59">
        <v>1800</v>
      </c>
      <c r="H9" s="59">
        <v>1500</v>
      </c>
      <c r="I9" s="59">
        <v>1000</v>
      </c>
      <c r="J9" s="59">
        <v>600</v>
      </c>
      <c r="K9" s="59">
        <v>600</v>
      </c>
      <c r="L9" s="59">
        <v>800</v>
      </c>
      <c r="M9" s="59">
        <v>2000</v>
      </c>
      <c r="N9" s="59">
        <v>3284</v>
      </c>
      <c r="O9" s="59">
        <v>5050</v>
      </c>
      <c r="P9" s="60">
        <f t="shared" si="0"/>
        <v>18634</v>
      </c>
    </row>
    <row r="10" spans="1:16" ht="27.75" customHeight="1">
      <c r="A10" s="42" t="s">
        <v>104</v>
      </c>
      <c r="B10" s="59">
        <v>3000</v>
      </c>
      <c r="C10" s="59">
        <v>3229</v>
      </c>
      <c r="D10" s="59">
        <v>30</v>
      </c>
      <c r="E10" s="59">
        <v>30</v>
      </c>
      <c r="F10" s="59">
        <v>30</v>
      </c>
      <c r="G10" s="59">
        <v>30</v>
      </c>
      <c r="H10" s="59">
        <v>30</v>
      </c>
      <c r="I10" s="59">
        <v>30</v>
      </c>
      <c r="J10" s="59">
        <v>30</v>
      </c>
      <c r="K10" s="59">
        <v>900</v>
      </c>
      <c r="L10" s="59">
        <v>30</v>
      </c>
      <c r="M10" s="59">
        <v>30</v>
      </c>
      <c r="N10" s="59">
        <v>259</v>
      </c>
      <c r="O10" s="59">
        <v>1800</v>
      </c>
      <c r="P10" s="60">
        <f t="shared" si="0"/>
        <v>3229</v>
      </c>
    </row>
    <row r="11" spans="1:16" ht="26.25" customHeight="1">
      <c r="A11" s="42" t="s">
        <v>62</v>
      </c>
      <c r="B11" s="59">
        <v>4010</v>
      </c>
      <c r="C11" s="59">
        <v>3810</v>
      </c>
      <c r="D11" s="59">
        <v>77</v>
      </c>
      <c r="E11" s="59">
        <v>77</v>
      </c>
      <c r="F11" s="59">
        <v>77</v>
      </c>
      <c r="G11" s="59">
        <v>77</v>
      </c>
      <c r="H11" s="59">
        <v>577</v>
      </c>
      <c r="I11" s="59">
        <v>77</v>
      </c>
      <c r="J11" s="59">
        <v>378</v>
      </c>
      <c r="K11" s="59">
        <v>77</v>
      </c>
      <c r="L11" s="59">
        <v>378</v>
      </c>
      <c r="M11" s="59">
        <v>77</v>
      </c>
      <c r="N11" s="59">
        <v>1561</v>
      </c>
      <c r="O11" s="59">
        <v>377</v>
      </c>
      <c r="P11" s="60">
        <f t="shared" si="0"/>
        <v>3810</v>
      </c>
    </row>
    <row r="12" spans="1:16" ht="12.75">
      <c r="A12" s="42" t="s">
        <v>105</v>
      </c>
      <c r="B12" s="59">
        <v>60413</v>
      </c>
      <c r="C12" s="59">
        <v>68942</v>
      </c>
      <c r="D12" s="59"/>
      <c r="E12" s="59"/>
      <c r="F12" s="59"/>
      <c r="G12" s="59"/>
      <c r="H12" s="59">
        <v>3725</v>
      </c>
      <c r="I12" s="59">
        <v>500</v>
      </c>
      <c r="J12" s="59">
        <v>3000</v>
      </c>
      <c r="K12" s="59">
        <v>55743</v>
      </c>
      <c r="L12" s="59">
        <v>1270</v>
      </c>
      <c r="M12" s="59">
        <v>1000</v>
      </c>
      <c r="N12" s="59">
        <v>3314</v>
      </c>
      <c r="O12" s="59">
        <v>390</v>
      </c>
      <c r="P12" s="60">
        <f t="shared" si="0"/>
        <v>68942</v>
      </c>
    </row>
    <row r="13" spans="1:16" ht="12.75">
      <c r="A13" s="45" t="s">
        <v>135</v>
      </c>
      <c r="B13" s="61">
        <v>37848</v>
      </c>
      <c r="C13" s="61">
        <v>59473</v>
      </c>
      <c r="D13" s="61">
        <v>0</v>
      </c>
      <c r="E13" s="61">
        <v>0</v>
      </c>
      <c r="F13" s="61">
        <v>0</v>
      </c>
      <c r="G13" s="61">
        <v>1000</v>
      </c>
      <c r="H13" s="61">
        <v>7175</v>
      </c>
      <c r="I13" s="61">
        <v>9232</v>
      </c>
      <c r="J13" s="61">
        <v>17616</v>
      </c>
      <c r="K13" s="61">
        <v>0</v>
      </c>
      <c r="L13" s="61">
        <v>0</v>
      </c>
      <c r="M13" s="61">
        <v>0</v>
      </c>
      <c r="N13" s="61">
        <v>0</v>
      </c>
      <c r="O13" s="61">
        <v>24450</v>
      </c>
      <c r="P13" s="60">
        <f t="shared" si="0"/>
        <v>59473</v>
      </c>
    </row>
    <row r="14" spans="1:16" ht="22.5" customHeight="1">
      <c r="A14" s="45" t="s">
        <v>119</v>
      </c>
      <c r="B14" s="61">
        <v>2838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2">
        <f t="shared" si="0"/>
        <v>0</v>
      </c>
    </row>
    <row r="15" spans="1:16" ht="27.75" customHeight="1">
      <c r="A15" s="63" t="s">
        <v>106</v>
      </c>
      <c r="B15" s="61">
        <v>0</v>
      </c>
      <c r="C15" s="61">
        <v>500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500</v>
      </c>
      <c r="O15" s="61">
        <v>0</v>
      </c>
      <c r="P15" s="62">
        <f t="shared" si="0"/>
        <v>500</v>
      </c>
    </row>
    <row r="16" spans="1:16" ht="30" customHeight="1">
      <c r="A16" s="63" t="s">
        <v>107</v>
      </c>
      <c r="B16" s="59">
        <v>883</v>
      </c>
      <c r="C16" s="59">
        <v>883</v>
      </c>
      <c r="D16" s="59">
        <v>883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60">
        <f>SUM(D16:O16)</f>
        <v>883</v>
      </c>
    </row>
    <row r="17" spans="1:16" ht="13.5" thickBot="1">
      <c r="A17" s="64" t="s">
        <v>108</v>
      </c>
      <c r="B17" s="65">
        <f>SUM(B7:B16)</f>
        <v>132433</v>
      </c>
      <c r="C17" s="65">
        <f>SUM(C7:C16)</f>
        <v>166393</v>
      </c>
      <c r="D17" s="65">
        <f>SUM(D6:D16)</f>
        <v>2328</v>
      </c>
      <c r="E17" s="65">
        <f aca="true" t="shared" si="1" ref="E17:O17">SUM(E6:E16)</f>
        <v>1447</v>
      </c>
      <c r="F17" s="65">
        <f t="shared" si="1"/>
        <v>1945</v>
      </c>
      <c r="G17" s="65">
        <f t="shared" si="1"/>
        <v>3747</v>
      </c>
      <c r="H17" s="65">
        <f t="shared" si="1"/>
        <v>13845</v>
      </c>
      <c r="I17" s="65">
        <f t="shared" si="1"/>
        <v>11679</v>
      </c>
      <c r="J17" s="65">
        <f t="shared" si="1"/>
        <v>22462</v>
      </c>
      <c r="K17" s="65">
        <f t="shared" si="1"/>
        <v>58160</v>
      </c>
      <c r="L17" s="65">
        <f t="shared" si="1"/>
        <v>3316</v>
      </c>
      <c r="M17" s="65">
        <f t="shared" si="1"/>
        <v>3946</v>
      </c>
      <c r="N17" s="65">
        <f t="shared" si="1"/>
        <v>10611</v>
      </c>
      <c r="O17" s="65">
        <f t="shared" si="1"/>
        <v>32907</v>
      </c>
      <c r="P17" s="66">
        <f>SUM(P7:P16)</f>
        <v>166393</v>
      </c>
    </row>
    <row r="18" spans="1:16" ht="13.5" thickBot="1">
      <c r="A18" s="51" t="s">
        <v>101</v>
      </c>
      <c r="B18" s="65">
        <f>B17</f>
        <v>132433</v>
      </c>
      <c r="C18" s="65">
        <f>C17</f>
        <v>166393</v>
      </c>
      <c r="D18" s="65">
        <f>D17</f>
        <v>2328</v>
      </c>
      <c r="E18" s="65">
        <f aca="true" t="shared" si="2" ref="E18:O18">E17+D18</f>
        <v>3775</v>
      </c>
      <c r="F18" s="65">
        <f t="shared" si="2"/>
        <v>5720</v>
      </c>
      <c r="G18" s="65">
        <f t="shared" si="2"/>
        <v>9467</v>
      </c>
      <c r="H18" s="65">
        <f t="shared" si="2"/>
        <v>23312</v>
      </c>
      <c r="I18" s="65">
        <f t="shared" si="2"/>
        <v>34991</v>
      </c>
      <c r="J18" s="65">
        <f t="shared" si="2"/>
        <v>57453</v>
      </c>
      <c r="K18" s="65">
        <f t="shared" si="2"/>
        <v>115613</v>
      </c>
      <c r="L18" s="65">
        <f t="shared" si="2"/>
        <v>118929</v>
      </c>
      <c r="M18" s="65">
        <f t="shared" si="2"/>
        <v>122875</v>
      </c>
      <c r="N18" s="65">
        <f t="shared" si="2"/>
        <v>133486</v>
      </c>
      <c r="O18" s="65">
        <f t="shared" si="2"/>
        <v>166393</v>
      </c>
      <c r="P18" s="66">
        <f>P17</f>
        <v>166393</v>
      </c>
    </row>
  </sheetData>
  <sheetProtection/>
  <mergeCells count="3">
    <mergeCell ref="O2:P2"/>
    <mergeCell ref="A3:P3"/>
    <mergeCell ref="O4:P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1" sqref="N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simon.ferenc</cp:lastModifiedBy>
  <cp:lastPrinted>2020-05-11T10:27:39Z</cp:lastPrinted>
  <dcterms:created xsi:type="dcterms:W3CDTF">2007-03-26T12:02:37Z</dcterms:created>
  <dcterms:modified xsi:type="dcterms:W3CDTF">2020-12-22T09:31:26Z</dcterms:modified>
  <cp:category/>
  <cp:version/>
  <cp:contentType/>
  <cp:contentStatus/>
</cp:coreProperties>
</file>