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Bevételek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<sst xmlns="http://schemas.openxmlformats.org/spreadsheetml/2006/main" count="263" uniqueCount="223">
  <si>
    <r>
      <t xml:space="preserve"> </t>
    </r>
    <r>
      <rPr>
        <b/>
        <sz val="14"/>
        <rFont val="Times New Roman"/>
        <family val="1"/>
      </rPr>
      <t>BEVÉTELEK ÖSSZESEN:</t>
    </r>
  </si>
  <si>
    <t>KIADÁSOK</t>
  </si>
  <si>
    <t xml:space="preserve">                            Személyi juttatások összesen:</t>
  </si>
  <si>
    <t xml:space="preserve">                            Járulékok összesen:</t>
  </si>
  <si>
    <r>
      <t xml:space="preserve">                           </t>
    </r>
    <r>
      <rPr>
        <b/>
        <sz val="12"/>
        <rFont val="Times New Roman"/>
        <family val="1"/>
      </rPr>
      <t>Szolgáltatások összesen:</t>
    </r>
  </si>
  <si>
    <t xml:space="preserve">                                   Különféle dologi kiadások összesen:</t>
  </si>
  <si>
    <r>
      <t xml:space="preserve">                               </t>
    </r>
    <r>
      <rPr>
        <b/>
        <sz val="12"/>
        <rFont val="Times New Roman"/>
        <family val="1"/>
      </rPr>
      <t>Egyéb folyó kiadások összesen:</t>
    </r>
  </si>
  <si>
    <t xml:space="preserve">                               Személyi juttatások összesen:</t>
  </si>
  <si>
    <t xml:space="preserve">                                 Járulékok összesen:</t>
  </si>
  <si>
    <t xml:space="preserve">                              Készletbeszerzés összesen:</t>
  </si>
  <si>
    <r>
      <t xml:space="preserve">                              </t>
    </r>
    <r>
      <rPr>
        <b/>
        <sz val="12"/>
        <rFont val="Times New Roman"/>
        <family val="1"/>
      </rPr>
      <t xml:space="preserve">Szolgáltatások összesen: </t>
    </r>
  </si>
  <si>
    <r>
      <t xml:space="preserve">                              </t>
    </r>
    <r>
      <rPr>
        <b/>
        <sz val="12"/>
        <rFont val="Times New Roman"/>
        <family val="1"/>
      </rPr>
      <t>Különféle dologi kiadások összesen:</t>
    </r>
  </si>
  <si>
    <t xml:space="preserve">                     Személyi juttatások összesen:</t>
  </si>
  <si>
    <r>
      <t xml:space="preserve">                                 </t>
    </r>
    <r>
      <rPr>
        <b/>
        <sz val="12"/>
        <rFont val="Times New Roman"/>
        <family val="1"/>
      </rPr>
      <t>Járulékok összesen:</t>
    </r>
  </si>
  <si>
    <t xml:space="preserve">                                 Készletbeszerzés összesen:</t>
  </si>
  <si>
    <t xml:space="preserve">                               Szolgáltatások összesen:</t>
  </si>
  <si>
    <t>KIADÁSOK ÖSSZESEN:</t>
  </si>
  <si>
    <t xml:space="preserve">                                 Különféle dologi kiadások összesen:</t>
  </si>
  <si>
    <t xml:space="preserve">                                  Szolgáltatások összesen:</t>
  </si>
  <si>
    <t xml:space="preserve">                                   Szolgáltatások összesen:</t>
  </si>
  <si>
    <t xml:space="preserve">                                     Készletbeszerzés összesen:</t>
  </si>
  <si>
    <r>
      <t xml:space="preserve">                                      </t>
    </r>
    <r>
      <rPr>
        <b/>
        <sz val="12"/>
        <rFont val="Times New Roman"/>
        <family val="1"/>
      </rPr>
      <t>Járulékok összesen:</t>
    </r>
  </si>
  <si>
    <t xml:space="preserve">                             Személyi juttatások összesen:</t>
  </si>
  <si>
    <t>Szociális ellátások</t>
  </si>
  <si>
    <t xml:space="preserve">                                              Beiskolázási támogatás</t>
  </si>
  <si>
    <r>
      <t xml:space="preserve">                                              </t>
    </r>
    <r>
      <rPr>
        <sz val="12"/>
        <rFont val="Times New Roman"/>
        <family val="1"/>
      </rPr>
      <t>Bursa Hungarica</t>
    </r>
  </si>
  <si>
    <r>
      <t xml:space="preserve">                                             </t>
    </r>
    <r>
      <rPr>
        <sz val="12"/>
        <rFont val="Times New Roman"/>
        <family val="1"/>
      </rPr>
      <t>Szülési segél</t>
    </r>
    <r>
      <rPr>
        <b/>
        <sz val="12"/>
        <rFont val="Times New Roman"/>
        <family val="1"/>
      </rPr>
      <t>y</t>
    </r>
  </si>
  <si>
    <t>Település-üzemeltetéshez kapcsolódó feladatellátás támogatás összesen</t>
  </si>
  <si>
    <t>Hozzájárulás a pénzbeli szociális ellátásokhoz</t>
  </si>
  <si>
    <t>Egyéb önkormányzati feladatok támogatása</t>
  </si>
  <si>
    <r>
      <t xml:space="preserve">  </t>
    </r>
    <r>
      <rPr>
        <sz val="12"/>
        <rFont val="Times New Roman"/>
        <family val="1"/>
      </rPr>
      <t xml:space="preserve"> Folyószámla és egyéb számlák kamata</t>
    </r>
  </si>
  <si>
    <t xml:space="preserve">   Pénzmaradvány</t>
  </si>
  <si>
    <r>
      <t xml:space="preserve"> </t>
    </r>
    <r>
      <rPr>
        <i/>
        <sz val="12"/>
        <rFont val="Times New Roman"/>
        <family val="1"/>
      </rPr>
      <t>Helyi adók</t>
    </r>
  </si>
  <si>
    <t xml:space="preserve">           Iparűzési adó</t>
  </si>
  <si>
    <r>
      <t xml:space="preserve">           </t>
    </r>
    <r>
      <rPr>
        <sz val="12"/>
        <rFont val="Times New Roman"/>
        <family val="1"/>
      </rPr>
      <t>Gépjárműadó</t>
    </r>
  </si>
  <si>
    <r>
      <t xml:space="preserve">  </t>
    </r>
    <r>
      <rPr>
        <sz val="10"/>
        <rFont val="Arial"/>
        <family val="2"/>
      </rPr>
      <t xml:space="preserve">         </t>
    </r>
    <r>
      <rPr>
        <sz val="12"/>
        <rFont val="Times New Roman"/>
        <family val="1"/>
      </rPr>
      <t>Önkormányzati lakások lakbérbevétele</t>
    </r>
  </si>
  <si>
    <t xml:space="preserve">           Telefon társaságok bérleti díja</t>
  </si>
  <si>
    <t xml:space="preserve">           Egyéb bevételek (létra-,betonkeverő-,fénym. haszn.)</t>
  </si>
  <si>
    <t xml:space="preserve">    Továbbszámlázott szolgáltatások ( gáz, kéményseprés )</t>
  </si>
  <si>
    <t xml:space="preserve">           Földbérlet</t>
  </si>
  <si>
    <t xml:space="preserve">  TB támogatás </t>
  </si>
  <si>
    <t xml:space="preserve">  Egyéb sajátos folyó bevételek   </t>
  </si>
  <si>
    <t xml:space="preserve"> Villamos energia díja</t>
  </si>
  <si>
    <t xml:space="preserve"> ÁFA</t>
  </si>
  <si>
    <t xml:space="preserve"> Önkormányzati jogalkotás</t>
  </si>
  <si>
    <t xml:space="preserve"> Adó, illeték kiszabása, beszedése, adóellenőrzés</t>
  </si>
  <si>
    <t xml:space="preserve"> Finanszírozási műveletek</t>
  </si>
  <si>
    <t xml:space="preserve"> Város- és községgazdálkodás</t>
  </si>
  <si>
    <t xml:space="preserve"> Család- és nővédelmi egészségügyi gondozás</t>
  </si>
  <si>
    <t xml:space="preserve"> Egyéb bérrendszer alá tart. munkabére</t>
  </si>
  <si>
    <r>
      <t xml:space="preserve"> </t>
    </r>
    <r>
      <rPr>
        <sz val="12"/>
        <rFont val="Times New Roman"/>
        <family val="1"/>
      </rPr>
      <t>Étkezési hozzájárulás</t>
    </r>
  </si>
  <si>
    <t xml:space="preserve"> Polgármester tiszteletdíja</t>
  </si>
  <si>
    <t xml:space="preserve"> Polgármester költségtérítése</t>
  </si>
  <si>
    <t xml:space="preserve"> Megbízási díj</t>
  </si>
  <si>
    <r>
      <t xml:space="preserve"> </t>
    </r>
    <r>
      <rPr>
        <sz val="12"/>
        <rFont val="Times New Roman"/>
        <family val="1"/>
      </rPr>
      <t>Képviselők tiszteletdíja</t>
    </r>
  </si>
  <si>
    <t xml:space="preserve"> Szakmai anyag</t>
  </si>
  <si>
    <t xml:space="preserve"> Kisértékű tárgyi eszköz, számítógép beszerzés</t>
  </si>
  <si>
    <r>
      <t xml:space="preserve"> </t>
    </r>
    <r>
      <rPr>
        <sz val="12"/>
        <rFont val="Times New Roman"/>
        <family val="1"/>
      </rPr>
      <t>Munkaruha</t>
    </r>
  </si>
  <si>
    <t xml:space="preserve"> Karbantartási anyag</t>
  </si>
  <si>
    <t xml:space="preserve"> Egyéb készletbeszerzés</t>
  </si>
  <si>
    <t xml:space="preserve"> Telefondíj</t>
  </si>
  <si>
    <r>
      <t xml:space="preserve"> </t>
    </r>
    <r>
      <rPr>
        <sz val="12"/>
        <rFont val="Times New Roman"/>
        <family val="1"/>
      </rPr>
      <t>Szállítási szolgáltatás (kompjegy és egyéb fuvar)</t>
    </r>
  </si>
  <si>
    <t xml:space="preserve"> Gázdíj</t>
  </si>
  <si>
    <t xml:space="preserve"> Vízdíj</t>
  </si>
  <si>
    <t xml:space="preserve"> Számítógépek átalánydíjas karbantartása</t>
  </si>
  <si>
    <r>
      <t xml:space="preserve"> </t>
    </r>
    <r>
      <rPr>
        <sz val="12"/>
        <rFont val="Times New Roman"/>
        <family val="1"/>
      </rPr>
      <t>Egyéb karbantartás, kisjavítás</t>
    </r>
  </si>
  <si>
    <r>
      <t xml:space="preserve"> </t>
    </r>
    <r>
      <rPr>
        <sz val="12"/>
        <rFont val="Times New Roman"/>
        <family val="1"/>
      </rPr>
      <t>Szemétszállítás</t>
    </r>
  </si>
  <si>
    <r>
      <t xml:space="preserve">  </t>
    </r>
    <r>
      <rPr>
        <sz val="12"/>
        <rFont val="Times New Roman"/>
        <family val="1"/>
      </rPr>
      <t>ÁFA</t>
    </r>
  </si>
  <si>
    <t xml:space="preserve">  Belföldi kiküldetés</t>
  </si>
  <si>
    <r>
      <t xml:space="preserve">  </t>
    </r>
    <r>
      <rPr>
        <sz val="12"/>
        <rFont val="Times New Roman"/>
        <family val="1"/>
      </rPr>
      <t>Egyéb különféle dologi kiadások (falunap, Márton nap, stb.)</t>
    </r>
  </si>
  <si>
    <t xml:space="preserve">  Reprezentáció</t>
  </si>
  <si>
    <r>
      <t xml:space="preserve">  </t>
    </r>
    <r>
      <rPr>
        <sz val="12"/>
        <rFont val="Times New Roman"/>
        <family val="1"/>
      </rPr>
      <t>Idősek és gyerekek karácsonya</t>
    </r>
  </si>
  <si>
    <r>
      <t xml:space="preserve">  </t>
    </r>
    <r>
      <rPr>
        <sz val="12"/>
        <rFont val="Times New Roman"/>
        <family val="1"/>
      </rPr>
      <t>Tanfolyamok díjai</t>
    </r>
  </si>
  <si>
    <t xml:space="preserve"> Biztosítási díj (épületek)</t>
  </si>
  <si>
    <r>
      <t xml:space="preserve"> </t>
    </r>
    <r>
      <rPr>
        <sz val="12"/>
        <rFont val="Times New Roman"/>
        <family val="1"/>
      </rPr>
      <t>Bankköltség</t>
    </r>
  </si>
  <si>
    <r>
      <t xml:space="preserve"> </t>
    </r>
    <r>
      <rPr>
        <sz val="12"/>
        <rFont val="Times New Roman"/>
        <family val="1"/>
      </rPr>
      <t xml:space="preserve">Tagdíjak (hull.gazd, hull. lerakó, vizitárs.)  </t>
    </r>
  </si>
  <si>
    <t xml:space="preserve"> Részvételi díjak (Kihívás Napja, Jonatán)</t>
  </si>
  <si>
    <t xml:space="preserve">  Általános tartalék </t>
  </si>
  <si>
    <r>
      <t xml:space="preserve"> </t>
    </r>
    <r>
      <rPr>
        <i/>
        <sz val="12"/>
        <rFont val="Times New Roman"/>
        <family val="1"/>
      </rPr>
      <t>Működési célú pénzeszközátadás államházt. belülre</t>
    </r>
  </si>
  <si>
    <t xml:space="preserve">      Mohácsra járó óvodások utáni hozzájár.</t>
  </si>
  <si>
    <r>
      <t xml:space="preserve"> </t>
    </r>
    <r>
      <rPr>
        <i/>
        <sz val="12"/>
        <rFont val="Times New Roman"/>
        <family val="1"/>
      </rPr>
      <t>Működési célú pénzeszközátadás államházt. Kívűlre</t>
    </r>
  </si>
  <si>
    <t xml:space="preserve">      Betegszállítás támogatása</t>
  </si>
  <si>
    <t xml:space="preserve">      Szennyvíz és szilárd hulladék támogatása</t>
  </si>
  <si>
    <t xml:space="preserve">      Rendőrség támogatása</t>
  </si>
  <si>
    <t xml:space="preserve"> Város- és községgazdálkodás m.n.s. szolgáltatások  </t>
  </si>
  <si>
    <t xml:space="preserve"> Egyéb bérrendszer alá tart. bére</t>
  </si>
  <si>
    <t xml:space="preserve"> Vegyszer</t>
  </si>
  <si>
    <r>
      <t xml:space="preserve">  </t>
    </r>
    <r>
      <rPr>
        <sz val="12"/>
        <rFont val="Times New Roman"/>
        <family val="1"/>
      </rPr>
      <t>Hajtó- és kenőanyag</t>
    </r>
  </si>
  <si>
    <r>
      <t xml:space="preserve">  </t>
    </r>
    <r>
      <rPr>
        <sz val="12"/>
        <rFont val="Times New Roman"/>
        <family val="1"/>
      </rPr>
      <t>Kis értékű tárgyi eszköz</t>
    </r>
  </si>
  <si>
    <r>
      <t xml:space="preserve">  </t>
    </r>
    <r>
      <rPr>
        <sz val="12"/>
        <rFont val="Times New Roman"/>
        <family val="1"/>
      </rPr>
      <t>Munkaruha</t>
    </r>
  </si>
  <si>
    <t xml:space="preserve">  Egyéb készletbeszerzés</t>
  </si>
  <si>
    <r>
      <t xml:space="preserve"> </t>
    </r>
    <r>
      <rPr>
        <sz val="12"/>
        <rFont val="Times New Roman"/>
        <family val="1"/>
      </rPr>
      <t>Gázdíj (iskola alapdíj, orvosnak továbbsz.)</t>
    </r>
  </si>
  <si>
    <t xml:space="preserve">  Villamos energia díja</t>
  </si>
  <si>
    <t xml:space="preserve">  Vízdíj</t>
  </si>
  <si>
    <t xml:space="preserve">  Egyéb karbantartás, kisjavítás</t>
  </si>
  <si>
    <r>
      <t xml:space="preserve">  </t>
    </r>
    <r>
      <rPr>
        <sz val="12"/>
        <rFont val="Times New Roman"/>
        <family val="1"/>
      </rPr>
      <t xml:space="preserve">Hókotrás                                                                                                            </t>
    </r>
  </si>
  <si>
    <t xml:space="preserve">  Szúnyogirtás                                                                                                      </t>
  </si>
  <si>
    <r>
      <t xml:space="preserve">  </t>
    </r>
    <r>
      <rPr>
        <sz val="12"/>
        <rFont val="Times New Roman"/>
        <family val="1"/>
      </rPr>
      <t>Kéményseprés, szemétszállítás</t>
    </r>
  </si>
  <si>
    <t xml:space="preserve"> Köztemető fenntartási feladatok </t>
  </si>
  <si>
    <t xml:space="preserve"> Közvilágítási feladatok</t>
  </si>
  <si>
    <r>
      <t xml:space="preserve"> </t>
    </r>
    <r>
      <rPr>
        <sz val="12"/>
        <rFont val="Times New Roman"/>
        <family val="1"/>
      </rPr>
      <t>ÁFA</t>
    </r>
  </si>
  <si>
    <t xml:space="preserve"> Közalkalmazott alapilletménye</t>
  </si>
  <si>
    <r>
      <t xml:space="preserve"> </t>
    </r>
    <r>
      <rPr>
        <sz val="12"/>
        <rFont val="Times New Roman"/>
        <family val="1"/>
      </rPr>
      <t>Közalkalmazott területi pótléka</t>
    </r>
  </si>
  <si>
    <t xml:space="preserve"> Részmunkaidős közalkalmazott bére</t>
  </si>
  <si>
    <t xml:space="preserve"> Egyéb karbantartás, kisjavítás</t>
  </si>
  <si>
    <r>
      <t xml:space="preserve"> </t>
    </r>
    <r>
      <rPr>
        <sz val="12"/>
        <rFont val="Times New Roman"/>
        <family val="1"/>
      </rPr>
      <t>Kéményseprés</t>
    </r>
  </si>
  <si>
    <t xml:space="preserve"> Belföldi kiküldetés</t>
  </si>
  <si>
    <r>
      <t xml:space="preserve"> </t>
    </r>
    <r>
      <rPr>
        <sz val="12"/>
        <rFont val="Times New Roman"/>
        <family val="1"/>
      </rPr>
      <t>Rendszeres szociális segély</t>
    </r>
  </si>
  <si>
    <r>
      <t xml:space="preserve"> </t>
    </r>
    <r>
      <rPr>
        <sz val="12"/>
        <rFont val="Times New Roman"/>
        <family val="1"/>
      </rPr>
      <t xml:space="preserve">Lakásfenntartási támogatás normatív alapon                                                      </t>
    </r>
  </si>
  <si>
    <t xml:space="preserve"> Ápolási díj méltányossági alapon                                                                       </t>
  </si>
  <si>
    <t xml:space="preserve"> Átmeneti segély                                                                                                  </t>
  </si>
  <si>
    <t xml:space="preserve"> Temetési segély                                                                                                  </t>
  </si>
  <si>
    <t xml:space="preserve"> Egyéb önkormányzati eseti pénzbeli ellátások                                               </t>
  </si>
  <si>
    <t xml:space="preserve"> Közgyógyellátás                                                                                                  </t>
  </si>
  <si>
    <r>
      <t xml:space="preserve"> Köztemetés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</t>
    </r>
  </si>
  <si>
    <t xml:space="preserve">  Könyvtári szolgáltatások</t>
  </si>
  <si>
    <r>
      <t xml:space="preserve"> </t>
    </r>
    <r>
      <rPr>
        <sz val="12"/>
        <rFont val="Times New Roman"/>
        <family val="1"/>
      </rPr>
      <t>Munkaruha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</si>
  <si>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sz val="12"/>
        <rFont val="Times New Roman"/>
        <family val="1"/>
      </rPr>
      <t>Egyéb készletbeszerzés</t>
    </r>
  </si>
  <si>
    <r>
      <t xml:space="preserve"> </t>
    </r>
    <r>
      <rPr>
        <sz val="12"/>
        <rFont val="Times New Roman"/>
        <family val="1"/>
      </rPr>
      <t>Kéményseprés, szemétszállítás</t>
    </r>
  </si>
  <si>
    <r>
      <t xml:space="preserve">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ÁFA</t>
    </r>
  </si>
  <si>
    <t xml:space="preserve"> Közműv. Int. közösségi színterek működtetése</t>
  </si>
  <si>
    <r>
      <t xml:space="preserve"> </t>
    </r>
    <r>
      <rPr>
        <sz val="12"/>
        <rFont val="Times New Roman"/>
        <family val="1"/>
      </rPr>
      <t>Vízdíj</t>
    </r>
  </si>
  <si>
    <t xml:space="preserve"> Önkormányzati jogalkotás  összesen</t>
  </si>
  <si>
    <t xml:space="preserve"> Adó, illeték kiszabása, beszedése, adóellenőrzés   összesen</t>
  </si>
  <si>
    <t xml:space="preserve"> Finanszírozási műveletek  összesen</t>
  </si>
  <si>
    <t xml:space="preserve"> Város- és községgazdálkodás  összesen</t>
  </si>
  <si>
    <t xml:space="preserve"> Család- és nővédelmi egészségügyi gondozás  összesen</t>
  </si>
  <si>
    <t xml:space="preserve"> Önkormányzati jogalkotás   összesen</t>
  </si>
  <si>
    <t xml:space="preserve"> Város- és községgazdálkodás m.n.s. szolgáltatások  összesen</t>
  </si>
  <si>
    <t xml:space="preserve"> Köztemető fenntartási feladatok   összesen</t>
  </si>
  <si>
    <t xml:space="preserve"> Közvilágítási feladatok  összesen</t>
  </si>
  <si>
    <t>Szociális ellátások  összesen</t>
  </si>
  <si>
    <t xml:space="preserve">  Könyvtári szolgáltatások  összesen</t>
  </si>
  <si>
    <t xml:space="preserve"> Közműv. Int. közösségi színterek működtetése  összesen</t>
  </si>
  <si>
    <t xml:space="preserve"> Szociális hozzájárulási adó</t>
  </si>
  <si>
    <t xml:space="preserve"> EHO</t>
  </si>
  <si>
    <t xml:space="preserve"> Kifizetői adó</t>
  </si>
  <si>
    <t xml:space="preserve"> Könyvtári szolgáltatások</t>
  </si>
  <si>
    <t xml:space="preserve">  Könyvtári feladatok támogatása</t>
  </si>
  <si>
    <t xml:space="preserve"> Könyvtári szolgáltatások  összesen</t>
  </si>
  <si>
    <t xml:space="preserve">      Mohácsi Többcélú Kistérségi Társulás hozzájár.</t>
  </si>
  <si>
    <t xml:space="preserve">   Egyéb kiadások</t>
  </si>
  <si>
    <t xml:space="preserve">   ÁFA</t>
  </si>
  <si>
    <t>Lakott külterülettel kapcsolatos támogatás</t>
  </si>
  <si>
    <t>Alpolgármester tiszteletdíja</t>
  </si>
  <si>
    <t>Alpolgármester költségtérítése</t>
  </si>
  <si>
    <t>Foglalkoztatást helyettesítő támogatás</t>
  </si>
  <si>
    <t>Könyv, folyóirat</t>
  </si>
  <si>
    <t xml:space="preserve">          Üzlethelyiségek lakbérbevétele</t>
  </si>
  <si>
    <t xml:space="preserve">          Egyéb helyiségek bérleti díja</t>
  </si>
  <si>
    <t xml:space="preserve">           Ingatlaneladásból származó részlet bevétel</t>
  </si>
  <si>
    <t>Ingatlaneladásból származó bevétel</t>
  </si>
  <si>
    <t xml:space="preserve">           Egyéb bevétel ( takarmány )</t>
  </si>
  <si>
    <t xml:space="preserve">      Lánycsóki KÖH. Fenntartáshoz hozzájárulás</t>
  </si>
  <si>
    <t>Tető felújítás</t>
  </si>
  <si>
    <t>Tető felújítás áfája</t>
  </si>
  <si>
    <t>Csatornázás</t>
  </si>
  <si>
    <t xml:space="preserve">                                             Étkezési támogatás</t>
  </si>
  <si>
    <t>Orvosi rendelő tetőfelújítás</t>
  </si>
  <si>
    <t>Orovsi rendelő tetőfelújítás áfája</t>
  </si>
  <si>
    <t>Szolgáltatás - veszélyes fák kivágása</t>
  </si>
  <si>
    <t>Kisértékű tárgyi eszköz</t>
  </si>
  <si>
    <t>Kiértékű tárgyi eszköz</t>
  </si>
  <si>
    <t>Változás</t>
  </si>
  <si>
    <t>Eredeti</t>
  </si>
  <si>
    <t>Módosított előirányzat</t>
  </si>
  <si>
    <t xml:space="preserve">Egyéb működési célú támogatások bevételei államháztartáson belülről </t>
  </si>
  <si>
    <t xml:space="preserve">Köztemető fenntartás </t>
  </si>
  <si>
    <t>Szolgáltatások ellenértéke</t>
  </si>
  <si>
    <t>Köztemető fenntartás összesen</t>
  </si>
  <si>
    <t>Magánszemélyek adója</t>
  </si>
  <si>
    <t>Késedelmi, önellenőrzési pótlék</t>
  </si>
  <si>
    <t xml:space="preserve">Felhalmozási célú visszatéritendő támogatások </t>
  </si>
  <si>
    <t>Kamatbevételek</t>
  </si>
  <si>
    <t>Közfoglalkoztatás</t>
  </si>
  <si>
    <t>Egyéb működési célú támpogatás bevételei</t>
  </si>
  <si>
    <t>Közfoglalkoztatás összesen</t>
  </si>
  <si>
    <t>Egyéb működési bevétel</t>
  </si>
  <si>
    <t>Egészségügyi alapellátás fejlesztése támogatás</t>
  </si>
  <si>
    <t>Egyéb külső személyi juttatások</t>
  </si>
  <si>
    <t>Szakmai anyagok beszerzése</t>
  </si>
  <si>
    <t>Irodaszer</t>
  </si>
  <si>
    <t>Telefondíj</t>
  </si>
  <si>
    <t>Áramdíj</t>
  </si>
  <si>
    <t>Gázdíj</t>
  </si>
  <si>
    <t>Informatikai eszközök beszerzése</t>
  </si>
  <si>
    <t>Egyéb tárgyi eszköz beszerzés</t>
  </si>
  <si>
    <t>Beruházási célú áfa</t>
  </si>
  <si>
    <t>Államháztartáson belüli megelőlegezések visszafizetése</t>
  </si>
  <si>
    <t>Finanszírozási műveletek összesen</t>
  </si>
  <si>
    <t xml:space="preserve">                            Készletbeszerzés összesen:</t>
  </si>
  <si>
    <t>Foglalkoztatott egyéb személyi juttatásai</t>
  </si>
  <si>
    <t>Egyéb kommunikációs szollgáltatás</t>
  </si>
  <si>
    <t>Más egyéb szolgáltatás</t>
  </si>
  <si>
    <t>Beruházási áfa</t>
  </si>
  <si>
    <t>Üzemeltetési anyagok beszerzése</t>
  </si>
  <si>
    <t>Közfoglalkoztatott bérköltsége</t>
  </si>
  <si>
    <t>Egyéb költségtérítés</t>
  </si>
  <si>
    <t>Fogllakoztatott egyéb személyi juttatásai</t>
  </si>
  <si>
    <t>Személyi juttatások összesen:</t>
  </si>
  <si>
    <t>Szociális hozzájárulási adó</t>
  </si>
  <si>
    <t xml:space="preserve">Járulékok összesen: </t>
  </si>
  <si>
    <t>Hajtó és kenőanyag</t>
  </si>
  <si>
    <t>Munkaruha</t>
  </si>
  <si>
    <t>Mindazok amelyek nem szakmai anyagok</t>
  </si>
  <si>
    <t>Egyéb szolgáltatás</t>
  </si>
  <si>
    <t>Szállítás</t>
  </si>
  <si>
    <t>Készletek összesen:</t>
  </si>
  <si>
    <t xml:space="preserve">Szolgáltatások összesen: </t>
  </si>
  <si>
    <t>ÁFA</t>
  </si>
  <si>
    <t xml:space="preserve">Különféle dologi kiadás összesen: </t>
  </si>
  <si>
    <t>Közfoglalkoztatás összesen:</t>
  </si>
  <si>
    <t>Betrvezett dologi kiadások</t>
  </si>
  <si>
    <t xml:space="preserve">Egészségügyi alapellátás fejelsztése kiadások </t>
  </si>
  <si>
    <t xml:space="preserve">                       Különféle dologi kiadások összesen:</t>
  </si>
  <si>
    <t xml:space="preserve">Változás </t>
  </si>
  <si>
    <t>II. pótköltségvetés</t>
  </si>
  <si>
    <t>Egyéb működési bevételek</t>
  </si>
  <si>
    <t>II.pótköltségvetés</t>
  </si>
  <si>
    <t xml:space="preserve">                                             Felújítás, beszerzés</t>
  </si>
  <si>
    <r>
      <t xml:space="preserve"> </t>
    </r>
    <r>
      <rPr>
        <sz val="12"/>
        <rFont val="Times New Roman"/>
        <family val="1"/>
      </rPr>
      <t>Tűzoltó készülék karbantartása, egyéb szolgáltatás</t>
    </r>
  </si>
  <si>
    <t xml:space="preserve">3. melléklet a 11/2015.(XI.2.) önkormányzati rendelethez </t>
  </si>
  <si>
    <t>"3. melléklet az 1/2015. (II.10.)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</si>
</sst>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\ &quot;Ft&quot;"/>
    <numFmt numFmtId="176" formatCode="#,##0\ _F_t"/>
    <numFmt numFmtId="177" formatCode="#,##0.00\ _F_t"/>
    <numFmt numFmtId="178" formatCode="#,##0.00\ &quot;Ft&quot;"/>
    <numFmt numFmtId="179" formatCode="[$-40E]yyyy\.\ mmmm\ d\.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Accounting"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3" fillId="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31" fillId="6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5" fontId="0" fillId="0" borderId="0" xfId="0" applyNumberFormat="1" applyAlignment="1">
      <alignment/>
    </xf>
    <xf numFmtId="175" fontId="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4" fillId="24" borderId="0" xfId="0" applyFont="1" applyFill="1" applyAlignment="1">
      <alignment/>
    </xf>
    <xf numFmtId="175" fontId="13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13" fillId="23" borderId="10" xfId="0" applyNumberFormat="1" applyFont="1" applyFill="1" applyBorder="1" applyAlignment="1">
      <alignment/>
    </xf>
    <xf numFmtId="0" fontId="2" fillId="23" borderId="11" xfId="0" applyFont="1" applyFill="1" applyBorder="1" applyAlignment="1">
      <alignment/>
    </xf>
    <xf numFmtId="175" fontId="2" fillId="0" borderId="1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175" fontId="1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25" borderId="11" xfId="0" applyFont="1" applyFill="1" applyBorder="1" applyAlignment="1">
      <alignment/>
    </xf>
    <xf numFmtId="0" fontId="1" fillId="25" borderId="0" xfId="0" applyFont="1" applyFill="1" applyAlignment="1">
      <alignment/>
    </xf>
    <xf numFmtId="175" fontId="0" fillId="0" borderId="0" xfId="0" applyNumberFormat="1" applyFont="1" applyBorder="1" applyAlignment="1">
      <alignment/>
    </xf>
    <xf numFmtId="0" fontId="4" fillId="24" borderId="11" xfId="0" applyFont="1" applyFill="1" applyBorder="1" applyAlignment="1">
      <alignment/>
    </xf>
    <xf numFmtId="175" fontId="0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5" fontId="13" fillId="0" borderId="0" xfId="0" applyNumberFormat="1" applyFont="1" applyFill="1" applyAlignment="1">
      <alignment/>
    </xf>
    <xf numFmtId="175" fontId="13" fillId="0" borderId="1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/>
    </xf>
    <xf numFmtId="175" fontId="0" fillId="23" borderId="12" xfId="0" applyNumberFormat="1" applyFill="1" applyBorder="1" applyAlignment="1">
      <alignment/>
    </xf>
    <xf numFmtId="175" fontId="11" fillId="23" borderId="12" xfId="0" applyNumberFormat="1" applyFont="1" applyFill="1" applyBorder="1" applyAlignment="1">
      <alignment/>
    </xf>
    <xf numFmtId="17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5" fontId="6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2" fillId="0" borderId="0" xfId="0" applyNumberFormat="1" applyFont="1" applyAlignment="1">
      <alignment horizontal="left" indent="3"/>
    </xf>
    <xf numFmtId="0" fontId="13" fillId="0" borderId="0" xfId="0" applyFont="1" applyAlignment="1">
      <alignment/>
    </xf>
    <xf numFmtId="175" fontId="17" fillId="0" borderId="0" xfId="0" applyNumberFormat="1" applyFont="1" applyAlignment="1">
      <alignment/>
    </xf>
    <xf numFmtId="175" fontId="2" fillId="0" borderId="0" xfId="0" applyNumberFormat="1" applyFont="1" applyAlignment="1">
      <alignment horizontal="center"/>
    </xf>
    <xf numFmtId="175" fontId="14" fillId="0" borderId="0" xfId="0" applyNumberFormat="1" applyFont="1" applyAlignment="1">
      <alignment/>
    </xf>
    <xf numFmtId="175" fontId="1" fillId="25" borderId="0" xfId="0" applyNumberFormat="1" applyFont="1" applyFill="1" applyAlignment="1">
      <alignment horizontal="right"/>
    </xf>
    <xf numFmtId="175" fontId="18" fillId="25" borderId="0" xfId="0" applyNumberFormat="1" applyFont="1" applyFill="1" applyAlignment="1">
      <alignment/>
    </xf>
    <xf numFmtId="175" fontId="1" fillId="0" borderId="0" xfId="0" applyNumberFormat="1" applyFont="1" applyAlignment="1">
      <alignment horizontal="right"/>
    </xf>
    <xf numFmtId="175" fontId="2" fillId="23" borderId="10" xfId="0" applyNumberFormat="1" applyFont="1" applyFill="1" applyBorder="1" applyAlignment="1">
      <alignment/>
    </xf>
    <xf numFmtId="175" fontId="2" fillId="24" borderId="0" xfId="0" applyNumberFormat="1" applyFont="1" applyFill="1" applyAlignment="1">
      <alignment/>
    </xf>
    <xf numFmtId="175" fontId="2" fillId="24" borderId="10" xfId="0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24" borderId="0" xfId="0" applyNumberFormat="1" applyFont="1" applyFill="1" applyAlignment="1">
      <alignment/>
    </xf>
    <xf numFmtId="175" fontId="6" fillId="24" borderId="0" xfId="0" applyNumberFormat="1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4" fillId="2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14" fillId="24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2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25" borderId="11" xfId="0" applyFont="1" applyFill="1" applyBorder="1" applyAlignment="1">
      <alignment horizontal="right" wrapText="1"/>
    </xf>
    <xf numFmtId="0" fontId="10" fillId="23" borderId="11" xfId="0" applyFont="1" applyFill="1" applyBorder="1" applyAlignment="1">
      <alignment wrapText="1"/>
    </xf>
    <xf numFmtId="42" fontId="0" fillId="0" borderId="0" xfId="0" applyNumberFormat="1" applyAlignment="1">
      <alignment/>
    </xf>
    <xf numFmtId="42" fontId="13" fillId="0" borderId="0" xfId="0" applyNumberFormat="1" applyFont="1" applyAlignment="1">
      <alignment horizontal="center"/>
    </xf>
    <xf numFmtId="42" fontId="0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0" fillId="0" borderId="0" xfId="0" applyNumberFormat="1" applyFont="1" applyFill="1" applyAlignment="1">
      <alignment/>
    </xf>
    <xf numFmtId="42" fontId="0" fillId="0" borderId="0" xfId="0" applyNumberFormat="1" applyFill="1" applyAlignment="1">
      <alignment/>
    </xf>
    <xf numFmtId="42" fontId="13" fillId="0" borderId="0" xfId="0" applyNumberFormat="1" applyFont="1" applyFill="1" applyAlignment="1">
      <alignment/>
    </xf>
    <xf numFmtId="42" fontId="13" fillId="0" borderId="0" xfId="0" applyNumberFormat="1" applyFont="1" applyAlignment="1">
      <alignment/>
    </xf>
    <xf numFmtId="0" fontId="4" fillId="24" borderId="11" xfId="0" applyFont="1" applyFill="1" applyBorder="1" applyAlignment="1">
      <alignment wrapText="1"/>
    </xf>
    <xf numFmtId="42" fontId="0" fillId="24" borderId="0" xfId="0" applyNumberFormat="1" applyFill="1" applyAlignment="1">
      <alignment/>
    </xf>
    <xf numFmtId="0" fontId="4" fillId="24" borderId="11" xfId="0" applyFont="1" applyFill="1" applyBorder="1" applyAlignment="1">
      <alignment horizontal="left" wrapText="1"/>
    </xf>
    <xf numFmtId="0" fontId="14" fillId="24" borderId="11" xfId="0" applyFont="1" applyFill="1" applyBorder="1" applyAlignment="1">
      <alignment wrapText="1"/>
    </xf>
    <xf numFmtId="175" fontId="1" fillId="24" borderId="0" xfId="0" applyNumberFormat="1" applyFont="1" applyFill="1" applyAlignment="1">
      <alignment/>
    </xf>
    <xf numFmtId="42" fontId="19" fillId="0" borderId="0" xfId="0" applyNumberFormat="1" applyFont="1" applyAlignment="1">
      <alignment/>
    </xf>
    <xf numFmtId="42" fontId="13" fillId="24" borderId="0" xfId="0" applyNumberFormat="1" applyFont="1" applyFill="1" applyAlignment="1">
      <alignment/>
    </xf>
    <xf numFmtId="42" fontId="19" fillId="24" borderId="0" xfId="0" applyNumberFormat="1" applyFont="1" applyFill="1" applyAlignment="1">
      <alignment/>
    </xf>
    <xf numFmtId="175" fontId="14" fillId="23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42" fontId="20" fillId="23" borderId="0" xfId="0" applyNumberFormat="1" applyFont="1" applyFill="1" applyAlignment="1">
      <alignment/>
    </xf>
    <xf numFmtId="42" fontId="19" fillId="0" borderId="0" xfId="0" applyNumberFormat="1" applyFont="1" applyAlignment="1">
      <alignment horizontal="left"/>
    </xf>
    <xf numFmtId="175" fontId="20" fillId="24" borderId="0" xfId="0" applyNumberFormat="1" applyFont="1" applyFill="1" applyAlignment="1">
      <alignment/>
    </xf>
    <xf numFmtId="42" fontId="20" fillId="24" borderId="0" xfId="0" applyNumberFormat="1" applyFont="1" applyFill="1" applyAlignment="1">
      <alignment/>
    </xf>
    <xf numFmtId="175" fontId="13" fillId="24" borderId="0" xfId="0" applyNumberFormat="1" applyFont="1" applyFill="1" applyAlignment="1">
      <alignment/>
    </xf>
    <xf numFmtId="0" fontId="2" fillId="24" borderId="11" xfId="0" applyFont="1" applyFill="1" applyBorder="1" applyAlignment="1">
      <alignment/>
    </xf>
    <xf numFmtId="42" fontId="0" fillId="23" borderId="0" xfId="0" applyNumberForma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60.375" style="0" customWidth="1"/>
    <col min="2" max="2" width="14.125" style="0" customWidth="1"/>
    <col min="3" max="3" width="14.125" style="5" customWidth="1"/>
    <col min="4" max="4" width="21.25390625" style="24" customWidth="1"/>
    <col min="5" max="5" width="12.625" style="75" bestFit="1" customWidth="1"/>
    <col min="6" max="6" width="18.25390625" style="75" customWidth="1"/>
  </cols>
  <sheetData>
    <row r="1" ht="15.75">
      <c r="A1" s="1" t="s">
        <v>221</v>
      </c>
    </row>
    <row r="2" spans="1:6" ht="15.75" customHeight="1">
      <c r="A2" s="101"/>
      <c r="B2" s="100" t="s">
        <v>222</v>
      </c>
      <c r="C2" s="100"/>
      <c r="D2" s="100"/>
      <c r="E2" s="100"/>
      <c r="F2" s="100"/>
    </row>
    <row r="3" ht="15.75" customHeight="1"/>
    <row r="4" spans="1:6" ht="15.75">
      <c r="A4" s="8" t="s">
        <v>44</v>
      </c>
      <c r="B4" s="40" t="s">
        <v>164</v>
      </c>
      <c r="C4" s="39" t="s">
        <v>163</v>
      </c>
      <c r="D4" s="39" t="s">
        <v>165</v>
      </c>
      <c r="E4" s="76" t="s">
        <v>215</v>
      </c>
      <c r="F4" s="76" t="s">
        <v>216</v>
      </c>
    </row>
    <row r="5" spans="1:6" ht="15.75">
      <c r="A5" s="2" t="s">
        <v>30</v>
      </c>
      <c r="B5" s="5">
        <v>200000</v>
      </c>
      <c r="C5" s="5">
        <v>0</v>
      </c>
      <c r="D5" s="7">
        <v>200000</v>
      </c>
      <c r="F5" s="75">
        <v>200000</v>
      </c>
    </row>
    <row r="6" spans="1:6" ht="15.75">
      <c r="A6" s="1" t="s">
        <v>31</v>
      </c>
      <c r="B6" s="5">
        <v>11055024</v>
      </c>
      <c r="D6" s="7">
        <v>11055024</v>
      </c>
      <c r="E6" s="75">
        <v>4000</v>
      </c>
      <c r="F6" s="75">
        <v>11059024</v>
      </c>
    </row>
    <row r="7" spans="1:6" ht="15.75">
      <c r="A7" s="1" t="s">
        <v>166</v>
      </c>
      <c r="B7" s="5">
        <v>0</v>
      </c>
      <c r="C7" s="5">
        <v>275000</v>
      </c>
      <c r="D7" s="7">
        <v>275000</v>
      </c>
      <c r="E7" s="75">
        <v>-4000</v>
      </c>
      <c r="F7" s="75">
        <v>271000</v>
      </c>
    </row>
    <row r="8" spans="1:6" ht="16.5" thickBot="1">
      <c r="A8" s="1" t="s">
        <v>177</v>
      </c>
      <c r="B8" s="5">
        <v>0</v>
      </c>
      <c r="C8" s="5">
        <v>1062000</v>
      </c>
      <c r="D8" s="7">
        <v>1062000</v>
      </c>
      <c r="F8" s="75">
        <v>1062000</v>
      </c>
    </row>
    <row r="9" spans="1:6" ht="16.5" thickBot="1">
      <c r="A9" s="19" t="s">
        <v>122</v>
      </c>
      <c r="B9" s="10">
        <f>SUM(B5:B8)</f>
        <v>11255024</v>
      </c>
      <c r="C9" s="28">
        <f>SUM(C5:C8)</f>
        <v>1337000</v>
      </c>
      <c r="D9" s="24">
        <f>SUM(D5:D8)</f>
        <v>12592024</v>
      </c>
      <c r="E9" s="82">
        <f>SUM(E5:E8)</f>
        <v>0</v>
      </c>
      <c r="F9" s="82">
        <f>SUM(F5:F8)</f>
        <v>12592024</v>
      </c>
    </row>
    <row r="10" spans="1:2" ht="15.75">
      <c r="A10" s="8" t="s">
        <v>45</v>
      </c>
      <c r="B10" s="5"/>
    </row>
    <row r="11" spans="1:2" ht="15.75">
      <c r="A11" s="3" t="s">
        <v>32</v>
      </c>
      <c r="B11" s="6"/>
    </row>
    <row r="12" spans="1:6" ht="15.75">
      <c r="A12" s="1" t="s">
        <v>33</v>
      </c>
      <c r="B12" s="16">
        <v>10000000</v>
      </c>
      <c r="D12" s="14">
        <v>10000000</v>
      </c>
      <c r="F12" s="75">
        <v>10000000</v>
      </c>
    </row>
    <row r="13" spans="1:6" ht="15.75">
      <c r="A13" s="2" t="s">
        <v>34</v>
      </c>
      <c r="B13" s="16">
        <v>1600000</v>
      </c>
      <c r="D13" s="14">
        <v>1600000</v>
      </c>
      <c r="F13" s="75">
        <v>1600000</v>
      </c>
    </row>
    <row r="14" spans="1:6" s="31" customFormat="1" ht="15.75">
      <c r="A14" s="1" t="s">
        <v>170</v>
      </c>
      <c r="B14" s="16">
        <v>0</v>
      </c>
      <c r="C14" s="23">
        <v>1000</v>
      </c>
      <c r="D14" s="14">
        <v>1000</v>
      </c>
      <c r="E14" s="77"/>
      <c r="F14" s="77">
        <v>1000</v>
      </c>
    </row>
    <row r="15" spans="1:6" s="31" customFormat="1" ht="15.75">
      <c r="A15" s="1" t="s">
        <v>171</v>
      </c>
      <c r="B15" s="16">
        <v>0</v>
      </c>
      <c r="C15" s="23">
        <v>2500</v>
      </c>
      <c r="D15" s="14">
        <v>2500</v>
      </c>
      <c r="E15" s="77"/>
      <c r="F15" s="77">
        <v>2500</v>
      </c>
    </row>
    <row r="16" spans="1:6" s="31" customFormat="1" ht="15.75">
      <c r="A16" s="1" t="s">
        <v>172</v>
      </c>
      <c r="B16" s="16">
        <v>0</v>
      </c>
      <c r="C16" s="23">
        <v>220000</v>
      </c>
      <c r="D16" s="14">
        <v>220000</v>
      </c>
      <c r="E16" s="77"/>
      <c r="F16" s="77">
        <v>220000</v>
      </c>
    </row>
    <row r="17" spans="1:6" s="31" customFormat="1" ht="16.5" thickBot="1">
      <c r="A17" s="1" t="s">
        <v>173</v>
      </c>
      <c r="B17" s="16">
        <v>0</v>
      </c>
      <c r="C17" s="23">
        <v>2200</v>
      </c>
      <c r="D17" s="14">
        <v>2200</v>
      </c>
      <c r="E17" s="77"/>
      <c r="F17" s="77">
        <v>2200</v>
      </c>
    </row>
    <row r="18" spans="1:6" ht="16.5" thickBot="1">
      <c r="A18" s="19" t="s">
        <v>123</v>
      </c>
      <c r="B18" s="13">
        <f>SUM(B12:B13)</f>
        <v>11600000</v>
      </c>
      <c r="C18" s="24">
        <f>SUM(C14:C17)</f>
        <v>225700</v>
      </c>
      <c r="D18" s="24">
        <f>SUM(D12:D17)</f>
        <v>11825700</v>
      </c>
      <c r="E18" s="82">
        <f>SUM(E12:E17)</f>
        <v>0</v>
      </c>
      <c r="F18" s="82">
        <f>SUM(F12:F17)</f>
        <v>11825700</v>
      </c>
    </row>
    <row r="19" spans="1:2" ht="15.75">
      <c r="A19" s="8" t="s">
        <v>46</v>
      </c>
      <c r="B19" s="7"/>
    </row>
    <row r="20" spans="1:6" ht="15.75">
      <c r="A20" s="1" t="s">
        <v>27</v>
      </c>
      <c r="B20" s="14">
        <v>10222420</v>
      </c>
      <c r="C20" s="5">
        <v>424000</v>
      </c>
      <c r="D20" s="14">
        <f>SUM(B20:C20)</f>
        <v>10646420</v>
      </c>
      <c r="F20" s="75">
        <v>10646420</v>
      </c>
    </row>
    <row r="21" spans="1:6" ht="15.75">
      <c r="A21" s="1" t="s">
        <v>143</v>
      </c>
      <c r="B21" s="23">
        <v>181050</v>
      </c>
      <c r="C21" s="28"/>
      <c r="D21" s="14">
        <v>181050</v>
      </c>
      <c r="E21" s="75">
        <v>1207000</v>
      </c>
      <c r="F21" s="75">
        <v>1388050</v>
      </c>
    </row>
    <row r="22" spans="1:6" ht="15.75">
      <c r="A22" s="1" t="s">
        <v>29</v>
      </c>
      <c r="B22" s="23">
        <v>2741404</v>
      </c>
      <c r="C22" s="7"/>
      <c r="D22" s="14">
        <v>2741404</v>
      </c>
      <c r="F22" s="75">
        <v>2741404</v>
      </c>
    </row>
    <row r="23" spans="1:6" ht="15.75">
      <c r="A23" s="1" t="s">
        <v>28</v>
      </c>
      <c r="B23" s="23">
        <v>4486040</v>
      </c>
      <c r="C23" s="7">
        <v>2338000</v>
      </c>
      <c r="D23" s="14">
        <f>SUM(B23:C23)</f>
        <v>6824040</v>
      </c>
      <c r="F23" s="75">
        <v>6824040</v>
      </c>
    </row>
    <row r="24" spans="1:6" ht="16.5" thickBot="1">
      <c r="A24" s="1" t="s">
        <v>178</v>
      </c>
      <c r="B24" s="23">
        <v>0</v>
      </c>
      <c r="C24" s="7">
        <v>17096928</v>
      </c>
      <c r="D24" s="14">
        <v>17096928</v>
      </c>
      <c r="F24" s="75">
        <v>17096928</v>
      </c>
    </row>
    <row r="25" spans="1:6" ht="16.5" thickBot="1">
      <c r="A25" s="19" t="s">
        <v>124</v>
      </c>
      <c r="B25" s="9">
        <f>SUM(B20:B24)</f>
        <v>17630914</v>
      </c>
      <c r="C25" s="28">
        <f>SUM(C20:C24)</f>
        <v>19858928</v>
      </c>
      <c r="D25" s="24">
        <f>SUM(D20:D24)</f>
        <v>37489842</v>
      </c>
      <c r="E25" s="82">
        <f>SUM(E20:E24)</f>
        <v>1207000</v>
      </c>
      <c r="F25" s="82">
        <f>SUM(F20:F24)</f>
        <v>38696842</v>
      </c>
    </row>
    <row r="26" spans="1:3" ht="15.75">
      <c r="A26" s="8" t="s">
        <v>47</v>
      </c>
      <c r="B26" s="5"/>
      <c r="C26" s="7"/>
    </row>
    <row r="27" spans="1:3" ht="15.75" hidden="1">
      <c r="A27" s="15"/>
      <c r="B27" s="5"/>
      <c r="C27" s="7"/>
    </row>
    <row r="28" spans="1:6" ht="15.75">
      <c r="A28" s="15" t="s">
        <v>151</v>
      </c>
      <c r="B28" s="5">
        <v>1500000</v>
      </c>
      <c r="C28" s="7"/>
      <c r="D28" s="14">
        <v>1500000</v>
      </c>
      <c r="F28" s="75">
        <v>1500000</v>
      </c>
    </row>
    <row r="29" spans="1:4" ht="15.75">
      <c r="A29" s="18" t="s">
        <v>41</v>
      </c>
      <c r="B29" s="5"/>
      <c r="C29" s="28"/>
      <c r="D29" s="14"/>
    </row>
    <row r="30" spans="1:6" ht="15.75">
      <c r="A30" s="4" t="s">
        <v>35</v>
      </c>
      <c r="B30" s="5">
        <v>320000</v>
      </c>
      <c r="D30" s="14">
        <v>320000</v>
      </c>
      <c r="E30" s="78"/>
      <c r="F30" s="75">
        <v>320000</v>
      </c>
    </row>
    <row r="31" spans="1:6" ht="15.75">
      <c r="A31" s="1" t="s">
        <v>148</v>
      </c>
      <c r="B31" s="5">
        <v>390000</v>
      </c>
      <c r="D31" s="7">
        <v>390000</v>
      </c>
      <c r="F31" s="75">
        <v>390000</v>
      </c>
    </row>
    <row r="32" spans="1:6" ht="15.75">
      <c r="A32" s="1" t="s">
        <v>149</v>
      </c>
      <c r="B32" s="5">
        <v>100000</v>
      </c>
      <c r="D32" s="7">
        <v>100000</v>
      </c>
      <c r="F32" s="75">
        <v>100000</v>
      </c>
    </row>
    <row r="33" spans="1:6" ht="15.75">
      <c r="A33" s="1" t="s">
        <v>36</v>
      </c>
      <c r="B33" s="16">
        <v>1800000</v>
      </c>
      <c r="C33" s="7"/>
      <c r="D33" s="23">
        <v>1800000</v>
      </c>
      <c r="E33" s="75">
        <v>-607000</v>
      </c>
      <c r="F33" s="75">
        <v>1193000</v>
      </c>
    </row>
    <row r="34" spans="1:6" ht="15.75">
      <c r="A34" s="1" t="s">
        <v>37</v>
      </c>
      <c r="B34" s="5">
        <v>30000</v>
      </c>
      <c r="D34" s="7">
        <v>30000</v>
      </c>
      <c r="F34" s="75">
        <v>30000</v>
      </c>
    </row>
    <row r="35" spans="1:6" ht="15.75">
      <c r="A35" s="1" t="s">
        <v>39</v>
      </c>
      <c r="B35" s="5">
        <v>600000</v>
      </c>
      <c r="D35" s="7">
        <v>600000</v>
      </c>
      <c r="E35" s="75">
        <v>-600000</v>
      </c>
      <c r="F35" s="75">
        <v>0</v>
      </c>
    </row>
    <row r="36" spans="1:6" ht="15.75">
      <c r="A36" s="1" t="s">
        <v>150</v>
      </c>
      <c r="B36" s="5">
        <v>240000</v>
      </c>
      <c r="D36" s="7">
        <v>240000</v>
      </c>
      <c r="F36" s="75">
        <v>240000</v>
      </c>
    </row>
    <row r="37" spans="1:6" ht="15.75">
      <c r="A37" s="1" t="s">
        <v>152</v>
      </c>
      <c r="B37" s="5">
        <v>934000</v>
      </c>
      <c r="D37" s="7">
        <v>934000</v>
      </c>
      <c r="F37" s="75">
        <v>934000</v>
      </c>
    </row>
    <row r="38" spans="1:6" ht="16.5" thickBot="1">
      <c r="A38" s="1" t="s">
        <v>38</v>
      </c>
      <c r="B38" s="5">
        <v>600000</v>
      </c>
      <c r="D38" s="23">
        <v>600000</v>
      </c>
      <c r="F38" s="75">
        <v>600000</v>
      </c>
    </row>
    <row r="39" spans="1:8" ht="16.5" thickBot="1">
      <c r="A39" s="19" t="s">
        <v>125</v>
      </c>
      <c r="B39" s="9">
        <f>SUM(B27:B38)</f>
        <v>6514000</v>
      </c>
      <c r="C39" s="29">
        <v>0</v>
      </c>
      <c r="D39" s="24">
        <f>SUM(D28:D38)</f>
        <v>6514000</v>
      </c>
      <c r="E39" s="82">
        <f>SUM(E28:E38)</f>
        <v>-1207000</v>
      </c>
      <c r="F39" s="82">
        <f>SUM(F28:F38)</f>
        <v>5307000</v>
      </c>
      <c r="H39" s="2"/>
    </row>
    <row r="40" spans="1:2" ht="15.75">
      <c r="A40" s="8" t="s">
        <v>48</v>
      </c>
      <c r="B40" s="5"/>
    </row>
    <row r="41" spans="1:6" ht="16.5" thickBot="1">
      <c r="A41" s="1" t="s">
        <v>40</v>
      </c>
      <c r="B41" s="5">
        <v>3000000</v>
      </c>
      <c r="D41" s="7">
        <f>SUM(B41:C41)</f>
        <v>3000000</v>
      </c>
      <c r="F41" s="75">
        <v>3000000</v>
      </c>
    </row>
    <row r="42" spans="1:6" ht="16.5" thickBot="1">
      <c r="A42" s="19" t="s">
        <v>126</v>
      </c>
      <c r="B42" s="9">
        <f>SUM(B41)</f>
        <v>3000000</v>
      </c>
      <c r="C42" s="24">
        <v>0</v>
      </c>
      <c r="D42" s="28">
        <f>SUM(D41)</f>
        <v>3000000</v>
      </c>
      <c r="E42" s="82"/>
      <c r="F42" s="82">
        <f>SUM(F41)</f>
        <v>3000000</v>
      </c>
    </row>
    <row r="43" spans="1:4" ht="15.75">
      <c r="A43" s="8" t="s">
        <v>137</v>
      </c>
      <c r="B43" s="17"/>
      <c r="D43" s="28"/>
    </row>
    <row r="44" spans="1:6" ht="16.5" thickBot="1">
      <c r="A44" s="20" t="s">
        <v>138</v>
      </c>
      <c r="B44" s="21">
        <v>180000</v>
      </c>
      <c r="D44" s="7">
        <f>SUM(B44:C44)</f>
        <v>180000</v>
      </c>
      <c r="F44" s="75">
        <v>180000</v>
      </c>
    </row>
    <row r="45" spans="1:6" ht="16.5" thickBot="1">
      <c r="A45" s="22" t="s">
        <v>139</v>
      </c>
      <c r="B45" s="9">
        <v>180000</v>
      </c>
      <c r="C45" s="24">
        <v>0</v>
      </c>
      <c r="D45" s="24">
        <f>SUM(D44)</f>
        <v>180000</v>
      </c>
      <c r="E45" s="82"/>
      <c r="F45" s="82">
        <f>SUM(F44)</f>
        <v>180000</v>
      </c>
    </row>
    <row r="46" spans="1:2" ht="16.5" thickBot="1">
      <c r="A46" s="22" t="s">
        <v>167</v>
      </c>
      <c r="B46" s="9"/>
    </row>
    <row r="47" spans="1:6" s="27" customFormat="1" ht="16.5" thickBot="1">
      <c r="A47" s="25" t="s">
        <v>168</v>
      </c>
      <c r="B47" s="26">
        <v>0</v>
      </c>
      <c r="C47" s="30">
        <v>24000</v>
      </c>
      <c r="D47" s="36">
        <v>24000</v>
      </c>
      <c r="E47" s="79"/>
      <c r="F47" s="79">
        <v>24000</v>
      </c>
    </row>
    <row r="48" spans="1:6" s="35" customFormat="1" ht="16.5" thickBot="1">
      <c r="A48" s="98" t="s">
        <v>169</v>
      </c>
      <c r="B48" s="33">
        <v>0</v>
      </c>
      <c r="C48" s="32">
        <v>24000</v>
      </c>
      <c r="D48" s="32">
        <v>24000</v>
      </c>
      <c r="E48" s="81">
        <v>0</v>
      </c>
      <c r="F48" s="81">
        <v>24000</v>
      </c>
    </row>
    <row r="49" spans="1:6" s="35" customFormat="1" ht="16.5" thickBot="1">
      <c r="A49" s="98" t="s">
        <v>174</v>
      </c>
      <c r="B49" s="33"/>
      <c r="C49" s="34"/>
      <c r="D49" s="32"/>
      <c r="E49" s="80"/>
      <c r="F49" s="80"/>
    </row>
    <row r="50" spans="1:6" s="35" customFormat="1" ht="16.5" thickBot="1">
      <c r="A50" s="25" t="s">
        <v>217</v>
      </c>
      <c r="B50" s="33"/>
      <c r="C50" s="34"/>
      <c r="D50" s="32"/>
      <c r="E50" s="80"/>
      <c r="F50" s="80"/>
    </row>
    <row r="51" spans="1:6" s="35" customFormat="1" ht="16.5" thickBot="1">
      <c r="A51" s="25" t="s">
        <v>175</v>
      </c>
      <c r="B51" s="33">
        <v>0</v>
      </c>
      <c r="C51" s="34">
        <v>31488551</v>
      </c>
      <c r="D51" s="36">
        <v>31488551</v>
      </c>
      <c r="E51" s="80">
        <v>0</v>
      </c>
      <c r="F51" s="80">
        <v>31488551</v>
      </c>
    </row>
    <row r="52" spans="1:6" s="35" customFormat="1" ht="16.5" thickBot="1">
      <c r="A52" s="98" t="s">
        <v>176</v>
      </c>
      <c r="B52" s="33">
        <v>0</v>
      </c>
      <c r="C52" s="32">
        <f>SUM(C51)</f>
        <v>31488551</v>
      </c>
      <c r="D52" s="32">
        <f>SUM(D51)</f>
        <v>31488551</v>
      </c>
      <c r="E52" s="81">
        <f>SUM(E50:E51)</f>
        <v>0</v>
      </c>
      <c r="F52" s="81">
        <f>SUM(F50:F51)</f>
        <v>31488551</v>
      </c>
    </row>
    <row r="53" spans="1:6" s="35" customFormat="1" ht="16.5" thickBot="1">
      <c r="A53" s="25"/>
      <c r="B53" s="33"/>
      <c r="C53" s="34"/>
      <c r="D53" s="32"/>
      <c r="E53" s="80"/>
      <c r="F53" s="80"/>
    </row>
    <row r="54" spans="1:6" ht="19.5" thickBot="1">
      <c r="A54" s="12" t="s">
        <v>0</v>
      </c>
      <c r="B54" s="11">
        <f>SUM(B9,B18,B25,B39,B42,B45,B48,B52)</f>
        <v>50179938</v>
      </c>
      <c r="C54" s="37">
        <f>SUM(C9,C18,C25,C39,C42,C45,C48,C52)</f>
        <v>52934179</v>
      </c>
      <c r="D54" s="38">
        <f>SUM(D9,D18,D25,D39,D42,D45,D48,D52)</f>
        <v>103114117</v>
      </c>
      <c r="E54" s="99">
        <f>SUM(E9,E18,E25,E39,E42,E45,E48,E52)</f>
        <v>0</v>
      </c>
      <c r="F54" s="99">
        <f>SUM(F9,F18,F25,F39,F42,F45,F48,F52)</f>
        <v>103114117</v>
      </c>
    </row>
  </sheetData>
  <sheetProtection/>
  <mergeCells count="1">
    <mergeCell ref="B2:F2"/>
  </mergeCells>
  <printOptions/>
  <pageMargins left="0.984251968503937" right="0.7874015748031497" top="0.3937007874015748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81">
      <selection activeCell="F37" sqref="F37"/>
    </sheetView>
  </sheetViews>
  <sheetFormatPr defaultColWidth="9.00390625" defaultRowHeight="12.75"/>
  <cols>
    <col min="1" max="1" width="49.375" style="70" customWidth="1"/>
    <col min="2" max="2" width="17.375" style="1" customWidth="1"/>
    <col min="3" max="3" width="18.00390625" style="7" customWidth="1"/>
    <col min="4" max="4" width="21.125" style="7" customWidth="1"/>
    <col min="5" max="5" width="13.00390625" style="75" customWidth="1"/>
    <col min="6" max="6" width="18.25390625" style="75" customWidth="1"/>
  </cols>
  <sheetData>
    <row r="1" ht="15.75">
      <c r="A1" s="58" t="s">
        <v>1</v>
      </c>
    </row>
    <row r="2" ht="15.75">
      <c r="A2" s="59"/>
    </row>
    <row r="3" spans="1:6" ht="15.75">
      <c r="A3" s="60" t="s">
        <v>44</v>
      </c>
      <c r="B3" s="46" t="s">
        <v>164</v>
      </c>
      <c r="C3" s="46" t="s">
        <v>163</v>
      </c>
      <c r="D3" s="46" t="s">
        <v>165</v>
      </c>
      <c r="E3" s="75" t="s">
        <v>163</v>
      </c>
      <c r="F3" s="75" t="s">
        <v>218</v>
      </c>
    </row>
    <row r="4" spans="1:6" ht="15.75">
      <c r="A4" s="61" t="s">
        <v>49</v>
      </c>
      <c r="B4" s="7">
        <v>1464000</v>
      </c>
      <c r="D4" s="7">
        <v>1464000</v>
      </c>
      <c r="F4" s="75">
        <v>1464000</v>
      </c>
    </row>
    <row r="5" spans="1:6" ht="15.75">
      <c r="A5" s="62" t="s">
        <v>50</v>
      </c>
      <c r="B5" s="7">
        <v>96000</v>
      </c>
      <c r="D5" s="7">
        <v>96000</v>
      </c>
      <c r="F5" s="75">
        <v>96000</v>
      </c>
    </row>
    <row r="6" spans="1:6" ht="15.75">
      <c r="A6" s="61" t="s">
        <v>51</v>
      </c>
      <c r="B6" s="7">
        <v>1794900</v>
      </c>
      <c r="D6" s="7">
        <v>1794900</v>
      </c>
      <c r="F6" s="75">
        <v>1794900</v>
      </c>
    </row>
    <row r="7" spans="1:6" ht="15.75">
      <c r="A7" s="61" t="s">
        <v>52</v>
      </c>
      <c r="B7" s="7">
        <v>269232</v>
      </c>
      <c r="D7" s="7">
        <v>269232</v>
      </c>
      <c r="F7" s="75">
        <v>269232</v>
      </c>
    </row>
    <row r="8" spans="1:6" ht="15.75">
      <c r="A8" s="61" t="s">
        <v>144</v>
      </c>
      <c r="B8" s="7">
        <v>1256436</v>
      </c>
      <c r="D8" s="7">
        <v>1256436</v>
      </c>
      <c r="F8" s="75">
        <v>1256436</v>
      </c>
    </row>
    <row r="9" spans="1:6" ht="15.75">
      <c r="A9" s="61" t="s">
        <v>145</v>
      </c>
      <c r="B9" s="7">
        <v>188460</v>
      </c>
      <c r="D9" s="7">
        <v>188460</v>
      </c>
      <c r="F9" s="75">
        <v>188460</v>
      </c>
    </row>
    <row r="10" spans="1:6" ht="15.75">
      <c r="A10" s="61" t="s">
        <v>53</v>
      </c>
      <c r="B10" s="7">
        <v>480000</v>
      </c>
      <c r="D10" s="7">
        <v>480000</v>
      </c>
      <c r="F10" s="75">
        <v>480000</v>
      </c>
    </row>
    <row r="11" spans="1:6" ht="15.75">
      <c r="A11" s="62" t="s">
        <v>54</v>
      </c>
      <c r="B11" s="7">
        <v>540000</v>
      </c>
      <c r="D11" s="7">
        <v>540000</v>
      </c>
      <c r="E11" s="75">
        <v>0</v>
      </c>
      <c r="F11" s="75">
        <v>540000</v>
      </c>
    </row>
    <row r="12" spans="1:6" ht="15.75">
      <c r="A12" s="61" t="s">
        <v>70</v>
      </c>
      <c r="B12" s="7">
        <v>100000</v>
      </c>
      <c r="D12" s="7">
        <v>100000</v>
      </c>
      <c r="F12" s="75">
        <v>100000</v>
      </c>
    </row>
    <row r="13" spans="1:6" ht="15.75">
      <c r="A13" s="61" t="s">
        <v>191</v>
      </c>
      <c r="B13" s="7">
        <v>0</v>
      </c>
      <c r="C13" s="7">
        <v>178500</v>
      </c>
      <c r="D13" s="7">
        <v>178500</v>
      </c>
      <c r="E13" s="75">
        <v>100000</v>
      </c>
      <c r="F13" s="75">
        <v>278500</v>
      </c>
    </row>
    <row r="14" spans="1:6" ht="15.75">
      <c r="A14" s="61" t="s">
        <v>179</v>
      </c>
      <c r="B14" s="7">
        <v>0</v>
      </c>
      <c r="C14" s="7">
        <v>800000</v>
      </c>
      <c r="D14" s="7">
        <v>800000</v>
      </c>
      <c r="E14" s="75">
        <v>0</v>
      </c>
      <c r="F14" s="75">
        <v>800000</v>
      </c>
    </row>
    <row r="15" spans="1:6" ht="17.25">
      <c r="A15" s="62" t="s">
        <v>2</v>
      </c>
      <c r="B15" s="47">
        <f>SUM(B4:B14)</f>
        <v>6189028</v>
      </c>
      <c r="C15" s="28">
        <f>SUM(C4:C14)</f>
        <v>978500</v>
      </c>
      <c r="D15" s="28">
        <f>SUM(D4:D14)</f>
        <v>7167528</v>
      </c>
      <c r="E15" s="88">
        <f>SUM(E4:E14)</f>
        <v>100000</v>
      </c>
      <c r="F15" s="88">
        <f>SUM(F4:F14)</f>
        <v>7267528</v>
      </c>
    </row>
    <row r="16" spans="1:6" ht="15.75">
      <c r="A16" s="61" t="s">
        <v>136</v>
      </c>
      <c r="B16" s="7">
        <v>18000</v>
      </c>
      <c r="D16" s="7">
        <v>18000</v>
      </c>
      <c r="F16" s="75">
        <v>18000</v>
      </c>
    </row>
    <row r="17" spans="1:6" ht="15.75">
      <c r="A17" s="61" t="s">
        <v>135</v>
      </c>
      <c r="B17" s="7">
        <v>21000</v>
      </c>
      <c r="C17" s="7">
        <v>30000</v>
      </c>
      <c r="D17" s="7">
        <v>51000</v>
      </c>
      <c r="F17" s="75">
        <v>51000</v>
      </c>
    </row>
    <row r="18" spans="1:6" ht="15.75">
      <c r="A18" s="61" t="s">
        <v>134</v>
      </c>
      <c r="B18" s="7">
        <v>1671000</v>
      </c>
      <c r="D18" s="45">
        <v>1671000</v>
      </c>
      <c r="F18" s="75">
        <v>1671000</v>
      </c>
    </row>
    <row r="19" spans="1:6" ht="15.75">
      <c r="A19" s="62" t="s">
        <v>3</v>
      </c>
      <c r="B19" s="47">
        <f>SUM(B16:B18)</f>
        <v>1710000</v>
      </c>
      <c r="C19" s="28">
        <f>SUM(C16:C18)</f>
        <v>30000</v>
      </c>
      <c r="D19" s="28">
        <f>SUM(D16:D18)</f>
        <v>1740000</v>
      </c>
      <c r="E19" s="82">
        <f>SUM(E16:E18)</f>
        <v>0</v>
      </c>
      <c r="F19" s="82">
        <f>SUM(F16:F18)</f>
        <v>1740000</v>
      </c>
    </row>
    <row r="20" spans="1:6" s="31" customFormat="1" ht="15.75">
      <c r="A20" s="61" t="s">
        <v>180</v>
      </c>
      <c r="B20" s="7">
        <v>0</v>
      </c>
      <c r="C20" s="7">
        <v>500000</v>
      </c>
      <c r="D20" s="7">
        <v>500000</v>
      </c>
      <c r="E20" s="77"/>
      <c r="F20" s="77">
        <v>500000</v>
      </c>
    </row>
    <row r="21" spans="1:6" ht="15.75">
      <c r="A21" s="61" t="s">
        <v>56</v>
      </c>
      <c r="B21" s="7">
        <v>500000</v>
      </c>
      <c r="C21" s="7">
        <v>-300000</v>
      </c>
      <c r="D21" s="7">
        <v>200000</v>
      </c>
      <c r="E21" s="75">
        <v>-50000</v>
      </c>
      <c r="F21" s="75">
        <v>150000</v>
      </c>
    </row>
    <row r="22" spans="1:6" ht="15.75">
      <c r="A22" s="61" t="s">
        <v>181</v>
      </c>
      <c r="B22" s="7">
        <v>0</v>
      </c>
      <c r="C22" s="7">
        <v>50000</v>
      </c>
      <c r="D22" s="7">
        <v>50000</v>
      </c>
      <c r="F22" s="75">
        <v>50000</v>
      </c>
    </row>
    <row r="23" spans="1:6" ht="15.75">
      <c r="A23" s="62" t="s">
        <v>57</v>
      </c>
      <c r="B23" s="7">
        <v>100000</v>
      </c>
      <c r="D23" s="7">
        <v>100000</v>
      </c>
      <c r="F23" s="75">
        <v>100000</v>
      </c>
    </row>
    <row r="24" spans="1:6" ht="15.75">
      <c r="A24" s="61" t="s">
        <v>58</v>
      </c>
      <c r="B24" s="7">
        <v>50000</v>
      </c>
      <c r="D24" s="7">
        <v>50000</v>
      </c>
      <c r="F24" s="75">
        <v>50000</v>
      </c>
    </row>
    <row r="25" spans="1:6" ht="15.75">
      <c r="A25" s="61" t="s">
        <v>59</v>
      </c>
      <c r="B25" s="7">
        <v>200000</v>
      </c>
      <c r="C25" s="7">
        <v>200000</v>
      </c>
      <c r="D25" s="7">
        <v>400000</v>
      </c>
      <c r="F25" s="75">
        <v>400000</v>
      </c>
    </row>
    <row r="26" spans="1:6" ht="15.75">
      <c r="A26" s="61" t="s">
        <v>185</v>
      </c>
      <c r="B26" s="7">
        <v>0</v>
      </c>
      <c r="C26" s="7">
        <v>340000</v>
      </c>
      <c r="D26" s="7">
        <v>340000</v>
      </c>
      <c r="F26" s="75">
        <v>340000</v>
      </c>
    </row>
    <row r="27" spans="1:6" ht="15.75">
      <c r="A27" s="61" t="s">
        <v>186</v>
      </c>
      <c r="B27" s="7">
        <v>0</v>
      </c>
      <c r="C27" s="7">
        <v>297000</v>
      </c>
      <c r="D27" s="7">
        <v>297000</v>
      </c>
      <c r="F27" s="75">
        <v>297000</v>
      </c>
    </row>
    <row r="28" spans="1:6" ht="15.75">
      <c r="A28" s="61" t="s">
        <v>195</v>
      </c>
      <c r="B28" s="7">
        <v>0</v>
      </c>
      <c r="C28" s="7">
        <v>495000</v>
      </c>
      <c r="D28" s="7">
        <v>495000</v>
      </c>
      <c r="F28" s="75">
        <v>495000</v>
      </c>
    </row>
    <row r="29" spans="1:6" s="44" customFormat="1" ht="15.75">
      <c r="A29" s="62" t="s">
        <v>190</v>
      </c>
      <c r="B29" s="47">
        <f>SUM(B21:B25)</f>
        <v>850000</v>
      </c>
      <c r="C29" s="28">
        <f>SUM(C20:C28)</f>
        <v>1582000</v>
      </c>
      <c r="D29" s="28">
        <f>SUM(D20:D28)</f>
        <v>2432000</v>
      </c>
      <c r="E29" s="82">
        <f>SUM(E20:E28)</f>
        <v>-50000</v>
      </c>
      <c r="F29" s="82">
        <f>SUM(F20:F28)</f>
        <v>2382000</v>
      </c>
    </row>
    <row r="30" spans="1:6" ht="15.75">
      <c r="A30" s="62" t="s">
        <v>61</v>
      </c>
      <c r="B30" s="7">
        <v>30000</v>
      </c>
      <c r="D30" s="7">
        <v>30000</v>
      </c>
      <c r="F30" s="75">
        <v>30000</v>
      </c>
    </row>
    <row r="31" spans="1:6" ht="15.75">
      <c r="A31" s="62" t="s">
        <v>220</v>
      </c>
      <c r="B31" s="7">
        <v>20000</v>
      </c>
      <c r="D31" s="7">
        <v>20000</v>
      </c>
      <c r="F31" s="75">
        <v>20000</v>
      </c>
    </row>
    <row r="32" spans="1:6" ht="15.75">
      <c r="A32" s="62" t="s">
        <v>65</v>
      </c>
      <c r="B32" s="7">
        <v>50000</v>
      </c>
      <c r="D32" s="7">
        <v>50000</v>
      </c>
      <c r="E32" s="75">
        <v>100000</v>
      </c>
      <c r="F32" s="75">
        <v>150000</v>
      </c>
    </row>
    <row r="33" spans="1:6" ht="15.75">
      <c r="A33" s="61" t="s">
        <v>182</v>
      </c>
      <c r="B33" s="7">
        <v>0</v>
      </c>
      <c r="C33" s="7">
        <v>95000</v>
      </c>
      <c r="D33" s="7">
        <v>95000</v>
      </c>
      <c r="E33" s="75">
        <v>100000</v>
      </c>
      <c r="F33" s="75">
        <v>195000</v>
      </c>
    </row>
    <row r="34" spans="1:6" ht="15.75">
      <c r="A34" s="61" t="s">
        <v>183</v>
      </c>
      <c r="B34" s="7">
        <v>0</v>
      </c>
      <c r="C34" s="7">
        <v>35000</v>
      </c>
      <c r="D34" s="7">
        <v>35000</v>
      </c>
      <c r="F34" s="75">
        <v>35000</v>
      </c>
    </row>
    <row r="35" spans="1:6" ht="15.75">
      <c r="A35" s="61" t="s">
        <v>184</v>
      </c>
      <c r="B35" s="7">
        <v>0</v>
      </c>
      <c r="C35" s="7">
        <v>200000</v>
      </c>
      <c r="D35" s="7">
        <v>200000</v>
      </c>
      <c r="F35" s="75">
        <v>200000</v>
      </c>
    </row>
    <row r="36" spans="1:6" ht="15.75">
      <c r="A36" s="61" t="s">
        <v>193</v>
      </c>
      <c r="B36" s="7">
        <v>0</v>
      </c>
      <c r="C36" s="7">
        <v>351000</v>
      </c>
      <c r="D36" s="7">
        <v>351000</v>
      </c>
      <c r="E36" s="75">
        <v>1386000</v>
      </c>
      <c r="F36" s="75">
        <v>1737000</v>
      </c>
    </row>
    <row r="37" spans="1:6" ht="15.75">
      <c r="A37" s="61" t="s">
        <v>4</v>
      </c>
      <c r="B37" s="47">
        <f>SUM(B30:B36)</f>
        <v>100000</v>
      </c>
      <c r="C37" s="28">
        <f>SUM(C30:C36)</f>
        <v>681000</v>
      </c>
      <c r="D37" s="28">
        <f>SUM(D30:D36)</f>
        <v>781000</v>
      </c>
      <c r="E37" s="82">
        <f>SUM(E30:E36)</f>
        <v>1586000</v>
      </c>
      <c r="F37" s="82">
        <f>SUM(F30:F36)</f>
        <v>2367000</v>
      </c>
    </row>
    <row r="38" spans="1:6" ht="15.75">
      <c r="A38" s="61" t="s">
        <v>187</v>
      </c>
      <c r="B38" s="7">
        <v>0</v>
      </c>
      <c r="C38" s="7">
        <v>130000</v>
      </c>
      <c r="D38" s="7">
        <v>130000</v>
      </c>
      <c r="F38" s="75">
        <v>130000</v>
      </c>
    </row>
    <row r="39" spans="1:6" ht="15.75">
      <c r="A39" s="62" t="s">
        <v>67</v>
      </c>
      <c r="B39" s="48">
        <v>210000</v>
      </c>
      <c r="C39" s="7">
        <v>1935000</v>
      </c>
      <c r="D39" s="7">
        <v>2145000</v>
      </c>
      <c r="E39" s="75">
        <v>727000</v>
      </c>
      <c r="F39" s="75">
        <v>2872000</v>
      </c>
    </row>
    <row r="40" spans="1:6" ht="15.75">
      <c r="A40" s="63" t="s">
        <v>68</v>
      </c>
      <c r="B40" s="7">
        <v>200000</v>
      </c>
      <c r="D40" s="7">
        <v>200000</v>
      </c>
      <c r="E40" s="75">
        <v>0</v>
      </c>
      <c r="F40" s="75">
        <v>200000</v>
      </c>
    </row>
    <row r="41" spans="1:6" ht="31.5">
      <c r="A41" s="62" t="s">
        <v>69</v>
      </c>
      <c r="B41" s="7">
        <v>500000</v>
      </c>
      <c r="D41" s="7">
        <v>500000</v>
      </c>
      <c r="F41" s="75">
        <v>500000</v>
      </c>
    </row>
    <row r="42" spans="1:6" ht="15.75">
      <c r="A42" s="62" t="s">
        <v>71</v>
      </c>
      <c r="B42" s="7">
        <v>500000</v>
      </c>
      <c r="D42" s="7">
        <v>500000</v>
      </c>
      <c r="F42" s="75">
        <v>500000</v>
      </c>
    </row>
    <row r="43" spans="1:6" ht="15.75">
      <c r="A43" s="62" t="s">
        <v>72</v>
      </c>
      <c r="B43" s="7">
        <v>50000</v>
      </c>
      <c r="D43" s="7">
        <v>50000</v>
      </c>
      <c r="E43" s="75">
        <v>-50000</v>
      </c>
      <c r="F43" s="75">
        <v>0</v>
      </c>
    </row>
    <row r="44" spans="1:6" ht="31.5">
      <c r="A44" s="62" t="s">
        <v>214</v>
      </c>
      <c r="B44" s="47">
        <f>SUM(B39:B43)</f>
        <v>1460000</v>
      </c>
      <c r="C44" s="28">
        <f>SUM(C38:C43)</f>
        <v>2065000</v>
      </c>
      <c r="D44" s="28">
        <f>SUM(D38:D43)</f>
        <v>3525000</v>
      </c>
      <c r="E44" s="82">
        <f>SUM(E38:E43)</f>
        <v>677000</v>
      </c>
      <c r="F44" s="82">
        <f>SUM(F38:F43)</f>
        <v>4202000</v>
      </c>
    </row>
    <row r="45" spans="1:6" ht="15.75">
      <c r="A45" s="61" t="s">
        <v>73</v>
      </c>
      <c r="B45" s="7">
        <v>200000</v>
      </c>
      <c r="D45" s="7">
        <v>200000</v>
      </c>
      <c r="F45" s="75">
        <v>200000</v>
      </c>
    </row>
    <row r="46" spans="1:6" ht="15.75">
      <c r="A46" s="62" t="s">
        <v>74</v>
      </c>
      <c r="B46" s="7">
        <v>150000</v>
      </c>
      <c r="D46" s="7">
        <v>150000</v>
      </c>
      <c r="F46" s="75">
        <v>150000</v>
      </c>
    </row>
    <row r="47" spans="1:6" ht="15.75">
      <c r="A47" s="62" t="s">
        <v>75</v>
      </c>
      <c r="B47" s="7">
        <v>250000</v>
      </c>
      <c r="D47" s="7">
        <v>250000</v>
      </c>
      <c r="F47" s="75">
        <v>250000</v>
      </c>
    </row>
    <row r="48" spans="1:6" ht="15.75">
      <c r="A48" s="61" t="s">
        <v>76</v>
      </c>
      <c r="B48" s="7">
        <v>70000</v>
      </c>
      <c r="D48" s="7">
        <v>70000</v>
      </c>
      <c r="F48" s="75">
        <v>70000</v>
      </c>
    </row>
    <row r="49" spans="1:6" ht="31.5">
      <c r="A49" s="61" t="s">
        <v>6</v>
      </c>
      <c r="B49" s="47">
        <f>SUM(B45:B48)</f>
        <v>670000</v>
      </c>
      <c r="C49" s="7">
        <v>0</v>
      </c>
      <c r="D49" s="28">
        <f>SUM(D45:D48)</f>
        <v>670000</v>
      </c>
      <c r="E49" s="82">
        <f>SUM(E45:E48)</f>
        <v>0</v>
      </c>
      <c r="F49" s="82">
        <f>SUM(F45:F48)</f>
        <v>670000</v>
      </c>
    </row>
    <row r="50" spans="1:6" ht="15.75">
      <c r="A50" s="62" t="s">
        <v>77</v>
      </c>
      <c r="B50" s="49">
        <v>4973510</v>
      </c>
      <c r="C50" s="7">
        <v>-340800</v>
      </c>
      <c r="D50" s="52">
        <v>4632710</v>
      </c>
      <c r="E50" s="97">
        <v>-4248000</v>
      </c>
      <c r="F50" s="89">
        <v>384710</v>
      </c>
    </row>
    <row r="51" spans="1:6" ht="31.5">
      <c r="A51" s="64" t="s">
        <v>78</v>
      </c>
      <c r="B51" s="47">
        <f>SUM(B52:B54)</f>
        <v>5855000</v>
      </c>
      <c r="C51" s="28">
        <v>-3500000</v>
      </c>
      <c r="D51" s="42">
        <v>2355000</v>
      </c>
      <c r="E51" s="82">
        <v>645000</v>
      </c>
      <c r="F51" s="82">
        <v>3000000</v>
      </c>
    </row>
    <row r="52" spans="1:4" ht="15.75">
      <c r="A52" s="61" t="s">
        <v>153</v>
      </c>
      <c r="B52" s="7">
        <v>4322000</v>
      </c>
      <c r="D52" s="42"/>
    </row>
    <row r="53" spans="1:2" ht="15.75">
      <c r="A53" s="61" t="s">
        <v>79</v>
      </c>
      <c r="B53" s="7">
        <v>1364000</v>
      </c>
    </row>
    <row r="54" spans="1:2" ht="15.75">
      <c r="A54" s="61" t="s">
        <v>140</v>
      </c>
      <c r="B54" s="7">
        <v>169000</v>
      </c>
    </row>
    <row r="55" spans="1:6" ht="31.5">
      <c r="A55" s="64" t="s">
        <v>80</v>
      </c>
      <c r="B55" s="47">
        <f>SUM(B56:B58)</f>
        <v>1520000</v>
      </c>
      <c r="C55" s="7">
        <v>0</v>
      </c>
      <c r="D55" s="28">
        <v>1520000</v>
      </c>
      <c r="E55" s="82">
        <f>SUM(E56:E58)</f>
        <v>0</v>
      </c>
      <c r="F55" s="82">
        <v>1520000</v>
      </c>
    </row>
    <row r="56" spans="1:2" ht="15.75">
      <c r="A56" s="61" t="s">
        <v>81</v>
      </c>
      <c r="B56" s="7">
        <v>50000</v>
      </c>
    </row>
    <row r="57" spans="1:2" ht="15.75">
      <c r="A57" s="61" t="s">
        <v>82</v>
      </c>
      <c r="B57" s="7">
        <v>1350000</v>
      </c>
    </row>
    <row r="58" spans="1:2" ht="15.75">
      <c r="A58" s="61" t="s">
        <v>83</v>
      </c>
      <c r="B58" s="7">
        <v>120000</v>
      </c>
    </row>
    <row r="59" spans="1:6" ht="15.75">
      <c r="A59" s="62" t="s">
        <v>158</v>
      </c>
      <c r="B59" s="28">
        <v>1260000</v>
      </c>
      <c r="C59" s="7">
        <v>-300000</v>
      </c>
      <c r="D59" s="28">
        <v>960000</v>
      </c>
      <c r="F59" s="82">
        <v>960000</v>
      </c>
    </row>
    <row r="60" spans="1:6" ht="15.75">
      <c r="A60" s="62" t="s">
        <v>159</v>
      </c>
      <c r="B60" s="28">
        <v>340000</v>
      </c>
      <c r="C60" s="7">
        <v>180000</v>
      </c>
      <c r="D60" s="28">
        <v>520000</v>
      </c>
      <c r="F60" s="82">
        <v>520000</v>
      </c>
    </row>
    <row r="61" spans="1:6" ht="15.75">
      <c r="A61" s="92" t="s">
        <v>213</v>
      </c>
      <c r="B61" s="28">
        <v>0</v>
      </c>
      <c r="C61" s="28">
        <v>17096928</v>
      </c>
      <c r="D61" s="28">
        <v>17096928</v>
      </c>
      <c r="E61" s="82"/>
      <c r="F61" s="82">
        <v>17096928</v>
      </c>
    </row>
    <row r="62" spans="1:6" ht="16.5" thickBot="1">
      <c r="A62" s="61" t="s">
        <v>219</v>
      </c>
      <c r="B62" s="28"/>
      <c r="D62" s="7">
        <v>0</v>
      </c>
      <c r="E62" s="75">
        <v>2416997</v>
      </c>
      <c r="F62" s="75">
        <v>2416997</v>
      </c>
    </row>
    <row r="63" spans="1:6" ht="16.5" thickBot="1">
      <c r="A63" s="83" t="s">
        <v>127</v>
      </c>
      <c r="B63" s="53">
        <f>SUM(B15,B19,B29,B37,B44,B49,B50,B51,B55,B59,B60)</f>
        <v>24927538</v>
      </c>
      <c r="C63" s="52">
        <f>SUM(C15,C19,C29,C37,C44,C50,C51,C55,C59,C60)</f>
        <v>1375700</v>
      </c>
      <c r="D63" s="52">
        <f>SUM(D15,D19,D29,D37,D44,D49,D50,D51,D55,D59,D60,D61)</f>
        <v>43400166</v>
      </c>
      <c r="E63" s="89">
        <f>SUM(E15,E19,E29,E37,E44,E49,E50,E51,E55,E59,E60)</f>
        <v>-1290000</v>
      </c>
      <c r="F63" s="89">
        <f>SUM(F15,F19,F29,F37,F44,F49,F51,F50,F55,F59,F60,F61)</f>
        <v>42110166</v>
      </c>
    </row>
    <row r="64" spans="1:4" ht="15.75">
      <c r="A64" s="60" t="s">
        <v>46</v>
      </c>
      <c r="B64" s="7"/>
      <c r="D64" s="28"/>
    </row>
    <row r="65" spans="1:6" ht="15.75">
      <c r="A65" s="65" t="s">
        <v>188</v>
      </c>
      <c r="B65" s="7">
        <v>0</v>
      </c>
      <c r="C65" s="7">
        <v>760000</v>
      </c>
      <c r="D65" s="7">
        <v>760000</v>
      </c>
      <c r="F65" s="75">
        <v>760000</v>
      </c>
    </row>
    <row r="66" spans="1:6" ht="15.75">
      <c r="A66" s="60" t="s">
        <v>189</v>
      </c>
      <c r="B66" s="87">
        <v>0</v>
      </c>
      <c r="C66" s="52">
        <f>SUM(C65:C65)</f>
        <v>760000</v>
      </c>
      <c r="D66" s="52">
        <f>SUM(D65:D65)</f>
        <v>760000</v>
      </c>
      <c r="E66" s="84">
        <f>SUM(E65:E65)</f>
        <v>0</v>
      </c>
      <c r="F66" s="84">
        <f>SUM(F65:F65)</f>
        <v>760000</v>
      </c>
    </row>
    <row r="67" spans="1:2" ht="31.5">
      <c r="A67" s="60" t="s">
        <v>84</v>
      </c>
      <c r="B67" s="7"/>
    </row>
    <row r="68" spans="1:6" ht="15.75">
      <c r="A68" s="61" t="s">
        <v>85</v>
      </c>
      <c r="B68" s="7">
        <v>1297200</v>
      </c>
      <c r="D68" s="7">
        <v>1297200</v>
      </c>
      <c r="F68" s="75">
        <v>1297200</v>
      </c>
    </row>
    <row r="69" spans="1:6" ht="15.75">
      <c r="A69" s="62" t="s">
        <v>50</v>
      </c>
      <c r="B69" s="7">
        <v>96000</v>
      </c>
      <c r="D69" s="7">
        <v>96000</v>
      </c>
      <c r="F69" s="75">
        <v>96000</v>
      </c>
    </row>
    <row r="70" spans="1:6" ht="15.75">
      <c r="A70" s="61" t="s">
        <v>191</v>
      </c>
      <c r="B70" s="7">
        <v>0</v>
      </c>
      <c r="C70" s="7">
        <v>10000</v>
      </c>
      <c r="D70" s="7">
        <v>10000</v>
      </c>
      <c r="E70" s="75">
        <v>100000</v>
      </c>
      <c r="F70" s="75">
        <v>110000</v>
      </c>
    </row>
    <row r="71" spans="1:6" ht="17.25">
      <c r="A71" s="62" t="s">
        <v>7</v>
      </c>
      <c r="B71" s="47">
        <f>SUM(B68:B70)</f>
        <v>1393200</v>
      </c>
      <c r="C71" s="28">
        <f>SUM(C68:C70)</f>
        <v>10000</v>
      </c>
      <c r="D71" s="28">
        <f>SUM(D68:D70)</f>
        <v>1403200</v>
      </c>
      <c r="E71" s="88">
        <f>SUM(E68:E70)</f>
        <v>100000</v>
      </c>
      <c r="F71" s="88">
        <f>SUM(F68:F70)</f>
        <v>1503200</v>
      </c>
    </row>
    <row r="72" spans="1:6" ht="15.75">
      <c r="A72" s="61" t="s">
        <v>136</v>
      </c>
      <c r="B72" s="7">
        <v>18000</v>
      </c>
      <c r="C72" s="28"/>
      <c r="D72" s="7">
        <v>18000</v>
      </c>
      <c r="F72" s="75">
        <v>18000</v>
      </c>
    </row>
    <row r="73" spans="1:6" ht="15.75">
      <c r="A73" s="61" t="s">
        <v>135</v>
      </c>
      <c r="B73" s="7">
        <v>16000</v>
      </c>
      <c r="C73" s="28"/>
      <c r="D73" s="7">
        <v>16000</v>
      </c>
      <c r="F73" s="75">
        <v>16000</v>
      </c>
    </row>
    <row r="74" spans="1:6" ht="15.75">
      <c r="A74" s="61" t="s">
        <v>134</v>
      </c>
      <c r="B74" s="7">
        <v>350000</v>
      </c>
      <c r="D74" s="7">
        <v>350000</v>
      </c>
      <c r="F74" s="75">
        <v>350000</v>
      </c>
    </row>
    <row r="75" spans="1:6" ht="17.25">
      <c r="A75" s="62" t="s">
        <v>8</v>
      </c>
      <c r="B75" s="47">
        <f>SUM(B72+B73+B74)</f>
        <v>384000</v>
      </c>
      <c r="C75" s="28">
        <v>0</v>
      </c>
      <c r="D75" s="28">
        <f>SUM(D72:D74)</f>
        <v>384000</v>
      </c>
      <c r="E75" s="88">
        <f>SUM(E72:E74)</f>
        <v>0</v>
      </c>
      <c r="F75" s="88">
        <f>SUM(F72:F74)</f>
        <v>384000</v>
      </c>
    </row>
    <row r="76" spans="1:6" ht="15.75">
      <c r="A76" s="61" t="s">
        <v>86</v>
      </c>
      <c r="B76" s="7">
        <v>100000</v>
      </c>
      <c r="D76" s="7">
        <v>100000</v>
      </c>
      <c r="F76" s="75">
        <v>100000</v>
      </c>
    </row>
    <row r="77" spans="1:6" ht="15.75">
      <c r="A77" s="62" t="s">
        <v>87</v>
      </c>
      <c r="B77" s="7">
        <v>300000</v>
      </c>
      <c r="D77" s="7">
        <v>300000</v>
      </c>
      <c r="F77" s="75">
        <v>300000</v>
      </c>
    </row>
    <row r="78" spans="1:6" ht="15.75">
      <c r="A78" s="62" t="s">
        <v>88</v>
      </c>
      <c r="B78" s="7">
        <v>100000</v>
      </c>
      <c r="C78" s="7">
        <v>60000</v>
      </c>
      <c r="D78" s="7">
        <v>160000</v>
      </c>
      <c r="F78" s="75">
        <v>160000</v>
      </c>
    </row>
    <row r="79" spans="1:6" ht="15.75">
      <c r="A79" s="62" t="s">
        <v>89</v>
      </c>
      <c r="B79" s="7">
        <v>20000</v>
      </c>
      <c r="D79" s="7">
        <v>20000</v>
      </c>
      <c r="F79" s="75">
        <v>20000</v>
      </c>
    </row>
    <row r="80" spans="1:6" ht="15.75">
      <c r="A80" s="61" t="s">
        <v>90</v>
      </c>
      <c r="B80" s="7">
        <v>350000</v>
      </c>
      <c r="D80" s="7">
        <v>350000</v>
      </c>
      <c r="F80" s="75">
        <v>350000</v>
      </c>
    </row>
    <row r="81" spans="1:6" ht="17.25">
      <c r="A81" s="62" t="s">
        <v>9</v>
      </c>
      <c r="B81" s="47">
        <f>SUM(B76:B80)</f>
        <v>870000</v>
      </c>
      <c r="C81" s="28">
        <f>SUM(C76:C80)</f>
        <v>60000</v>
      </c>
      <c r="D81" s="28">
        <f>SUM(D76:D80)</f>
        <v>930000</v>
      </c>
      <c r="E81" s="88">
        <f>SUM(E76:E80)</f>
        <v>0</v>
      </c>
      <c r="F81" s="88">
        <f>SUM(F76:F80)</f>
        <v>930000</v>
      </c>
    </row>
    <row r="82" spans="1:6" ht="15.75">
      <c r="A82" s="62" t="s">
        <v>91</v>
      </c>
      <c r="B82" s="7">
        <v>500000</v>
      </c>
      <c r="C82" s="28"/>
      <c r="D82" s="7">
        <v>500000</v>
      </c>
      <c r="F82" s="75">
        <v>500000</v>
      </c>
    </row>
    <row r="83" spans="1:6" ht="15.75">
      <c r="A83" s="61" t="s">
        <v>92</v>
      </c>
      <c r="B83" s="7">
        <v>60000</v>
      </c>
      <c r="D83" s="7">
        <v>60000</v>
      </c>
      <c r="F83" s="75">
        <v>60000</v>
      </c>
    </row>
    <row r="84" spans="1:6" ht="15.75">
      <c r="A84" s="61" t="s">
        <v>93</v>
      </c>
      <c r="B84" s="7">
        <v>60000</v>
      </c>
      <c r="D84" s="7">
        <v>60000</v>
      </c>
      <c r="F84" s="75">
        <v>60000</v>
      </c>
    </row>
    <row r="85" spans="1:6" ht="15.75">
      <c r="A85" s="61" t="s">
        <v>94</v>
      </c>
      <c r="B85" s="7">
        <v>100000</v>
      </c>
      <c r="C85" s="7">
        <v>50000</v>
      </c>
      <c r="D85" s="7">
        <v>150000</v>
      </c>
      <c r="F85" s="75">
        <v>150000</v>
      </c>
    </row>
    <row r="86" spans="1:6" ht="15.75">
      <c r="A86" s="62" t="s">
        <v>95</v>
      </c>
      <c r="B86" s="7">
        <v>200000</v>
      </c>
      <c r="D86" s="7">
        <v>200000</v>
      </c>
      <c r="F86" s="75">
        <v>200000</v>
      </c>
    </row>
    <row r="87" spans="1:6" ht="15.75">
      <c r="A87" s="61" t="s">
        <v>96</v>
      </c>
      <c r="B87" s="7">
        <v>200000</v>
      </c>
      <c r="D87" s="7">
        <v>200000</v>
      </c>
      <c r="F87" s="75">
        <v>200000</v>
      </c>
    </row>
    <row r="88" spans="1:6" ht="15.75">
      <c r="A88" s="62" t="s">
        <v>97</v>
      </c>
      <c r="B88" s="7">
        <v>20000</v>
      </c>
      <c r="D88" s="7">
        <v>20000</v>
      </c>
      <c r="F88" s="75">
        <v>20000</v>
      </c>
    </row>
    <row r="89" spans="1:6" ht="15.75">
      <c r="A89" s="61" t="s">
        <v>192</v>
      </c>
      <c r="B89" s="7">
        <v>0</v>
      </c>
      <c r="C89" s="7">
        <v>10000</v>
      </c>
      <c r="D89" s="7">
        <v>10000</v>
      </c>
      <c r="F89" s="75">
        <v>10000</v>
      </c>
    </row>
    <row r="90" spans="1:6" ht="15.75">
      <c r="A90" s="61" t="s">
        <v>193</v>
      </c>
      <c r="B90" s="7">
        <v>0</v>
      </c>
      <c r="C90" s="7">
        <v>250000</v>
      </c>
      <c r="D90" s="7">
        <v>250000</v>
      </c>
      <c r="F90" s="75">
        <v>250000</v>
      </c>
    </row>
    <row r="91" spans="1:6" ht="15.75">
      <c r="A91" s="61" t="s">
        <v>10</v>
      </c>
      <c r="B91" s="47">
        <f>SUM(B82:B90)</f>
        <v>1140000</v>
      </c>
      <c r="C91" s="28">
        <f>SUM(C82:C90)</f>
        <v>310000</v>
      </c>
      <c r="D91" s="28">
        <f>SUM(D82:D90)</f>
        <v>1450000</v>
      </c>
      <c r="E91" s="82">
        <f>SUM(E82:E90)</f>
        <v>0</v>
      </c>
      <c r="F91" s="82">
        <f>SUM(F82:F90)</f>
        <v>1450000</v>
      </c>
    </row>
    <row r="92" spans="1:6" ht="15.75">
      <c r="A92" s="61" t="s">
        <v>194</v>
      </c>
      <c r="B92" s="7">
        <v>0</v>
      </c>
      <c r="C92" s="7">
        <v>20000</v>
      </c>
      <c r="D92" s="7">
        <v>20000</v>
      </c>
      <c r="F92" s="75">
        <v>20000</v>
      </c>
    </row>
    <row r="93" spans="1:6" ht="15.75">
      <c r="A93" s="61" t="s">
        <v>142</v>
      </c>
      <c r="B93" s="7">
        <v>500000</v>
      </c>
      <c r="C93" s="7">
        <v>300000</v>
      </c>
      <c r="D93" s="7">
        <v>800000</v>
      </c>
      <c r="F93" s="75">
        <v>800000</v>
      </c>
    </row>
    <row r="94" spans="1:6" ht="15.75">
      <c r="A94" s="61" t="s">
        <v>141</v>
      </c>
      <c r="B94" s="7">
        <v>1000000</v>
      </c>
      <c r="D94" s="7">
        <v>1000000</v>
      </c>
      <c r="F94" s="75">
        <v>1000000</v>
      </c>
    </row>
    <row r="95" spans="1:6" ht="31.5">
      <c r="A95" s="61" t="s">
        <v>11</v>
      </c>
      <c r="B95" s="47">
        <v>1500000</v>
      </c>
      <c r="C95" s="28">
        <f>SUM(C92:C94)</f>
        <v>320000</v>
      </c>
      <c r="D95" s="28">
        <f>SUM(D92:D94)</f>
        <v>1820000</v>
      </c>
      <c r="E95" s="82">
        <f>SUM(E92:E94)</f>
        <v>0</v>
      </c>
      <c r="F95" s="82">
        <f>SUM(F92:F94)</f>
        <v>1820000</v>
      </c>
    </row>
    <row r="96" spans="1:6" ht="16.5" thickBot="1">
      <c r="A96" s="61" t="s">
        <v>160</v>
      </c>
      <c r="B96" s="47">
        <v>300000</v>
      </c>
      <c r="C96" s="28">
        <v>0</v>
      </c>
      <c r="D96" s="28">
        <v>300000</v>
      </c>
      <c r="E96" s="82"/>
      <c r="F96" s="82">
        <v>300000</v>
      </c>
    </row>
    <row r="97" spans="1:6" ht="33.75" thickBot="1">
      <c r="A97" s="83" t="s">
        <v>128</v>
      </c>
      <c r="B97" s="53">
        <f>SUM(B71+B75+B81+B91+B95+B96)</f>
        <v>5587200</v>
      </c>
      <c r="C97" s="52">
        <f>SUM(C71,C75,C81,C91,C95,C96)</f>
        <v>700000</v>
      </c>
      <c r="D97" s="52">
        <f>SUM(D71,D75,D81,D91,D95,D96)</f>
        <v>6287200</v>
      </c>
      <c r="E97" s="90">
        <f>SUM(E71,E75,E81,E91,E95,E96)</f>
        <v>100000</v>
      </c>
      <c r="F97" s="90">
        <f>SUM(F71,F75,F81,F91,F95,F96)</f>
        <v>6387200</v>
      </c>
    </row>
    <row r="98" spans="1:2" ht="15.75">
      <c r="A98" s="60" t="s">
        <v>98</v>
      </c>
      <c r="B98" s="7"/>
    </row>
    <row r="99" spans="1:6" ht="15.75">
      <c r="A99" s="61" t="s">
        <v>42</v>
      </c>
      <c r="B99" s="7">
        <v>5000</v>
      </c>
      <c r="D99" s="7">
        <v>5000</v>
      </c>
      <c r="F99" s="75">
        <v>5000</v>
      </c>
    </row>
    <row r="100" spans="1:6" ht="16.5" thickBot="1">
      <c r="A100" s="61" t="s">
        <v>43</v>
      </c>
      <c r="B100" s="7">
        <v>42000</v>
      </c>
      <c r="D100" s="7">
        <v>42000</v>
      </c>
      <c r="F100" s="75">
        <v>42000</v>
      </c>
    </row>
    <row r="101" spans="1:6" ht="18" thickBot="1">
      <c r="A101" s="83" t="s">
        <v>129</v>
      </c>
      <c r="B101" s="53">
        <f>SUM(B99:B100)</f>
        <v>47000</v>
      </c>
      <c r="C101" s="56">
        <v>0</v>
      </c>
      <c r="D101" s="52">
        <v>47000</v>
      </c>
      <c r="E101" s="90">
        <f>SUM(E99:E100)</f>
        <v>0</v>
      </c>
      <c r="F101" s="90">
        <f>SUM(F99:F100)</f>
        <v>47000</v>
      </c>
    </row>
    <row r="102" spans="1:3" ht="15.75">
      <c r="A102" s="60" t="s">
        <v>99</v>
      </c>
      <c r="B102" s="7"/>
      <c r="C102" s="55"/>
    </row>
    <row r="103" spans="1:6" ht="15.75">
      <c r="A103" s="61" t="s">
        <v>42</v>
      </c>
      <c r="B103" s="50">
        <v>2600000</v>
      </c>
      <c r="C103" s="55"/>
      <c r="D103" s="7">
        <v>2600000</v>
      </c>
      <c r="F103" s="75">
        <v>2600000</v>
      </c>
    </row>
    <row r="104" spans="1:6" ht="16.5" thickBot="1">
      <c r="A104" s="66" t="s">
        <v>100</v>
      </c>
      <c r="B104" s="50">
        <v>675000</v>
      </c>
      <c r="C104" s="55"/>
      <c r="D104" s="7">
        <v>675000</v>
      </c>
      <c r="F104" s="75">
        <v>675000</v>
      </c>
    </row>
    <row r="105" spans="1:6" ht="18" thickBot="1">
      <c r="A105" s="83" t="s">
        <v>130</v>
      </c>
      <c r="B105" s="53">
        <f>SUM(B103:B104)</f>
        <v>3275000</v>
      </c>
      <c r="C105" s="57">
        <v>0</v>
      </c>
      <c r="D105" s="52">
        <f>SUM(D103:D104)</f>
        <v>3275000</v>
      </c>
      <c r="E105" s="90">
        <f>SUM(E103:E104)</f>
        <v>0</v>
      </c>
      <c r="F105" s="90">
        <f>SUM(F103:F104)</f>
        <v>3275000</v>
      </c>
    </row>
    <row r="106" spans="1:2" ht="15.75">
      <c r="A106" s="60" t="s">
        <v>48</v>
      </c>
      <c r="B106" s="7"/>
    </row>
    <row r="107" spans="1:6" ht="15.75">
      <c r="A107" s="61" t="s">
        <v>101</v>
      </c>
      <c r="B107" s="7">
        <v>2476800</v>
      </c>
      <c r="D107" s="7">
        <v>2476800</v>
      </c>
      <c r="F107" s="75">
        <v>2476800</v>
      </c>
    </row>
    <row r="108" spans="1:6" ht="15.75">
      <c r="A108" s="62" t="s">
        <v>102</v>
      </c>
      <c r="B108" s="7">
        <v>216000</v>
      </c>
      <c r="D108" s="7">
        <v>216000</v>
      </c>
      <c r="F108" s="75">
        <v>216000</v>
      </c>
    </row>
    <row r="109" spans="1:6" ht="15.75">
      <c r="A109" s="61" t="s">
        <v>103</v>
      </c>
      <c r="B109" s="7">
        <v>1057200</v>
      </c>
      <c r="D109" s="7">
        <v>1057200</v>
      </c>
      <c r="F109" s="75">
        <v>1057200</v>
      </c>
    </row>
    <row r="110" spans="1:6" ht="15.75">
      <c r="A110" s="62" t="s">
        <v>50</v>
      </c>
      <c r="B110" s="7">
        <v>192000</v>
      </c>
      <c r="D110" s="7">
        <v>192000</v>
      </c>
      <c r="F110" s="75">
        <v>192000</v>
      </c>
    </row>
    <row r="111" spans="1:6" ht="15.75">
      <c r="A111" s="61" t="s">
        <v>191</v>
      </c>
      <c r="B111" s="7">
        <v>0</v>
      </c>
      <c r="C111" s="7">
        <v>100000</v>
      </c>
      <c r="D111" s="7">
        <v>100000</v>
      </c>
      <c r="E111" s="75">
        <v>100000</v>
      </c>
      <c r="F111" s="75">
        <v>200000</v>
      </c>
    </row>
    <row r="112" spans="1:6" ht="17.25">
      <c r="A112" s="66" t="s">
        <v>12</v>
      </c>
      <c r="B112" s="47">
        <f>SUM(B107:B111)</f>
        <v>3942000</v>
      </c>
      <c r="C112" s="54">
        <f>SUM(C107:C111)</f>
        <v>100000</v>
      </c>
      <c r="D112" s="28">
        <f>SUM(D107:D111)</f>
        <v>4042000</v>
      </c>
      <c r="E112" s="88">
        <f>SUM(E107:E111)</f>
        <v>100000</v>
      </c>
      <c r="F112" s="88">
        <f>SUM(F107:F111)</f>
        <v>4142000</v>
      </c>
    </row>
    <row r="113" spans="1:6" ht="15.75">
      <c r="A113" s="61" t="s">
        <v>136</v>
      </c>
      <c r="B113" s="7">
        <v>37000</v>
      </c>
      <c r="D113" s="7">
        <v>37000</v>
      </c>
      <c r="F113" s="75">
        <v>37000</v>
      </c>
    </row>
    <row r="114" spans="1:6" ht="15.75">
      <c r="A114" s="61" t="s">
        <v>135</v>
      </c>
      <c r="B114" s="7">
        <v>35000</v>
      </c>
      <c r="D114" s="7">
        <v>35000</v>
      </c>
      <c r="E114" s="75">
        <v>35000</v>
      </c>
      <c r="F114" s="75">
        <v>70000</v>
      </c>
    </row>
    <row r="115" spans="1:6" ht="15.75">
      <c r="A115" s="61" t="s">
        <v>134</v>
      </c>
      <c r="B115" s="7">
        <v>998000</v>
      </c>
      <c r="C115" s="7">
        <v>0</v>
      </c>
      <c r="D115" s="7">
        <v>998000</v>
      </c>
      <c r="F115" s="75">
        <v>998000</v>
      </c>
    </row>
    <row r="116" spans="1:6" ht="17.25">
      <c r="A116" s="61" t="s">
        <v>13</v>
      </c>
      <c r="B116" s="47">
        <f>SUM(B113+B114+B115)</f>
        <v>1070000</v>
      </c>
      <c r="C116" s="41">
        <f>SUM(C113:C115)</f>
        <v>0</v>
      </c>
      <c r="D116" s="47">
        <f>SUM(D113:D115)</f>
        <v>1070000</v>
      </c>
      <c r="E116" s="88">
        <f>SUM(E113:E115)</f>
        <v>35000</v>
      </c>
      <c r="F116" s="88">
        <f>SUM(F113:F115)</f>
        <v>1105000</v>
      </c>
    </row>
    <row r="117" spans="1:6" ht="15.75">
      <c r="A117" s="61" t="s">
        <v>59</v>
      </c>
      <c r="B117" s="7">
        <v>10000</v>
      </c>
      <c r="C117" s="41"/>
      <c r="D117" s="7">
        <v>10000</v>
      </c>
      <c r="F117" s="75">
        <v>10000</v>
      </c>
    </row>
    <row r="118" spans="1:6" ht="15.75">
      <c r="A118" s="61" t="s">
        <v>55</v>
      </c>
      <c r="B118" s="7">
        <v>20000</v>
      </c>
      <c r="D118" s="7">
        <v>20000</v>
      </c>
      <c r="F118" s="75">
        <v>20000</v>
      </c>
    </row>
    <row r="119" spans="1:6" ht="15.75">
      <c r="A119" s="62" t="s">
        <v>89</v>
      </c>
      <c r="B119" s="7">
        <v>40000</v>
      </c>
      <c r="D119" s="7">
        <v>40000</v>
      </c>
      <c r="F119" s="75">
        <v>40000</v>
      </c>
    </row>
    <row r="120" spans="1:6" ht="15.75">
      <c r="A120" s="61" t="s">
        <v>161</v>
      </c>
      <c r="B120" s="7">
        <v>20000</v>
      </c>
      <c r="D120" s="7">
        <v>20000</v>
      </c>
      <c r="F120" s="75">
        <v>20000</v>
      </c>
    </row>
    <row r="121" spans="1:6" ht="15.75">
      <c r="A121" s="62" t="s">
        <v>14</v>
      </c>
      <c r="B121" s="47">
        <f>SUM(B117:B120)</f>
        <v>90000</v>
      </c>
      <c r="C121" s="28">
        <f>SUM(C117:C120)</f>
        <v>0</v>
      </c>
      <c r="D121" s="28">
        <f>SUM(D117:D120)</f>
        <v>90000</v>
      </c>
      <c r="E121" s="75">
        <f>SUM(E117:E120)</f>
        <v>0</v>
      </c>
      <c r="F121" s="75">
        <f>SUM(F117:F120)</f>
        <v>90000</v>
      </c>
    </row>
    <row r="122" spans="1:6" ht="15.75">
      <c r="A122" s="61" t="s">
        <v>60</v>
      </c>
      <c r="B122" s="7">
        <v>60000</v>
      </c>
      <c r="D122" s="7">
        <v>60000</v>
      </c>
      <c r="F122" s="75">
        <v>60000</v>
      </c>
    </row>
    <row r="123" spans="1:6" ht="15.75">
      <c r="A123" s="61" t="s">
        <v>62</v>
      </c>
      <c r="B123" s="7">
        <v>150000</v>
      </c>
      <c r="D123" s="7">
        <v>150000</v>
      </c>
      <c r="F123" s="75">
        <v>150000</v>
      </c>
    </row>
    <row r="124" spans="1:6" ht="15.75">
      <c r="A124" s="61" t="s">
        <v>42</v>
      </c>
      <c r="B124" s="7">
        <v>65000</v>
      </c>
      <c r="D124" s="7">
        <v>65000</v>
      </c>
      <c r="F124" s="75">
        <v>65000</v>
      </c>
    </row>
    <row r="125" spans="1:6" ht="15.75">
      <c r="A125" s="61" t="s">
        <v>63</v>
      </c>
      <c r="B125" s="7">
        <v>20000</v>
      </c>
      <c r="D125" s="7">
        <v>20000</v>
      </c>
      <c r="F125" s="75">
        <v>20000</v>
      </c>
    </row>
    <row r="126" spans="1:6" ht="15.75">
      <c r="A126" s="61" t="s">
        <v>104</v>
      </c>
      <c r="B126" s="7">
        <v>10000</v>
      </c>
      <c r="D126" s="7">
        <v>10000</v>
      </c>
      <c r="F126" s="75">
        <v>10000</v>
      </c>
    </row>
    <row r="127" spans="1:6" ht="15.75">
      <c r="A127" s="62" t="s">
        <v>105</v>
      </c>
      <c r="B127" s="7">
        <v>2000</v>
      </c>
      <c r="D127" s="7">
        <v>2000</v>
      </c>
      <c r="F127" s="75">
        <v>2000</v>
      </c>
    </row>
    <row r="128" spans="1:6" ht="15.75">
      <c r="A128" s="62" t="s">
        <v>66</v>
      </c>
      <c r="B128" s="7">
        <v>16000</v>
      </c>
      <c r="D128" s="7">
        <v>16000</v>
      </c>
      <c r="F128" s="75">
        <v>16000</v>
      </c>
    </row>
    <row r="129" spans="1:6" ht="17.25">
      <c r="A129" s="62" t="s">
        <v>15</v>
      </c>
      <c r="B129" s="47">
        <f>SUM(B122:B128)</f>
        <v>323000</v>
      </c>
      <c r="C129" s="28">
        <f>SUM(C122:C128)</f>
        <v>0</v>
      </c>
      <c r="D129" s="28">
        <f>SUM(D122:D128)</f>
        <v>323000</v>
      </c>
      <c r="E129" s="94">
        <f>SUM(E122:E128)</f>
        <v>0</v>
      </c>
      <c r="F129" s="94">
        <f>SUM(F122:F128)</f>
        <v>323000</v>
      </c>
    </row>
    <row r="130" spans="1:6" ht="15.75">
      <c r="A130" s="62" t="s">
        <v>100</v>
      </c>
      <c r="B130" s="7">
        <v>95000</v>
      </c>
      <c r="D130" s="7">
        <v>95000</v>
      </c>
      <c r="F130" s="75">
        <v>95000</v>
      </c>
    </row>
    <row r="131" spans="1:6" ht="15.75">
      <c r="A131" s="61" t="s">
        <v>106</v>
      </c>
      <c r="B131" s="7">
        <v>100000</v>
      </c>
      <c r="C131" s="7">
        <v>-100000</v>
      </c>
      <c r="D131" s="7">
        <v>0</v>
      </c>
      <c r="F131" s="75">
        <v>0</v>
      </c>
    </row>
    <row r="132" spans="1:6" ht="32.25" thickBot="1">
      <c r="A132" s="62" t="s">
        <v>5</v>
      </c>
      <c r="B132" s="47">
        <f>SUM(B130:B131)</f>
        <v>195000</v>
      </c>
      <c r="C132" s="28">
        <f>SUM(C130:C131)</f>
        <v>-100000</v>
      </c>
      <c r="D132" s="28">
        <f>SUM(D130:D131)</f>
        <v>95000</v>
      </c>
      <c r="E132" s="82">
        <f>SUM(E130:E131)</f>
        <v>0</v>
      </c>
      <c r="F132" s="82">
        <f>SUM(F130:F131)</f>
        <v>95000</v>
      </c>
    </row>
    <row r="133" spans="1:6" ht="32.25" thickBot="1">
      <c r="A133" s="83" t="s">
        <v>126</v>
      </c>
      <c r="B133" s="53">
        <f>SUM(B112,B116,B121,B129,B132)</f>
        <v>5620000</v>
      </c>
      <c r="C133" s="52">
        <f>SUM(C132,C129,C121,C116,C112)</f>
        <v>0</v>
      </c>
      <c r="D133" s="52">
        <f>SUM(D132,D129,D121,D116,D112)</f>
        <v>5620000</v>
      </c>
      <c r="E133" s="89">
        <f>SUM(E112,E116,E121,E129,E132)</f>
        <v>135000</v>
      </c>
      <c r="F133" s="89">
        <f>SUM(F112,F116,F121,F129,F132)</f>
        <v>5755000</v>
      </c>
    </row>
    <row r="134" spans="1:2" ht="15.75">
      <c r="A134" s="67" t="s">
        <v>23</v>
      </c>
      <c r="B134" s="7"/>
    </row>
    <row r="135" spans="1:6" ht="15.75">
      <c r="A135" s="62" t="s">
        <v>107</v>
      </c>
      <c r="B135" s="7">
        <v>50000</v>
      </c>
      <c r="C135" s="7">
        <v>84000</v>
      </c>
      <c r="D135" s="7">
        <v>134000</v>
      </c>
      <c r="F135" s="75">
        <v>134000</v>
      </c>
    </row>
    <row r="136" spans="1:6" ht="15.75">
      <c r="A136" s="61" t="s">
        <v>146</v>
      </c>
      <c r="B136" s="7">
        <v>500000</v>
      </c>
      <c r="C136" s="7">
        <v>1229000</v>
      </c>
      <c r="D136" s="7">
        <v>1729000</v>
      </c>
      <c r="F136" s="75">
        <v>1729000</v>
      </c>
    </row>
    <row r="137" spans="1:6" ht="15.75">
      <c r="A137" s="62" t="s">
        <v>108</v>
      </c>
      <c r="B137" s="7">
        <v>1000000</v>
      </c>
      <c r="C137" s="7">
        <v>200000</v>
      </c>
      <c r="D137" s="7">
        <v>1200000</v>
      </c>
      <c r="E137" s="75">
        <v>600000</v>
      </c>
      <c r="F137" s="75">
        <v>1800000</v>
      </c>
    </row>
    <row r="138" spans="1:6" ht="15.75">
      <c r="A138" s="61" t="s">
        <v>109</v>
      </c>
      <c r="B138" s="7">
        <v>350000</v>
      </c>
      <c r="D138" s="7">
        <v>350000</v>
      </c>
      <c r="E138" s="75">
        <v>300000</v>
      </c>
      <c r="F138" s="75">
        <v>650000</v>
      </c>
    </row>
    <row r="139" spans="1:6" ht="15.75">
      <c r="A139" s="61" t="s">
        <v>110</v>
      </c>
      <c r="B139" s="7">
        <v>200000</v>
      </c>
      <c r="D139" s="7">
        <v>200000</v>
      </c>
      <c r="F139" s="75">
        <v>200000</v>
      </c>
    </row>
    <row r="140" spans="1:6" ht="15.75">
      <c r="A140" s="61" t="s">
        <v>111</v>
      </c>
      <c r="B140" s="7">
        <v>150000</v>
      </c>
      <c r="D140" s="7">
        <v>150000</v>
      </c>
      <c r="F140" s="75">
        <v>150000</v>
      </c>
    </row>
    <row r="141" spans="1:6" ht="15.75">
      <c r="A141" s="61" t="s">
        <v>112</v>
      </c>
      <c r="B141" s="28">
        <f>SUM(B142:B145)</f>
        <v>1525000</v>
      </c>
      <c r="C141" s="28">
        <v>0</v>
      </c>
      <c r="D141" s="28">
        <v>1525000</v>
      </c>
      <c r="F141" s="75">
        <v>1525000</v>
      </c>
    </row>
    <row r="142" spans="1:6" ht="15.75">
      <c r="A142" s="68" t="s">
        <v>24</v>
      </c>
      <c r="B142" s="7">
        <v>1000000</v>
      </c>
      <c r="D142" s="7">
        <v>1000000</v>
      </c>
      <c r="F142" s="75">
        <v>1000000</v>
      </c>
    </row>
    <row r="143" spans="1:6" ht="15.75">
      <c r="A143" s="62" t="s">
        <v>25</v>
      </c>
      <c r="B143" s="7">
        <v>25000</v>
      </c>
      <c r="D143" s="7">
        <v>25000</v>
      </c>
      <c r="F143" s="75">
        <v>25000</v>
      </c>
    </row>
    <row r="144" spans="1:6" ht="15.75">
      <c r="A144" s="62" t="s">
        <v>26</v>
      </c>
      <c r="B144" s="7">
        <v>100000</v>
      </c>
      <c r="D144" s="7">
        <v>100000</v>
      </c>
      <c r="F144" s="75">
        <v>100000</v>
      </c>
    </row>
    <row r="145" spans="1:6" ht="15.75">
      <c r="A145" s="61" t="s">
        <v>157</v>
      </c>
      <c r="B145" s="7">
        <v>400000</v>
      </c>
      <c r="D145" s="7">
        <v>400000</v>
      </c>
      <c r="F145" s="75">
        <v>400000</v>
      </c>
    </row>
    <row r="146" spans="1:6" ht="15.75">
      <c r="A146" s="61" t="s">
        <v>113</v>
      </c>
      <c r="B146" s="7">
        <v>100000</v>
      </c>
      <c r="D146" s="7">
        <v>100000</v>
      </c>
      <c r="F146" s="75">
        <v>100000</v>
      </c>
    </row>
    <row r="147" spans="1:6" ht="16.5" thickBot="1">
      <c r="A147" s="61" t="s">
        <v>114</v>
      </c>
      <c r="B147" s="7">
        <v>100000</v>
      </c>
      <c r="D147" s="7">
        <v>100000</v>
      </c>
      <c r="F147" s="75">
        <v>100000</v>
      </c>
    </row>
    <row r="148" spans="1:6" ht="18" thickBot="1">
      <c r="A148" s="86" t="s">
        <v>131</v>
      </c>
      <c r="B148" s="53">
        <f>SUM(B135:B147)-B142-B143-B144</f>
        <v>4375000</v>
      </c>
      <c r="C148" s="52">
        <f>SUM(C135:C141,C146,C147)</f>
        <v>1513000</v>
      </c>
      <c r="D148" s="52">
        <f>SUM(D145:D147,D135:D141)</f>
        <v>5888000</v>
      </c>
      <c r="E148" s="90">
        <f>SUM(E135,E136,E137,E138,E139,E140,E141,E145,E146,E147)</f>
        <v>900000</v>
      </c>
      <c r="F148" s="90">
        <f>SUM(F135,F136,F137,F139,F138,F140,F141,F145,F146,F147)</f>
        <v>6788000</v>
      </c>
    </row>
    <row r="149" spans="1:2" ht="15.75">
      <c r="A149" s="60" t="s">
        <v>115</v>
      </c>
      <c r="B149" s="7"/>
    </row>
    <row r="150" spans="1:6" ht="15.75">
      <c r="A150" s="61" t="s">
        <v>101</v>
      </c>
      <c r="B150" s="7">
        <v>1765200</v>
      </c>
      <c r="D150" s="7">
        <v>1765200</v>
      </c>
      <c r="F150" s="75">
        <v>1765200</v>
      </c>
    </row>
    <row r="151" spans="1:6" ht="15.75">
      <c r="A151" s="62" t="s">
        <v>50</v>
      </c>
      <c r="B151" s="7">
        <v>96000</v>
      </c>
      <c r="D151" s="7">
        <v>96000</v>
      </c>
      <c r="F151" s="75">
        <v>96000</v>
      </c>
    </row>
    <row r="152" spans="1:6" ht="15.75">
      <c r="A152" s="66" t="s">
        <v>22</v>
      </c>
      <c r="B152" s="47">
        <f>SUM(B150:B151)</f>
        <v>1861200</v>
      </c>
      <c r="C152" s="43"/>
      <c r="D152" s="28">
        <f>SUM(D150:D151)</f>
        <v>1861200</v>
      </c>
      <c r="E152" s="82">
        <f>SUM(E150:E151)</f>
        <v>0</v>
      </c>
      <c r="F152" s="82">
        <f>SUM(F150:F151)</f>
        <v>1861200</v>
      </c>
    </row>
    <row r="153" spans="1:6" ht="15.75">
      <c r="A153" s="61" t="s">
        <v>136</v>
      </c>
      <c r="B153" s="7">
        <v>18000</v>
      </c>
      <c r="D153" s="7">
        <v>18000</v>
      </c>
      <c r="F153" s="75">
        <v>18000</v>
      </c>
    </row>
    <row r="154" spans="1:6" ht="15.75">
      <c r="A154" s="61" t="s">
        <v>135</v>
      </c>
      <c r="B154" s="7">
        <v>16000</v>
      </c>
      <c r="D154" s="7">
        <v>16000</v>
      </c>
      <c r="F154" s="75">
        <v>16000</v>
      </c>
    </row>
    <row r="155" spans="1:6" ht="15.75">
      <c r="A155" s="61" t="s">
        <v>134</v>
      </c>
      <c r="B155" s="7">
        <v>478000</v>
      </c>
      <c r="D155" s="7">
        <v>478000</v>
      </c>
      <c r="F155" s="75">
        <v>478000</v>
      </c>
    </row>
    <row r="156" spans="1:6" ht="15.75">
      <c r="A156" s="61" t="s">
        <v>21</v>
      </c>
      <c r="B156" s="47">
        <f>SUM(B153+B154+B155)</f>
        <v>512000</v>
      </c>
      <c r="C156" s="41"/>
      <c r="D156" s="28">
        <f>SUM(D153:D155)</f>
        <v>512000</v>
      </c>
      <c r="E156" s="24">
        <f>SUM(E153:E155)</f>
        <v>0</v>
      </c>
      <c r="F156" s="82">
        <f>SUM(F153:F155)</f>
        <v>512000</v>
      </c>
    </row>
    <row r="157" spans="1:6" ht="15.75">
      <c r="A157" s="62" t="s">
        <v>116</v>
      </c>
      <c r="B157" s="7">
        <v>20000</v>
      </c>
      <c r="D157" s="7">
        <v>20000</v>
      </c>
      <c r="F157" s="75">
        <v>20000</v>
      </c>
    </row>
    <row r="158" spans="1:6" ht="15.75">
      <c r="A158" s="61" t="s">
        <v>55</v>
      </c>
      <c r="B158" s="7">
        <v>50000</v>
      </c>
      <c r="D158" s="7">
        <v>50000</v>
      </c>
      <c r="F158" s="75">
        <v>50000</v>
      </c>
    </row>
    <row r="159" spans="1:6" ht="15.75">
      <c r="A159" s="61" t="s">
        <v>147</v>
      </c>
      <c r="B159" s="7">
        <v>50000</v>
      </c>
      <c r="D159" s="7">
        <v>50000</v>
      </c>
      <c r="F159" s="75">
        <v>50000</v>
      </c>
    </row>
    <row r="160" spans="1:6" ht="15.75">
      <c r="A160" s="62" t="s">
        <v>117</v>
      </c>
      <c r="B160" s="7">
        <v>30000</v>
      </c>
      <c r="D160" s="7">
        <v>30000</v>
      </c>
      <c r="F160" s="75">
        <v>30000</v>
      </c>
    </row>
    <row r="161" spans="1:6" ht="15.75">
      <c r="A161" s="61" t="s">
        <v>162</v>
      </c>
      <c r="B161" s="7">
        <v>20000</v>
      </c>
      <c r="D161" s="7">
        <v>20000</v>
      </c>
      <c r="F161" s="75">
        <v>20000</v>
      </c>
    </row>
    <row r="162" spans="1:6" ht="15.75">
      <c r="A162" s="62" t="s">
        <v>20</v>
      </c>
      <c r="B162" s="47">
        <f>SUM(B157:B161)</f>
        <v>170000</v>
      </c>
      <c r="C162" s="28"/>
      <c r="D162" s="28">
        <f>SUM(D157:D161)</f>
        <v>170000</v>
      </c>
      <c r="E162" s="82">
        <f>SUM(E157:E161)</f>
        <v>0</v>
      </c>
      <c r="F162" s="82">
        <f>SUM(F157:F161)</f>
        <v>170000</v>
      </c>
    </row>
    <row r="163" spans="1:6" ht="15.75">
      <c r="A163" s="61" t="s">
        <v>60</v>
      </c>
      <c r="B163" s="7">
        <v>55000</v>
      </c>
      <c r="D163" s="7">
        <v>55000</v>
      </c>
      <c r="F163" s="75">
        <v>55000</v>
      </c>
    </row>
    <row r="164" spans="1:6" ht="15.75">
      <c r="A164" s="61" t="s">
        <v>62</v>
      </c>
      <c r="B164" s="7">
        <v>300000</v>
      </c>
      <c r="D164" s="7">
        <v>300000</v>
      </c>
      <c r="F164" s="75">
        <v>300000</v>
      </c>
    </row>
    <row r="165" spans="1:6" ht="15.75">
      <c r="A165" s="61" t="s">
        <v>42</v>
      </c>
      <c r="B165" s="7">
        <v>35000</v>
      </c>
      <c r="D165" s="7">
        <v>35000</v>
      </c>
      <c r="F165" s="75">
        <v>35000</v>
      </c>
    </row>
    <row r="166" spans="1:6" ht="15.75">
      <c r="A166" s="61" t="s">
        <v>63</v>
      </c>
      <c r="B166" s="7">
        <v>10000</v>
      </c>
      <c r="D166" s="7">
        <v>10000</v>
      </c>
      <c r="F166" s="75">
        <v>10000</v>
      </c>
    </row>
    <row r="167" spans="1:6" ht="15.75">
      <c r="A167" s="61" t="s">
        <v>64</v>
      </c>
      <c r="B167" s="7">
        <v>120000</v>
      </c>
      <c r="D167" s="7">
        <v>120000</v>
      </c>
      <c r="F167" s="75">
        <v>120000</v>
      </c>
    </row>
    <row r="168" spans="1:6" ht="15.75">
      <c r="A168" s="62" t="s">
        <v>118</v>
      </c>
      <c r="B168" s="7">
        <v>25000</v>
      </c>
      <c r="D168" s="7">
        <v>25000</v>
      </c>
      <c r="F168" s="75">
        <v>25000</v>
      </c>
    </row>
    <row r="169" spans="1:6" ht="15.75">
      <c r="A169" s="62" t="s">
        <v>19</v>
      </c>
      <c r="B169" s="47">
        <f>SUM(B163:B168)</f>
        <v>545000</v>
      </c>
      <c r="C169" s="28"/>
      <c r="D169" s="47">
        <f>SUM(D163:D168)</f>
        <v>545000</v>
      </c>
      <c r="E169" s="82">
        <f>SUM(E163:E168)</f>
        <v>0</v>
      </c>
      <c r="F169" s="82">
        <f>SUM(F163:F168)</f>
        <v>545000</v>
      </c>
    </row>
    <row r="170" spans="1:6" ht="15.75">
      <c r="A170" s="61" t="s">
        <v>119</v>
      </c>
      <c r="B170" s="7">
        <v>150000</v>
      </c>
      <c r="D170" s="7">
        <v>150000</v>
      </c>
      <c r="F170" s="75">
        <v>150000</v>
      </c>
    </row>
    <row r="171" spans="1:6" ht="31.5">
      <c r="A171" s="62" t="s">
        <v>5</v>
      </c>
      <c r="B171" s="47">
        <f>SUM(B170)</f>
        <v>150000</v>
      </c>
      <c r="D171" s="28">
        <f>SUM(D170)</f>
        <v>150000</v>
      </c>
      <c r="E171" s="75">
        <f>SUM(E170)</f>
        <v>0</v>
      </c>
      <c r="F171" s="82">
        <f>SUM(F170)</f>
        <v>150000</v>
      </c>
    </row>
    <row r="172" spans="1:6" ht="15.75">
      <c r="A172" s="61" t="s">
        <v>154</v>
      </c>
      <c r="B172" s="47">
        <v>1970000</v>
      </c>
      <c r="D172" s="28">
        <v>1970000</v>
      </c>
      <c r="F172" s="82">
        <v>1970000</v>
      </c>
    </row>
    <row r="173" spans="1:6" ht="16.5" thickBot="1">
      <c r="A173" s="61" t="s">
        <v>155</v>
      </c>
      <c r="B173" s="47">
        <v>530000</v>
      </c>
      <c r="D173" s="28">
        <v>530000</v>
      </c>
      <c r="F173" s="82">
        <v>530000</v>
      </c>
    </row>
    <row r="174" spans="1:6" ht="18" thickBot="1">
      <c r="A174" s="83" t="s">
        <v>132</v>
      </c>
      <c r="B174" s="53">
        <f>SUM(B172:B173,B152,B156,B162,B169,B171)</f>
        <v>5738200</v>
      </c>
      <c r="C174" s="52">
        <v>0</v>
      </c>
      <c r="D174" s="52">
        <f>SUM(D152,D156,D162,D169,D171,D172,D173)</f>
        <v>5738200</v>
      </c>
      <c r="E174" s="90">
        <f>SUM(E152,E156,E162,E169,E171,E172,E173)</f>
        <v>0</v>
      </c>
      <c r="F174" s="90">
        <f>SUM(F152,F156,F162,F169,F171,F172,F173)</f>
        <v>5738200</v>
      </c>
    </row>
    <row r="175" spans="1:2" ht="15.75">
      <c r="A175" s="60" t="s">
        <v>120</v>
      </c>
      <c r="B175" s="7"/>
    </row>
    <row r="176" spans="1:6" ht="15.75">
      <c r="A176" s="61" t="s">
        <v>62</v>
      </c>
      <c r="B176" s="7">
        <v>180000</v>
      </c>
      <c r="D176" s="7">
        <v>180000</v>
      </c>
      <c r="F176" s="75">
        <v>180000</v>
      </c>
    </row>
    <row r="177" spans="1:6" ht="15.75">
      <c r="A177" s="61" t="s">
        <v>42</v>
      </c>
      <c r="B177" s="7">
        <v>50000</v>
      </c>
      <c r="D177" s="7">
        <v>50000</v>
      </c>
      <c r="F177" s="75">
        <v>50000</v>
      </c>
    </row>
    <row r="178" spans="1:6" ht="15.75">
      <c r="A178" s="62" t="s">
        <v>121</v>
      </c>
      <c r="B178" s="7">
        <v>12000</v>
      </c>
      <c r="D178" s="7">
        <v>12000</v>
      </c>
      <c r="F178" s="75">
        <v>12000</v>
      </c>
    </row>
    <row r="179" spans="1:6" ht="15.75">
      <c r="A179" s="62" t="s">
        <v>105</v>
      </c>
      <c r="B179" s="7">
        <v>3000</v>
      </c>
      <c r="D179" s="7">
        <v>3000</v>
      </c>
      <c r="F179" s="75">
        <v>3000</v>
      </c>
    </row>
    <row r="180" spans="1:6" ht="15.75">
      <c r="A180" s="62" t="s">
        <v>18</v>
      </c>
      <c r="B180" s="47">
        <f>SUM(B176:B179)</f>
        <v>245000</v>
      </c>
      <c r="C180" s="28"/>
      <c r="D180" s="47">
        <f>SUM(D176:D179)</f>
        <v>245000</v>
      </c>
      <c r="E180" s="82">
        <f>SUM(E176:E179)</f>
        <v>0</v>
      </c>
      <c r="F180" s="82">
        <f>SUM(F176:F179)</f>
        <v>245000</v>
      </c>
    </row>
    <row r="181" spans="1:6" ht="15.75">
      <c r="A181" s="61" t="s">
        <v>100</v>
      </c>
      <c r="B181" s="7">
        <v>65000</v>
      </c>
      <c r="C181" s="28"/>
      <c r="D181" s="7">
        <v>65000</v>
      </c>
      <c r="F181" s="75">
        <v>65000</v>
      </c>
    </row>
    <row r="182" spans="1:6" ht="31.5">
      <c r="A182" s="62" t="s">
        <v>17</v>
      </c>
      <c r="B182" s="47">
        <f>SUM(B181)</f>
        <v>65000</v>
      </c>
      <c r="D182" s="28">
        <f>SUM(D181)</f>
        <v>65000</v>
      </c>
      <c r="E182" s="75">
        <f>SUM(E181)</f>
        <v>0</v>
      </c>
      <c r="F182" s="82">
        <f>SUM(F181)</f>
        <v>65000</v>
      </c>
    </row>
    <row r="183" spans="1:6" ht="16.5" thickBot="1">
      <c r="A183" s="62" t="s">
        <v>156</v>
      </c>
      <c r="B183" s="47">
        <v>300000</v>
      </c>
      <c r="D183" s="28">
        <v>300000</v>
      </c>
      <c r="F183" s="82">
        <v>300000</v>
      </c>
    </row>
    <row r="184" spans="1:6" ht="32.25" thickBot="1">
      <c r="A184" s="83" t="s">
        <v>133</v>
      </c>
      <c r="B184" s="53">
        <f>SUM(B183,B180,B182)</f>
        <v>610000</v>
      </c>
      <c r="C184" s="52">
        <v>0</v>
      </c>
      <c r="D184" s="52">
        <f>SUM(D180,D182,D183)</f>
        <v>610000</v>
      </c>
      <c r="E184" s="95">
        <f>SUM(E180,E182,E183)</f>
        <v>0</v>
      </c>
      <c r="F184" s="96">
        <f>SUM(F180,F182,F183)</f>
        <v>610000</v>
      </c>
    </row>
    <row r="185" spans="1:2" ht="15.75">
      <c r="A185" s="69" t="s">
        <v>174</v>
      </c>
      <c r="B185" s="7"/>
    </row>
    <row r="186" spans="1:6" ht="15.75">
      <c r="A186" s="70" t="s">
        <v>196</v>
      </c>
      <c r="B186" s="7">
        <v>0</v>
      </c>
      <c r="C186" s="7">
        <v>20942666</v>
      </c>
      <c r="D186" s="7">
        <v>20942666</v>
      </c>
      <c r="F186" s="75">
        <v>20942666</v>
      </c>
    </row>
    <row r="187" spans="1:6" ht="15.75">
      <c r="A187" s="70" t="s">
        <v>197</v>
      </c>
      <c r="B187" s="7">
        <v>0</v>
      </c>
      <c r="C187" s="7">
        <v>3500</v>
      </c>
      <c r="D187" s="7">
        <v>3500</v>
      </c>
      <c r="F187" s="75">
        <v>3500</v>
      </c>
    </row>
    <row r="188" spans="1:6" ht="15.75">
      <c r="A188" s="70" t="s">
        <v>198</v>
      </c>
      <c r="B188" s="7">
        <v>0</v>
      </c>
      <c r="C188" s="7">
        <v>25000</v>
      </c>
      <c r="D188" s="7">
        <v>25000</v>
      </c>
      <c r="E188" s="75">
        <v>100000</v>
      </c>
      <c r="F188" s="75">
        <v>125000</v>
      </c>
    </row>
    <row r="189" spans="1:6" ht="15.75">
      <c r="A189" s="71" t="s">
        <v>199</v>
      </c>
      <c r="B189" s="28">
        <v>0</v>
      </c>
      <c r="C189" s="28">
        <f>SUM(C186:C188)</f>
        <v>20971166</v>
      </c>
      <c r="D189" s="28">
        <f>SUM(D186:D188)</f>
        <v>20971166</v>
      </c>
      <c r="E189" s="82">
        <f>SUM(E186:E188)</f>
        <v>100000</v>
      </c>
      <c r="F189" s="82">
        <f>SUM(F186:F188)</f>
        <v>21071166</v>
      </c>
    </row>
    <row r="190" spans="1:6" ht="15.75">
      <c r="A190" s="70" t="s">
        <v>200</v>
      </c>
      <c r="B190" s="7">
        <v>0</v>
      </c>
      <c r="C190" s="7">
        <v>5662215</v>
      </c>
      <c r="D190" s="7">
        <v>5662215</v>
      </c>
      <c r="F190" s="75">
        <v>5662215</v>
      </c>
    </row>
    <row r="191" spans="1:6" ht="15.75">
      <c r="A191" s="71" t="s">
        <v>201</v>
      </c>
      <c r="B191" s="7">
        <v>0</v>
      </c>
      <c r="C191" s="28">
        <f>SUM(C190)</f>
        <v>5662215</v>
      </c>
      <c r="D191" s="28">
        <f>SUM(D190)</f>
        <v>5662215</v>
      </c>
      <c r="E191" s="82">
        <f>SUM(E190)</f>
        <v>0</v>
      </c>
      <c r="F191" s="82">
        <f>SUM(F190)</f>
        <v>5662215</v>
      </c>
    </row>
    <row r="192" spans="1:6" ht="15.75">
      <c r="A192" s="70" t="s">
        <v>202</v>
      </c>
      <c r="B192" s="7">
        <v>0</v>
      </c>
      <c r="C192" s="7">
        <v>162000</v>
      </c>
      <c r="D192" s="7">
        <v>162000</v>
      </c>
      <c r="F192" s="75">
        <v>162000</v>
      </c>
    </row>
    <row r="193" spans="1:6" ht="15.75">
      <c r="A193" s="72" t="s">
        <v>203</v>
      </c>
      <c r="B193" s="7">
        <v>0</v>
      </c>
      <c r="C193" s="7">
        <v>150000</v>
      </c>
      <c r="D193" s="7">
        <v>150000</v>
      </c>
      <c r="F193" s="75">
        <v>150000</v>
      </c>
    </row>
    <row r="194" spans="1:6" ht="15.75">
      <c r="A194" s="70" t="s">
        <v>204</v>
      </c>
      <c r="B194" s="7">
        <v>0</v>
      </c>
      <c r="C194" s="7">
        <v>1386000</v>
      </c>
      <c r="D194" s="7">
        <v>1386000</v>
      </c>
      <c r="F194" s="75">
        <v>1386000</v>
      </c>
    </row>
    <row r="195" spans="1:6" ht="15.75">
      <c r="A195" s="70" t="s">
        <v>212</v>
      </c>
      <c r="B195" s="7">
        <v>0</v>
      </c>
      <c r="C195" s="7">
        <v>2483578</v>
      </c>
      <c r="D195" s="7">
        <v>2483578</v>
      </c>
      <c r="F195" s="75">
        <v>2483578</v>
      </c>
    </row>
    <row r="196" spans="1:6" ht="15.75">
      <c r="A196" s="71" t="s">
        <v>207</v>
      </c>
      <c r="B196" s="7"/>
      <c r="C196" s="28">
        <f>SUM(C192:C195)</f>
        <v>4181578</v>
      </c>
      <c r="D196" s="28">
        <f>SUM(D192:D195)</f>
        <v>4181578</v>
      </c>
      <c r="E196" s="82">
        <f>SUM(E192:E195)</f>
        <v>0</v>
      </c>
      <c r="F196" s="82">
        <f>SUM(F192:F195)</f>
        <v>4181578</v>
      </c>
    </row>
    <row r="197" spans="1:6" ht="15.75">
      <c r="A197" s="70" t="s">
        <v>205</v>
      </c>
      <c r="B197" s="7">
        <v>0</v>
      </c>
      <c r="C197" s="7">
        <v>1019</v>
      </c>
      <c r="D197" s="7">
        <v>1019</v>
      </c>
      <c r="F197" s="75">
        <v>1019</v>
      </c>
    </row>
    <row r="198" spans="1:6" ht="15.75">
      <c r="A198" s="70" t="s">
        <v>206</v>
      </c>
      <c r="B198" s="7">
        <v>0</v>
      </c>
      <c r="C198" s="7">
        <v>2000</v>
      </c>
      <c r="D198" s="7">
        <v>2000</v>
      </c>
      <c r="F198" s="75">
        <v>2000</v>
      </c>
    </row>
    <row r="199" spans="1:6" ht="15.75">
      <c r="A199" s="71" t="s">
        <v>208</v>
      </c>
      <c r="B199" s="7"/>
      <c r="C199" s="28">
        <f>SUM(C197:C198)</f>
        <v>3019</v>
      </c>
      <c r="D199" s="28">
        <f>SUM(D197:D198)</f>
        <v>3019</v>
      </c>
      <c r="E199" s="82">
        <f>SUM(E197:E198)</f>
        <v>0</v>
      </c>
      <c r="F199" s="82">
        <f>SUM(F197:F198)</f>
        <v>3019</v>
      </c>
    </row>
    <row r="200" spans="1:6" ht="16.5" thickBot="1">
      <c r="A200" s="70" t="s">
        <v>209</v>
      </c>
      <c r="B200" s="7">
        <v>0</v>
      </c>
      <c r="C200" s="7">
        <v>670573</v>
      </c>
      <c r="D200" s="7">
        <v>670573</v>
      </c>
      <c r="E200" s="75">
        <v>55000</v>
      </c>
      <c r="F200" s="75">
        <v>725573</v>
      </c>
    </row>
    <row r="201" spans="1:6" ht="16.5" thickBot="1">
      <c r="A201" s="73" t="s">
        <v>210</v>
      </c>
      <c r="B201" s="10"/>
      <c r="C201" s="28">
        <f>SUM(C200)</f>
        <v>670573</v>
      </c>
      <c r="D201" s="28">
        <f>SUM(D200)</f>
        <v>670573</v>
      </c>
      <c r="E201" s="82">
        <f>SUM(E200)</f>
        <v>55000</v>
      </c>
      <c r="F201" s="82">
        <f>SUM(F200)</f>
        <v>725573</v>
      </c>
    </row>
    <row r="202" spans="1:6" ht="18" thickBot="1">
      <c r="A202" s="85" t="s">
        <v>211</v>
      </c>
      <c r="B202" s="53"/>
      <c r="C202" s="52">
        <f>SUM(C201,C199,C196,C189,C191)</f>
        <v>31488551</v>
      </c>
      <c r="D202" s="52">
        <f>SUM(D201,D199,D196,D189,D191)</f>
        <v>31488551</v>
      </c>
      <c r="E202" s="90">
        <f>SUM(E189,E191,E196,E199,E201)</f>
        <v>155000</v>
      </c>
      <c r="F202" s="90">
        <f>SUM(F189,F191,F196,F199,F201)</f>
        <v>31643551</v>
      </c>
    </row>
    <row r="203" spans="1:6" ht="19.5" thickBot="1">
      <c r="A203" s="74" t="s">
        <v>16</v>
      </c>
      <c r="B203" s="51">
        <f>SUM(B63+B97+B101+B105+B133+B148+B174+B184)</f>
        <v>50179938</v>
      </c>
      <c r="C203" s="91">
        <f>SUM(C63,C66,C97,C101,C105,C133,C148,C174,C184,C202)</f>
        <v>35837251</v>
      </c>
      <c r="D203" s="91">
        <f>SUM(D63,D66,D97,D101,D105,D133,D148,D174,D184,D202)</f>
        <v>103114117</v>
      </c>
      <c r="E203" s="93">
        <f>SUM(E63,E66,E97,E101,E105,E133,E148,E174,E184,E202)</f>
        <v>0</v>
      </c>
      <c r="F203" s="93">
        <f>SUM(F63,F66,F97,F101,F105,F133,F148,F174,F184,F202)</f>
        <v>103114117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Ági</cp:lastModifiedBy>
  <cp:lastPrinted>2015-11-07T13:27:46Z</cp:lastPrinted>
  <dcterms:created xsi:type="dcterms:W3CDTF">1997-01-17T14:02:09Z</dcterms:created>
  <dcterms:modified xsi:type="dcterms:W3CDTF">2015-11-07T13:27:56Z</dcterms:modified>
  <cp:category/>
  <cp:version/>
  <cp:contentType/>
  <cp:contentStatus/>
</cp:coreProperties>
</file>