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345" yWindow="-105" windowWidth="15480" windowHeight="9720" tabRatio="944"/>
  </bookViews>
  <sheets>
    <sheet name="1. Bevössz." sheetId="34" r:id="rId1"/>
    <sheet name="2. Brészl." sheetId="41" r:id="rId2"/>
    <sheet name="3. Kiadössz." sheetId="3" r:id="rId3"/>
    <sheet name="4. Kjogc." sheetId="5" r:id="rId4"/>
    <sheet name="5. Műk.bev.kiad mérleg" sheetId="196" r:id="rId5"/>
    <sheet name="6. Felhalm.bev.kiad.mérleg" sheetId="195" r:id="rId6"/>
    <sheet name="7. Pénzeszköz átadás" sheetId="190" r:id="rId7"/>
    <sheet name="8.Felhalmozási k." sheetId="194" r:id="rId8"/>
    <sheet name="9. létszám" sheetId="197" r:id="rId9"/>
    <sheet name="10. Adósságk." sheetId="198" r:id="rId10"/>
  </sheets>
  <externalReferences>
    <externalReference r:id="rId11"/>
    <externalReference r:id="rId12"/>
  </externalReferences>
  <definedNames>
    <definedName name="beruh">'[2]4.1. táj.'!#REF!</definedName>
    <definedName name="intézmények">'[1]4.1. táj.'!#REF!</definedName>
    <definedName name="_xlnm.Print_Titles" localSheetId="1">'2. Brészl.'!$1:$5</definedName>
    <definedName name="_xlnm.Print_Titles" localSheetId="3">'4. Kjogc.'!$1:$4</definedName>
    <definedName name="_xlnm.Print_Area" localSheetId="0">'1. Bevössz.'!$A$1:$E$44</definedName>
    <definedName name="_xlnm.Print_Area" localSheetId="1">'2. Brészl.'!$A$1:$F$114</definedName>
    <definedName name="_xlnm.Print_Area" localSheetId="2">'3. Kiadössz.'!$A$1:$E$54</definedName>
    <definedName name="_xlnm.Print_Area" localSheetId="3">'4. Kjogc.'!$A$1:$F$70</definedName>
  </definedNames>
  <calcPr calcId="125725" fullCalcOnLoad="1"/>
</workbook>
</file>

<file path=xl/calcChain.xml><?xml version="1.0" encoding="utf-8"?>
<calcChain xmlns="http://schemas.openxmlformats.org/spreadsheetml/2006/main">
  <c r="G23" i="194"/>
  <c r="F64" i="5"/>
  <c r="E42" i="3"/>
  <c r="E9" i="195"/>
  <c r="D14" i="198"/>
  <c r="D15" s="1"/>
  <c r="C12" i="197"/>
  <c r="E32" i="195"/>
  <c r="C26"/>
  <c r="C20"/>
  <c r="C32"/>
  <c r="E19"/>
  <c r="E33"/>
  <c r="C19"/>
  <c r="E36"/>
  <c r="E27" i="196"/>
  <c r="C24"/>
  <c r="C19"/>
  <c r="C27"/>
  <c r="E18"/>
  <c r="E28"/>
  <c r="E30" s="1"/>
  <c r="C18"/>
  <c r="C31" s="1"/>
  <c r="F8" i="41"/>
  <c r="F19"/>
  <c r="F22"/>
  <c r="F24"/>
  <c r="F31"/>
  <c r="F21"/>
  <c r="F37" s="1"/>
  <c r="F39"/>
  <c r="F44" s="1"/>
  <c r="F46"/>
  <c r="F55" s="1"/>
  <c r="F58"/>
  <c r="F63" s="1"/>
  <c r="F65"/>
  <c r="F73" s="1"/>
  <c r="F75"/>
  <c r="F84" s="1"/>
  <c r="F69"/>
  <c r="F89"/>
  <c r="F111"/>
  <c r="E21" i="34"/>
  <c r="G43" i="194"/>
  <c r="E6" i="34"/>
  <c r="E42" s="1"/>
  <c r="D43" i="190"/>
  <c r="D45" s="1"/>
  <c r="D46" s="1"/>
  <c r="D41"/>
  <c r="G27" i="194"/>
  <c r="G22" s="1"/>
  <c r="G7"/>
  <c r="G13"/>
  <c r="G10" s="1"/>
  <c r="G37" s="1"/>
  <c r="G15"/>
  <c r="G18"/>
  <c r="G40"/>
  <c r="G39" s="1"/>
  <c r="G49" s="1"/>
  <c r="G46"/>
  <c r="G53"/>
  <c r="G55" s="1"/>
  <c r="D26" i="190"/>
  <c r="D28"/>
  <c r="D30"/>
  <c r="D9"/>
  <c r="D11"/>
  <c r="D15"/>
  <c r="D20"/>
  <c r="D22" s="1"/>
  <c r="D7"/>
  <c r="F7" i="5"/>
  <c r="F10"/>
  <c r="F12"/>
  <c r="F28"/>
  <c r="F32"/>
  <c r="F37"/>
  <c r="F41"/>
  <c r="F46"/>
  <c r="F49" s="1"/>
  <c r="F69" s="1"/>
  <c r="F51"/>
  <c r="F56" s="1"/>
  <c r="F54"/>
  <c r="F58"/>
  <c r="F61"/>
  <c r="F68"/>
  <c r="E9" i="3"/>
  <c r="E52" s="1"/>
  <c r="E54" s="1"/>
  <c r="E16"/>
  <c r="E53" s="1"/>
  <c r="E21"/>
  <c r="E24"/>
  <c r="E20" s="1"/>
  <c r="E29"/>
  <c r="E27" s="1"/>
  <c r="E36"/>
  <c r="E47" s="1"/>
  <c r="E33"/>
  <c r="E46"/>
  <c r="E12" i="34"/>
  <c r="E43" s="1"/>
  <c r="E18"/>
  <c r="E25"/>
  <c r="E34"/>
  <c r="E35"/>
  <c r="E38" s="1"/>
  <c r="D39" i="190"/>
  <c r="D18"/>
  <c r="D23" s="1"/>
  <c r="C37" i="195"/>
  <c r="E35"/>
  <c r="E37"/>
  <c r="C36"/>
  <c r="C33"/>
  <c r="C35" s="1"/>
  <c r="E31" i="196"/>
  <c r="C32"/>
  <c r="E32"/>
  <c r="F23" i="5"/>
  <c r="F42" s="1"/>
  <c r="F70" l="1"/>
  <c r="G50" i="194"/>
  <c r="G56" s="1"/>
  <c r="D47" i="190"/>
  <c r="F85" i="41"/>
  <c r="F112" s="1"/>
  <c r="F114" s="1"/>
  <c r="E44" i="34"/>
  <c r="E24"/>
  <c r="E39" s="1"/>
  <c r="E41" s="1"/>
  <c r="C28" i="196"/>
  <c r="C30" s="1"/>
  <c r="E8" i="3"/>
  <c r="E32" s="1"/>
  <c r="E48" s="1"/>
  <c r="E50" s="1"/>
  <c r="F68" i="41"/>
</calcChain>
</file>

<file path=xl/sharedStrings.xml><?xml version="1.0" encoding="utf-8"?>
<sst xmlns="http://schemas.openxmlformats.org/spreadsheetml/2006/main" count="986" uniqueCount="538">
  <si>
    <t>e Ft-ban</t>
  </si>
  <si>
    <t>Pénzügyi vállalkozásoktól fejlesztési célú hitelfelvétel</t>
  </si>
  <si>
    <t>Pénzügyi vállalkozásoktól működési célú hitelfelvétel</t>
  </si>
  <si>
    <t>Pénzügyi vállalkozástól rövid lejáratú hifelfelvétel</t>
  </si>
  <si>
    <t>Fejlesztési célú kötvénykibocsátás</t>
  </si>
  <si>
    <t>Támogatásértékű kiadások</t>
  </si>
  <si>
    <t>Működési célú támogatásértékű kiadások</t>
  </si>
  <si>
    <t>Tartósan adott kölcsönök</t>
  </si>
  <si>
    <t>Működési bevételek</t>
  </si>
  <si>
    <t>Immateriális javak értékesítése</t>
  </si>
  <si>
    <t>Működési kiadások összesen</t>
  </si>
  <si>
    <t xml:space="preserve">Felhalmozási kiadások </t>
  </si>
  <si>
    <t>Személyi juttatások</t>
  </si>
  <si>
    <t xml:space="preserve">Igazgatási szolgáltatások bevétele     </t>
  </si>
  <si>
    <t>Tartalék előirányzatok összesen</t>
  </si>
  <si>
    <t>Finanszírozási kiadások összesen</t>
  </si>
  <si>
    <t>Felújítási kiadások</t>
  </si>
  <si>
    <t>Ingatlanok felújítása</t>
  </si>
  <si>
    <t>Épületek felújítása</t>
  </si>
  <si>
    <t>Egyéb építmények felújítása</t>
  </si>
  <si>
    <t>Gépek, berendezések és felszerelések felújítása</t>
  </si>
  <si>
    <t>Hosszú lejáratú kötelezettségek</t>
  </si>
  <si>
    <t>Hosszú lejáratú kötelezettségek összesen</t>
  </si>
  <si>
    <t>Értékpapírok vásárlásának kiadása</t>
  </si>
  <si>
    <t>Hitelek törlesztése és kötvénybeváltás kiadásai</t>
  </si>
  <si>
    <t>Műk. célú hitel törlesztése és kötvénybevált.</t>
  </si>
  <si>
    <t>Felhalm. célú hitel törlesztése és kötvénybevált.</t>
  </si>
  <si>
    <t>Értékpapírok értékesítésének bevétele</t>
  </si>
  <si>
    <t>Előző évi előirányzat-, pénzmar. igénybevétele - Működési célra</t>
  </si>
  <si>
    <t>Előző évi előirányzat-, pénzmar. igénybevétele - Felhalmozási célra</t>
  </si>
  <si>
    <t>Értékpapírok ért. bev. - Működési célú bevételek</t>
  </si>
  <si>
    <t>Értékpapírok ért. bev. - Felhalmozási célú bevételek</t>
  </si>
  <si>
    <t>Értékpapírok vás. - Működési célú kiadások</t>
  </si>
  <si>
    <t>Működési célú céltartalékok</t>
  </si>
  <si>
    <t>Költségvetési hiány belső finansz. szolg. előző évi előir.-, pénzmaradvány igénybevétele</t>
  </si>
  <si>
    <t>Költségvetési hiány külső finansz. szolg. hitelek felvétele és kötvénykibocsátás bevételei</t>
  </si>
  <si>
    <t>Felhalmozási célú támogatásértékű kiadások</t>
  </si>
  <si>
    <t>Támogatásértékű kiadások összesen</t>
  </si>
  <si>
    <t>Működési célú pénzeszközátadások</t>
  </si>
  <si>
    <t>Egyéb vállalkozásoknak</t>
  </si>
  <si>
    <t>Háztartásoknak</t>
  </si>
  <si>
    <t>Működési célú pénzeszközátadások összesen</t>
  </si>
  <si>
    <t>Felhalmozási célú pénzeszközátadások</t>
  </si>
  <si>
    <t xml:space="preserve">Gépjárműadó           </t>
  </si>
  <si>
    <t>Támogatásértékű bevételek</t>
  </si>
  <si>
    <t>Céltartalék</t>
  </si>
  <si>
    <t>Működési célú bevételek</t>
  </si>
  <si>
    <t>Épületek vásárlása, létesítése</t>
  </si>
  <si>
    <t>Egyéb építmények vásárlása, létesítése</t>
  </si>
  <si>
    <t>Rövid lejáratú kötvénykibocsátás forgalma</t>
  </si>
  <si>
    <t>Előző évi rövid lej. kötvénykibocsátás visszafiz., rend.</t>
  </si>
  <si>
    <t>Előző évei rövid lej. kötvénykib. visszafiz., rend.</t>
  </si>
  <si>
    <t>Költségvetési kiadások összesen:</t>
  </si>
  <si>
    <t>Közhatalmi bevételek</t>
  </si>
  <si>
    <t>Felhalmozási bevételek</t>
  </si>
  <si>
    <t>Működési célú átvett pénzeszközök</t>
  </si>
  <si>
    <t xml:space="preserve">Kölcsönök </t>
  </si>
  <si>
    <t>Működési célú kölcsönök</t>
  </si>
  <si>
    <t>Kapott kölcsönök</t>
  </si>
  <si>
    <t>Nyújtott kölcsönök</t>
  </si>
  <si>
    <t>Felhalmozási célú kölcsönök</t>
  </si>
  <si>
    <t>Nyújtott kölcsön vissztérülése</t>
  </si>
  <si>
    <t>Felhalmozási célú átvett pénzeszközök</t>
  </si>
  <si>
    <t>Kölcsönök</t>
  </si>
  <si>
    <t>Kölcsön nyújtása</t>
  </si>
  <si>
    <t>Kölcsön törlesztése</t>
  </si>
  <si>
    <t>Készletbeszerzések</t>
  </si>
  <si>
    <t>Szellemi termékek vásárlása</t>
  </si>
  <si>
    <t>Vagyoni értékű jogok vásárlása</t>
  </si>
  <si>
    <t>Képzőművészeti alkotások vásárlása</t>
  </si>
  <si>
    <t>Gépek, berendezések és felszerelések vásárlása</t>
  </si>
  <si>
    <t>2. Működési célú támogatásértékű kiadások</t>
  </si>
  <si>
    <t>TÁMOGATÁSÉRTÉKŰ KIADÁSOK ÖSSZESEN</t>
  </si>
  <si>
    <t>1. Működési célú pénzeszközátadások</t>
  </si>
  <si>
    <t>I. TÁMOGATÁSÉRTÉKŰ KIADÁSOK</t>
  </si>
  <si>
    <t>II. PÉNZESZKÖZÁTADÁSOK ÁLLAMHÁZTARTÁSON KÍVÜLRE</t>
  </si>
  <si>
    <t>2. Felhalmozási célú pénzeszközátadások</t>
  </si>
  <si>
    <t>Pénzeszközátadások államháztartáson kívűlre összesen</t>
  </si>
  <si>
    <t>Pénzeszközátadások államháztartáson kívülre összesen</t>
  </si>
  <si>
    <t>Felhalmozási célú támogatásértékű kiad. összesen</t>
  </si>
  <si>
    <t>Ügyvitel- és számítástechnikai eszközök vás.</t>
  </si>
  <si>
    <t>Egyéb gépek, berendezések és felszerelések vás.</t>
  </si>
  <si>
    <t>Hangszerek vásárlása</t>
  </si>
  <si>
    <t>Felhalmozási kiadások összesen</t>
  </si>
  <si>
    <t>Fejezeti kezelésű előirányzatoknak</t>
  </si>
  <si>
    <t>Kapott támogatások</t>
  </si>
  <si>
    <t xml:space="preserve">Személyi juttatások </t>
  </si>
  <si>
    <t>11.</t>
  </si>
  <si>
    <t>12.</t>
  </si>
  <si>
    <t>14.</t>
  </si>
  <si>
    <t>17.</t>
  </si>
  <si>
    <t>Működési kiadások</t>
  </si>
  <si>
    <t>Általános tartalék</t>
  </si>
  <si>
    <t>Finanszírozási bevételek összesen</t>
  </si>
  <si>
    <t>Felhalmozási célú bevételek</t>
  </si>
  <si>
    <t>BEVÉTELEK ÖSSZESEN</t>
  </si>
  <si>
    <t>KIADÁSOK ÖSSZESEN</t>
  </si>
  <si>
    <t>Járművek felújítása</t>
  </si>
  <si>
    <t>4512.</t>
  </si>
  <si>
    <t>Pénzügyi vállalkozástól hosszú lejáratú hifelfelvétel</t>
  </si>
  <si>
    <t xml:space="preserve">Hosszú lejáratú kötvénykibocsátás </t>
  </si>
  <si>
    <t>Működési célú kötvénykibocsátás</t>
  </si>
  <si>
    <t>Beruházási kiadások összesen</t>
  </si>
  <si>
    <t>Pénzü. váll. fejlesztési célú hiteltörlesztés, visszafiz.</t>
  </si>
  <si>
    <t>Pénzü. váll. működési célú hiteltörlesztés, visszafiz.</t>
  </si>
  <si>
    <t xml:space="preserve">Pénzügyi vállalk. rövid lej. hiteltörlesztés, visszafiz. </t>
  </si>
  <si>
    <t>45.</t>
  </si>
  <si>
    <t>13.</t>
  </si>
  <si>
    <t xml:space="preserve">Beruházások </t>
  </si>
  <si>
    <t xml:space="preserve">Felújítások </t>
  </si>
  <si>
    <t>Értékpapírok vás. - Felhalmozási célú kiadások</t>
  </si>
  <si>
    <t>Értékpapírok ért. bev. - Működési célú bev.</t>
  </si>
  <si>
    <t>Költségvetési kiadások összesen</t>
  </si>
  <si>
    <t>Járművek vásárlása</t>
  </si>
  <si>
    <t>Beruházási kiadások</t>
  </si>
  <si>
    <t>Helyi önkormányzatoknak és költségvetési szerveinek</t>
  </si>
  <si>
    <t>Felújítási kiadások összesen</t>
  </si>
  <si>
    <t xml:space="preserve">Dologi kiadások </t>
  </si>
  <si>
    <t>Költségvetési bevételek összesen</t>
  </si>
  <si>
    <t>Előző évi előirányzat-maradvány, pénzmaradvány átad.</t>
  </si>
  <si>
    <t>Immateriális javak vásárlása</t>
  </si>
  <si>
    <t>Pénzeszközátadások államháztartáson kívülre</t>
  </si>
  <si>
    <t>Fők.
szla</t>
  </si>
  <si>
    <t>Felhalmozási célú céltartalékok</t>
  </si>
  <si>
    <t>Rövid lejáratú hitelek és támogatási kölcsönök</t>
  </si>
  <si>
    <t>Rövid lejáratú hitelek és támogatási kölcsönök összesen</t>
  </si>
  <si>
    <t>Pénzügyi vállalkozásoktól működési célú egyéb hitelfelvétel</t>
  </si>
  <si>
    <t>Pénzügyi vállalkozásoktól működési célú likvid hitelfelvétel</t>
  </si>
  <si>
    <t>Előző évi előir., pm. igénybev. - Műk. célra</t>
  </si>
  <si>
    <t>Előző évi előir., pm. igényb. - Felhalm. célra</t>
  </si>
  <si>
    <t>Értékpapírok ért. bev. - Felhalm. célú bev.</t>
  </si>
  <si>
    <t>Hitelek felv. és kötvénykib. - Műk. célú bev.</t>
  </si>
  <si>
    <t>Hitelek felv. és kötvénykib. - Felh. célú bev.</t>
  </si>
  <si>
    <t>Megnevezés</t>
  </si>
  <si>
    <t>1.</t>
  </si>
  <si>
    <t>2.</t>
  </si>
  <si>
    <t>3.</t>
  </si>
  <si>
    <t>4.</t>
  </si>
  <si>
    <t>5.</t>
  </si>
  <si>
    <t>Működési célú, támogatásértékű bevételek</t>
  </si>
  <si>
    <t>37.</t>
  </si>
  <si>
    <t>Felhalmozási célú támogatási kölcsönök áht-n kívülre</t>
  </si>
  <si>
    <t>Háztartásoknak nyújtott felhalm. célú támog. kölcs.</t>
  </si>
  <si>
    <t>Tartósan adott kölcsönök összesen</t>
  </si>
  <si>
    <t>Önkormányzat támogatásértékű kiadások, pénzeszközátadások</t>
  </si>
  <si>
    <t>Ingatlanok és kapcsolódó vagyoni értékű jogok vás.</t>
  </si>
  <si>
    <t>Földterületek vásárlása</t>
  </si>
  <si>
    <t>Telkek vásárlása</t>
  </si>
  <si>
    <t>Dologi kiadások</t>
  </si>
  <si>
    <t>6.</t>
  </si>
  <si>
    <t>Felhalmozási kiadások</t>
  </si>
  <si>
    <t>7.</t>
  </si>
  <si>
    <t>Tartalék előirányzatok</t>
  </si>
  <si>
    <t>8.</t>
  </si>
  <si>
    <t>9.</t>
  </si>
  <si>
    <t>10.</t>
  </si>
  <si>
    <t>19.</t>
  </si>
  <si>
    <t>43.</t>
  </si>
  <si>
    <t xml:space="preserve">Bevételek részletes bontásban </t>
  </si>
  <si>
    <t>Kiadások jogcímenként</t>
  </si>
  <si>
    <t>Munkaadókat terh. járulékok és szoc. hozzájár. adó</t>
  </si>
  <si>
    <t>I.+II. KIADÁSOK ÖSSZESEN</t>
  </si>
  <si>
    <t xml:space="preserve"> BEVÉTELEK ÖSSZESEN</t>
  </si>
  <si>
    <t>Költségvetési hiány külső finansz. - Hosszú lejáratú kötelezettségek</t>
  </si>
  <si>
    <t>Költségvetési hiány külső finansz. i - Rövid lejáratú hitelek és támogatási kölcsönök</t>
  </si>
  <si>
    <t>Magánszemélyek kommunális adója</t>
  </si>
  <si>
    <t>Működési célú kiadások</t>
  </si>
  <si>
    <t>Felhalmozási célú kiadások</t>
  </si>
  <si>
    <t>BURSA HUNGARICA  (Wekerle Sándor Alapkezelő)</t>
  </si>
  <si>
    <t xml:space="preserve">Egyéb belf. hitelezőnek. hosszú lej. hiteltörlesztés, visszafiz. </t>
  </si>
  <si>
    <t>E. belföldi hitelezőnek fejl. hiteltörlesztés, visszafiz.</t>
  </si>
  <si>
    <t>E. belföldi hitelezőnek műk. hiteltörlesztés, visszafiz.</t>
  </si>
  <si>
    <t>Első lakáshoz jutók támogatása</t>
  </si>
  <si>
    <t>15.</t>
  </si>
  <si>
    <t>16.</t>
  </si>
  <si>
    <t>18.</t>
  </si>
  <si>
    <t>KIADÁSOK MINDÖSSZESEN</t>
  </si>
  <si>
    <t>Vállalkozásoknak</t>
  </si>
  <si>
    <t>Fogorvosi ellátás</t>
  </si>
  <si>
    <t>Társulásnak és költségvetési szerveinek</t>
  </si>
  <si>
    <t>Irányítás (felügyelet) alá tartozó költségvetési szervnek folyósított támogatás</t>
  </si>
  <si>
    <t>5. Felhalmozási célú támogatásértékű kiadások</t>
  </si>
  <si>
    <t xml:space="preserve">4. </t>
  </si>
  <si>
    <t xml:space="preserve"> Iparűzési adó állandó jelleggel végzett ipar.tevékenys.után           </t>
  </si>
  <si>
    <t>Talajterhelési díj</t>
  </si>
  <si>
    <t>Felhalmozási  bevételek</t>
  </si>
  <si>
    <t>Ingatlanok értékesítése (termőföld kivételével)</t>
  </si>
  <si>
    <t>Felhalmozási  bevételek összesen</t>
  </si>
  <si>
    <t>Előző évi költségvetési kiegészítések visszatérülések</t>
  </si>
  <si>
    <t>Müködési c. támogatásértékű bevétel elkülönített állami pénza.</t>
  </si>
  <si>
    <t xml:space="preserve">Müködési c. támog.bevétel helyi önk.-tól és költségv.sz. </t>
  </si>
  <si>
    <t>Működési célú támogatások államháztartáson belülről</t>
  </si>
  <si>
    <t>Felhalmozási  célú, támogatásértékű bevételek</t>
  </si>
  <si>
    <t>Felhalmozási célú támogatások államháztartáson belülről összesen</t>
  </si>
  <si>
    <t xml:space="preserve">Felhalmozási célú visszatéritendő támogatások, kölcsönök visszatérülése államháztartáson kívülről </t>
  </si>
  <si>
    <t>Felhalm.c.visszat.támog.,kölcs.visszat.háztartásoktól</t>
  </si>
  <si>
    <t>Pénzeszközátvételek államháztartáson belülről</t>
  </si>
  <si>
    <t>Felhalmozási célú garancia-és kezességv.sz.megt.áh.kivülről</t>
  </si>
  <si>
    <t>Felhalmozási célú  pénzeszközátvétel államháztartáson kivülről</t>
  </si>
  <si>
    <t xml:space="preserve">Felhalm. célú pénzeszközátv.nonprofit és egyéb civil szerv. </t>
  </si>
  <si>
    <t xml:space="preserve">Felhalm. célú pénzeszközátvétel háztartásoktól. </t>
  </si>
  <si>
    <t>Felhalm. célú pénzeszközátvétel egyéb válallkozástól</t>
  </si>
  <si>
    <t>Felhalmozási célú átvett pénzeszköz</t>
  </si>
  <si>
    <t>Költségvetési bevételek mindösszesen</t>
  </si>
  <si>
    <t>Felhalm.célú visszat.támog.,kölcsönök visszat. államh.kivülről</t>
  </si>
  <si>
    <t>Központi, irányító szervi támogatás</t>
  </si>
  <si>
    <t>Központi, irányító szervi működési célú támogatás</t>
  </si>
  <si>
    <t>Központi, irányító szervi felhalmozási célú támogatás</t>
  </si>
  <si>
    <t>Központi, irányító szervi támogatás összesen</t>
  </si>
  <si>
    <t>Kommunikációs szolgáltatások</t>
  </si>
  <si>
    <t>Szolgáltatási kiadások</t>
  </si>
  <si>
    <t>Müködési célú céltartalék</t>
  </si>
  <si>
    <t>Felhalmozási célú céltartalék</t>
  </si>
  <si>
    <t>Központi, irányító szervi támogatásfolyósítása összesen</t>
  </si>
  <si>
    <t>Központi, irányító szervi működési célú támogatás folyósítása</t>
  </si>
  <si>
    <t>Központi, irányító szervi felhalmozási célú támogatás folyósítása</t>
  </si>
  <si>
    <t xml:space="preserve">TÁRGYÉVI BEVÉTELEK </t>
  </si>
  <si>
    <t>Közhatalmi bevételek  összesen</t>
  </si>
  <si>
    <t xml:space="preserve">Ellátottak pénzbeli juttatásai </t>
  </si>
  <si>
    <t xml:space="preserve">TÁRGYÉVI KIADÁSOK </t>
  </si>
  <si>
    <t>Kiadások összesen</t>
  </si>
  <si>
    <t xml:space="preserve">Függő,átfutó, kiegyenlítő bevételek összesen </t>
  </si>
  <si>
    <t xml:space="preserve">Függő, átfutó, kiegyenlítő kiadások összesen </t>
  </si>
  <si>
    <t>Bevételek összesen</t>
  </si>
  <si>
    <t xml:space="preserve">Függő átfutó kiegyenlítő bevétel összesen </t>
  </si>
  <si>
    <t>Nonprofit szervezeteknek</t>
  </si>
  <si>
    <t>B4</t>
  </si>
  <si>
    <t>Működési célú támogatások ÁH-n belülről</t>
  </si>
  <si>
    <t>B1</t>
  </si>
  <si>
    <t>Felhalmozási célú támogatások ÁH-n belül</t>
  </si>
  <si>
    <t>B2</t>
  </si>
  <si>
    <t>B3</t>
  </si>
  <si>
    <t>B5</t>
  </si>
  <si>
    <t>B6</t>
  </si>
  <si>
    <t>B811</t>
  </si>
  <si>
    <t>B813</t>
  </si>
  <si>
    <t>B812</t>
  </si>
  <si>
    <t>B816</t>
  </si>
  <si>
    <t>B8111</t>
  </si>
  <si>
    <t>B72</t>
  </si>
  <si>
    <t>B62</t>
  </si>
  <si>
    <t>B73</t>
  </si>
  <si>
    <t>Önkormányzatok működési támogatása</t>
  </si>
  <si>
    <t>B11</t>
  </si>
  <si>
    <t>Helyi önkormányzatok működésének általános támogatása</t>
  </si>
  <si>
    <t>B111</t>
  </si>
  <si>
    <t>Települési önkormányzatok egyes köznevelési feladatainak t.</t>
  </si>
  <si>
    <t>B112</t>
  </si>
  <si>
    <t>Telep.önk.szociális gyermekj.és gyermekétk.feladatainak tám.</t>
  </si>
  <si>
    <t>B113</t>
  </si>
  <si>
    <t>Települési önkormányzatok kulturális feladatainak támogat.</t>
  </si>
  <si>
    <t>B114</t>
  </si>
  <si>
    <t>Működési célú központosított előírányzatok</t>
  </si>
  <si>
    <t>B115</t>
  </si>
  <si>
    <t>Helyi önkormányzatok kiegészítő támogatása</t>
  </si>
  <si>
    <t>B116</t>
  </si>
  <si>
    <t>B16</t>
  </si>
  <si>
    <t>B1614</t>
  </si>
  <si>
    <t>B1615</t>
  </si>
  <si>
    <t>B1616</t>
  </si>
  <si>
    <t xml:space="preserve">Felh.. c. támogatásértékű bevétel fejezteti kezelésű </t>
  </si>
  <si>
    <t>B2513</t>
  </si>
  <si>
    <t>Vagyoni tipusú adók</t>
  </si>
  <si>
    <t>B34</t>
  </si>
  <si>
    <t>B351</t>
  </si>
  <si>
    <t xml:space="preserve">Termék és szolgáltatások adói </t>
  </si>
  <si>
    <t>B35</t>
  </si>
  <si>
    <t xml:space="preserve">Értékesítési és forgalmi adók </t>
  </si>
  <si>
    <t>B3413</t>
  </si>
  <si>
    <t>B35111</t>
  </si>
  <si>
    <t xml:space="preserve">2. </t>
  </si>
  <si>
    <t>B3541</t>
  </si>
  <si>
    <t>B355</t>
  </si>
  <si>
    <t>Tartozkodás után fizetett idegenforgalmi adók</t>
  </si>
  <si>
    <t>B35511</t>
  </si>
  <si>
    <t>B35512</t>
  </si>
  <si>
    <t>Egyéb áruhasználat és szolgáltatási adók</t>
  </si>
  <si>
    <t xml:space="preserve">Egyéb közhatalmi bevételek </t>
  </si>
  <si>
    <t>B36</t>
  </si>
  <si>
    <t>B36101</t>
  </si>
  <si>
    <t xml:space="preserve">Eljárási illeték </t>
  </si>
  <si>
    <t>B36103</t>
  </si>
  <si>
    <t>Önkormányzatot megill.helyszíni és szabálysértési bírság</t>
  </si>
  <si>
    <t>B36110</t>
  </si>
  <si>
    <t xml:space="preserve">Egyéb bírság </t>
  </si>
  <si>
    <t>B36111</t>
  </si>
  <si>
    <t>Helyi adópotlék, adóbírság</t>
  </si>
  <si>
    <t>B36112</t>
  </si>
  <si>
    <t>Közhatalmi bevételek összesen</t>
  </si>
  <si>
    <t xml:space="preserve">Közhatalmi bevételek  </t>
  </si>
  <si>
    <t>Működési bevételek összesen</t>
  </si>
  <si>
    <t>Készletétrtékesítés ellenértéke</t>
  </si>
  <si>
    <t>B401</t>
  </si>
  <si>
    <t xml:space="preserve">Szolgáltatások ellenértéke </t>
  </si>
  <si>
    <t>B402</t>
  </si>
  <si>
    <t>Közvetitett szolgáltatások ellenértéke</t>
  </si>
  <si>
    <t>B403</t>
  </si>
  <si>
    <t xml:space="preserve">Tulajdonosi bevételek </t>
  </si>
  <si>
    <t>B404</t>
  </si>
  <si>
    <t>Ellátási díjak</t>
  </si>
  <si>
    <t>B405</t>
  </si>
  <si>
    <t xml:space="preserve">Kiszámlázott általános forgalmi adó </t>
  </si>
  <si>
    <t>B406</t>
  </si>
  <si>
    <t>Általános forgalmi adó visszatérítése</t>
  </si>
  <si>
    <t>B407</t>
  </si>
  <si>
    <t>Kamatbevétek</t>
  </si>
  <si>
    <t>B408</t>
  </si>
  <si>
    <t xml:space="preserve">9. </t>
  </si>
  <si>
    <t>Egyéb pénzügyi műveletek bevételei</t>
  </si>
  <si>
    <t>B409</t>
  </si>
  <si>
    <t>Egyéb működési bevételek</t>
  </si>
  <si>
    <t>B410</t>
  </si>
  <si>
    <t>Felhalmozási bevételek összesen</t>
  </si>
  <si>
    <t>B51</t>
  </si>
  <si>
    <t>B52</t>
  </si>
  <si>
    <t>Egyéb tárgyi eszközök értékesítése</t>
  </si>
  <si>
    <t>B53</t>
  </si>
  <si>
    <t xml:space="preserve">Részesedések értékeítése </t>
  </si>
  <si>
    <t>B54</t>
  </si>
  <si>
    <t>B7213</t>
  </si>
  <si>
    <t>Önkormányzatok működési  támogatása összesen</t>
  </si>
  <si>
    <t>B8113</t>
  </si>
  <si>
    <t>B82</t>
  </si>
  <si>
    <t>B71</t>
  </si>
  <si>
    <t>B8112</t>
  </si>
  <si>
    <t>B12</t>
  </si>
  <si>
    <t>K1</t>
  </si>
  <si>
    <t>K2</t>
  </si>
  <si>
    <t>K3</t>
  </si>
  <si>
    <t>K4</t>
  </si>
  <si>
    <t>K506</t>
  </si>
  <si>
    <t>K511</t>
  </si>
  <si>
    <t>K6-K7</t>
  </si>
  <si>
    <t>K84</t>
  </si>
  <si>
    <t>K88</t>
  </si>
  <si>
    <t>K508</t>
  </si>
  <si>
    <t>K86</t>
  </si>
  <si>
    <t>K512</t>
  </si>
  <si>
    <t>K9111</t>
  </si>
  <si>
    <t>K915</t>
  </si>
  <si>
    <t>K9121</t>
  </si>
  <si>
    <t>Foglalkoztatottak személyi juttatásai</t>
  </si>
  <si>
    <t>Külső személyi juttatások</t>
  </si>
  <si>
    <t>K11</t>
  </si>
  <si>
    <t>K12</t>
  </si>
  <si>
    <t>K31</t>
  </si>
  <si>
    <t>K32</t>
  </si>
  <si>
    <t>K33</t>
  </si>
  <si>
    <t>Kiküldetések,reklám-és propaganda kiadások</t>
  </si>
  <si>
    <t>K34</t>
  </si>
  <si>
    <t>Különféle  befizetések és egyéb dologi kiadások</t>
  </si>
  <si>
    <t>K35</t>
  </si>
  <si>
    <t>Ellátottak pénzbeli juttatásai(Társ.és szoc.jut.)</t>
  </si>
  <si>
    <t>K6</t>
  </si>
  <si>
    <t>K7</t>
  </si>
  <si>
    <t>K50613</t>
  </si>
  <si>
    <t>K50616</t>
  </si>
  <si>
    <t>K50617</t>
  </si>
  <si>
    <t>Györi Többc.Kist.Társ. 2014. évi belső ellenörzés</t>
  </si>
  <si>
    <t>K51112</t>
  </si>
  <si>
    <t>K511123</t>
  </si>
  <si>
    <t>Civil szervezeteknek</t>
  </si>
  <si>
    <t>K51114</t>
  </si>
  <si>
    <t>20.</t>
  </si>
  <si>
    <t>K62</t>
  </si>
  <si>
    <t>K621</t>
  </si>
  <si>
    <t>K6214</t>
  </si>
  <si>
    <t>K64</t>
  </si>
  <si>
    <t>K641</t>
  </si>
  <si>
    <t>K71</t>
  </si>
  <si>
    <t>K711</t>
  </si>
  <si>
    <t>K71112</t>
  </si>
  <si>
    <t>K8613</t>
  </si>
  <si>
    <t>Müködési c. támogatásértékű bevétel fejezeti kezelésű</t>
  </si>
  <si>
    <t xml:space="preserve">1. </t>
  </si>
  <si>
    <t>.</t>
  </si>
  <si>
    <t xml:space="preserve">Pénzeszközátadás államháztartáson kívülre </t>
  </si>
  <si>
    <t xml:space="preserve">Működési célú bevétel </t>
  </si>
  <si>
    <t>Közös Hivatalnak (munkaruha)</t>
  </si>
  <si>
    <t>ÖTE</t>
  </si>
  <si>
    <t>Vöröskereszt</t>
  </si>
  <si>
    <t>Őszi Napsugár Nyugdíjas E.</t>
  </si>
  <si>
    <t>Tájház és Falumúzeum egyesület  Börcs</t>
  </si>
  <si>
    <t>Országos Mentőszolgálat Alapítvány</t>
  </si>
  <si>
    <t>Sportkör</t>
  </si>
  <si>
    <t xml:space="preserve">Erzséber tér 3.udvar berendezése,kerítés létesítés </t>
  </si>
  <si>
    <t>Játszótér felújítása keréktói utca</t>
  </si>
  <si>
    <t>I. Működési célú bevételek és kiadások mérlege
(Önkormányzati szinten)</t>
  </si>
  <si>
    <t xml:space="preserve"> Ezer forintban !</t>
  </si>
  <si>
    <t>Sor-
szám</t>
  </si>
  <si>
    <t>Bevételek</t>
  </si>
  <si>
    <t>Kiadások</t>
  </si>
  <si>
    <t>Munkaadókat terhelő járulékok és szociális hozzájárulási adó</t>
  </si>
  <si>
    <t>Átengedett központi adók</t>
  </si>
  <si>
    <t>Ellátottak pénzbeli juttatásai</t>
  </si>
  <si>
    <t>Átvett pénzeszközök államháztartáson belülről</t>
  </si>
  <si>
    <t>Egyéb működési célú kiadások</t>
  </si>
  <si>
    <t xml:space="preserve">    - 5.-ből: EU támogatás</t>
  </si>
  <si>
    <t>Tartalékok</t>
  </si>
  <si>
    <t>Átvett pénzeszközök államháztartáson  kívülről</t>
  </si>
  <si>
    <t>Kölcsön visszatérülés  (működési célú)</t>
  </si>
  <si>
    <t>Egyéb bevételek</t>
  </si>
  <si>
    <t>Központi ,rányitó szervi támogatás</t>
  </si>
  <si>
    <t>Költségvetési bevételek összesen (1+...+12)</t>
  </si>
  <si>
    <t>Költségvetési kiadások összesen (1+...+12)</t>
  </si>
  <si>
    <t>Hiány belső finanszírozásának bevételei (15+…+18 )</t>
  </si>
  <si>
    <t>Értékpapír vásárlása, visszavásárlása</t>
  </si>
  <si>
    <t xml:space="preserve">   Költségvetési maradvány igénybevétele </t>
  </si>
  <si>
    <t>Likviditási hitelek törlesztése</t>
  </si>
  <si>
    <t xml:space="preserve">   Vállalkozási maradvány igénybevétele </t>
  </si>
  <si>
    <t>Rövid lejáratú hitelek törlesztése</t>
  </si>
  <si>
    <t xml:space="preserve">   Betét visszavonásából származó bevétel </t>
  </si>
  <si>
    <t>Hosszú lejáratú hitelek törlesztése</t>
  </si>
  <si>
    <t xml:space="preserve">   Egyéb belső finanszírozási bevételek (int. Fin.)</t>
  </si>
  <si>
    <t>Kölcsön törlesztése, Betétek elhelyezése</t>
  </si>
  <si>
    <t xml:space="preserve">Hiány külső finanszírozásának bevételei (20+…+21) </t>
  </si>
  <si>
    <t>Forgatási célú belföldi, külföldi értékpapírok vásárlása</t>
  </si>
  <si>
    <t xml:space="preserve">   Hitelek, kölcsönök felvétele</t>
  </si>
  <si>
    <t>Egyéb belső finanszírozás kiadásai (intézményfin.)</t>
  </si>
  <si>
    <t>21.</t>
  </si>
  <si>
    <t xml:space="preserve">   Egyéb külső finanszírozási bevételek</t>
  </si>
  <si>
    <t>22.</t>
  </si>
  <si>
    <t>Működési célú finanszírozási bevételek összesen (14+...+21)</t>
  </si>
  <si>
    <t>Működési célú finanszírozási kiadások összesen (14+...+21)</t>
  </si>
  <si>
    <t>23.</t>
  </si>
  <si>
    <t>Költségvetési és finanszírozási bevételek összesen (13+22)</t>
  </si>
  <si>
    <t>Költségvetési és finanszírozási kiadások összesen (13+22)</t>
  </si>
  <si>
    <t>24.</t>
  </si>
  <si>
    <t>Függő, átfutó, kiegyenlítő bevételek</t>
  </si>
  <si>
    <t>Függő, átfutó, kiegyenlítő kiadások</t>
  </si>
  <si>
    <t>25.</t>
  </si>
  <si>
    <t>BEVÉTEL ÖSSZESEN (23+24)</t>
  </si>
  <si>
    <t>KIADÁSOK ÖSSZESEN (23+24)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</si>
  <si>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</si>
  <si>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</si>
  <si>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</si>
  <si>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</si>
  <si>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</si>
  <si>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</si>
  <si>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>II. Felhalmozási célú bevételek és kiadások mérlege
(Önkormányzati szinten)</t>
  </si>
  <si>
    <t>Tárgyi eszközök és immateriális  javak értékesítése</t>
  </si>
  <si>
    <t>Beruházások</t>
  </si>
  <si>
    <t xml:space="preserve">    Önkormányzatok sajátos felhalmozási bevételei</t>
  </si>
  <si>
    <t>Egyéb önkormányzati vagyon üzemeltetéséből, koncep.szárm.bevétel</t>
  </si>
  <si>
    <t>Felújítások</t>
  </si>
  <si>
    <t>Pénzügyi befektetésekből származó bevétel</t>
  </si>
  <si>
    <t>Egyéb felhalmozási kiadások</t>
  </si>
  <si>
    <t>Címzett és céltámogatások</t>
  </si>
  <si>
    <t xml:space="preserve">   3.-ból:  - Felhalmozási célú pe. átadás államháztartáson belül</t>
  </si>
  <si>
    <t>Vis maior támogatás</t>
  </si>
  <si>
    <t xml:space="preserve">               - Felhalmozási célú pe.átadás államháztartáson kívül</t>
  </si>
  <si>
    <t>Támogatások, kiegészítések (felhalmozási)</t>
  </si>
  <si>
    <t>- Pénzügyi befektetések kiadásai</t>
  </si>
  <si>
    <t>Egyéb központi támogatások</t>
  </si>
  <si>
    <t>- Lakástámogatás</t>
  </si>
  <si>
    <t>Átvett pénzeszköz államháztartáson belülről</t>
  </si>
  <si>
    <t>- Lakásépítés</t>
  </si>
  <si>
    <t>- ebből: EU támogatás</t>
  </si>
  <si>
    <t>- EU-s forrásból megvalósuló  programok, projektek</t>
  </si>
  <si>
    <t>Átvett pénzeszköz államháztartáson  kívülről</t>
  </si>
  <si>
    <t>- Eu-s forrásból megvalósuló  programok, projektek
   önkormányzati hozzájárulásának kiadásai</t>
  </si>
  <si>
    <t>Kölcsön visszatérülés</t>
  </si>
  <si>
    <t>Felhalmozási kamatbevetétel Áh kivülről</t>
  </si>
  <si>
    <t>Költségvetési bevételek összesen: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</si>
  <si>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</si>
  <si>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</si>
  <si>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</si>
  <si>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</si>
  <si>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</si>
  <si>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</si>
  <si>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</si>
  <si>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</si>
  <si>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</si>
  <si>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</si>
  <si>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</si>
  <si>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Pénzügyi lízing tőkerész törlesztés kiadása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</si>
  <si>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</si>
  <si>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</si>
  <si>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</si>
  <si>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</si>
  <si>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(14+20)</t>
  </si>
  <si>
    <t>Felhalmozási célú finanszírozási kiadások összesen
(14+...+25)</t>
  </si>
  <si>
    <t>Költségvetési és finanszírozási bevételek összesen (13+26)</t>
  </si>
  <si>
    <t>Költségvetési és finanszírozási kiadások összesen (13+26)</t>
  </si>
  <si>
    <t>28.</t>
  </si>
  <si>
    <t xml:space="preserve">                     </t>
  </si>
  <si>
    <t>29.</t>
  </si>
  <si>
    <t>BEVÉTEL ÖSSZESEN (27+28)</t>
  </si>
  <si>
    <t>KIADÁSOK ÖSSZESEN (27+28)</t>
  </si>
  <si>
    <t>30.</t>
  </si>
  <si>
    <t>31.</t>
  </si>
  <si>
    <t>Sor-szám</t>
  </si>
  <si>
    <t>Szakfeladat megnevezés</t>
  </si>
  <si>
    <t>Önkormányzat</t>
  </si>
  <si>
    <t>Zöldterület-kezelés</t>
  </si>
  <si>
    <t>Önkormányzati jogalkotás</t>
  </si>
  <si>
    <t>Város és községgazdálkodási szolg.</t>
  </si>
  <si>
    <t>Foglalk.helyett.t.jog. hosszabb idejű közfoglalkoztatása</t>
  </si>
  <si>
    <t>Közsségi, társadalmi tevékenység</t>
  </si>
  <si>
    <t>Mindösszesen</t>
  </si>
  <si>
    <t>Adósságot keletkeztető kötelezettségvállalásának felső határa (hitelképesség)</t>
  </si>
  <si>
    <t>Illetékek</t>
  </si>
  <si>
    <t>Helyi adók</t>
  </si>
  <si>
    <t>Gépjárműadó</t>
  </si>
  <si>
    <t>Kamatbevételek</t>
  </si>
  <si>
    <t>Saját bevételek</t>
  </si>
  <si>
    <t>Adósságot keletkeztető éves kötelezetts. váll. felső határa 50%</t>
  </si>
  <si>
    <t>Támogatások ( Önkorm.mük.tám.), kiegészítések (működési célú)</t>
  </si>
  <si>
    <t xml:space="preserve">Start munka téli közfoglalkoztatás </t>
  </si>
  <si>
    <t xml:space="preserve">BÖRCS KÖZSÉG ÖNKORMÁNYZATA   2015. évi költségvetés </t>
  </si>
  <si>
    <t>2015. évi eredeti előirányzat</t>
  </si>
  <si>
    <t>BÖRCS KÖZSÉG ÖNKORMÁNYZATA   2015. évi költségvetés</t>
  </si>
  <si>
    <t>Áht-n belüli megelőlegezések visszafízetése</t>
  </si>
  <si>
    <t>Áht-n belüli megelőlegezések visszafizetése</t>
  </si>
  <si>
    <t>K914</t>
  </si>
  <si>
    <t>Áht-n belüli megelőlegezések visszafizetése összesen</t>
  </si>
  <si>
    <t>K211-K217</t>
  </si>
  <si>
    <t>Munkaadókat terh.jár.és szoc.hozzájárulási adó</t>
  </si>
  <si>
    <t xml:space="preserve">áht-n belüli megelőlegezések visszafízetése </t>
  </si>
  <si>
    <t>2015. évi előirányzat</t>
  </si>
  <si>
    <t>BÖRCS KÖZSÉG ÖNKORMÁNYZATA 2015. ÉVI KÖLTSÉGVETÉSE</t>
  </si>
  <si>
    <t>2015. évi engedélyezett létszám</t>
  </si>
  <si>
    <t>Abda  Önkorm.-nak 2015. évi költsgv.különb. Családseg.-Gyermj.</t>
  </si>
  <si>
    <t>Arrabona EGTC 2015. évi tagdíj</t>
  </si>
  <si>
    <t xml:space="preserve">Jelzőrendszeres házi segítségnyújtás és szemétszállítás </t>
  </si>
  <si>
    <t>Pannon Kincse Leader 2015. évi tagdíj</t>
  </si>
  <si>
    <t>Pannon Kincse Leader 2015. évi működési hozzájárulás</t>
  </si>
  <si>
    <t>vagyonkezelésből származó bevétel</t>
  </si>
  <si>
    <t>Erzséber tér  közvilágítás bőv.2 lámpával</t>
  </si>
  <si>
    <t>Számitógép tartozék beszerzés ( vkg.)</t>
  </si>
  <si>
    <t>Kisértékű tárgyi eszköz beszerzés (200 e Ft alatti) Vkg</t>
  </si>
  <si>
    <t xml:space="preserve">Fűnyiró beszerzés </t>
  </si>
  <si>
    <t>Lang II. teszt védőnő</t>
  </si>
  <si>
    <t>IKSZT butorzat csere (székek , utcabútorok)</t>
  </si>
  <si>
    <t>Kisértékű tárgyi eszköz beszerzés (200 e Ft alatti) Óvoda</t>
  </si>
  <si>
    <t>Abda  Önkorm.-nak 2014. évi költsgv.különb. Családseg.-Gyermj.</t>
  </si>
  <si>
    <t>számitógép, szoftver beszerzés védőnő</t>
  </si>
  <si>
    <t>BÖRCS KÖZSÉG ÖNKORMÁNYZATA   2015. évci költségvetés</t>
  </si>
</sst>
</file>

<file path=xl/styles.xml><?xml version="1.0" encoding="utf-8"?>
<styleSheet xmlns="http://schemas.openxmlformats.org/spreadsheetml/2006/main">
  <numFmts count="4">
    <numFmt numFmtId="41" formatCode="_-* #,##0\ _F_t_-;\-* #,##0\ _F_t_-;_-* &quot;-&quot;\ _F_t_-;_-@_-"/>
    <numFmt numFmtId="43" formatCode="_-* #,##0.00\ _F_t_-;\-* #,##0.00\ _F_t_-;_-* &quot;-&quot;??\ _F_t_-;_-@_-"/>
    <numFmt numFmtId="164" formatCode="_-* #,##0.0\ _F_t_-;\-* #,##0.0\ _F_t_-;_-* &quot;-&quot;??\ _F_t_-;_-@_-"/>
    <numFmt numFmtId="185" formatCode="#,###"/>
  </numFmts>
  <fonts count="39">
    <font>
      <sz val="10"/>
      <name val="Arial CE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Arial CE"/>
      <charset val="238"/>
    </font>
    <font>
      <b/>
      <i/>
      <sz val="10"/>
      <name val="Times New Roman"/>
      <family val="1"/>
      <charset val="238"/>
    </font>
    <font>
      <b/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name val="Times New Roman"/>
      <family val="1"/>
      <charset val="238"/>
    </font>
    <font>
      <u/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125">
        <fgColor indexed="9"/>
        <bgColor indexed="22"/>
      </patternFill>
    </fill>
  </fills>
  <borders count="8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7" borderId="1" applyNumberFormat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" fillId="17" borderId="7" applyNumberFormat="0" applyFont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9" fillId="4" borderId="0" applyNumberFormat="0" applyBorder="0" applyAlignment="0" applyProtection="0"/>
    <xf numFmtId="0" fontId="20" fillId="22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3" borderId="0" applyNumberFormat="0" applyBorder="0" applyAlignment="0" applyProtection="0"/>
    <xf numFmtId="0" fontId="24" fillId="23" borderId="0" applyNumberFormat="0" applyBorder="0" applyAlignment="0" applyProtection="0"/>
    <xf numFmtId="0" fontId="25" fillId="22" borderId="1" applyNumberFormat="0" applyAlignment="0" applyProtection="0"/>
  </cellStyleXfs>
  <cellXfs count="480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/>
    </xf>
    <xf numFmtId="3" fontId="3" fillId="0" borderId="11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3" fontId="3" fillId="0" borderId="12" xfId="0" applyNumberFormat="1" applyFont="1" applyFill="1" applyBorder="1" applyAlignment="1">
      <alignment vertical="center"/>
    </xf>
    <xf numFmtId="3" fontId="3" fillId="0" borderId="0" xfId="0" applyNumberFormat="1" applyFont="1" applyFill="1" applyAlignment="1">
      <alignment vertical="center"/>
    </xf>
    <xf numFmtId="3" fontId="2" fillId="24" borderId="13" xfId="0" applyNumberFormat="1" applyFont="1" applyFill="1" applyBorder="1" applyAlignment="1">
      <alignment vertical="center"/>
    </xf>
    <xf numFmtId="3" fontId="2" fillId="24" borderId="14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 wrapText="1"/>
    </xf>
    <xf numFmtId="3" fontId="2" fillId="24" borderId="16" xfId="0" applyNumberFormat="1" applyFont="1" applyFill="1" applyBorder="1" applyAlignment="1">
      <alignment vertical="center"/>
    </xf>
    <xf numFmtId="0" fontId="2" fillId="24" borderId="1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center"/>
    </xf>
    <xf numFmtId="0" fontId="2" fillId="24" borderId="1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right" vertical="center"/>
    </xf>
    <xf numFmtId="0" fontId="2" fillId="24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top"/>
    </xf>
    <xf numFmtId="3" fontId="3" fillId="0" borderId="0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24" borderId="2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left" vertical="center" wrapText="1"/>
    </xf>
    <xf numFmtId="3" fontId="3" fillId="0" borderId="11" xfId="0" applyNumberFormat="1" applyFont="1" applyFill="1" applyBorder="1" applyAlignment="1">
      <alignment horizontal="left" vertical="center"/>
    </xf>
    <xf numFmtId="0" fontId="3" fillId="0" borderId="22" xfId="0" applyFont="1" applyFill="1" applyBorder="1" applyAlignment="1">
      <alignment vertical="center"/>
    </xf>
    <xf numFmtId="0" fontId="3" fillId="0" borderId="22" xfId="0" applyFont="1" applyFill="1" applyBorder="1" applyAlignment="1">
      <alignment horizontal="center" vertical="center"/>
    </xf>
    <xf numFmtId="0" fontId="3" fillId="24" borderId="21" xfId="0" applyFont="1" applyFill="1" applyBorder="1" applyAlignment="1">
      <alignment horizontal="center" vertical="center"/>
    </xf>
    <xf numFmtId="3" fontId="3" fillId="0" borderId="23" xfId="0" applyNumberFormat="1" applyFont="1" applyFill="1" applyBorder="1" applyAlignment="1">
      <alignment vertical="center"/>
    </xf>
    <xf numFmtId="3" fontId="2" fillId="24" borderId="12" xfId="0" applyNumberFormat="1" applyFont="1" applyFill="1" applyBorder="1" applyAlignment="1">
      <alignment vertical="center"/>
    </xf>
    <xf numFmtId="3" fontId="2" fillId="1" borderId="12" xfId="0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right" vertical="center"/>
    </xf>
    <xf numFmtId="0" fontId="2" fillId="1" borderId="10" xfId="0" applyFont="1" applyFill="1" applyBorder="1" applyAlignment="1">
      <alignment vertical="center" wrapText="1"/>
    </xf>
    <xf numFmtId="0" fontId="2" fillId="1" borderId="11" xfId="0" applyFont="1" applyFill="1" applyBorder="1" applyAlignment="1">
      <alignment vertical="center" wrapText="1"/>
    </xf>
    <xf numFmtId="0" fontId="2" fillId="1" borderId="10" xfId="0" applyFont="1" applyFill="1" applyBorder="1" applyAlignment="1">
      <alignment horizontal="left" vertical="top"/>
    </xf>
    <xf numFmtId="0" fontId="2" fillId="1" borderId="11" xfId="0" applyFont="1" applyFill="1" applyBorder="1" applyAlignment="1">
      <alignment horizontal="left" vertical="center" wrapText="1"/>
    </xf>
    <xf numFmtId="0" fontId="2" fillId="1" borderId="10" xfId="0" applyFont="1" applyFill="1" applyBorder="1" applyAlignment="1">
      <alignment horizontal="left" vertical="center"/>
    </xf>
    <xf numFmtId="0" fontId="2" fillId="1" borderId="11" xfId="0" applyFont="1" applyFill="1" applyBorder="1" applyAlignment="1">
      <alignment horizontal="left" vertical="center"/>
    </xf>
    <xf numFmtId="0" fontId="2" fillId="24" borderId="24" xfId="0" applyFont="1" applyFill="1" applyBorder="1" applyAlignment="1">
      <alignment vertical="center"/>
    </xf>
    <xf numFmtId="0" fontId="2" fillId="24" borderId="25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 wrapText="1"/>
    </xf>
    <xf numFmtId="0" fontId="4" fillId="0" borderId="26" xfId="0" applyFont="1" applyFill="1" applyBorder="1" applyAlignment="1">
      <alignment horizontal="center" vertical="center"/>
    </xf>
    <xf numFmtId="0" fontId="2" fillId="25" borderId="17" xfId="0" applyFont="1" applyFill="1" applyBorder="1" applyAlignment="1">
      <alignment horizontal="center" vertical="top"/>
    </xf>
    <xf numFmtId="0" fontId="2" fillId="0" borderId="28" xfId="0" applyFont="1" applyFill="1" applyBorder="1" applyAlignment="1">
      <alignment vertical="center"/>
    </xf>
    <xf numFmtId="0" fontId="2" fillId="0" borderId="29" xfId="0" applyFont="1" applyFill="1" applyBorder="1" applyAlignment="1">
      <alignment vertical="center"/>
    </xf>
    <xf numFmtId="0" fontId="5" fillId="0" borderId="20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/>
    </xf>
    <xf numFmtId="0" fontId="2" fillId="1" borderId="22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top" wrapText="1"/>
    </xf>
    <xf numFmtId="0" fontId="3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0" fontId="2" fillId="24" borderId="21" xfId="0" applyFont="1" applyFill="1" applyBorder="1" applyAlignment="1">
      <alignment vertical="center"/>
    </xf>
    <xf numFmtId="0" fontId="2" fillId="0" borderId="33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0" fontId="2" fillId="1" borderId="17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2" fillId="1" borderId="17" xfId="0" applyFont="1" applyFill="1" applyBorder="1" applyAlignment="1">
      <alignment horizontal="center" vertical="center" wrapText="1"/>
    </xf>
    <xf numFmtId="0" fontId="5" fillId="1" borderId="21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horizontal="left" vertical="center"/>
    </xf>
    <xf numFmtId="0" fontId="2" fillId="0" borderId="23" xfId="0" applyFont="1" applyFill="1" applyBorder="1" applyAlignment="1">
      <alignment horizontal="center" vertical="top"/>
    </xf>
    <xf numFmtId="0" fontId="3" fillId="0" borderId="22" xfId="0" applyFont="1" applyFill="1" applyBorder="1" applyAlignment="1">
      <alignment horizontal="left" vertical="center"/>
    </xf>
    <xf numFmtId="0" fontId="2" fillId="0" borderId="36" xfId="0" applyFont="1" applyFill="1" applyBorder="1" applyAlignment="1">
      <alignment horizontal="center" vertical="top"/>
    </xf>
    <xf numFmtId="0" fontId="2" fillId="0" borderId="18" xfId="0" applyFont="1" applyFill="1" applyBorder="1" applyAlignment="1">
      <alignment horizontal="center" vertical="top"/>
    </xf>
    <xf numFmtId="0" fontId="2" fillId="0" borderId="37" xfId="0" applyFont="1" applyFill="1" applyBorder="1" applyAlignment="1">
      <alignment horizontal="left" vertical="center"/>
    </xf>
    <xf numFmtId="0" fontId="2" fillId="0" borderId="38" xfId="0" applyFont="1" applyFill="1" applyBorder="1" applyAlignment="1">
      <alignment horizontal="left" vertical="center"/>
    </xf>
    <xf numFmtId="0" fontId="2" fillId="0" borderId="39" xfId="0" applyFont="1" applyFill="1" applyBorder="1" applyAlignment="1">
      <alignment horizontal="left" vertical="center"/>
    </xf>
    <xf numFmtId="0" fontId="2" fillId="0" borderId="40" xfId="0" applyFont="1" applyFill="1" applyBorder="1" applyAlignment="1">
      <alignment horizontal="left" vertical="center"/>
    </xf>
    <xf numFmtId="0" fontId="2" fillId="1" borderId="11" xfId="0" applyFont="1" applyFill="1" applyBorder="1" applyAlignment="1">
      <alignment horizontal="center" vertical="center"/>
    </xf>
    <xf numFmtId="0" fontId="2" fillId="24" borderId="26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 wrapText="1"/>
    </xf>
    <xf numFmtId="0" fontId="2" fillId="24" borderId="41" xfId="0" applyFont="1" applyFill="1" applyBorder="1" applyAlignment="1">
      <alignment horizontal="center" vertical="center"/>
    </xf>
    <xf numFmtId="0" fontId="2" fillId="25" borderId="42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25" borderId="21" xfId="0" applyFont="1" applyFill="1" applyBorder="1" applyAlignment="1">
      <alignment horizontal="center" vertical="center"/>
    </xf>
    <xf numFmtId="0" fontId="2" fillId="24" borderId="34" xfId="0" applyFont="1" applyFill="1" applyBorder="1" applyAlignment="1">
      <alignment horizontal="center" vertical="center"/>
    </xf>
    <xf numFmtId="41" fontId="3" fillId="0" borderId="11" xfId="0" applyNumberFormat="1" applyFont="1" applyFill="1" applyBorder="1" applyAlignment="1">
      <alignment horizontal="center" vertical="center"/>
    </xf>
    <xf numFmtId="0" fontId="2" fillId="24" borderId="11" xfId="0" applyFont="1" applyFill="1" applyBorder="1" applyAlignment="1">
      <alignment horizontal="center" vertical="center"/>
    </xf>
    <xf numFmtId="0" fontId="2" fillId="24" borderId="21" xfId="0" applyFont="1" applyFill="1" applyBorder="1" applyAlignment="1">
      <alignment horizontal="center" vertical="center"/>
    </xf>
    <xf numFmtId="3" fontId="2" fillId="1" borderId="12" xfId="0" applyNumberFormat="1" applyFont="1" applyFill="1" applyBorder="1" applyAlignment="1">
      <alignment horizontal="right" vertical="center"/>
    </xf>
    <xf numFmtId="3" fontId="3" fillId="0" borderId="12" xfId="0" applyNumberFormat="1" applyFont="1" applyFill="1" applyBorder="1" applyAlignment="1">
      <alignment horizontal="right" vertical="center"/>
    </xf>
    <xf numFmtId="0" fontId="3" fillId="1" borderId="21" xfId="0" applyFont="1" applyFill="1" applyBorder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1" fontId="2" fillId="24" borderId="23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2" fillId="1" borderId="2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1" borderId="43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24" borderId="39" xfId="0" applyFont="1" applyFill="1" applyBorder="1" applyAlignment="1">
      <alignment horizontal="center" vertical="center"/>
    </xf>
    <xf numFmtId="0" fontId="2" fillId="24" borderId="23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1" borderId="15" xfId="0" applyFont="1" applyFill="1" applyBorder="1" applyAlignment="1">
      <alignment horizontal="center" vertical="center"/>
    </xf>
    <xf numFmtId="0" fontId="3" fillId="24" borderId="26" xfId="0" applyFont="1" applyFill="1" applyBorder="1" applyAlignment="1">
      <alignment horizontal="center" vertical="center"/>
    </xf>
    <xf numFmtId="0" fontId="26" fillId="0" borderId="11" xfId="0" applyFont="1" applyBorder="1"/>
    <xf numFmtId="0" fontId="2" fillId="0" borderId="23" xfId="0" applyFont="1" applyFill="1" applyBorder="1" applyAlignment="1">
      <alignment horizontal="center" vertical="center"/>
    </xf>
    <xf numFmtId="0" fontId="3" fillId="0" borderId="11" xfId="0" applyFont="1" applyBorder="1" applyAlignment="1">
      <alignment vertical="top" wrapText="1"/>
    </xf>
    <xf numFmtId="0" fontId="2" fillId="0" borderId="17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top"/>
    </xf>
    <xf numFmtId="0" fontId="2" fillId="0" borderId="44" xfId="0" applyFont="1" applyFill="1" applyBorder="1" applyAlignment="1">
      <alignment vertical="center"/>
    </xf>
    <xf numFmtId="0" fontId="7" fillId="0" borderId="45" xfId="0" applyFont="1" applyFill="1" applyBorder="1" applyAlignment="1">
      <alignment vertical="center"/>
    </xf>
    <xf numFmtId="0" fontId="7" fillId="0" borderId="46" xfId="0" applyFont="1" applyFill="1" applyBorder="1" applyAlignment="1">
      <alignment vertical="center"/>
    </xf>
    <xf numFmtId="3" fontId="2" fillId="0" borderId="0" xfId="0" applyNumberFormat="1" applyFont="1" applyFill="1" applyAlignment="1">
      <alignment vertical="center"/>
    </xf>
    <xf numFmtId="3" fontId="27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1" fontId="3" fillId="0" borderId="23" xfId="0" applyNumberFormat="1" applyFont="1" applyFill="1" applyBorder="1" applyAlignment="1">
      <alignment horizontal="center" vertical="center"/>
    </xf>
    <xf numFmtId="0" fontId="2" fillId="24" borderId="41" xfId="0" applyFont="1" applyFill="1" applyBorder="1" applyAlignment="1">
      <alignment vertical="center"/>
    </xf>
    <xf numFmtId="0" fontId="2" fillId="24" borderId="47" xfId="0" applyFont="1" applyFill="1" applyBorder="1" applyAlignment="1">
      <alignment vertical="center"/>
    </xf>
    <xf numFmtId="0" fontId="2" fillId="24" borderId="48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top"/>
    </xf>
    <xf numFmtId="0" fontId="2" fillId="0" borderId="49" xfId="0" applyFont="1" applyFill="1" applyBorder="1" applyAlignment="1">
      <alignment horizontal="center" vertical="top"/>
    </xf>
    <xf numFmtId="0" fontId="2" fillId="26" borderId="10" xfId="0" applyFont="1" applyFill="1" applyBorder="1" applyAlignment="1">
      <alignment vertical="center" wrapText="1"/>
    </xf>
    <xf numFmtId="0" fontId="2" fillId="26" borderId="11" xfId="0" applyFont="1" applyFill="1" applyBorder="1" applyAlignment="1">
      <alignment horizontal="left" vertical="center" wrapText="1"/>
    </xf>
    <xf numFmtId="0" fontId="2" fillId="26" borderId="11" xfId="0" applyFont="1" applyFill="1" applyBorder="1" applyAlignment="1">
      <alignment horizontal="center" vertical="center"/>
    </xf>
    <xf numFmtId="3" fontId="2" fillId="26" borderId="12" xfId="0" applyNumberFormat="1" applyFont="1" applyFill="1" applyBorder="1" applyAlignment="1">
      <alignment horizontal="right" vertical="center"/>
    </xf>
    <xf numFmtId="0" fontId="2" fillId="24" borderId="50" xfId="0" applyFont="1" applyFill="1" applyBorder="1" applyAlignment="1">
      <alignment horizontal="center" vertical="center" wrapText="1"/>
    </xf>
    <xf numFmtId="0" fontId="3" fillId="0" borderId="51" xfId="0" applyFont="1" applyFill="1" applyBorder="1" applyAlignment="1">
      <alignment horizontal="center" vertical="center"/>
    </xf>
    <xf numFmtId="0" fontId="2" fillId="24" borderId="36" xfId="0" applyFont="1" applyFill="1" applyBorder="1" applyAlignment="1">
      <alignment horizontal="center" vertical="center"/>
    </xf>
    <xf numFmtId="0" fontId="3" fillId="24" borderId="52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top"/>
    </xf>
    <xf numFmtId="3" fontId="3" fillId="1" borderId="12" xfId="0" applyNumberFormat="1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center" vertical="center"/>
    </xf>
    <xf numFmtId="41" fontId="2" fillId="1" borderId="11" xfId="0" applyNumberFormat="1" applyFont="1" applyFill="1" applyBorder="1" applyAlignment="1">
      <alignment horizontal="center" vertical="center"/>
    </xf>
    <xf numFmtId="1" fontId="2" fillId="1" borderId="11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 wrapText="1"/>
    </xf>
    <xf numFmtId="1" fontId="2" fillId="24" borderId="26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1" fontId="2" fillId="0" borderId="23" xfId="0" applyNumberFormat="1" applyFont="1" applyFill="1" applyBorder="1" applyAlignment="1">
      <alignment horizontal="center" vertical="center"/>
    </xf>
    <xf numFmtId="0" fontId="2" fillId="25" borderId="17" xfId="0" applyFont="1" applyFill="1" applyBorder="1" applyAlignment="1">
      <alignment horizontal="center" vertical="center"/>
    </xf>
    <xf numFmtId="1" fontId="2" fillId="25" borderId="21" xfId="0" applyNumberFormat="1" applyFont="1" applyFill="1" applyBorder="1" applyAlignment="1">
      <alignment horizontal="center" vertical="center"/>
    </xf>
    <xf numFmtId="0" fontId="2" fillId="24" borderId="26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center" vertical="top"/>
    </xf>
    <xf numFmtId="0" fontId="2" fillId="25" borderId="36" xfId="0" applyFont="1" applyFill="1" applyBorder="1" applyAlignment="1">
      <alignment vertical="center"/>
    </xf>
    <xf numFmtId="1" fontId="2" fillId="25" borderId="52" xfId="0" applyNumberFormat="1" applyFont="1" applyFill="1" applyBorder="1" applyAlignment="1">
      <alignment horizontal="center" vertical="center"/>
    </xf>
    <xf numFmtId="1" fontId="2" fillId="24" borderId="21" xfId="0" applyNumberFormat="1" applyFont="1" applyFill="1" applyBorder="1" applyAlignment="1">
      <alignment horizontal="center" vertical="center"/>
    </xf>
    <xf numFmtId="3" fontId="2" fillId="24" borderId="52" xfId="0" applyNumberFormat="1" applyFont="1" applyFill="1" applyBorder="1" applyAlignment="1">
      <alignment vertical="center"/>
    </xf>
    <xf numFmtId="3" fontId="2" fillId="24" borderId="21" xfId="0" applyNumberFormat="1" applyFont="1" applyFill="1" applyBorder="1" applyAlignment="1">
      <alignment vertical="center"/>
    </xf>
    <xf numFmtId="0" fontId="3" fillId="0" borderId="2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185" fontId="0" fillId="0" borderId="0" xfId="0" applyNumberFormat="1" applyFill="1" applyAlignment="1" applyProtection="1">
      <alignment vertical="center" wrapText="1"/>
    </xf>
    <xf numFmtId="185" fontId="28" fillId="0" borderId="0" xfId="0" applyNumberFormat="1" applyFont="1" applyFill="1" applyAlignment="1" applyProtection="1">
      <alignment horizontal="centerContinuous" vertical="center" wrapText="1"/>
    </xf>
    <xf numFmtId="185" fontId="0" fillId="0" borderId="0" xfId="0" applyNumberFormat="1" applyFill="1" applyAlignment="1" applyProtection="1">
      <alignment horizontal="centerContinuous" vertical="center"/>
    </xf>
    <xf numFmtId="185" fontId="0" fillId="0" borderId="0" xfId="0" applyNumberFormat="1" applyFill="1" applyAlignment="1" applyProtection="1">
      <alignment horizontal="center" vertical="center" wrapText="1"/>
    </xf>
    <xf numFmtId="185" fontId="29" fillId="0" borderId="0" xfId="0" applyNumberFormat="1" applyFont="1" applyFill="1" applyAlignment="1" applyProtection="1">
      <alignment horizontal="right" vertical="center"/>
    </xf>
    <xf numFmtId="185" fontId="31" fillId="0" borderId="17" xfId="0" applyNumberFormat="1" applyFont="1" applyFill="1" applyBorder="1" applyAlignment="1" applyProtection="1">
      <alignment horizontal="centerContinuous" vertical="center" wrapText="1"/>
    </xf>
    <xf numFmtId="185" fontId="31" fillId="0" borderId="21" xfId="0" applyNumberFormat="1" applyFont="1" applyFill="1" applyBorder="1" applyAlignment="1" applyProtection="1">
      <alignment horizontal="centerContinuous" vertical="center" wrapText="1"/>
    </xf>
    <xf numFmtId="185" fontId="31" fillId="0" borderId="16" xfId="0" applyNumberFormat="1" applyFont="1" applyFill="1" applyBorder="1" applyAlignment="1" applyProtection="1">
      <alignment horizontal="centerContinuous" vertical="center" wrapText="1"/>
    </xf>
    <xf numFmtId="185" fontId="31" fillId="0" borderId="17" xfId="0" applyNumberFormat="1" applyFont="1" applyFill="1" applyBorder="1" applyAlignment="1" applyProtection="1">
      <alignment horizontal="center" vertical="center" wrapText="1"/>
    </xf>
    <xf numFmtId="185" fontId="31" fillId="0" borderId="21" xfId="0" applyNumberFormat="1" applyFont="1" applyFill="1" applyBorder="1" applyAlignment="1" applyProtection="1">
      <alignment horizontal="center" vertical="center" wrapText="1"/>
    </xf>
    <xf numFmtId="185" fontId="31" fillId="0" borderId="16" xfId="0" applyNumberFormat="1" applyFont="1" applyFill="1" applyBorder="1" applyAlignment="1" applyProtection="1">
      <alignment horizontal="center" vertical="center" wrapText="1"/>
    </xf>
    <xf numFmtId="185" fontId="32" fillId="0" borderId="0" xfId="0" applyNumberFormat="1" applyFont="1" applyFill="1" applyAlignment="1" applyProtection="1">
      <alignment horizontal="center" vertical="center" wrapText="1"/>
    </xf>
    <xf numFmtId="185" fontId="33" fillId="0" borderId="54" xfId="0" applyNumberFormat="1" applyFont="1" applyFill="1" applyBorder="1" applyAlignment="1" applyProtection="1">
      <alignment horizontal="center" vertical="center" wrapText="1"/>
    </xf>
    <xf numFmtId="185" fontId="33" fillId="0" borderId="17" xfId="0" applyNumberFormat="1" applyFont="1" applyFill="1" applyBorder="1" applyAlignment="1" applyProtection="1">
      <alignment horizontal="center" vertical="center" wrapText="1"/>
    </xf>
    <xf numFmtId="185" fontId="33" fillId="0" borderId="21" xfId="0" applyNumberFormat="1" applyFont="1" applyFill="1" applyBorder="1" applyAlignment="1" applyProtection="1">
      <alignment horizontal="center" vertical="center" wrapText="1"/>
    </xf>
    <xf numFmtId="185" fontId="33" fillId="0" borderId="16" xfId="0" applyNumberFormat="1" applyFont="1" applyFill="1" applyBorder="1" applyAlignment="1" applyProtection="1">
      <alignment horizontal="center" vertical="center" wrapText="1"/>
    </xf>
    <xf numFmtId="185" fontId="33" fillId="0" borderId="0" xfId="0" applyNumberFormat="1" applyFont="1" applyFill="1" applyAlignment="1" applyProtection="1">
      <alignment horizontal="center" vertical="center" wrapText="1"/>
    </xf>
    <xf numFmtId="185" fontId="0" fillId="0" borderId="55" xfId="0" applyNumberFormat="1" applyFill="1" applyBorder="1" applyAlignment="1" applyProtection="1">
      <alignment horizontal="left" vertical="center" wrapText="1" indent="1"/>
    </xf>
    <xf numFmtId="185" fontId="34" fillId="0" borderId="27" xfId="0" applyNumberFormat="1" applyFont="1" applyFill="1" applyBorder="1" applyAlignment="1" applyProtection="1">
      <alignment horizontal="left" vertical="center" wrapText="1" indent="1"/>
    </xf>
    <xf numFmtId="185" fontId="3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85" fontId="34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85" fontId="0" fillId="0" borderId="57" xfId="0" applyNumberFormat="1" applyFill="1" applyBorder="1" applyAlignment="1" applyProtection="1">
      <alignment horizontal="left" vertical="center" wrapText="1" indent="1"/>
    </xf>
    <xf numFmtId="185" fontId="34" fillId="0" borderId="10" xfId="0" applyNumberFormat="1" applyFont="1" applyFill="1" applyBorder="1" applyAlignment="1" applyProtection="1">
      <alignment horizontal="left" vertical="center" wrapText="1" indent="1"/>
    </xf>
    <xf numFmtId="185" fontId="34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85" fontId="3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85" fontId="34" fillId="0" borderId="51" xfId="0" applyNumberFormat="1" applyFont="1" applyFill="1" applyBorder="1" applyAlignment="1" applyProtection="1">
      <alignment horizontal="left" vertical="center" wrapText="1" indent="1"/>
    </xf>
    <xf numFmtId="185" fontId="3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85" fontId="34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85" fontId="35" fillId="0" borderId="0" xfId="0" applyNumberFormat="1" applyFont="1" applyFill="1" applyBorder="1" applyAlignment="1" applyProtection="1">
      <alignment horizontal="left" vertical="center" wrapText="1" indent="1"/>
    </xf>
    <xf numFmtId="185" fontId="34" fillId="0" borderId="30" xfId="0" applyNumberFormat="1" applyFont="1" applyFill="1" applyBorder="1" applyAlignment="1" applyProtection="1">
      <alignment horizontal="left" vertical="center" wrapText="1" indent="1"/>
      <protection locked="0"/>
    </xf>
    <xf numFmtId="185" fontId="3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85" fontId="34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85" fontId="36" fillId="0" borderId="54" xfId="0" applyNumberFormat="1" applyFont="1" applyFill="1" applyBorder="1" applyAlignment="1" applyProtection="1">
      <alignment horizontal="left" vertical="center" wrapText="1" indent="1"/>
    </xf>
    <xf numFmtId="185" fontId="33" fillId="0" borderId="17" xfId="0" applyNumberFormat="1" applyFont="1" applyFill="1" applyBorder="1" applyAlignment="1" applyProtection="1">
      <alignment horizontal="left" vertical="center" wrapText="1" indent="1"/>
    </xf>
    <xf numFmtId="185" fontId="33" fillId="0" borderId="21" xfId="0" applyNumberFormat="1" applyFont="1" applyFill="1" applyBorder="1" applyAlignment="1" applyProtection="1">
      <alignment horizontal="right" vertical="center" wrapText="1" indent="1"/>
    </xf>
    <xf numFmtId="185" fontId="33" fillId="0" borderId="16" xfId="0" applyNumberFormat="1" applyFont="1" applyFill="1" applyBorder="1" applyAlignment="1" applyProtection="1">
      <alignment horizontal="right" vertical="center" wrapText="1" indent="1"/>
    </xf>
    <xf numFmtId="185" fontId="37" fillId="0" borderId="59" xfId="0" applyNumberFormat="1" applyFont="1" applyFill="1" applyBorder="1" applyAlignment="1" applyProtection="1">
      <alignment horizontal="left" vertical="center" wrapText="1" indent="1"/>
    </xf>
    <xf numFmtId="185" fontId="35" fillId="0" borderId="33" xfId="0" applyNumberFormat="1" applyFont="1" applyFill="1" applyBorder="1" applyAlignment="1" applyProtection="1">
      <alignment horizontal="left" vertical="center" wrapText="1" indent="1"/>
    </xf>
    <xf numFmtId="185" fontId="38" fillId="0" borderId="53" xfId="0" applyNumberFormat="1" applyFont="1" applyFill="1" applyBorder="1" applyAlignment="1" applyProtection="1">
      <alignment horizontal="right" vertical="center" wrapText="1" indent="1"/>
    </xf>
    <xf numFmtId="185" fontId="35" fillId="0" borderId="10" xfId="0" applyNumberFormat="1" applyFont="1" applyFill="1" applyBorder="1" applyAlignment="1" applyProtection="1">
      <alignment horizontal="left" vertical="center" wrapText="1" indent="1"/>
    </xf>
    <xf numFmtId="185" fontId="35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85" fontId="37" fillId="0" borderId="57" xfId="0" applyNumberFormat="1" applyFont="1" applyFill="1" applyBorder="1" applyAlignment="1" applyProtection="1">
      <alignment horizontal="left" vertical="center" wrapText="1" indent="1"/>
    </xf>
    <xf numFmtId="185" fontId="35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85" fontId="3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85" fontId="38" fillId="0" borderId="11" xfId="0" applyNumberFormat="1" applyFont="1" applyFill="1" applyBorder="1" applyAlignment="1" applyProtection="1">
      <alignment horizontal="right" vertical="center" wrapText="1" indent="1"/>
    </xf>
    <xf numFmtId="185" fontId="35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85" fontId="30" fillId="0" borderId="17" xfId="0" applyNumberFormat="1" applyFont="1" applyFill="1" applyBorder="1" applyAlignment="1" applyProtection="1">
      <alignment horizontal="left" vertical="center" wrapText="1" indent="1"/>
    </xf>
    <xf numFmtId="185" fontId="3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85" fontId="33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85" fontId="36" fillId="0" borderId="17" xfId="0" applyNumberFormat="1" applyFont="1" applyFill="1" applyBorder="1" applyAlignment="1" applyProtection="1">
      <alignment horizontal="left" vertical="center" wrapText="1" indent="1"/>
    </xf>
    <xf numFmtId="185" fontId="36" fillId="0" borderId="61" xfId="0" applyNumberFormat="1" applyFont="1" applyFill="1" applyBorder="1" applyAlignment="1" applyProtection="1">
      <alignment horizontal="right" vertical="center" wrapText="1" indent="1"/>
    </xf>
    <xf numFmtId="0" fontId="3" fillId="0" borderId="45" xfId="0" applyFont="1" applyFill="1" applyBorder="1" applyAlignment="1">
      <alignment vertical="center"/>
    </xf>
    <xf numFmtId="185" fontId="34" fillId="0" borderId="10" xfId="0" quotePrefix="1" applyNumberFormat="1" applyFont="1" applyFill="1" applyBorder="1" applyAlignment="1" applyProtection="1">
      <alignment horizontal="left" vertical="center" wrapText="1" indent="6"/>
    </xf>
    <xf numFmtId="185" fontId="35" fillId="0" borderId="10" xfId="0" quotePrefix="1" applyNumberFormat="1" applyFont="1" applyFill="1" applyBorder="1" applyAlignment="1" applyProtection="1">
      <alignment horizontal="left" vertical="center" wrapText="1" indent="6"/>
    </xf>
    <xf numFmtId="185" fontId="34" fillId="0" borderId="10" xfId="0" quotePrefix="1" applyNumberFormat="1" applyFont="1" applyFill="1" applyBorder="1" applyAlignment="1" applyProtection="1">
      <alignment horizontal="left" vertical="center" wrapText="1" indent="3"/>
    </xf>
    <xf numFmtId="185" fontId="34" fillId="0" borderId="33" xfId="0" applyNumberFormat="1" applyFont="1" applyFill="1" applyBorder="1" applyAlignment="1" applyProtection="1">
      <alignment horizontal="left" vertical="center" wrapText="1" indent="1"/>
    </xf>
    <xf numFmtId="185" fontId="34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85" fontId="34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85" fontId="37" fillId="0" borderId="55" xfId="0" applyNumberFormat="1" applyFont="1" applyFill="1" applyBorder="1" applyAlignment="1" applyProtection="1">
      <alignment horizontal="left" vertical="center" wrapText="1" indent="1"/>
    </xf>
    <xf numFmtId="185" fontId="38" fillId="0" borderId="33" xfId="0" applyNumberFormat="1" applyFont="1" applyFill="1" applyBorder="1" applyAlignment="1" applyProtection="1">
      <alignment horizontal="left" vertical="center" wrapText="1" indent="1"/>
    </xf>
    <xf numFmtId="185" fontId="38" fillId="0" borderId="20" xfId="0" applyNumberFormat="1" applyFont="1" applyFill="1" applyBorder="1" applyAlignment="1" applyProtection="1">
      <alignment horizontal="right" vertical="center" wrapText="1" indent="1"/>
    </xf>
    <xf numFmtId="185" fontId="35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85" fontId="35" fillId="0" borderId="10" xfId="0" applyNumberFormat="1" applyFont="1" applyFill="1" applyBorder="1" applyAlignment="1" applyProtection="1">
      <alignment horizontal="left" vertical="center" wrapText="1" indent="2"/>
    </xf>
    <xf numFmtId="185" fontId="35" fillId="0" borderId="11" xfId="0" applyNumberFormat="1" applyFont="1" applyFill="1" applyBorder="1" applyAlignment="1" applyProtection="1">
      <alignment horizontal="left" vertical="center" wrapText="1" indent="2"/>
    </xf>
    <xf numFmtId="185" fontId="38" fillId="0" borderId="11" xfId="0" applyNumberFormat="1" applyFont="1" applyFill="1" applyBorder="1" applyAlignment="1" applyProtection="1">
      <alignment horizontal="left" vertical="center" wrapText="1" indent="1"/>
    </xf>
    <xf numFmtId="185" fontId="35" fillId="0" borderId="27" xfId="0" applyNumberFormat="1" applyFont="1" applyFill="1" applyBorder="1" applyAlignment="1" applyProtection="1">
      <alignment horizontal="left" vertical="center" wrapText="1" indent="1"/>
    </xf>
    <xf numFmtId="185" fontId="35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85" fontId="34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85" fontId="34" fillId="0" borderId="27" xfId="0" applyNumberFormat="1" applyFont="1" applyFill="1" applyBorder="1" applyAlignment="1" applyProtection="1">
      <alignment horizontal="left" vertical="center" wrapText="1" indent="2"/>
    </xf>
    <xf numFmtId="185" fontId="34" fillId="0" borderId="30" xfId="0" applyNumberFormat="1" applyFont="1" applyFill="1" applyBorder="1" applyAlignment="1" applyProtection="1">
      <alignment horizontal="left" vertical="center" wrapText="1" indent="2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3" fontId="3" fillId="0" borderId="0" xfId="0" applyNumberFormat="1" applyFont="1" applyAlignment="1">
      <alignment vertical="center"/>
    </xf>
    <xf numFmtId="43" fontId="2" fillId="24" borderId="19" xfId="0" applyNumberFormat="1" applyFont="1" applyFill="1" applyBorder="1" applyAlignment="1">
      <alignment horizontal="center" vertical="center" wrapText="1"/>
    </xf>
    <xf numFmtId="43" fontId="2" fillId="24" borderId="31" xfId="0" applyNumberFormat="1" applyFont="1" applyFill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center" wrapText="1"/>
    </xf>
    <xf numFmtId="164" fontId="2" fillId="0" borderId="19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164" fontId="2" fillId="0" borderId="27" xfId="0" applyNumberFormat="1" applyFont="1" applyFill="1" applyBorder="1" applyAlignment="1">
      <alignment horizontal="right" vertical="center" wrapText="1"/>
    </xf>
    <xf numFmtId="0" fontId="2" fillId="0" borderId="22" xfId="0" applyFont="1" applyBorder="1" applyAlignment="1">
      <alignment horizontal="left" vertical="center" wrapText="1"/>
    </xf>
    <xf numFmtId="164" fontId="2" fillId="0" borderId="10" xfId="0" applyNumberFormat="1" applyFont="1" applyBorder="1" applyAlignment="1">
      <alignment horizontal="right" vertical="center" wrapText="1"/>
    </xf>
    <xf numFmtId="43" fontId="2" fillId="24" borderId="17" xfId="0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43" fontId="3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43" fontId="2" fillId="0" borderId="0" xfId="0" applyNumberFormat="1" applyFont="1" applyBorder="1" applyAlignment="1">
      <alignment vertical="center"/>
    </xf>
    <xf numFmtId="43" fontId="2" fillId="0" borderId="0" xfId="0" applyNumberFormat="1" applyFont="1" applyAlignment="1">
      <alignment vertical="center"/>
    </xf>
    <xf numFmtId="3" fontId="2" fillId="0" borderId="0" xfId="0" applyNumberFormat="1" applyFont="1" applyFill="1" applyAlignment="1">
      <alignment horizontal="center" vertical="center"/>
    </xf>
    <xf numFmtId="3" fontId="2" fillId="24" borderId="32" xfId="0" applyNumberFormat="1" applyFont="1" applyFill="1" applyBorder="1" applyAlignment="1">
      <alignment horizontal="center" vertical="center"/>
    </xf>
    <xf numFmtId="3" fontId="2" fillId="24" borderId="23" xfId="0" applyNumberFormat="1" applyFont="1" applyFill="1" applyBorder="1" applyAlignment="1">
      <alignment horizontal="center" vertical="center" wrapText="1"/>
    </xf>
    <xf numFmtId="3" fontId="2" fillId="0" borderId="54" xfId="0" applyNumberFormat="1" applyFont="1" applyFill="1" applyBorder="1" applyAlignment="1">
      <alignment vertical="center" wrapText="1"/>
    </xf>
    <xf numFmtId="3" fontId="3" fillId="0" borderId="54" xfId="0" applyNumberFormat="1" applyFont="1" applyFill="1" applyBorder="1" applyAlignment="1">
      <alignment vertical="center"/>
    </xf>
    <xf numFmtId="3" fontId="3" fillId="0" borderId="37" xfId="0" applyNumberFormat="1" applyFont="1" applyFill="1" applyBorder="1" applyAlignment="1">
      <alignment vertical="center"/>
    </xf>
    <xf numFmtId="185" fontId="0" fillId="0" borderId="0" xfId="0" applyNumberFormat="1" applyFont="1" applyFill="1" applyAlignment="1" applyProtection="1">
      <alignment horizontal="centerContinuous" vertical="center"/>
    </xf>
    <xf numFmtId="185" fontId="0" fillId="0" borderId="0" xfId="0" applyNumberFormat="1" applyFont="1" applyFill="1" applyAlignment="1" applyProtection="1">
      <alignment vertical="center" wrapText="1"/>
    </xf>
    <xf numFmtId="0" fontId="3" fillId="0" borderId="53" xfId="0" applyFont="1" applyFill="1" applyBorder="1" applyAlignment="1">
      <alignment horizontal="center" vertical="center"/>
    </xf>
    <xf numFmtId="3" fontId="2" fillId="24" borderId="16" xfId="0" applyNumberFormat="1" applyFont="1" applyFill="1" applyBorder="1" applyAlignment="1">
      <alignment horizontal="center" vertical="center" wrapText="1"/>
    </xf>
    <xf numFmtId="3" fontId="2" fillId="0" borderId="16" xfId="0" applyNumberFormat="1" applyFont="1" applyFill="1" applyBorder="1" applyAlignment="1">
      <alignment horizontal="right" vertical="center" wrapText="1"/>
    </xf>
    <xf numFmtId="3" fontId="3" fillId="0" borderId="58" xfId="0" applyNumberFormat="1" applyFont="1" applyFill="1" applyBorder="1" applyAlignment="1">
      <alignment horizontal="right" vertical="center"/>
    </xf>
    <xf numFmtId="3" fontId="3" fillId="0" borderId="56" xfId="0" applyNumberFormat="1" applyFont="1" applyFill="1" applyBorder="1" applyAlignment="1">
      <alignment horizontal="right" vertical="center"/>
    </xf>
    <xf numFmtId="3" fontId="2" fillId="0" borderId="56" xfId="0" applyNumberFormat="1" applyFont="1" applyFill="1" applyBorder="1" applyAlignment="1">
      <alignment horizontal="right" vertical="center"/>
    </xf>
    <xf numFmtId="3" fontId="2" fillId="0" borderId="12" xfId="0" applyNumberFormat="1" applyFont="1" applyFill="1" applyBorder="1" applyAlignment="1">
      <alignment horizontal="right" vertical="center"/>
    </xf>
    <xf numFmtId="3" fontId="3" fillId="0" borderId="13" xfId="0" applyNumberFormat="1" applyFont="1" applyFill="1" applyBorder="1" applyAlignment="1">
      <alignment horizontal="right" vertical="center"/>
    </xf>
    <xf numFmtId="3" fontId="2" fillId="1" borderId="16" xfId="0" applyNumberFormat="1" applyFont="1" applyFill="1" applyBorder="1" applyAlignment="1">
      <alignment horizontal="right" vertical="center"/>
    </xf>
    <xf numFmtId="3" fontId="2" fillId="24" borderId="58" xfId="0" applyNumberFormat="1" applyFont="1" applyFill="1" applyBorder="1" applyAlignment="1">
      <alignment horizontal="right" vertical="center"/>
    </xf>
    <xf numFmtId="3" fontId="2" fillId="24" borderId="16" xfId="0" applyNumberFormat="1" applyFont="1" applyFill="1" applyBorder="1" applyAlignment="1">
      <alignment horizontal="right" vertical="center"/>
    </xf>
    <xf numFmtId="3" fontId="2" fillId="24" borderId="77" xfId="0" applyNumberFormat="1" applyFont="1" applyFill="1" applyBorder="1" applyAlignment="1">
      <alignment horizontal="right" vertical="center"/>
    </xf>
    <xf numFmtId="3" fontId="3" fillId="0" borderId="76" xfId="0" applyNumberFormat="1" applyFont="1" applyFill="1" applyBorder="1" applyAlignment="1">
      <alignment horizontal="right" vertical="center"/>
    </xf>
    <xf numFmtId="3" fontId="2" fillId="24" borderId="58" xfId="0" applyNumberFormat="1" applyFont="1" applyFill="1" applyBorder="1" applyAlignment="1">
      <alignment vertical="center"/>
    </xf>
    <xf numFmtId="3" fontId="2" fillId="24" borderId="13" xfId="0" applyNumberFormat="1" applyFont="1" applyFill="1" applyBorder="1" applyAlignment="1">
      <alignment horizontal="right" vertical="center"/>
    </xf>
    <xf numFmtId="3" fontId="2" fillId="0" borderId="56" xfId="0" applyNumberFormat="1" applyFont="1" applyFill="1" applyBorder="1" applyAlignment="1">
      <alignment vertical="center"/>
    </xf>
    <xf numFmtId="3" fontId="2" fillId="0" borderId="58" xfId="0" applyNumberFormat="1" applyFont="1" applyFill="1" applyBorder="1" applyAlignment="1">
      <alignment horizontal="right" vertical="center"/>
    </xf>
    <xf numFmtId="3" fontId="2" fillId="25" borderId="16" xfId="0" applyNumberFormat="1" applyFont="1" applyFill="1" applyBorder="1" applyAlignment="1">
      <alignment horizontal="right" vertical="center"/>
    </xf>
    <xf numFmtId="3" fontId="2" fillId="25" borderId="77" xfId="0" applyNumberFormat="1" applyFont="1" applyFill="1" applyBorder="1" applyAlignment="1">
      <alignment horizontal="right" vertical="center"/>
    </xf>
    <xf numFmtId="3" fontId="2" fillId="0" borderId="76" xfId="0" applyNumberFormat="1" applyFont="1" applyFill="1" applyBorder="1" applyAlignment="1">
      <alignment vertical="center" wrapText="1"/>
    </xf>
    <xf numFmtId="3" fontId="2" fillId="0" borderId="12" xfId="0" applyNumberFormat="1" applyFont="1" applyFill="1" applyBorder="1" applyAlignment="1">
      <alignment vertical="center" wrapText="1"/>
    </xf>
    <xf numFmtId="3" fontId="2" fillId="0" borderId="12" xfId="0" applyNumberFormat="1" applyFont="1" applyFill="1" applyBorder="1" applyAlignment="1">
      <alignment vertical="center"/>
    </xf>
    <xf numFmtId="3" fontId="2" fillId="0" borderId="13" xfId="0" applyNumberFormat="1" applyFont="1" applyFill="1" applyBorder="1" applyAlignment="1">
      <alignment vertical="center"/>
    </xf>
    <xf numFmtId="3" fontId="3" fillId="0" borderId="58" xfId="0" applyNumberFormat="1" applyFont="1" applyFill="1" applyBorder="1" applyAlignment="1">
      <alignment vertical="center"/>
    </xf>
    <xf numFmtId="3" fontId="2" fillId="0" borderId="76" xfId="0" applyNumberFormat="1" applyFont="1" applyFill="1" applyBorder="1" applyAlignment="1">
      <alignment vertical="center"/>
    </xf>
    <xf numFmtId="3" fontId="3" fillId="0" borderId="13" xfId="0" applyNumberFormat="1" applyFont="1" applyFill="1" applyBorder="1" applyAlignment="1">
      <alignment vertical="center"/>
    </xf>
    <xf numFmtId="3" fontId="3" fillId="0" borderId="56" xfId="0" applyNumberFormat="1" applyFont="1" applyFill="1" applyBorder="1" applyAlignment="1">
      <alignment vertical="center"/>
    </xf>
    <xf numFmtId="3" fontId="3" fillId="0" borderId="14" xfId="0" applyNumberFormat="1" applyFont="1" applyFill="1" applyBorder="1" applyAlignment="1">
      <alignment vertical="center"/>
    </xf>
    <xf numFmtId="3" fontId="2" fillId="1" borderId="16" xfId="0" applyNumberFormat="1" applyFont="1" applyFill="1" applyBorder="1" applyAlignment="1">
      <alignment vertical="center"/>
    </xf>
    <xf numFmtId="3" fontId="3" fillId="0" borderId="80" xfId="0" applyNumberFormat="1" applyFont="1" applyFill="1" applyBorder="1" applyAlignment="1">
      <alignment horizontal="right" vertical="center"/>
    </xf>
    <xf numFmtId="0" fontId="2" fillId="0" borderId="79" xfId="0" applyFont="1" applyFill="1" applyBorder="1" applyAlignment="1">
      <alignment vertical="center"/>
    </xf>
    <xf numFmtId="3" fontId="2" fillId="0" borderId="81" xfId="0" applyNumberFormat="1" applyFont="1" applyFill="1" applyBorder="1" applyAlignment="1">
      <alignment vertical="center"/>
    </xf>
    <xf numFmtId="3" fontId="2" fillId="0" borderId="82" xfId="0" applyNumberFormat="1" applyFont="1" applyFill="1" applyBorder="1" applyAlignment="1">
      <alignment vertical="center"/>
    </xf>
    <xf numFmtId="3" fontId="2" fillId="24" borderId="14" xfId="0" applyNumberFormat="1" applyFont="1" applyFill="1" applyBorder="1" applyAlignment="1">
      <alignment horizontal="right" vertical="center"/>
    </xf>
    <xf numFmtId="0" fontId="7" fillId="0" borderId="83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3" fontId="2" fillId="1" borderId="56" xfId="0" applyNumberFormat="1" applyFont="1" applyFill="1" applyBorder="1" applyAlignment="1">
      <alignment vertical="center"/>
    </xf>
    <xf numFmtId="0" fontId="3" fillId="0" borderId="80" xfId="0" applyFont="1" applyFill="1" applyBorder="1" applyAlignment="1">
      <alignment vertical="center"/>
    </xf>
    <xf numFmtId="3" fontId="2" fillId="0" borderId="76" xfId="0" applyNumberFormat="1" applyFont="1" applyFill="1" applyBorder="1" applyAlignment="1">
      <alignment horizontal="right" vertical="center"/>
    </xf>
    <xf numFmtId="0" fontId="2" fillId="24" borderId="42" xfId="0" applyFont="1" applyFill="1" applyBorder="1" applyAlignment="1">
      <alignment horizontal="left" vertical="center"/>
    </xf>
    <xf numFmtId="0" fontId="2" fillId="24" borderId="63" xfId="0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2" fillId="24" borderId="23" xfId="0" applyFont="1" applyFill="1" applyBorder="1" applyAlignment="1">
      <alignment horizontal="left" vertical="center"/>
    </xf>
    <xf numFmtId="0" fontId="2" fillId="1" borderId="42" xfId="0" applyFont="1" applyFill="1" applyBorder="1" applyAlignment="1">
      <alignment horizontal="left" vertical="center"/>
    </xf>
    <xf numFmtId="0" fontId="2" fillId="1" borderId="63" xfId="0" applyFont="1" applyFill="1" applyBorder="1" applyAlignment="1">
      <alignment horizontal="left" vertical="center"/>
    </xf>
    <xf numFmtId="0" fontId="2" fillId="24" borderId="42" xfId="0" applyFont="1" applyFill="1" applyBorder="1" applyAlignment="1">
      <alignment vertical="center"/>
    </xf>
    <xf numFmtId="0" fontId="2" fillId="24" borderId="63" xfId="0" applyFont="1" applyFill="1" applyBorder="1" applyAlignment="1">
      <alignment vertical="center"/>
    </xf>
    <xf numFmtId="0" fontId="2" fillId="0" borderId="22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3" fillId="0" borderId="32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/>
    </xf>
    <xf numFmtId="0" fontId="3" fillId="0" borderId="2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 wrapText="1"/>
    </xf>
    <xf numFmtId="0" fontId="2" fillId="0" borderId="11" xfId="0" applyFont="1" applyBorder="1"/>
    <xf numFmtId="0" fontId="3" fillId="0" borderId="10" xfId="0" applyFont="1" applyFill="1" applyBorder="1" applyAlignment="1">
      <alignment horizontal="center" vertical="top"/>
    </xf>
    <xf numFmtId="0" fontId="3" fillId="0" borderId="31" xfId="0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0" fontId="2" fillId="0" borderId="32" xfId="0" applyFont="1" applyFill="1" applyBorder="1" applyAlignment="1">
      <alignment horizontal="left" vertical="center"/>
    </xf>
    <xf numFmtId="0" fontId="2" fillId="0" borderId="76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 wrapText="1"/>
    </xf>
    <xf numFmtId="0" fontId="2" fillId="0" borderId="20" xfId="0" applyFont="1" applyBorder="1"/>
    <xf numFmtId="0" fontId="2" fillId="1" borderId="66" xfId="0" applyFont="1" applyFill="1" applyBorder="1" applyAlignment="1">
      <alignment horizontal="left" vertical="center"/>
    </xf>
    <xf numFmtId="0" fontId="2" fillId="0" borderId="64" xfId="0" applyFont="1" applyFill="1" applyBorder="1" applyAlignment="1">
      <alignment horizontal="left" vertical="center" wrapText="1"/>
    </xf>
    <xf numFmtId="0" fontId="2" fillId="0" borderId="65" xfId="0" applyFont="1" applyFill="1" applyBorder="1" applyAlignment="1">
      <alignment horizontal="left" vertical="center" wrapText="1"/>
    </xf>
    <xf numFmtId="0" fontId="2" fillId="0" borderId="67" xfId="0" applyFont="1" applyFill="1" applyBorder="1" applyAlignment="1">
      <alignment horizontal="left" vertical="center" wrapText="1"/>
    </xf>
    <xf numFmtId="0" fontId="3" fillId="0" borderId="66" xfId="0" applyFont="1" applyBorder="1"/>
    <xf numFmtId="0" fontId="3" fillId="0" borderId="63" xfId="0" applyFont="1" applyBorder="1"/>
    <xf numFmtId="0" fontId="3" fillId="0" borderId="27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center"/>
    </xf>
    <xf numFmtId="0" fontId="3" fillId="0" borderId="20" xfId="0" applyFont="1" applyFill="1" applyBorder="1" applyAlignment="1">
      <alignment horizontal="left" vertical="center"/>
    </xf>
    <xf numFmtId="0" fontId="2" fillId="24" borderId="67" xfId="0" applyFont="1" applyFill="1" applyBorder="1" applyAlignment="1">
      <alignment horizontal="center" vertical="center" wrapText="1"/>
    </xf>
    <xf numFmtId="0" fontId="2" fillId="24" borderId="66" xfId="0" applyFont="1" applyFill="1" applyBorder="1" applyAlignment="1">
      <alignment horizontal="center" vertical="center" wrapText="1"/>
    </xf>
    <xf numFmtId="0" fontId="2" fillId="24" borderId="61" xfId="0" applyFont="1" applyFill="1" applyBorder="1" applyAlignment="1">
      <alignment horizontal="center" vertical="center" wrapText="1"/>
    </xf>
    <xf numFmtId="0" fontId="2" fillId="24" borderId="66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31" xfId="0" applyFont="1" applyFill="1" applyBorder="1" applyAlignment="1">
      <alignment horizontal="center" vertical="top"/>
    </xf>
    <xf numFmtId="0" fontId="2" fillId="24" borderId="26" xfId="0" applyFont="1" applyFill="1" applyBorder="1" applyAlignment="1">
      <alignment horizontal="left" vertical="center"/>
    </xf>
    <xf numFmtId="0" fontId="2" fillId="25" borderId="21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left" vertical="center" wrapText="1"/>
    </xf>
    <xf numFmtId="0" fontId="2" fillId="0" borderId="78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center" vertical="top"/>
    </xf>
    <xf numFmtId="0" fontId="2" fillId="1" borderId="11" xfId="0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center" vertical="top"/>
    </xf>
    <xf numFmtId="0" fontId="2" fillId="0" borderId="30" xfId="0" applyFont="1" applyFill="1" applyBorder="1" applyAlignment="1">
      <alignment horizontal="center" vertical="top"/>
    </xf>
    <xf numFmtId="0" fontId="2" fillId="0" borderId="28" xfId="0" applyFont="1" applyFill="1" applyBorder="1" applyAlignment="1">
      <alignment horizontal="left" vertical="center" wrapText="1"/>
    </xf>
    <xf numFmtId="0" fontId="2" fillId="0" borderId="29" xfId="0" applyFont="1" applyFill="1" applyBorder="1" applyAlignment="1">
      <alignment horizontal="left" vertical="center" wrapText="1"/>
    </xf>
    <xf numFmtId="0" fontId="2" fillId="0" borderId="79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24" borderId="41" xfId="0" applyFont="1" applyFill="1" applyBorder="1" applyAlignment="1">
      <alignment horizontal="left" vertical="center" wrapText="1"/>
    </xf>
    <xf numFmtId="0" fontId="2" fillId="24" borderId="47" xfId="0" applyFont="1" applyFill="1" applyBorder="1" applyAlignment="1">
      <alignment horizontal="left" vertical="center" wrapText="1"/>
    </xf>
    <xf numFmtId="0" fontId="2" fillId="24" borderId="21" xfId="0" applyFont="1" applyFill="1" applyBorder="1" applyAlignment="1">
      <alignment horizontal="left" vertical="center"/>
    </xf>
    <xf numFmtId="0" fontId="2" fillId="25" borderId="52" xfId="0" applyFont="1" applyFill="1" applyBorder="1" applyAlignment="1">
      <alignment horizontal="left" vertical="center"/>
    </xf>
    <xf numFmtId="0" fontId="2" fillId="0" borderId="30" xfId="0" applyFont="1" applyFill="1" applyBorder="1" applyAlignment="1">
      <alignment horizontal="center" vertical="top" wrapText="1"/>
    </xf>
    <xf numFmtId="0" fontId="2" fillId="0" borderId="33" xfId="0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 vertical="top" wrapText="1"/>
    </xf>
    <xf numFmtId="0" fontId="8" fillId="0" borderId="11" xfId="0" applyFont="1" applyBorder="1"/>
    <xf numFmtId="0" fontId="2" fillId="0" borderId="20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 wrapText="1"/>
    </xf>
    <xf numFmtId="0" fontId="2" fillId="0" borderId="3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31" xfId="0" applyFont="1" applyFill="1" applyBorder="1" applyAlignment="1">
      <alignment horizontal="center" vertical="top" wrapText="1"/>
    </xf>
    <xf numFmtId="0" fontId="3" fillId="0" borderId="22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2" fillId="0" borderId="30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left" vertical="center" wrapText="1"/>
    </xf>
    <xf numFmtId="0" fontId="2" fillId="0" borderId="68" xfId="0" applyFont="1" applyFill="1" applyBorder="1" applyAlignment="1">
      <alignment horizontal="left" vertical="center" wrapText="1"/>
    </xf>
    <xf numFmtId="0" fontId="2" fillId="1" borderId="21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left" vertical="center"/>
    </xf>
    <xf numFmtId="0" fontId="2" fillId="0" borderId="28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79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2" fillId="25" borderId="42" xfId="0" applyFont="1" applyFill="1" applyBorder="1" applyAlignment="1">
      <alignment horizontal="left" vertical="top"/>
    </xf>
    <xf numFmtId="0" fontId="2" fillId="25" borderId="66" xfId="0" applyFont="1" applyFill="1" applyBorder="1" applyAlignment="1">
      <alignment horizontal="left" vertical="top"/>
    </xf>
    <xf numFmtId="0" fontId="2" fillId="25" borderId="63" xfId="0" applyFont="1" applyFill="1" applyBorder="1" applyAlignment="1">
      <alignment horizontal="left" vertical="top"/>
    </xf>
    <xf numFmtId="0" fontId="2" fillId="24" borderId="41" xfId="0" applyFont="1" applyFill="1" applyBorder="1" applyAlignment="1">
      <alignment horizontal="left" vertical="center"/>
    </xf>
    <xf numFmtId="0" fontId="2" fillId="24" borderId="47" xfId="0" applyFont="1" applyFill="1" applyBorder="1" applyAlignment="1">
      <alignment horizontal="left" vertical="center"/>
    </xf>
    <xf numFmtId="0" fontId="2" fillId="24" borderId="48" xfId="0" applyFont="1" applyFill="1" applyBorder="1" applyAlignment="1">
      <alignment horizontal="left" vertical="center"/>
    </xf>
    <xf numFmtId="0" fontId="3" fillId="0" borderId="46" xfId="0" applyFont="1" applyFill="1" applyBorder="1" applyAlignment="1">
      <alignment horizontal="left" vertical="center"/>
    </xf>
    <xf numFmtId="0" fontId="2" fillId="25" borderId="42" xfId="0" applyFont="1" applyFill="1" applyBorder="1" applyAlignment="1">
      <alignment horizontal="left" vertical="center"/>
    </xf>
    <xf numFmtId="0" fontId="2" fillId="25" borderId="66" xfId="0" applyFont="1" applyFill="1" applyBorder="1" applyAlignment="1">
      <alignment horizontal="left" vertical="center"/>
    </xf>
    <xf numFmtId="0" fontId="2" fillId="25" borderId="63" xfId="0" applyFont="1" applyFill="1" applyBorder="1" applyAlignment="1">
      <alignment horizontal="left" vertical="center"/>
    </xf>
    <xf numFmtId="0" fontId="2" fillId="0" borderId="28" xfId="0" applyFont="1" applyFill="1" applyBorder="1" applyAlignment="1">
      <alignment horizontal="left" vertical="top"/>
    </xf>
    <xf numFmtId="0" fontId="2" fillId="0" borderId="29" xfId="0" applyFont="1" applyFill="1" applyBorder="1" applyAlignment="1">
      <alignment horizontal="left" vertical="top"/>
    </xf>
    <xf numFmtId="0" fontId="2" fillId="0" borderId="79" xfId="0" applyFont="1" applyFill="1" applyBorder="1" applyAlignment="1">
      <alignment horizontal="left" vertical="top"/>
    </xf>
    <xf numFmtId="0" fontId="2" fillId="0" borderId="36" xfId="0" applyFont="1" applyFill="1" applyBorder="1" applyAlignment="1">
      <alignment horizontal="center" vertical="top"/>
    </xf>
    <xf numFmtId="0" fontId="2" fillId="0" borderId="33" xfId="0" applyFont="1" applyFill="1" applyBorder="1" applyAlignment="1">
      <alignment horizontal="center" vertical="top"/>
    </xf>
    <xf numFmtId="0" fontId="2" fillId="0" borderId="18" xfId="0" applyFont="1" applyFill="1" applyBorder="1" applyAlignment="1">
      <alignment horizontal="center" vertical="top"/>
    </xf>
    <xf numFmtId="0" fontId="2" fillId="1" borderId="22" xfId="0" applyFont="1" applyFill="1" applyBorder="1" applyAlignment="1">
      <alignment horizontal="left" vertical="center"/>
    </xf>
    <xf numFmtId="0" fontId="2" fillId="1" borderId="46" xfId="0" applyFont="1" applyFill="1" applyBorder="1" applyAlignment="1">
      <alignment horizontal="left" vertical="center"/>
    </xf>
    <xf numFmtId="0" fontId="2" fillId="1" borderId="15" xfId="0" applyFont="1" applyFill="1" applyBorder="1" applyAlignment="1">
      <alignment horizontal="left" vertical="center"/>
    </xf>
    <xf numFmtId="0" fontId="2" fillId="24" borderId="26" xfId="0" applyFont="1" applyFill="1" applyBorder="1" applyAlignment="1">
      <alignment horizontal="left" vertical="top"/>
    </xf>
    <xf numFmtId="0" fontId="3" fillId="0" borderId="11" xfId="0" applyFont="1" applyFill="1" applyBorder="1" applyAlignment="1">
      <alignment horizontal="left" vertical="center" wrapText="1"/>
    </xf>
    <xf numFmtId="185" fontId="30" fillId="0" borderId="69" xfId="0" applyNumberFormat="1" applyFont="1" applyFill="1" applyBorder="1" applyAlignment="1" applyProtection="1">
      <alignment horizontal="center" vertical="center" wrapText="1"/>
    </xf>
    <xf numFmtId="185" fontId="30" fillId="0" borderId="70" xfId="0" applyNumberFormat="1" applyFont="1" applyFill="1" applyBorder="1" applyAlignment="1" applyProtection="1">
      <alignment horizontal="center" vertical="center" wrapText="1"/>
    </xf>
    <xf numFmtId="185" fontId="30" fillId="0" borderId="71" xfId="0" applyNumberFormat="1" applyFont="1" applyFill="1" applyBorder="1" applyAlignment="1" applyProtection="1">
      <alignment horizontal="center" vertical="center" wrapText="1"/>
    </xf>
    <xf numFmtId="185" fontId="30" fillId="0" borderId="72" xfId="0" applyNumberFormat="1" applyFont="1" applyFill="1" applyBorder="1" applyAlignment="1" applyProtection="1">
      <alignment horizontal="center" vertical="center" wrapText="1"/>
    </xf>
    <xf numFmtId="0" fontId="2" fillId="24" borderId="67" xfId="0" applyFont="1" applyFill="1" applyBorder="1" applyAlignment="1">
      <alignment horizontal="left" vertical="center"/>
    </xf>
    <xf numFmtId="0" fontId="7" fillId="0" borderId="44" xfId="0" applyFont="1" applyFill="1" applyBorder="1" applyAlignment="1">
      <alignment horizontal="left" vertical="center"/>
    </xf>
    <xf numFmtId="0" fontId="7" fillId="0" borderId="29" xfId="0" applyFont="1" applyFill="1" applyBorder="1" applyAlignment="1">
      <alignment horizontal="left" vertical="center"/>
    </xf>
    <xf numFmtId="0" fontId="7" fillId="0" borderId="79" xfId="0" applyFont="1" applyFill="1" applyBorder="1" applyAlignment="1">
      <alignment horizontal="left" vertical="center"/>
    </xf>
    <xf numFmtId="0" fontId="2" fillId="24" borderId="45" xfId="0" applyFont="1" applyFill="1" applyBorder="1" applyAlignment="1">
      <alignment horizontal="left" vertical="center"/>
    </xf>
    <xf numFmtId="0" fontId="2" fillId="24" borderId="15" xfId="0" applyFont="1" applyFill="1" applyBorder="1" applyAlignment="1">
      <alignment horizontal="left" vertical="center"/>
    </xf>
    <xf numFmtId="0" fontId="7" fillId="0" borderId="73" xfId="0" applyFont="1" applyFill="1" applyBorder="1" applyAlignment="1">
      <alignment horizontal="left" vertical="center"/>
    </xf>
    <xf numFmtId="0" fontId="7" fillId="0" borderId="74" xfId="0" applyFont="1" applyFill="1" applyBorder="1" applyAlignment="1">
      <alignment horizontal="left" vertical="center"/>
    </xf>
    <xf numFmtId="0" fontId="7" fillId="0" borderId="84" xfId="0" applyFont="1" applyFill="1" applyBorder="1" applyAlignment="1">
      <alignment horizontal="left" vertical="center"/>
    </xf>
    <xf numFmtId="0" fontId="2" fillId="24" borderId="75" xfId="0" applyFont="1" applyFill="1" applyBorder="1" applyAlignment="1">
      <alignment horizontal="left" vertical="center"/>
    </xf>
    <xf numFmtId="0" fontId="2" fillId="0" borderId="67" xfId="0" applyFont="1" applyFill="1" applyBorder="1" applyAlignment="1">
      <alignment horizontal="left" vertical="center"/>
    </xf>
    <xf numFmtId="0" fontId="2" fillId="0" borderId="66" xfId="0" applyFont="1" applyFill="1" applyBorder="1" applyAlignment="1">
      <alignment horizontal="left" vertical="center"/>
    </xf>
    <xf numFmtId="0" fontId="2" fillId="0" borderId="61" xfId="0" applyFont="1" applyFill="1" applyBorder="1" applyAlignment="1">
      <alignment horizontal="left" vertical="center"/>
    </xf>
    <xf numFmtId="0" fontId="7" fillId="1" borderId="73" xfId="0" applyFont="1" applyFill="1" applyBorder="1" applyAlignment="1">
      <alignment horizontal="left" vertical="center"/>
    </xf>
    <xf numFmtId="0" fontId="7" fillId="1" borderId="74" xfId="0" applyFont="1" applyFill="1" applyBorder="1" applyAlignment="1">
      <alignment horizontal="left" vertical="center"/>
    </xf>
    <xf numFmtId="0" fontId="7" fillId="1" borderId="84" xfId="0" applyFont="1" applyFill="1" applyBorder="1" applyAlignment="1">
      <alignment horizontal="left" vertical="center"/>
    </xf>
    <xf numFmtId="0" fontId="2" fillId="0" borderId="23" xfId="0" applyFont="1" applyFill="1" applyBorder="1" applyAlignment="1">
      <alignment horizontal="center" vertical="top"/>
    </xf>
    <xf numFmtId="0" fontId="2" fillId="0" borderId="53" xfId="0" applyFont="1" applyFill="1" applyBorder="1" applyAlignment="1">
      <alignment horizontal="center" vertical="top"/>
    </xf>
    <xf numFmtId="0" fontId="2" fillId="0" borderId="22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2" fillId="0" borderId="38" xfId="0" applyFont="1" applyFill="1" applyBorder="1" applyAlignment="1">
      <alignment horizontal="left" vertical="center"/>
    </xf>
    <xf numFmtId="0" fontId="2" fillId="0" borderId="37" xfId="0" applyFont="1" applyFill="1" applyBorder="1" applyAlignment="1">
      <alignment horizontal="left" vertical="center"/>
    </xf>
    <xf numFmtId="0" fontId="2" fillId="0" borderId="81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center" vertical="top"/>
    </xf>
    <xf numFmtId="0" fontId="3" fillId="0" borderId="23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left" vertical="center"/>
    </xf>
    <xf numFmtId="0" fontId="2" fillId="0" borderId="64" xfId="0" applyFont="1" applyFill="1" applyBorder="1" applyAlignment="1">
      <alignment horizontal="left" vertical="center"/>
    </xf>
    <xf numFmtId="0" fontId="2" fillId="0" borderId="78" xfId="0" applyFont="1" applyFill="1" applyBorder="1" applyAlignment="1">
      <alignment horizontal="left" vertical="center"/>
    </xf>
    <xf numFmtId="0" fontId="2" fillId="24" borderId="34" xfId="0" applyFont="1" applyFill="1" applyBorder="1" applyAlignment="1">
      <alignment horizontal="left" vertical="center"/>
    </xf>
    <xf numFmtId="3" fontId="2" fillId="0" borderId="11" xfId="0" applyNumberFormat="1" applyFont="1" applyFill="1" applyBorder="1" applyAlignment="1">
      <alignment horizontal="left" vertical="center"/>
    </xf>
    <xf numFmtId="3" fontId="2" fillId="0" borderId="23" xfId="0" applyNumberFormat="1" applyFont="1" applyFill="1" applyBorder="1" applyAlignment="1">
      <alignment horizontal="center" vertical="top"/>
    </xf>
    <xf numFmtId="3" fontId="2" fillId="0" borderId="20" xfId="0" applyNumberFormat="1" applyFont="1" applyFill="1" applyBorder="1" applyAlignment="1">
      <alignment horizontal="center" vertical="top"/>
    </xf>
    <xf numFmtId="49" fontId="2" fillId="24" borderId="36" xfId="0" applyNumberFormat="1" applyFont="1" applyFill="1" applyBorder="1" applyAlignment="1">
      <alignment horizontal="center" vertical="center" wrapText="1"/>
    </xf>
    <xf numFmtId="49" fontId="2" fillId="24" borderId="18" xfId="0" applyNumberFormat="1" applyFont="1" applyFill="1" applyBorder="1" applyAlignment="1">
      <alignment horizontal="center" vertical="center" wrapText="1"/>
    </xf>
    <xf numFmtId="0" fontId="2" fillId="24" borderId="38" xfId="0" applyFont="1" applyFill="1" applyBorder="1" applyAlignment="1">
      <alignment horizontal="center" vertical="center" wrapText="1"/>
    </xf>
    <xf numFmtId="0" fontId="2" fillId="24" borderId="39" xfId="0" applyFont="1" applyFill="1" applyBorder="1" applyAlignment="1">
      <alignment horizontal="center" vertical="center" wrapText="1"/>
    </xf>
    <xf numFmtId="0" fontId="2" fillId="24" borderId="17" xfId="0" applyFont="1" applyFill="1" applyBorder="1" applyAlignment="1">
      <alignment horizontal="center" vertical="center" wrapText="1"/>
    </xf>
    <xf numFmtId="0" fontId="2" fillId="24" borderId="4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2" fillId="24" borderId="19" xfId="0" applyFont="1" applyFill="1" applyBorder="1" applyAlignment="1">
      <alignment horizontal="center" vertical="center" wrapText="1"/>
    </xf>
    <xf numFmtId="0" fontId="2" fillId="24" borderId="68" xfId="0" applyFont="1" applyFill="1" applyBorder="1" applyAlignment="1">
      <alignment horizontal="center" vertical="center" wrapText="1"/>
    </xf>
    <xf numFmtId="0" fontId="2" fillId="24" borderId="32" xfId="0" applyFont="1" applyFill="1" applyBorder="1" applyAlignment="1">
      <alignment horizontal="center" vertical="center" wrapText="1"/>
    </xf>
    <xf numFmtId="0" fontId="2" fillId="24" borderId="30" xfId="0" applyFont="1" applyFill="1" applyBorder="1" applyAlignment="1">
      <alignment horizontal="center" vertical="center" wrapText="1"/>
    </xf>
    <xf numFmtId="0" fontId="2" fillId="24" borderId="35" xfId="0" applyFont="1" applyFill="1" applyBorder="1" applyAlignment="1">
      <alignment horizontal="center" vertical="center" wrapText="1"/>
    </xf>
    <xf numFmtId="0" fontId="2" fillId="24" borderId="23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left" vertical="center" wrapText="1"/>
    </xf>
    <xf numFmtId="0" fontId="0" fillId="0" borderId="54" xfId="0" applyBorder="1"/>
    <xf numFmtId="0" fontId="3" fillId="0" borderId="67" xfId="0" applyFont="1" applyFill="1" applyBorder="1" applyAlignment="1">
      <alignment horizontal="left" vertical="center"/>
    </xf>
    <xf numFmtId="0" fontId="3" fillId="0" borderId="66" xfId="0" applyFont="1" applyFill="1" applyBorder="1" applyAlignment="1">
      <alignment horizontal="left" vertical="center"/>
    </xf>
    <xf numFmtId="0" fontId="3" fillId="0" borderId="61" xfId="0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center" vertical="center"/>
    </xf>
  </cellXfs>
  <cellStyles count="4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Összesen" xfId="38" builtinId="25" customBuiltin="1"/>
    <cellStyle name="Rossz" xfId="39" builtinId="27" customBuiltin="1"/>
    <cellStyle name="Semleges" xfId="40" builtinId="28" customBuiltin="1"/>
    <cellStyle name="Számítás" xfId="41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 enableFormatConditionsCalculation="0">
    <tabColor indexed="10"/>
  </sheetPr>
  <dimension ref="A1:F44"/>
  <sheetViews>
    <sheetView tabSelected="1" zoomScaleNormal="100" workbookViewId="0">
      <selection activeCell="J21" sqref="J21"/>
    </sheetView>
  </sheetViews>
  <sheetFormatPr defaultRowHeight="15.75" customHeight="1"/>
  <cols>
    <col min="1" max="2" width="3.7109375" style="1" customWidth="1"/>
    <col min="3" max="3" width="38.42578125" style="2" customWidth="1"/>
    <col min="4" max="4" width="8.7109375" style="2" customWidth="1"/>
    <col min="5" max="5" width="16.140625" style="2" customWidth="1"/>
    <col min="6" max="16384" width="9.140625" style="2"/>
  </cols>
  <sheetData>
    <row r="1" spans="1:6" ht="18" customHeight="1">
      <c r="A1" s="356" t="s">
        <v>509</v>
      </c>
      <c r="B1" s="356"/>
      <c r="C1" s="356"/>
      <c r="D1" s="356"/>
      <c r="E1" s="356"/>
      <c r="F1" s="16"/>
    </row>
    <row r="2" spans="1:6" ht="15.75" customHeight="1">
      <c r="A2" s="356" t="s">
        <v>223</v>
      </c>
      <c r="B2" s="356"/>
      <c r="C2" s="356"/>
      <c r="D2" s="356"/>
      <c r="E2" s="356"/>
    </row>
    <row r="3" spans="1:6" ht="15.75" customHeight="1">
      <c r="A3" s="3"/>
      <c r="B3" s="3"/>
      <c r="C3" s="3"/>
      <c r="D3" s="3"/>
      <c r="E3" s="26" t="s">
        <v>0</v>
      </c>
    </row>
    <row r="4" spans="1:6" ht="9" customHeight="1" thickBot="1"/>
    <row r="5" spans="1:6" ht="25.5" customHeight="1" thickBot="1">
      <c r="A5" s="358" t="s">
        <v>133</v>
      </c>
      <c r="B5" s="359"/>
      <c r="C5" s="360"/>
      <c r="D5" s="161" t="s">
        <v>122</v>
      </c>
      <c r="E5" s="286" t="s">
        <v>510</v>
      </c>
    </row>
    <row r="6" spans="1:6" ht="15.75" customHeight="1" thickBot="1">
      <c r="A6" s="352" t="s">
        <v>8</v>
      </c>
      <c r="B6" s="353"/>
      <c r="C6" s="354"/>
      <c r="D6" s="100"/>
      <c r="E6" s="287">
        <f>SUM(E7:E11)</f>
        <v>50431</v>
      </c>
    </row>
    <row r="7" spans="1:6" ht="15.75" customHeight="1">
      <c r="A7" s="4" t="s">
        <v>134</v>
      </c>
      <c r="B7" s="342" t="s">
        <v>227</v>
      </c>
      <c r="C7" s="342"/>
      <c r="D7" s="11" t="s">
        <v>228</v>
      </c>
      <c r="E7" s="123">
        <v>29911</v>
      </c>
    </row>
    <row r="8" spans="1:6" ht="15.75" customHeight="1">
      <c r="A8" s="4" t="s">
        <v>135</v>
      </c>
      <c r="B8" s="342" t="s">
        <v>53</v>
      </c>
      <c r="C8" s="342"/>
      <c r="D8" s="11" t="s">
        <v>231</v>
      </c>
      <c r="E8" s="123">
        <v>13792</v>
      </c>
    </row>
    <row r="9" spans="1:6" ht="15.75" customHeight="1">
      <c r="A9" s="4" t="s">
        <v>136</v>
      </c>
      <c r="B9" s="342" t="s">
        <v>8</v>
      </c>
      <c r="C9" s="342"/>
      <c r="D9" s="11" t="s">
        <v>226</v>
      </c>
      <c r="E9" s="123">
        <v>6728</v>
      </c>
    </row>
    <row r="10" spans="1:6" ht="15.75" customHeight="1">
      <c r="A10" s="4">
        <v>4</v>
      </c>
      <c r="B10" s="336" t="s">
        <v>55</v>
      </c>
      <c r="C10" s="336"/>
      <c r="D10" s="59" t="s">
        <v>233</v>
      </c>
      <c r="E10" s="288"/>
    </row>
    <row r="11" spans="1:6" ht="15.75" customHeight="1" thickBot="1">
      <c r="A11" s="4"/>
      <c r="B11" s="336"/>
      <c r="C11" s="336"/>
      <c r="D11" s="59"/>
      <c r="E11" s="288"/>
    </row>
    <row r="12" spans="1:6" s="16" customFormat="1" ht="15.75" customHeight="1" thickBot="1">
      <c r="A12" s="352" t="s">
        <v>54</v>
      </c>
      <c r="B12" s="353"/>
      <c r="C12" s="354"/>
      <c r="D12" s="100"/>
      <c r="E12" s="287">
        <f>SUM(E13:E16)</f>
        <v>0</v>
      </c>
    </row>
    <row r="13" spans="1:6" ht="15.75" customHeight="1">
      <c r="A13" s="167" t="s">
        <v>134</v>
      </c>
      <c r="B13" s="357" t="s">
        <v>229</v>
      </c>
      <c r="C13" s="357"/>
      <c r="D13" s="170" t="s">
        <v>230</v>
      </c>
      <c r="E13" s="289"/>
    </row>
    <row r="14" spans="1:6" ht="15.75" customHeight="1">
      <c r="A14" s="4" t="s">
        <v>135</v>
      </c>
      <c r="B14" s="342" t="s">
        <v>54</v>
      </c>
      <c r="C14" s="342"/>
      <c r="D14" s="11" t="s">
        <v>232</v>
      </c>
      <c r="E14" s="123"/>
    </row>
    <row r="15" spans="1:6" ht="15.75" customHeight="1">
      <c r="A15" s="4" t="s">
        <v>137</v>
      </c>
      <c r="B15" s="336" t="s">
        <v>62</v>
      </c>
      <c r="C15" s="336"/>
      <c r="D15" s="59" t="s">
        <v>241</v>
      </c>
      <c r="E15" s="288">
        <v>0</v>
      </c>
    </row>
    <row r="16" spans="1:6" ht="15.75" customHeight="1" thickBot="1">
      <c r="A16" s="4"/>
      <c r="B16" s="336"/>
      <c r="C16" s="336"/>
      <c r="D16" s="59"/>
      <c r="E16" s="288"/>
    </row>
    <row r="17" spans="1:5" s="16" customFormat="1" ht="15.75" customHeight="1" thickBot="1">
      <c r="A17" s="352" t="s">
        <v>56</v>
      </c>
      <c r="B17" s="353"/>
      <c r="C17" s="354"/>
      <c r="D17" s="100"/>
      <c r="E17" s="287"/>
    </row>
    <row r="18" spans="1:5" s="16" customFormat="1" ht="15.75" customHeight="1">
      <c r="A18" s="355" t="s">
        <v>134</v>
      </c>
      <c r="B18" s="347" t="s">
        <v>57</v>
      </c>
      <c r="C18" s="348"/>
      <c r="D18" s="57" t="s">
        <v>240</v>
      </c>
      <c r="E18" s="290">
        <f>SUM(E19:E20)</f>
        <v>0</v>
      </c>
    </row>
    <row r="19" spans="1:5" ht="15.75" customHeight="1">
      <c r="A19" s="340"/>
      <c r="B19" s="17" t="s">
        <v>134</v>
      </c>
      <c r="C19" s="19" t="s">
        <v>58</v>
      </c>
      <c r="D19" s="11"/>
      <c r="E19" s="123"/>
    </row>
    <row r="20" spans="1:5" ht="15.75" customHeight="1">
      <c r="A20" s="340"/>
      <c r="B20" s="17" t="s">
        <v>135</v>
      </c>
      <c r="C20" s="19" t="s">
        <v>59</v>
      </c>
      <c r="D20" s="11"/>
      <c r="E20" s="123"/>
    </row>
    <row r="21" spans="1:5" ht="15.75" customHeight="1">
      <c r="A21" s="340" t="s">
        <v>135</v>
      </c>
      <c r="B21" s="338" t="s">
        <v>60</v>
      </c>
      <c r="C21" s="339"/>
      <c r="D21" s="23" t="s">
        <v>239</v>
      </c>
      <c r="E21" s="291">
        <f>SUM(E22:E23)</f>
        <v>738</v>
      </c>
    </row>
    <row r="22" spans="1:5" ht="15.75" customHeight="1">
      <c r="A22" s="340"/>
      <c r="B22" s="17" t="s">
        <v>134</v>
      </c>
      <c r="C22" s="19" t="s">
        <v>58</v>
      </c>
      <c r="D22" s="11"/>
      <c r="E22" s="123"/>
    </row>
    <row r="23" spans="1:5" ht="15.75" customHeight="1" thickBot="1">
      <c r="A23" s="341"/>
      <c r="B23" s="64" t="s">
        <v>135</v>
      </c>
      <c r="C23" s="63" t="s">
        <v>61</v>
      </c>
      <c r="D23" s="186" t="s">
        <v>319</v>
      </c>
      <c r="E23" s="292">
        <v>738</v>
      </c>
    </row>
    <row r="24" spans="1:5" ht="18" customHeight="1" thickBot="1">
      <c r="A24" s="85"/>
      <c r="B24" s="349" t="s">
        <v>118</v>
      </c>
      <c r="C24" s="330"/>
      <c r="D24" s="124"/>
      <c r="E24" s="293">
        <f>E6+E12+E18+E21</f>
        <v>51169</v>
      </c>
    </row>
    <row r="25" spans="1:5" s="16" customFormat="1" ht="25.5" customHeight="1">
      <c r="A25" s="66" t="s">
        <v>134</v>
      </c>
      <c r="B25" s="350" t="s">
        <v>34</v>
      </c>
      <c r="C25" s="351"/>
      <c r="D25" s="57" t="s">
        <v>235</v>
      </c>
      <c r="E25" s="290">
        <f>SUM(E26:E27)</f>
        <v>17608</v>
      </c>
    </row>
    <row r="26" spans="1:5" ht="15.75" customHeight="1">
      <c r="A26" s="326"/>
      <c r="B26" s="11" t="s">
        <v>134</v>
      </c>
      <c r="C26" s="67" t="s">
        <v>128</v>
      </c>
      <c r="D26" s="11"/>
      <c r="E26" s="123">
        <v>11788</v>
      </c>
    </row>
    <row r="27" spans="1:5" ht="15.75" customHeight="1">
      <c r="A27" s="337"/>
      <c r="B27" s="11" t="s">
        <v>135</v>
      </c>
      <c r="C27" s="67" t="s">
        <v>129</v>
      </c>
      <c r="D27" s="11"/>
      <c r="E27" s="123">
        <v>5820</v>
      </c>
    </row>
    <row r="28" spans="1:5" s="16" customFormat="1" ht="15.75" customHeight="1">
      <c r="A28" s="187" t="s">
        <v>135</v>
      </c>
      <c r="B28" s="346" t="s">
        <v>27</v>
      </c>
      <c r="C28" s="346"/>
      <c r="D28" s="23" t="s">
        <v>236</v>
      </c>
      <c r="E28" s="291"/>
    </row>
    <row r="29" spans="1:5" ht="15.75" customHeight="1">
      <c r="A29" s="326"/>
      <c r="B29" s="17" t="s">
        <v>134</v>
      </c>
      <c r="C29" s="5" t="s">
        <v>111</v>
      </c>
      <c r="D29" s="11"/>
      <c r="E29" s="123">
        <v>0</v>
      </c>
    </row>
    <row r="30" spans="1:5" ht="15.75" customHeight="1" thickBot="1">
      <c r="A30" s="337"/>
      <c r="B30" s="17" t="s">
        <v>135</v>
      </c>
      <c r="C30" s="5" t="s">
        <v>130</v>
      </c>
      <c r="D30" s="11"/>
      <c r="E30" s="123">
        <v>0</v>
      </c>
    </row>
    <row r="31" spans="1:5" ht="15.75" customHeight="1">
      <c r="A31" s="343" t="s">
        <v>205</v>
      </c>
      <c r="B31" s="344"/>
      <c r="C31" s="344"/>
      <c r="D31" s="344"/>
      <c r="E31" s="345"/>
    </row>
    <row r="32" spans="1:5" ht="15.75" customHeight="1">
      <c r="A32" s="155" t="s">
        <v>134</v>
      </c>
      <c r="B32" s="342" t="s">
        <v>206</v>
      </c>
      <c r="C32" s="342"/>
      <c r="D32" s="128" t="s">
        <v>237</v>
      </c>
      <c r="E32" s="123">
        <v>0</v>
      </c>
    </row>
    <row r="33" spans="1:5" ht="15.75" customHeight="1">
      <c r="A33" s="155" t="s">
        <v>135</v>
      </c>
      <c r="B33" s="342" t="s">
        <v>207</v>
      </c>
      <c r="C33" s="342"/>
      <c r="D33" s="128"/>
      <c r="E33" s="123">
        <v>0</v>
      </c>
    </row>
    <row r="34" spans="1:5" ht="15.75" customHeight="1">
      <c r="A34" s="155"/>
      <c r="B34" s="328" t="s">
        <v>208</v>
      </c>
      <c r="C34" s="328"/>
      <c r="D34" s="328"/>
      <c r="E34" s="294">
        <f>SUM(E32:E33)</f>
        <v>0</v>
      </c>
    </row>
    <row r="35" spans="1:5" s="16" customFormat="1" ht="25.5" customHeight="1">
      <c r="A35" s="66" t="s">
        <v>136</v>
      </c>
      <c r="B35" s="333" t="s">
        <v>35</v>
      </c>
      <c r="C35" s="334"/>
      <c r="D35" s="23"/>
      <c r="E35" s="291">
        <f>SUM(E36:E37)</f>
        <v>0</v>
      </c>
    </row>
    <row r="36" spans="1:5" ht="15.75" customHeight="1">
      <c r="A36" s="326"/>
      <c r="B36" s="17" t="s">
        <v>134</v>
      </c>
      <c r="C36" s="5" t="s">
        <v>131</v>
      </c>
      <c r="D36" s="11" t="s">
        <v>238</v>
      </c>
      <c r="E36" s="123">
        <v>0</v>
      </c>
    </row>
    <row r="37" spans="1:5" ht="15.75" customHeight="1" thickBot="1">
      <c r="A37" s="327"/>
      <c r="B37" s="65" t="s">
        <v>135</v>
      </c>
      <c r="C37" s="98" t="s">
        <v>132</v>
      </c>
      <c r="D37" s="59"/>
      <c r="E37" s="288">
        <v>0</v>
      </c>
    </row>
    <row r="38" spans="1:5" ht="18" customHeight="1" thickBot="1">
      <c r="A38" s="85"/>
      <c r="B38" s="329" t="s">
        <v>93</v>
      </c>
      <c r="C38" s="330"/>
      <c r="D38" s="124"/>
      <c r="E38" s="293">
        <f>E25+E28+E34+E35</f>
        <v>17608</v>
      </c>
    </row>
    <row r="39" spans="1:5" ht="21" customHeight="1" thickBot="1">
      <c r="A39" s="21"/>
      <c r="B39" s="331" t="s">
        <v>162</v>
      </c>
      <c r="C39" s="332"/>
      <c r="D39" s="43"/>
      <c r="E39" s="295">
        <f>E24+E38</f>
        <v>68777</v>
      </c>
    </row>
    <row r="40" spans="1:5" ht="21" customHeight="1" thickBot="1">
      <c r="A40" s="163"/>
      <c r="B40" s="324" t="s">
        <v>221</v>
      </c>
      <c r="C40" s="325"/>
      <c r="D40" s="164"/>
      <c r="E40" s="296">
        <v>0</v>
      </c>
    </row>
    <row r="41" spans="1:5" ht="21" customHeight="1" thickBot="1">
      <c r="A41" s="163"/>
      <c r="B41" s="324" t="s">
        <v>216</v>
      </c>
      <c r="C41" s="325"/>
      <c r="D41" s="164"/>
      <c r="E41" s="296">
        <f>E39+E40</f>
        <v>68777</v>
      </c>
    </row>
    <row r="42" spans="1:5" ht="15.75" customHeight="1">
      <c r="A42" s="28" t="s">
        <v>134</v>
      </c>
      <c r="B42" s="335" t="s">
        <v>46</v>
      </c>
      <c r="C42" s="335"/>
      <c r="D42" s="80"/>
      <c r="E42" s="297">
        <f>E6+E26</f>
        <v>62219</v>
      </c>
    </row>
    <row r="43" spans="1:5" ht="15" customHeight="1" thickBot="1">
      <c r="A43" s="77" t="s">
        <v>135</v>
      </c>
      <c r="B43" s="336" t="s">
        <v>94</v>
      </c>
      <c r="C43" s="336"/>
      <c r="D43" s="81"/>
      <c r="E43" s="288">
        <f>E12+E21+E27</f>
        <v>6558</v>
      </c>
    </row>
    <row r="44" spans="1:5" ht="18" customHeight="1" thickBot="1">
      <c r="A44" s="21"/>
      <c r="B44" s="331" t="s">
        <v>162</v>
      </c>
      <c r="C44" s="332"/>
      <c r="D44" s="82"/>
      <c r="E44" s="295">
        <f>SUM(E42:E43)</f>
        <v>68777</v>
      </c>
    </row>
  </sheetData>
  <mergeCells count="37">
    <mergeCell ref="A1:E1"/>
    <mergeCell ref="B9:C9"/>
    <mergeCell ref="B13:C13"/>
    <mergeCell ref="A6:C6"/>
    <mergeCell ref="A5:C5"/>
    <mergeCell ref="B8:C8"/>
    <mergeCell ref="A2:E2"/>
    <mergeCell ref="B7:C7"/>
    <mergeCell ref="B14:C14"/>
    <mergeCell ref="B11:C11"/>
    <mergeCell ref="A12:C12"/>
    <mergeCell ref="B10:C10"/>
    <mergeCell ref="A17:C17"/>
    <mergeCell ref="B15:C15"/>
    <mergeCell ref="A26:A27"/>
    <mergeCell ref="B28:C28"/>
    <mergeCell ref="B16:C16"/>
    <mergeCell ref="B18:C18"/>
    <mergeCell ref="B24:C24"/>
    <mergeCell ref="B25:C25"/>
    <mergeCell ref="A18:A20"/>
    <mergeCell ref="B41:C41"/>
    <mergeCell ref="B44:C44"/>
    <mergeCell ref="B42:C42"/>
    <mergeCell ref="B43:C43"/>
    <mergeCell ref="A29:A30"/>
    <mergeCell ref="B21:C21"/>
    <mergeCell ref="A21:A23"/>
    <mergeCell ref="B33:C33"/>
    <mergeCell ref="A31:E31"/>
    <mergeCell ref="B32:C32"/>
    <mergeCell ref="B40:C40"/>
    <mergeCell ref="A36:A37"/>
    <mergeCell ref="B34:D34"/>
    <mergeCell ref="B38:C38"/>
    <mergeCell ref="B39:C39"/>
    <mergeCell ref="B35:C35"/>
  </mergeCells>
  <phoneticPr fontId="0" type="noConversion"/>
  <printOptions horizontalCentered="1"/>
  <pageMargins left="0.39370078740157483" right="0.25" top="0.59055118110236227" bottom="0.59055118110236227" header="0.39370078740157483" footer="0.51181102362204722"/>
  <pageSetup paperSize="9" scale="77" firstPageNumber="38" orientation="portrait" r:id="rId1"/>
  <headerFooter alignWithMargins="0">
    <oddHeader>&amp;R&amp;"Times New Roman,Normál"1. számú melléklet</oddHeader>
    <oddFooter>&amp;C&amp;"Times New Roman,Normál"&amp;P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F7" sqref="F7"/>
    </sheetView>
  </sheetViews>
  <sheetFormatPr defaultRowHeight="12.75"/>
  <cols>
    <col min="3" max="3" width="36.140625" customWidth="1"/>
    <col min="4" max="4" width="23.42578125" bestFit="1" customWidth="1"/>
  </cols>
  <sheetData>
    <row r="1" spans="1:4">
      <c r="A1" s="356" t="s">
        <v>520</v>
      </c>
      <c r="B1" s="356"/>
      <c r="C1" s="356"/>
      <c r="D1" s="356"/>
    </row>
    <row r="2" spans="1:4">
      <c r="A2" s="3"/>
      <c r="B2" s="3"/>
      <c r="C2" s="3" t="s">
        <v>500</v>
      </c>
      <c r="D2" s="277"/>
    </row>
    <row r="3" spans="1:4">
      <c r="A3" s="3"/>
      <c r="B3" s="3"/>
      <c r="C3" s="3"/>
      <c r="D3" s="277"/>
    </row>
    <row r="4" spans="1:4">
      <c r="A4" s="3"/>
      <c r="B4" s="3"/>
      <c r="C4" s="3"/>
      <c r="D4" s="277"/>
    </row>
    <row r="5" spans="1:4">
      <c r="A5" s="3"/>
      <c r="B5" s="3"/>
      <c r="C5" s="3"/>
      <c r="D5" s="26" t="s">
        <v>0</v>
      </c>
    </row>
    <row r="6" spans="1:4" ht="13.5" thickBot="1">
      <c r="A6" s="1"/>
      <c r="B6" s="1"/>
      <c r="C6" s="2"/>
      <c r="D6" s="26"/>
    </row>
    <row r="7" spans="1:4" ht="12.75" customHeight="1">
      <c r="A7" s="468" t="s">
        <v>133</v>
      </c>
      <c r="B7" s="469"/>
      <c r="C7" s="470"/>
      <c r="D7" s="278" t="s">
        <v>510</v>
      </c>
    </row>
    <row r="8" spans="1:4">
      <c r="A8" s="471"/>
      <c r="B8" s="472"/>
      <c r="C8" s="473"/>
      <c r="D8" s="279" t="s">
        <v>493</v>
      </c>
    </row>
    <row r="9" spans="1:4">
      <c r="A9" s="4" t="s">
        <v>134</v>
      </c>
      <c r="B9" s="342" t="s">
        <v>501</v>
      </c>
      <c r="C9" s="342"/>
      <c r="D9" s="6"/>
    </row>
    <row r="10" spans="1:4">
      <c r="A10" s="4" t="s">
        <v>135</v>
      </c>
      <c r="B10" s="342" t="s">
        <v>502</v>
      </c>
      <c r="C10" s="342"/>
      <c r="D10" s="6">
        <v>10782</v>
      </c>
    </row>
    <row r="11" spans="1:4">
      <c r="A11" s="4" t="s">
        <v>136</v>
      </c>
      <c r="B11" s="342" t="s">
        <v>503</v>
      </c>
      <c r="C11" s="342"/>
      <c r="D11" s="6">
        <v>3000</v>
      </c>
    </row>
    <row r="12" spans="1:4">
      <c r="A12" s="4" t="s">
        <v>137</v>
      </c>
      <c r="B12" s="342" t="s">
        <v>504</v>
      </c>
      <c r="C12" s="342"/>
      <c r="D12" s="6">
        <v>515</v>
      </c>
    </row>
    <row r="13" spans="1:4" ht="13.5" thickBot="1">
      <c r="A13" s="4" t="s">
        <v>138</v>
      </c>
      <c r="B13" s="336" t="s">
        <v>527</v>
      </c>
      <c r="C13" s="336"/>
      <c r="D13" s="44">
        <v>78</v>
      </c>
    </row>
    <row r="14" spans="1:4" ht="13.5" thickBot="1">
      <c r="A14" s="474" t="s">
        <v>505</v>
      </c>
      <c r="B14" s="475"/>
      <c r="C14" s="475"/>
      <c r="D14" s="280">
        <f>SUM(D9:D13)</f>
        <v>14375</v>
      </c>
    </row>
    <row r="15" spans="1:4" ht="13.5" thickBot="1">
      <c r="A15" s="476" t="s">
        <v>506</v>
      </c>
      <c r="B15" s="477"/>
      <c r="C15" s="478"/>
      <c r="D15" s="281">
        <f>D14*0.5</f>
        <v>7187.5</v>
      </c>
    </row>
    <row r="16" spans="1:4">
      <c r="A16" s="479"/>
      <c r="B16" s="479"/>
      <c r="C16" s="479"/>
      <c r="D16" s="282"/>
    </row>
    <row r="17" spans="1:4">
      <c r="A17" s="62"/>
      <c r="B17" s="467"/>
      <c r="C17" s="467"/>
      <c r="D17" s="30"/>
    </row>
  </sheetData>
  <mergeCells count="11">
    <mergeCell ref="A16:C16"/>
    <mergeCell ref="B17:C17"/>
    <mergeCell ref="A1:D1"/>
    <mergeCell ref="A7:C8"/>
    <mergeCell ref="B9:C9"/>
    <mergeCell ref="B10:C10"/>
    <mergeCell ref="B11:C11"/>
    <mergeCell ref="B12:C12"/>
    <mergeCell ref="B13:C13"/>
    <mergeCell ref="A14:C14"/>
    <mergeCell ref="A15:C15"/>
  </mergeCells>
  <phoneticPr fontId="6" type="noConversion"/>
  <pageMargins left="0.91" right="0.7" top="0.75" bottom="0.75" header="0.3" footer="0.3"/>
  <pageSetup paperSize="9" orientation="portrait" r:id="rId1"/>
  <headerFooter>
    <oddHeader>&amp;R10.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 enableFormatConditionsCalculation="0">
    <tabColor indexed="17"/>
  </sheetPr>
  <dimension ref="A1:F118"/>
  <sheetViews>
    <sheetView topLeftCell="A76" zoomScaleNormal="100" workbookViewId="0">
      <selection activeCell="H83" sqref="H83"/>
    </sheetView>
  </sheetViews>
  <sheetFormatPr defaultRowHeight="12.75"/>
  <cols>
    <col min="1" max="3" width="3.7109375" style="1" customWidth="1"/>
    <col min="4" max="4" width="51.85546875" style="1" bestFit="1" customWidth="1"/>
    <col min="5" max="5" width="7" style="126" bestFit="1" customWidth="1"/>
    <col min="6" max="6" width="14" style="126" bestFit="1" customWidth="1"/>
    <col min="7" max="7" width="9.140625" style="2"/>
    <col min="8" max="8" width="12" style="2" bestFit="1" customWidth="1"/>
    <col min="9" max="9" width="10.140625" style="2" bestFit="1" customWidth="1"/>
    <col min="10" max="16384" width="9.140625" style="2"/>
  </cols>
  <sheetData>
    <row r="1" spans="1:6" ht="15" customHeight="1">
      <c r="A1" s="356" t="s">
        <v>511</v>
      </c>
      <c r="B1" s="356"/>
      <c r="C1" s="356"/>
      <c r="D1" s="356"/>
      <c r="E1" s="356"/>
      <c r="F1" s="356"/>
    </row>
    <row r="2" spans="1:6" ht="15" customHeight="1">
      <c r="A2" s="356" t="s">
        <v>158</v>
      </c>
      <c r="B2" s="356"/>
      <c r="C2" s="356"/>
      <c r="D2" s="356"/>
      <c r="E2" s="356"/>
      <c r="F2" s="356"/>
    </row>
    <row r="3" spans="1:6" ht="15" customHeight="1">
      <c r="A3" s="3"/>
      <c r="B3" s="3"/>
      <c r="C3" s="3"/>
      <c r="D3" s="3"/>
      <c r="E3" s="125"/>
      <c r="F3" s="125"/>
    </row>
    <row r="4" spans="1:6" ht="15" customHeight="1">
      <c r="F4" s="26" t="s">
        <v>0</v>
      </c>
    </row>
    <row r="5" spans="1:6" ht="9" customHeight="1" thickBot="1"/>
    <row r="6" spans="1:6" ht="25.5" customHeight="1" thickBot="1">
      <c r="A6" s="358" t="s">
        <v>133</v>
      </c>
      <c r="B6" s="359"/>
      <c r="C6" s="359"/>
      <c r="D6" s="360"/>
      <c r="E6" s="161" t="s">
        <v>122</v>
      </c>
      <c r="F6" s="286" t="s">
        <v>510</v>
      </c>
    </row>
    <row r="7" spans="1:6" ht="15" customHeight="1">
      <c r="A7" s="362" t="s">
        <v>134</v>
      </c>
      <c r="B7" s="344" t="s">
        <v>8</v>
      </c>
      <c r="C7" s="344"/>
      <c r="D7" s="344"/>
      <c r="E7" s="344"/>
      <c r="F7" s="345"/>
    </row>
    <row r="8" spans="1:6" ht="15" customHeight="1">
      <c r="A8" s="363"/>
      <c r="B8" s="369" t="s">
        <v>134</v>
      </c>
      <c r="C8" s="370" t="s">
        <v>290</v>
      </c>
      <c r="D8" s="370"/>
      <c r="E8" s="171" t="s">
        <v>226</v>
      </c>
      <c r="F8" s="46">
        <f>SUM(F9:F18)</f>
        <v>6728</v>
      </c>
    </row>
    <row r="9" spans="1:6" ht="15" customHeight="1">
      <c r="A9" s="363"/>
      <c r="B9" s="369"/>
      <c r="C9" s="11" t="s">
        <v>134</v>
      </c>
      <c r="D9" s="8" t="s">
        <v>291</v>
      </c>
      <c r="E9" s="119" t="s">
        <v>292</v>
      </c>
      <c r="F9" s="12"/>
    </row>
    <row r="10" spans="1:6" ht="15" customHeight="1">
      <c r="A10" s="363"/>
      <c r="B10" s="369"/>
      <c r="C10" s="11" t="s">
        <v>135</v>
      </c>
      <c r="D10" s="8" t="s">
        <v>293</v>
      </c>
      <c r="E10" s="119" t="s">
        <v>294</v>
      </c>
      <c r="F10" s="12">
        <v>4803</v>
      </c>
    </row>
    <row r="11" spans="1:6" ht="15" customHeight="1">
      <c r="A11" s="363"/>
      <c r="B11" s="369"/>
      <c r="C11" s="11" t="s">
        <v>136</v>
      </c>
      <c r="D11" s="8" t="s">
        <v>295</v>
      </c>
      <c r="E11" s="119" t="s">
        <v>296</v>
      </c>
      <c r="F11" s="12"/>
    </row>
    <row r="12" spans="1:6" ht="15" customHeight="1">
      <c r="A12" s="363"/>
      <c r="B12" s="22"/>
      <c r="C12" s="11" t="s">
        <v>182</v>
      </c>
      <c r="D12" s="8" t="s">
        <v>297</v>
      </c>
      <c r="E12" s="119" t="s">
        <v>298</v>
      </c>
      <c r="F12" s="12">
        <v>78</v>
      </c>
    </row>
    <row r="13" spans="1:6" s="9" customFormat="1" ht="15" customHeight="1">
      <c r="A13" s="363"/>
      <c r="B13" s="369"/>
      <c r="C13" s="11" t="s">
        <v>138</v>
      </c>
      <c r="D13" s="8" t="s">
        <v>299</v>
      </c>
      <c r="E13" s="119" t="s">
        <v>300</v>
      </c>
      <c r="F13" s="12">
        <v>972</v>
      </c>
    </row>
    <row r="14" spans="1:6" s="9" customFormat="1" ht="15" customHeight="1">
      <c r="A14" s="363"/>
      <c r="B14" s="369"/>
      <c r="C14" s="11" t="s">
        <v>149</v>
      </c>
      <c r="D14" s="8" t="s">
        <v>301</v>
      </c>
      <c r="E14" s="119" t="s">
        <v>302</v>
      </c>
      <c r="F14" s="12">
        <v>360</v>
      </c>
    </row>
    <row r="15" spans="1:6" s="9" customFormat="1" ht="15" customHeight="1">
      <c r="A15" s="363"/>
      <c r="B15" s="369"/>
      <c r="C15" s="11" t="s">
        <v>151</v>
      </c>
      <c r="D15" s="8" t="s">
        <v>303</v>
      </c>
      <c r="E15" s="119" t="s">
        <v>304</v>
      </c>
      <c r="F15" s="12"/>
    </row>
    <row r="16" spans="1:6" s="9" customFormat="1" ht="15" customHeight="1">
      <c r="A16" s="363"/>
      <c r="B16" s="369"/>
      <c r="C16" s="11" t="s">
        <v>153</v>
      </c>
      <c r="D16" s="8" t="s">
        <v>305</v>
      </c>
      <c r="E16" s="119" t="s">
        <v>306</v>
      </c>
      <c r="F16" s="12">
        <v>515</v>
      </c>
    </row>
    <row r="17" spans="1:6" s="9" customFormat="1" ht="15" customHeight="1">
      <c r="A17" s="363"/>
      <c r="B17" s="369"/>
      <c r="C17" s="11" t="s">
        <v>307</v>
      </c>
      <c r="D17" s="8" t="s">
        <v>308</v>
      </c>
      <c r="E17" s="119" t="s">
        <v>309</v>
      </c>
      <c r="F17" s="12"/>
    </row>
    <row r="18" spans="1:6" s="9" customFormat="1" ht="15" customHeight="1">
      <c r="A18" s="363"/>
      <c r="B18" s="369"/>
      <c r="C18" s="11" t="s">
        <v>155</v>
      </c>
      <c r="D18" s="8" t="s">
        <v>310</v>
      </c>
      <c r="E18" s="119" t="s">
        <v>311</v>
      </c>
      <c r="F18" s="12">
        <v>0</v>
      </c>
    </row>
    <row r="19" spans="1:6" ht="15" customHeight="1" thickBot="1">
      <c r="A19" s="372"/>
      <c r="B19" s="328" t="s">
        <v>290</v>
      </c>
      <c r="C19" s="328"/>
      <c r="D19" s="328"/>
      <c r="E19" s="127" t="s">
        <v>226</v>
      </c>
      <c r="F19" s="298">
        <f>F8</f>
        <v>6728</v>
      </c>
    </row>
    <row r="20" spans="1:6" ht="15" customHeight="1">
      <c r="A20" s="362" t="s">
        <v>135</v>
      </c>
      <c r="B20" s="344" t="s">
        <v>289</v>
      </c>
      <c r="C20" s="344"/>
      <c r="D20" s="344"/>
      <c r="E20" s="344"/>
      <c r="F20" s="345"/>
    </row>
    <row r="21" spans="1:6" ht="15" customHeight="1">
      <c r="A21" s="363"/>
      <c r="B21" s="23"/>
      <c r="C21" s="370" t="s">
        <v>288</v>
      </c>
      <c r="D21" s="370"/>
      <c r="E21" s="171" t="s">
        <v>231</v>
      </c>
      <c r="F21" s="46">
        <f>F22+F24+F31</f>
        <v>13792</v>
      </c>
    </row>
    <row r="22" spans="1:6" ht="15" customHeight="1">
      <c r="A22" s="363"/>
      <c r="B22" s="369" t="s">
        <v>134</v>
      </c>
      <c r="C22" s="370" t="s">
        <v>262</v>
      </c>
      <c r="D22" s="370"/>
      <c r="E22" s="172" t="s">
        <v>263</v>
      </c>
      <c r="F22" s="46">
        <f>SUM(F23)</f>
        <v>3600</v>
      </c>
    </row>
    <row r="23" spans="1:6" s="9" customFormat="1" ht="15" customHeight="1">
      <c r="A23" s="363"/>
      <c r="B23" s="369"/>
      <c r="C23" s="11" t="s">
        <v>134</v>
      </c>
      <c r="D23" s="8" t="s">
        <v>165</v>
      </c>
      <c r="E23" s="128" t="s">
        <v>268</v>
      </c>
      <c r="F23" s="12">
        <v>3600</v>
      </c>
    </row>
    <row r="24" spans="1:6" ht="15" customHeight="1">
      <c r="A24" s="363"/>
      <c r="B24" s="369"/>
      <c r="C24" s="370" t="s">
        <v>265</v>
      </c>
      <c r="D24" s="370"/>
      <c r="E24" s="172" t="s">
        <v>266</v>
      </c>
      <c r="F24" s="46">
        <f>SUM(F25:F30)</f>
        <v>10182</v>
      </c>
    </row>
    <row r="25" spans="1:6" s="9" customFormat="1" ht="15" customHeight="1">
      <c r="A25" s="363"/>
      <c r="B25" s="369"/>
      <c r="C25" s="11" t="s">
        <v>134</v>
      </c>
      <c r="D25" s="8" t="s">
        <v>267</v>
      </c>
      <c r="E25" s="128" t="s">
        <v>264</v>
      </c>
      <c r="F25" s="12"/>
    </row>
    <row r="26" spans="1:6" s="9" customFormat="1" ht="15" customHeight="1">
      <c r="A26" s="363"/>
      <c r="B26" s="369"/>
      <c r="C26" s="11"/>
      <c r="D26" s="8" t="s">
        <v>183</v>
      </c>
      <c r="E26" s="128" t="s">
        <v>269</v>
      </c>
      <c r="F26" s="12">
        <v>7132</v>
      </c>
    </row>
    <row r="27" spans="1:6" s="9" customFormat="1" ht="15" customHeight="1">
      <c r="A27" s="363"/>
      <c r="B27" s="369"/>
      <c r="C27" s="11" t="s">
        <v>270</v>
      </c>
      <c r="D27" s="8" t="s">
        <v>43</v>
      </c>
      <c r="E27" s="128" t="s">
        <v>271</v>
      </c>
      <c r="F27" s="12">
        <v>3000</v>
      </c>
    </row>
    <row r="28" spans="1:6" s="9" customFormat="1" ht="15" customHeight="1">
      <c r="A28" s="363"/>
      <c r="B28" s="369"/>
      <c r="C28" s="11" t="s">
        <v>136</v>
      </c>
      <c r="D28" s="8" t="s">
        <v>276</v>
      </c>
      <c r="E28" s="173" t="s">
        <v>272</v>
      </c>
      <c r="F28" s="12"/>
    </row>
    <row r="29" spans="1:6" s="9" customFormat="1" ht="15" customHeight="1">
      <c r="A29" s="363"/>
      <c r="B29" s="369"/>
      <c r="C29" s="11"/>
      <c r="D29" s="8" t="s">
        <v>273</v>
      </c>
      <c r="E29" s="173" t="s">
        <v>274</v>
      </c>
      <c r="F29" s="12">
        <v>0</v>
      </c>
    </row>
    <row r="30" spans="1:6" s="9" customFormat="1" ht="15" customHeight="1">
      <c r="A30" s="363"/>
      <c r="B30" s="369"/>
      <c r="C30" s="11"/>
      <c r="D30" s="8" t="s">
        <v>184</v>
      </c>
      <c r="E30" s="173" t="s">
        <v>275</v>
      </c>
      <c r="F30" s="12">
        <v>50</v>
      </c>
    </row>
    <row r="31" spans="1:6" ht="15" customHeight="1">
      <c r="A31" s="363"/>
      <c r="B31" s="369"/>
      <c r="C31" s="370" t="s">
        <v>277</v>
      </c>
      <c r="D31" s="370"/>
      <c r="E31" s="172" t="s">
        <v>278</v>
      </c>
      <c r="F31" s="46">
        <f>SUM(F32:F36)</f>
        <v>10</v>
      </c>
    </row>
    <row r="32" spans="1:6" s="9" customFormat="1" ht="15" customHeight="1">
      <c r="A32" s="363"/>
      <c r="B32" s="369"/>
      <c r="C32" s="11" t="s">
        <v>134</v>
      </c>
      <c r="D32" s="8" t="s">
        <v>13</v>
      </c>
      <c r="E32" s="128" t="s">
        <v>279</v>
      </c>
      <c r="F32" s="12">
        <v>10</v>
      </c>
    </row>
    <row r="33" spans="1:6" s="9" customFormat="1" ht="15" customHeight="1">
      <c r="A33" s="363"/>
      <c r="B33" s="369"/>
      <c r="C33" s="11" t="s">
        <v>270</v>
      </c>
      <c r="D33" s="8" t="s">
        <v>280</v>
      </c>
      <c r="E33" s="128" t="s">
        <v>281</v>
      </c>
      <c r="F33" s="12"/>
    </row>
    <row r="34" spans="1:6" s="9" customFormat="1" ht="15" customHeight="1">
      <c r="A34" s="363"/>
      <c r="B34" s="369"/>
      <c r="C34" s="11" t="s">
        <v>136</v>
      </c>
      <c r="D34" s="8" t="s">
        <v>282</v>
      </c>
      <c r="E34" s="128" t="s">
        <v>283</v>
      </c>
      <c r="F34" s="12"/>
    </row>
    <row r="35" spans="1:6" s="9" customFormat="1" ht="15" customHeight="1">
      <c r="A35" s="363"/>
      <c r="B35" s="369"/>
      <c r="C35" s="11" t="s">
        <v>137</v>
      </c>
      <c r="D35" s="8" t="s">
        <v>284</v>
      </c>
      <c r="E35" s="128" t="s">
        <v>285</v>
      </c>
      <c r="F35" s="12"/>
    </row>
    <row r="36" spans="1:6" s="9" customFormat="1" ht="15" customHeight="1">
      <c r="A36" s="363"/>
      <c r="B36" s="369"/>
      <c r="C36" s="11" t="s">
        <v>138</v>
      </c>
      <c r="D36" s="8" t="s">
        <v>286</v>
      </c>
      <c r="E36" s="128" t="s">
        <v>287</v>
      </c>
      <c r="F36" s="12"/>
    </row>
    <row r="37" spans="1:6" ht="15" customHeight="1" thickBot="1">
      <c r="A37" s="372"/>
      <c r="B37" s="328" t="s">
        <v>217</v>
      </c>
      <c r="C37" s="328"/>
      <c r="D37" s="328"/>
      <c r="E37" s="127" t="s">
        <v>231</v>
      </c>
      <c r="F37" s="298">
        <f>F21</f>
        <v>13792</v>
      </c>
    </row>
    <row r="38" spans="1:6" ht="15" customHeight="1">
      <c r="A38" s="362" t="s">
        <v>136</v>
      </c>
      <c r="B38" s="344" t="s">
        <v>185</v>
      </c>
      <c r="C38" s="344"/>
      <c r="D38" s="344"/>
      <c r="E38" s="344"/>
      <c r="F38" s="345"/>
    </row>
    <row r="39" spans="1:6" ht="15" customHeight="1">
      <c r="A39" s="363"/>
      <c r="B39" s="369" t="s">
        <v>134</v>
      </c>
      <c r="C39" s="370" t="s">
        <v>312</v>
      </c>
      <c r="D39" s="370"/>
      <c r="E39" s="172" t="s">
        <v>232</v>
      </c>
      <c r="F39" s="122">
        <f>SUM(F40:F43)</f>
        <v>0</v>
      </c>
    </row>
    <row r="40" spans="1:6" ht="15" customHeight="1">
      <c r="A40" s="363"/>
      <c r="B40" s="369"/>
      <c r="C40" s="11" t="s">
        <v>134</v>
      </c>
      <c r="D40" s="8" t="s">
        <v>9</v>
      </c>
      <c r="E40" s="128" t="s">
        <v>313</v>
      </c>
      <c r="F40" s="123"/>
    </row>
    <row r="41" spans="1:6" ht="15" customHeight="1">
      <c r="A41" s="363"/>
      <c r="B41" s="369"/>
      <c r="C41" s="11" t="s">
        <v>135</v>
      </c>
      <c r="D41" s="8" t="s">
        <v>186</v>
      </c>
      <c r="E41" s="128" t="s">
        <v>314</v>
      </c>
      <c r="F41" s="123"/>
    </row>
    <row r="42" spans="1:6" ht="15" customHeight="1">
      <c r="A42" s="363"/>
      <c r="B42" s="369"/>
      <c r="C42" s="11" t="s">
        <v>136</v>
      </c>
      <c r="D42" s="8" t="s">
        <v>315</v>
      </c>
      <c r="E42" s="128" t="s">
        <v>316</v>
      </c>
      <c r="F42" s="123"/>
    </row>
    <row r="43" spans="1:6" ht="15" customHeight="1">
      <c r="A43" s="363"/>
      <c r="B43" s="369"/>
      <c r="C43" s="11" t="s">
        <v>137</v>
      </c>
      <c r="D43" s="8" t="s">
        <v>317</v>
      </c>
      <c r="E43" s="128" t="s">
        <v>318</v>
      </c>
      <c r="F43" s="123"/>
    </row>
    <row r="44" spans="1:6" ht="15" customHeight="1" thickBot="1">
      <c r="A44" s="364"/>
      <c r="B44" s="365" t="s">
        <v>187</v>
      </c>
      <c r="C44" s="365"/>
      <c r="D44" s="365"/>
      <c r="E44" s="174" t="s">
        <v>232</v>
      </c>
      <c r="F44" s="299">
        <f>F39</f>
        <v>0</v>
      </c>
    </row>
    <row r="45" spans="1:6" ht="15" customHeight="1">
      <c r="A45" s="362" t="s">
        <v>137</v>
      </c>
      <c r="B45" s="344" t="s">
        <v>85</v>
      </c>
      <c r="C45" s="344"/>
      <c r="D45" s="344"/>
      <c r="E45" s="344"/>
      <c r="F45" s="345"/>
    </row>
    <row r="46" spans="1:6" ht="15" customHeight="1">
      <c r="A46" s="363"/>
      <c r="B46" s="369" t="s">
        <v>134</v>
      </c>
      <c r="C46" s="370" t="s">
        <v>242</v>
      </c>
      <c r="D46" s="370"/>
      <c r="E46" s="172" t="s">
        <v>243</v>
      </c>
      <c r="F46" s="122">
        <f>SUM(F47:F51)</f>
        <v>22864</v>
      </c>
    </row>
    <row r="47" spans="1:6" ht="15" customHeight="1">
      <c r="A47" s="363"/>
      <c r="B47" s="369"/>
      <c r="C47" s="11" t="s">
        <v>134</v>
      </c>
      <c r="D47" s="8" t="s">
        <v>244</v>
      </c>
      <c r="E47" s="128" t="s">
        <v>245</v>
      </c>
      <c r="F47" s="123">
        <v>15818</v>
      </c>
    </row>
    <row r="48" spans="1:6" ht="15" customHeight="1">
      <c r="A48" s="363"/>
      <c r="B48" s="369"/>
      <c r="C48" s="11" t="s">
        <v>135</v>
      </c>
      <c r="D48" s="8" t="s">
        <v>246</v>
      </c>
      <c r="E48" s="128" t="s">
        <v>247</v>
      </c>
      <c r="F48" s="123">
        <v>0</v>
      </c>
    </row>
    <row r="49" spans="1:6" ht="15" customHeight="1">
      <c r="A49" s="363"/>
      <c r="B49" s="369"/>
      <c r="C49" s="11" t="s">
        <v>136</v>
      </c>
      <c r="D49" s="8" t="s">
        <v>248</v>
      </c>
      <c r="E49" s="128" t="s">
        <v>249</v>
      </c>
      <c r="F49" s="123">
        <v>5569</v>
      </c>
    </row>
    <row r="50" spans="1:6" ht="15" customHeight="1">
      <c r="A50" s="363"/>
      <c r="B50" s="369"/>
      <c r="C50" s="11" t="s">
        <v>137</v>
      </c>
      <c r="D50" s="8" t="s">
        <v>250</v>
      </c>
      <c r="E50" s="128" t="s">
        <v>251</v>
      </c>
      <c r="F50" s="123">
        <v>1477</v>
      </c>
    </row>
    <row r="51" spans="1:6" ht="15" customHeight="1">
      <c r="A51" s="363"/>
      <c r="B51" s="369"/>
      <c r="C51" s="11" t="s">
        <v>138</v>
      </c>
      <c r="D51" s="8" t="s">
        <v>252</v>
      </c>
      <c r="E51" s="128" t="s">
        <v>253</v>
      </c>
      <c r="F51" s="123"/>
    </row>
    <row r="52" spans="1:6" ht="15" customHeight="1">
      <c r="A52" s="363"/>
      <c r="B52" s="369"/>
      <c r="C52" s="11" t="s">
        <v>149</v>
      </c>
      <c r="D52" s="8" t="s">
        <v>254</v>
      </c>
      <c r="E52" s="128" t="s">
        <v>255</v>
      </c>
      <c r="F52" s="123"/>
    </row>
    <row r="53" spans="1:6" ht="15" customHeight="1">
      <c r="A53" s="363"/>
      <c r="B53" s="369"/>
      <c r="C53" s="11" t="s">
        <v>151</v>
      </c>
      <c r="D53" s="8"/>
      <c r="E53" s="128"/>
      <c r="F53" s="123"/>
    </row>
    <row r="54" spans="1:6" ht="15" customHeight="1">
      <c r="A54" s="363"/>
      <c r="B54" s="369"/>
      <c r="C54" s="11" t="s">
        <v>153</v>
      </c>
      <c r="D54" s="8"/>
      <c r="E54" s="128"/>
      <c r="F54" s="123"/>
    </row>
    <row r="55" spans="1:6" ht="15" customHeight="1" thickBot="1">
      <c r="A55" s="364"/>
      <c r="B55" s="365" t="s">
        <v>320</v>
      </c>
      <c r="C55" s="365"/>
      <c r="D55" s="365"/>
      <c r="E55" s="174" t="s">
        <v>243</v>
      </c>
      <c r="F55" s="299">
        <f>F46</f>
        <v>22864</v>
      </c>
    </row>
    <row r="56" spans="1:6" ht="15" customHeight="1">
      <c r="A56" s="362" t="s">
        <v>138</v>
      </c>
      <c r="B56" s="344" t="s">
        <v>44</v>
      </c>
      <c r="C56" s="344"/>
      <c r="D56" s="344"/>
      <c r="E56" s="344"/>
      <c r="F56" s="345"/>
    </row>
    <row r="57" spans="1:6" ht="15" customHeight="1">
      <c r="A57" s="363"/>
      <c r="B57" s="23" t="s">
        <v>134</v>
      </c>
      <c r="C57" s="346" t="s">
        <v>188</v>
      </c>
      <c r="D57" s="346"/>
      <c r="E57" s="128" t="s">
        <v>325</v>
      </c>
      <c r="F57" s="123"/>
    </row>
    <row r="58" spans="1:6" s="16" customFormat="1" ht="15" customHeight="1">
      <c r="A58" s="363"/>
      <c r="B58" s="23" t="s">
        <v>135</v>
      </c>
      <c r="C58" s="346" t="s">
        <v>139</v>
      </c>
      <c r="D58" s="346"/>
      <c r="E58" s="175" t="s">
        <v>256</v>
      </c>
      <c r="F58" s="291">
        <f>SUM(F59:F61)</f>
        <v>7047</v>
      </c>
    </row>
    <row r="59" spans="1:6" ht="15" customHeight="1">
      <c r="A59" s="363"/>
      <c r="B59" s="23"/>
      <c r="C59" s="5" t="s">
        <v>138</v>
      </c>
      <c r="D59" s="5" t="s">
        <v>373</v>
      </c>
      <c r="E59" s="128" t="s">
        <v>257</v>
      </c>
      <c r="F59" s="123">
        <v>2000</v>
      </c>
    </row>
    <row r="60" spans="1:6" ht="15" customHeight="1">
      <c r="A60" s="363"/>
      <c r="B60" s="23"/>
      <c r="C60" s="5">
        <v>6</v>
      </c>
      <c r="D60" s="5" t="s">
        <v>189</v>
      </c>
      <c r="E60" s="128" t="s">
        <v>258</v>
      </c>
      <c r="F60" s="123">
        <v>3585</v>
      </c>
    </row>
    <row r="61" spans="1:6" ht="15" customHeight="1">
      <c r="A61" s="363"/>
      <c r="B61" s="23"/>
      <c r="C61" s="5">
        <v>7</v>
      </c>
      <c r="D61" s="5" t="s">
        <v>190</v>
      </c>
      <c r="E61" s="128" t="s">
        <v>259</v>
      </c>
      <c r="F61" s="123">
        <v>1462</v>
      </c>
    </row>
    <row r="62" spans="1:6" ht="15" customHeight="1">
      <c r="A62" s="363"/>
      <c r="B62" s="23"/>
      <c r="C62" s="5"/>
      <c r="D62" s="5"/>
      <c r="E62" s="128"/>
      <c r="F62" s="123"/>
    </row>
    <row r="63" spans="1:6" ht="15" customHeight="1" thickBot="1">
      <c r="A63" s="372"/>
      <c r="B63" s="328" t="s">
        <v>191</v>
      </c>
      <c r="C63" s="328"/>
      <c r="D63" s="328"/>
      <c r="E63" s="127" t="s">
        <v>228</v>
      </c>
      <c r="F63" s="294">
        <f>F58+F57</f>
        <v>7047</v>
      </c>
    </row>
    <row r="64" spans="1:6" ht="15" customHeight="1">
      <c r="A64" s="362" t="s">
        <v>375</v>
      </c>
      <c r="B64" s="344" t="s">
        <v>196</v>
      </c>
      <c r="C64" s="344"/>
      <c r="D64" s="344"/>
      <c r="E64" s="344"/>
      <c r="F64" s="345"/>
    </row>
    <row r="65" spans="1:6" ht="15" customHeight="1">
      <c r="A65" s="371"/>
      <c r="B65" s="169" t="s">
        <v>134</v>
      </c>
      <c r="C65" s="346" t="s">
        <v>192</v>
      </c>
      <c r="D65" s="346"/>
      <c r="E65" s="169" t="s">
        <v>230</v>
      </c>
      <c r="F65" s="300">
        <f>SUM(F66:F67)</f>
        <v>0</v>
      </c>
    </row>
    <row r="66" spans="1:6" ht="15" customHeight="1">
      <c r="A66" s="363"/>
      <c r="B66" s="11"/>
      <c r="C66" s="8" t="s">
        <v>134</v>
      </c>
      <c r="D66" s="5" t="s">
        <v>260</v>
      </c>
      <c r="E66" s="128" t="s">
        <v>261</v>
      </c>
      <c r="F66" s="12"/>
    </row>
    <row r="67" spans="1:6" ht="15" customHeight="1">
      <c r="A67" s="363"/>
      <c r="B67" s="11"/>
      <c r="C67" s="8"/>
      <c r="D67" s="5"/>
      <c r="E67" s="128"/>
      <c r="F67" s="12"/>
    </row>
    <row r="68" spans="1:6" ht="15" customHeight="1">
      <c r="A68" s="363"/>
      <c r="B68" s="328" t="s">
        <v>193</v>
      </c>
      <c r="C68" s="328"/>
      <c r="D68" s="328"/>
      <c r="E68" s="127" t="s">
        <v>230</v>
      </c>
      <c r="F68" s="298">
        <f>F65</f>
        <v>0</v>
      </c>
    </row>
    <row r="69" spans="1:6" ht="15" customHeight="1">
      <c r="A69" s="363"/>
      <c r="B69" s="11" t="s">
        <v>374</v>
      </c>
      <c r="C69" s="8" t="s">
        <v>376</v>
      </c>
      <c r="D69" s="5"/>
      <c r="E69" s="128"/>
      <c r="F69" s="12">
        <f>SUM(F70:F72)</f>
        <v>0</v>
      </c>
    </row>
    <row r="70" spans="1:6" ht="15" customHeight="1">
      <c r="A70" s="363"/>
      <c r="B70" s="11"/>
      <c r="C70" s="8" t="s">
        <v>374</v>
      </c>
      <c r="D70" s="5" t="s">
        <v>377</v>
      </c>
      <c r="E70" s="128"/>
      <c r="F70" s="12"/>
    </row>
    <row r="71" spans="1:6" ht="15" customHeight="1">
      <c r="A71" s="363"/>
      <c r="B71" s="11"/>
      <c r="C71" s="8"/>
      <c r="D71" s="5" t="s">
        <v>373</v>
      </c>
      <c r="E71" s="128"/>
      <c r="F71" s="12"/>
    </row>
    <row r="72" spans="1:6" ht="15" customHeight="1">
      <c r="A72" s="363"/>
      <c r="B72" s="11"/>
      <c r="C72" s="8"/>
      <c r="D72" s="5"/>
      <c r="E72" s="128"/>
      <c r="F72" s="12"/>
    </row>
    <row r="73" spans="1:6" ht="15" customHeight="1" thickBot="1">
      <c r="A73" s="372"/>
      <c r="B73" s="328" t="s">
        <v>193</v>
      </c>
      <c r="C73" s="328"/>
      <c r="D73" s="328"/>
      <c r="E73" s="127" t="s">
        <v>230</v>
      </c>
      <c r="F73" s="298">
        <f>F65</f>
        <v>0</v>
      </c>
    </row>
    <row r="74" spans="1:6" ht="15" customHeight="1">
      <c r="A74" s="362" t="s">
        <v>151</v>
      </c>
      <c r="B74" s="344" t="s">
        <v>194</v>
      </c>
      <c r="C74" s="344"/>
      <c r="D74" s="344"/>
      <c r="E74" s="344"/>
      <c r="F74" s="345"/>
    </row>
    <row r="75" spans="1:6" s="16" customFormat="1" ht="15" customHeight="1">
      <c r="A75" s="363"/>
      <c r="B75" s="23" t="s">
        <v>134</v>
      </c>
      <c r="C75" s="346" t="s">
        <v>204</v>
      </c>
      <c r="D75" s="346"/>
      <c r="E75" s="175" t="s">
        <v>239</v>
      </c>
      <c r="F75" s="291">
        <f>F76</f>
        <v>738</v>
      </c>
    </row>
    <row r="76" spans="1:6" ht="15" customHeight="1">
      <c r="A76" s="363"/>
      <c r="B76" s="11"/>
      <c r="C76" s="168" t="s">
        <v>134</v>
      </c>
      <c r="D76" s="5" t="s">
        <v>195</v>
      </c>
      <c r="E76" s="128" t="s">
        <v>319</v>
      </c>
      <c r="F76" s="123">
        <v>738</v>
      </c>
    </row>
    <row r="77" spans="1:6" ht="15" customHeight="1">
      <c r="A77" s="363"/>
      <c r="B77" s="11"/>
      <c r="C77" s="5"/>
      <c r="D77" s="5"/>
      <c r="E77" s="128"/>
      <c r="F77" s="123"/>
    </row>
    <row r="78" spans="1:6" s="16" customFormat="1" ht="15" customHeight="1">
      <c r="A78" s="363"/>
      <c r="B78" s="23" t="s">
        <v>135</v>
      </c>
      <c r="C78" s="346" t="s">
        <v>197</v>
      </c>
      <c r="D78" s="346"/>
      <c r="E78" s="175" t="s">
        <v>323</v>
      </c>
      <c r="F78" s="291"/>
    </row>
    <row r="79" spans="1:6" s="16" customFormat="1" ht="15" customHeight="1">
      <c r="A79" s="372"/>
      <c r="B79" s="141" t="s">
        <v>136</v>
      </c>
      <c r="C79" s="346" t="s">
        <v>198</v>
      </c>
      <c r="D79" s="346"/>
      <c r="E79" s="176" t="s">
        <v>241</v>
      </c>
      <c r="F79" s="301"/>
    </row>
    <row r="80" spans="1:6" ht="15" customHeight="1">
      <c r="A80" s="372"/>
      <c r="B80" s="59"/>
      <c r="C80" s="98" t="s">
        <v>134</v>
      </c>
      <c r="D80" s="98" t="s">
        <v>199</v>
      </c>
      <c r="E80" s="151"/>
      <c r="F80" s="288"/>
    </row>
    <row r="81" spans="1:6" ht="15" customHeight="1">
      <c r="A81" s="372"/>
      <c r="B81" s="59"/>
      <c r="C81" s="98" t="s">
        <v>135</v>
      </c>
      <c r="D81" s="98" t="s">
        <v>200</v>
      </c>
      <c r="E81" s="151"/>
      <c r="F81" s="288"/>
    </row>
    <row r="82" spans="1:6" ht="15" customHeight="1">
      <c r="A82" s="372"/>
      <c r="B82" s="59"/>
      <c r="C82" s="98" t="s">
        <v>136</v>
      </c>
      <c r="D82" s="98" t="s">
        <v>201</v>
      </c>
      <c r="E82" s="151"/>
      <c r="F82" s="288"/>
    </row>
    <row r="83" spans="1:6" ht="15" customHeight="1">
      <c r="A83" s="372"/>
      <c r="B83" s="59"/>
      <c r="C83" s="98"/>
      <c r="D83" s="98"/>
      <c r="E83" s="151"/>
      <c r="F83" s="288"/>
    </row>
    <row r="84" spans="1:6" ht="15" customHeight="1" thickBot="1">
      <c r="A84" s="372"/>
      <c r="B84" s="328" t="s">
        <v>202</v>
      </c>
      <c r="C84" s="328"/>
      <c r="D84" s="328"/>
      <c r="E84" s="127"/>
      <c r="F84" s="294">
        <f>F75+F78+F79</f>
        <v>738</v>
      </c>
    </row>
    <row r="85" spans="1:6" ht="18" customHeight="1" thickBot="1">
      <c r="A85" s="177" t="s">
        <v>153</v>
      </c>
      <c r="B85" s="366" t="s">
        <v>203</v>
      </c>
      <c r="C85" s="366"/>
      <c r="D85" s="366"/>
      <c r="E85" s="178"/>
      <c r="F85" s="302">
        <f>F19+F37+F44+F55+F63+F73+F84+F69</f>
        <v>51169</v>
      </c>
    </row>
    <row r="86" spans="1:6" ht="15" customHeight="1">
      <c r="A86" s="371" t="s">
        <v>154</v>
      </c>
      <c r="B86" s="367" t="s">
        <v>34</v>
      </c>
      <c r="C86" s="350"/>
      <c r="D86" s="350"/>
      <c r="E86" s="350"/>
      <c r="F86" s="368"/>
    </row>
    <row r="87" spans="1:6" ht="15" customHeight="1">
      <c r="A87" s="363"/>
      <c r="B87" s="11" t="s">
        <v>134</v>
      </c>
      <c r="C87" s="342" t="s">
        <v>28</v>
      </c>
      <c r="D87" s="342"/>
      <c r="E87" s="128" t="s">
        <v>235</v>
      </c>
      <c r="F87" s="123">
        <v>17608</v>
      </c>
    </row>
    <row r="88" spans="1:6" ht="15" customHeight="1">
      <c r="A88" s="363"/>
      <c r="B88" s="11" t="s">
        <v>135</v>
      </c>
      <c r="C88" s="342" t="s">
        <v>29</v>
      </c>
      <c r="D88" s="342"/>
      <c r="E88" s="128"/>
      <c r="F88" s="123"/>
    </row>
    <row r="89" spans="1:6" ht="25.5" customHeight="1" thickBot="1">
      <c r="A89" s="372"/>
      <c r="B89" s="377" t="s">
        <v>34</v>
      </c>
      <c r="C89" s="378"/>
      <c r="D89" s="378"/>
      <c r="E89" s="179"/>
      <c r="F89" s="294">
        <f>SUM(F87:F88)</f>
        <v>17608</v>
      </c>
    </row>
    <row r="90" spans="1:6" ht="15" customHeight="1">
      <c r="A90" s="362" t="s">
        <v>155</v>
      </c>
      <c r="B90" s="344" t="s">
        <v>163</v>
      </c>
      <c r="C90" s="344"/>
      <c r="D90" s="344"/>
      <c r="E90" s="344"/>
      <c r="F90" s="345"/>
    </row>
    <row r="91" spans="1:6" ht="15" customHeight="1">
      <c r="A91" s="363"/>
      <c r="B91" s="369" t="s">
        <v>134</v>
      </c>
      <c r="C91" s="370" t="s">
        <v>99</v>
      </c>
      <c r="D91" s="370"/>
      <c r="E91" s="172" t="s">
        <v>238</v>
      </c>
      <c r="F91" s="46"/>
    </row>
    <row r="92" spans="1:6" ht="15" customHeight="1">
      <c r="A92" s="363"/>
      <c r="B92" s="369"/>
      <c r="C92" s="11" t="s">
        <v>134</v>
      </c>
      <c r="D92" s="5" t="s">
        <v>1</v>
      </c>
      <c r="E92" s="128"/>
      <c r="F92" s="12"/>
    </row>
    <row r="93" spans="1:6" ht="15" customHeight="1">
      <c r="A93" s="363"/>
      <c r="B93" s="369"/>
      <c r="C93" s="11" t="s">
        <v>135</v>
      </c>
      <c r="D93" s="5" t="s">
        <v>2</v>
      </c>
      <c r="E93" s="128"/>
      <c r="F93" s="12"/>
    </row>
    <row r="94" spans="1:6" ht="15" customHeight="1">
      <c r="A94" s="363"/>
      <c r="B94" s="369" t="s">
        <v>135</v>
      </c>
      <c r="C94" s="370" t="s">
        <v>100</v>
      </c>
      <c r="D94" s="370"/>
      <c r="E94" s="172" t="s">
        <v>322</v>
      </c>
      <c r="F94" s="46"/>
    </row>
    <row r="95" spans="1:6" ht="15" customHeight="1">
      <c r="A95" s="363"/>
      <c r="B95" s="369"/>
      <c r="C95" s="11" t="s">
        <v>134</v>
      </c>
      <c r="D95" s="5" t="s">
        <v>4</v>
      </c>
      <c r="E95" s="128"/>
      <c r="F95" s="12"/>
    </row>
    <row r="96" spans="1:6" ht="15" customHeight="1">
      <c r="A96" s="363"/>
      <c r="B96" s="369"/>
      <c r="C96" s="11" t="s">
        <v>135</v>
      </c>
      <c r="D96" s="5" t="s">
        <v>101</v>
      </c>
      <c r="E96" s="128"/>
      <c r="F96" s="12"/>
    </row>
    <row r="97" spans="1:6" ht="15" customHeight="1" thickBot="1">
      <c r="A97" s="372"/>
      <c r="B97" s="328" t="s">
        <v>22</v>
      </c>
      <c r="C97" s="328"/>
      <c r="D97" s="328"/>
      <c r="E97" s="127" t="s">
        <v>322</v>
      </c>
      <c r="F97" s="298"/>
    </row>
    <row r="98" spans="1:6" ht="25.5" customHeight="1">
      <c r="A98" s="362" t="s">
        <v>87</v>
      </c>
      <c r="B98" s="373" t="s">
        <v>164</v>
      </c>
      <c r="C98" s="374"/>
      <c r="D98" s="374"/>
      <c r="E98" s="374"/>
      <c r="F98" s="375"/>
    </row>
    <row r="99" spans="1:6" ht="15" customHeight="1">
      <c r="A99" s="363"/>
      <c r="B99" s="370" t="s">
        <v>3</v>
      </c>
      <c r="C99" s="370"/>
      <c r="D99" s="370"/>
      <c r="E99" s="172" t="s">
        <v>234</v>
      </c>
      <c r="F99" s="46"/>
    </row>
    <row r="100" spans="1:6" ht="15" customHeight="1">
      <c r="A100" s="363"/>
      <c r="B100" s="180" t="s">
        <v>134</v>
      </c>
      <c r="C100" s="342" t="s">
        <v>127</v>
      </c>
      <c r="D100" s="342"/>
      <c r="E100" s="128" t="s">
        <v>324</v>
      </c>
      <c r="F100" s="12"/>
    </row>
    <row r="101" spans="1:6" ht="15" customHeight="1">
      <c r="A101" s="363"/>
      <c r="B101" s="180" t="s">
        <v>135</v>
      </c>
      <c r="C101" s="342" t="s">
        <v>126</v>
      </c>
      <c r="D101" s="342"/>
      <c r="E101" s="128" t="s">
        <v>321</v>
      </c>
      <c r="F101" s="12"/>
    </row>
    <row r="102" spans="1:6" ht="15" customHeight="1" thickBot="1">
      <c r="A102" s="372"/>
      <c r="B102" s="328" t="s">
        <v>125</v>
      </c>
      <c r="C102" s="328"/>
      <c r="D102" s="328"/>
      <c r="E102" s="127" t="s">
        <v>234</v>
      </c>
      <c r="F102" s="298"/>
    </row>
    <row r="103" spans="1:6" ht="15" customHeight="1">
      <c r="A103" s="362" t="s">
        <v>88</v>
      </c>
      <c r="B103" s="344" t="s">
        <v>27</v>
      </c>
      <c r="C103" s="344"/>
      <c r="D103" s="344"/>
      <c r="E103" s="344"/>
      <c r="F103" s="345"/>
    </row>
    <row r="104" spans="1:6" ht="15" customHeight="1">
      <c r="A104" s="363"/>
      <c r="B104" s="180" t="s">
        <v>134</v>
      </c>
      <c r="C104" s="342" t="s">
        <v>30</v>
      </c>
      <c r="D104" s="342"/>
      <c r="E104" s="128" t="s">
        <v>236</v>
      </c>
      <c r="F104" s="123"/>
    </row>
    <row r="105" spans="1:6" ht="15" customHeight="1">
      <c r="A105" s="363"/>
      <c r="B105" s="180" t="s">
        <v>135</v>
      </c>
      <c r="C105" s="342" t="s">
        <v>31</v>
      </c>
      <c r="D105" s="342"/>
      <c r="E105" s="128"/>
      <c r="F105" s="123"/>
    </row>
    <row r="106" spans="1:6" ht="15" customHeight="1" thickBot="1">
      <c r="A106" s="372"/>
      <c r="B106" s="328" t="s">
        <v>27</v>
      </c>
      <c r="C106" s="328"/>
      <c r="D106" s="328"/>
      <c r="E106" s="127" t="s">
        <v>236</v>
      </c>
      <c r="F106" s="294"/>
    </row>
    <row r="107" spans="1:6" ht="15" customHeight="1">
      <c r="A107" s="362" t="s">
        <v>107</v>
      </c>
      <c r="B107" s="344" t="s">
        <v>205</v>
      </c>
      <c r="C107" s="344"/>
      <c r="D107" s="344"/>
      <c r="E107" s="344"/>
      <c r="F107" s="345"/>
    </row>
    <row r="108" spans="1:6" ht="15" customHeight="1">
      <c r="A108" s="363"/>
      <c r="B108" s="180" t="s">
        <v>134</v>
      </c>
      <c r="C108" s="342" t="s">
        <v>206</v>
      </c>
      <c r="D108" s="342"/>
      <c r="E108" s="128" t="s">
        <v>237</v>
      </c>
      <c r="F108" s="123"/>
    </row>
    <row r="109" spans="1:6" ht="15" customHeight="1">
      <c r="A109" s="363"/>
      <c r="B109" s="180" t="s">
        <v>135</v>
      </c>
      <c r="C109" s="342" t="s">
        <v>207</v>
      </c>
      <c r="D109" s="342"/>
      <c r="E109" s="128"/>
      <c r="F109" s="123"/>
    </row>
    <row r="110" spans="1:6" ht="15" customHeight="1" thickBot="1">
      <c r="A110" s="372"/>
      <c r="B110" s="328" t="s">
        <v>208</v>
      </c>
      <c r="C110" s="328"/>
      <c r="D110" s="328"/>
      <c r="E110" s="127" t="s">
        <v>237</v>
      </c>
      <c r="F110" s="294"/>
    </row>
    <row r="111" spans="1:6" ht="18" customHeight="1" thickBot="1">
      <c r="A111" s="181" t="s">
        <v>89</v>
      </c>
      <c r="B111" s="380" t="s">
        <v>93</v>
      </c>
      <c r="C111" s="380"/>
      <c r="D111" s="380"/>
      <c r="E111" s="182"/>
      <c r="F111" s="303">
        <f>F89+F97+F102+F106+F110</f>
        <v>17608</v>
      </c>
    </row>
    <row r="112" spans="1:6" s="9" customFormat="1" ht="21" customHeight="1" thickBot="1">
      <c r="A112" s="21" t="s">
        <v>173</v>
      </c>
      <c r="B112" s="379" t="s">
        <v>95</v>
      </c>
      <c r="C112" s="379"/>
      <c r="D112" s="379"/>
      <c r="E112" s="183"/>
      <c r="F112" s="295">
        <f>F85+F111</f>
        <v>68777</v>
      </c>
    </row>
    <row r="113" spans="1:6" ht="21" customHeight="1" thickBot="1">
      <c r="A113" s="163"/>
      <c r="B113" s="324" t="s">
        <v>224</v>
      </c>
      <c r="C113" s="361"/>
      <c r="D113" s="325"/>
      <c r="E113" s="184"/>
      <c r="F113" s="296"/>
    </row>
    <row r="114" spans="1:6" ht="21" customHeight="1" thickBot="1">
      <c r="A114" s="21"/>
      <c r="B114" s="324" t="s">
        <v>216</v>
      </c>
      <c r="C114" s="361"/>
      <c r="D114" s="325"/>
      <c r="E114" s="185"/>
      <c r="F114" s="295">
        <f>F112+F113</f>
        <v>68777</v>
      </c>
    </row>
    <row r="115" spans="1:6">
      <c r="C115" s="62"/>
      <c r="D115" s="62"/>
      <c r="E115" s="129"/>
      <c r="F115" s="129"/>
    </row>
    <row r="116" spans="1:6">
      <c r="C116" s="62"/>
      <c r="D116" s="376"/>
      <c r="E116" s="376"/>
      <c r="F116" s="99"/>
    </row>
    <row r="117" spans="1:6">
      <c r="C117" s="62"/>
      <c r="D117" s="62"/>
      <c r="E117" s="129"/>
      <c r="F117" s="129"/>
    </row>
    <row r="118" spans="1:6">
      <c r="C118" s="62"/>
      <c r="D118" s="62"/>
      <c r="E118" s="129"/>
      <c r="F118" s="129"/>
    </row>
  </sheetData>
  <mergeCells count="77">
    <mergeCell ref="A2:F2"/>
    <mergeCell ref="B7:F7"/>
    <mergeCell ref="B20:F20"/>
    <mergeCell ref="B13:B18"/>
    <mergeCell ref="A7:A19"/>
    <mergeCell ref="B19:D19"/>
    <mergeCell ref="C8:D8"/>
    <mergeCell ref="A20:A37"/>
    <mergeCell ref="A1:F1"/>
    <mergeCell ref="D116:E116"/>
    <mergeCell ref="B89:D89"/>
    <mergeCell ref="B112:D112"/>
    <mergeCell ref="C87:D87"/>
    <mergeCell ref="C88:D88"/>
    <mergeCell ref="B90:F90"/>
    <mergeCell ref="B111:D111"/>
    <mergeCell ref="C94:D94"/>
    <mergeCell ref="B113:D113"/>
    <mergeCell ref="A107:A110"/>
    <mergeCell ref="B107:F107"/>
    <mergeCell ref="C108:D108"/>
    <mergeCell ref="C109:D109"/>
    <mergeCell ref="C100:D100"/>
    <mergeCell ref="A98:A102"/>
    <mergeCell ref="C101:D101"/>
    <mergeCell ref="B110:D110"/>
    <mergeCell ref="B56:F56"/>
    <mergeCell ref="B102:D102"/>
    <mergeCell ref="C39:D39"/>
    <mergeCell ref="B94:B96"/>
    <mergeCell ref="B97:D97"/>
    <mergeCell ref="C91:D91"/>
    <mergeCell ref="B99:D99"/>
    <mergeCell ref="B98:F98"/>
    <mergeCell ref="B68:D68"/>
    <mergeCell ref="C65:D65"/>
    <mergeCell ref="B91:B93"/>
    <mergeCell ref="B39:B43"/>
    <mergeCell ref="C78:D78"/>
    <mergeCell ref="B64:F64"/>
    <mergeCell ref="A86:A89"/>
    <mergeCell ref="B84:D84"/>
    <mergeCell ref="B74:F74"/>
    <mergeCell ref="A74:A84"/>
    <mergeCell ref="C75:D75"/>
    <mergeCell ref="B37:D37"/>
    <mergeCell ref="B38:F38"/>
    <mergeCell ref="A56:A63"/>
    <mergeCell ref="A45:A55"/>
    <mergeCell ref="B63:D63"/>
    <mergeCell ref="A103:A106"/>
    <mergeCell ref="C104:D104"/>
    <mergeCell ref="C105:D105"/>
    <mergeCell ref="B106:D106"/>
    <mergeCell ref="B103:F103"/>
    <mergeCell ref="B46:B54"/>
    <mergeCell ref="A90:A97"/>
    <mergeCell ref="A64:A73"/>
    <mergeCell ref="B73:D73"/>
    <mergeCell ref="C21:D21"/>
    <mergeCell ref="B8:B11"/>
    <mergeCell ref="C24:D24"/>
    <mergeCell ref="C31:D31"/>
    <mergeCell ref="C58:D58"/>
    <mergeCell ref="C57:D57"/>
    <mergeCell ref="B55:D55"/>
    <mergeCell ref="C46:D46"/>
    <mergeCell ref="B114:D114"/>
    <mergeCell ref="A6:D6"/>
    <mergeCell ref="B45:F45"/>
    <mergeCell ref="A38:A44"/>
    <mergeCell ref="B44:D44"/>
    <mergeCell ref="B85:D85"/>
    <mergeCell ref="C79:D79"/>
    <mergeCell ref="B86:F86"/>
    <mergeCell ref="B22:B36"/>
    <mergeCell ref="C22:D22"/>
  </mergeCells>
  <phoneticPr fontId="0" type="noConversion"/>
  <printOptions horizontalCentered="1"/>
  <pageMargins left="0.4" right="0.28000000000000003" top="0.37" bottom="0.41" header="0.17" footer="0.19685039370078741"/>
  <pageSetup paperSize="9" scale="77" firstPageNumber="39" orientation="portrait" r:id="rId1"/>
  <headerFooter alignWithMargins="0">
    <oddHeader>&amp;R&amp;"Times New Roman,Normál"2. számú melléklet</oddHeader>
    <oddFooter>&amp;C&amp;"Times New Roman,Normál"&amp;P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3" enableFormatConditionsCalculation="0">
    <tabColor indexed="34"/>
  </sheetPr>
  <dimension ref="A1:J54"/>
  <sheetViews>
    <sheetView topLeftCell="A31" zoomScaleNormal="100" workbookViewId="0">
      <selection activeCell="G18" sqref="G18"/>
    </sheetView>
  </sheetViews>
  <sheetFormatPr defaultRowHeight="15.75" customHeight="1"/>
  <cols>
    <col min="1" max="1" width="2.42578125" style="1" bestFit="1" customWidth="1"/>
    <col min="2" max="2" width="3.7109375" style="1" customWidth="1"/>
    <col min="3" max="3" width="45.5703125" style="2" customWidth="1"/>
    <col min="4" max="4" width="6.7109375" style="33" customWidth="1"/>
    <col min="5" max="5" width="16" style="33" customWidth="1"/>
    <col min="6" max="16384" width="9.140625" style="2"/>
  </cols>
  <sheetData>
    <row r="1" spans="1:10" ht="15.75" customHeight="1">
      <c r="A1" s="356" t="s">
        <v>511</v>
      </c>
      <c r="B1" s="356"/>
      <c r="C1" s="356"/>
      <c r="D1" s="356"/>
      <c r="E1" s="356"/>
      <c r="F1" s="16"/>
    </row>
    <row r="2" spans="1:10" ht="15.75" customHeight="1">
      <c r="A2" s="356" t="s">
        <v>220</v>
      </c>
      <c r="B2" s="356"/>
      <c r="C2" s="356"/>
      <c r="D2" s="356"/>
      <c r="E2" s="356"/>
      <c r="F2" s="16"/>
      <c r="G2" s="16"/>
      <c r="H2" s="16"/>
      <c r="I2" s="16"/>
      <c r="J2" s="16"/>
    </row>
    <row r="3" spans="1:10" ht="15.75" customHeight="1">
      <c r="A3" s="3"/>
      <c r="B3" s="3"/>
      <c r="C3" s="3"/>
      <c r="D3" s="34"/>
      <c r="E3" s="34"/>
    </row>
    <row r="4" spans="1:10" ht="15.75" customHeight="1">
      <c r="A4" s="3"/>
      <c r="B4" s="3"/>
      <c r="C4" s="3"/>
      <c r="D4" s="34"/>
      <c r="E4" s="34"/>
    </row>
    <row r="5" spans="1:10" ht="15.75" customHeight="1">
      <c r="A5" s="3"/>
      <c r="B5" s="3"/>
      <c r="C5" s="3"/>
      <c r="D5" s="34"/>
      <c r="E5" s="26" t="s">
        <v>0</v>
      </c>
    </row>
    <row r="6" spans="1:10" ht="9" customHeight="1" thickBot="1"/>
    <row r="7" spans="1:10" ht="25.5" customHeight="1" thickBot="1">
      <c r="A7" s="358" t="s">
        <v>133</v>
      </c>
      <c r="B7" s="359"/>
      <c r="C7" s="360"/>
      <c r="D7" s="161" t="s">
        <v>122</v>
      </c>
      <c r="E7" s="286" t="s">
        <v>510</v>
      </c>
    </row>
    <row r="8" spans="1:10" ht="15.75" customHeight="1">
      <c r="A8" s="386" t="s">
        <v>91</v>
      </c>
      <c r="B8" s="387"/>
      <c r="C8" s="387"/>
      <c r="D8" s="86"/>
      <c r="E8" s="304">
        <f>E9+E14+E15</f>
        <v>56209</v>
      </c>
    </row>
    <row r="9" spans="1:10" ht="15.75" customHeight="1">
      <c r="A9" s="388" t="s">
        <v>134</v>
      </c>
      <c r="B9" s="338" t="s">
        <v>91</v>
      </c>
      <c r="C9" s="338"/>
      <c r="D9" s="36"/>
      <c r="E9" s="305">
        <f>SUM(E10:E13)</f>
        <v>53217</v>
      </c>
    </row>
    <row r="10" spans="1:10" ht="15.75" customHeight="1">
      <c r="A10" s="388"/>
      <c r="B10" s="17" t="s">
        <v>134</v>
      </c>
      <c r="C10" s="5" t="s">
        <v>12</v>
      </c>
      <c r="D10" s="32" t="s">
        <v>326</v>
      </c>
      <c r="E10" s="12">
        <v>19985</v>
      </c>
    </row>
    <row r="11" spans="1:10" ht="15.75" customHeight="1">
      <c r="A11" s="388"/>
      <c r="B11" s="17" t="s">
        <v>135</v>
      </c>
      <c r="C11" s="5" t="s">
        <v>160</v>
      </c>
      <c r="D11" s="32" t="s">
        <v>327</v>
      </c>
      <c r="E11" s="12">
        <v>4928</v>
      </c>
    </row>
    <row r="12" spans="1:10" ht="15.75" customHeight="1">
      <c r="A12" s="388"/>
      <c r="B12" s="17" t="s">
        <v>136</v>
      </c>
      <c r="C12" s="5" t="s">
        <v>148</v>
      </c>
      <c r="D12" s="32" t="s">
        <v>328</v>
      </c>
      <c r="E12" s="12">
        <v>24867</v>
      </c>
    </row>
    <row r="13" spans="1:10" ht="15.75" customHeight="1">
      <c r="A13" s="388"/>
      <c r="B13" s="17" t="s">
        <v>137</v>
      </c>
      <c r="C13" s="5" t="s">
        <v>218</v>
      </c>
      <c r="D13" s="32" t="s">
        <v>329</v>
      </c>
      <c r="E13" s="12">
        <v>3437</v>
      </c>
    </row>
    <row r="14" spans="1:10" s="16" customFormat="1" ht="15.75" customHeight="1">
      <c r="A14" s="76" t="s">
        <v>135</v>
      </c>
      <c r="B14" s="346" t="s">
        <v>6</v>
      </c>
      <c r="C14" s="346"/>
      <c r="D14" s="35" t="s">
        <v>330</v>
      </c>
      <c r="E14" s="306">
        <v>880</v>
      </c>
    </row>
    <row r="15" spans="1:10" s="16" customFormat="1" ht="15.75" customHeight="1" thickBot="1">
      <c r="A15" s="78" t="s">
        <v>136</v>
      </c>
      <c r="B15" s="397" t="s">
        <v>38</v>
      </c>
      <c r="C15" s="397"/>
      <c r="D15" s="87" t="s">
        <v>331</v>
      </c>
      <c r="E15" s="307">
        <v>2112</v>
      </c>
    </row>
    <row r="16" spans="1:10" s="16" customFormat="1" ht="15.75" customHeight="1">
      <c r="A16" s="394" t="s">
        <v>150</v>
      </c>
      <c r="B16" s="374"/>
      <c r="C16" s="395"/>
      <c r="D16" s="84"/>
      <c r="E16" s="300">
        <f>SUM(E17:E19)</f>
        <v>5558</v>
      </c>
    </row>
    <row r="17" spans="1:5" ht="20.25" customHeight="1">
      <c r="A17" s="79" t="s">
        <v>134</v>
      </c>
      <c r="B17" s="342" t="s">
        <v>150</v>
      </c>
      <c r="C17" s="342"/>
      <c r="D17" s="31" t="s">
        <v>332</v>
      </c>
      <c r="E17" s="12">
        <v>5558</v>
      </c>
    </row>
    <row r="18" spans="1:5" ht="15.75" customHeight="1">
      <c r="A18" s="79" t="s">
        <v>135</v>
      </c>
      <c r="B18" s="390" t="s">
        <v>36</v>
      </c>
      <c r="C18" s="391"/>
      <c r="D18" s="32" t="s">
        <v>333</v>
      </c>
      <c r="E18" s="12"/>
    </row>
    <row r="19" spans="1:5" ht="15.75" customHeight="1" thickBot="1">
      <c r="A19" s="88" t="s">
        <v>136</v>
      </c>
      <c r="B19" s="336" t="s">
        <v>42</v>
      </c>
      <c r="C19" s="336"/>
      <c r="D19" s="74" t="s">
        <v>334</v>
      </c>
      <c r="E19" s="308"/>
    </row>
    <row r="20" spans="1:5" ht="18" customHeight="1">
      <c r="A20" s="386" t="s">
        <v>63</v>
      </c>
      <c r="B20" s="387"/>
      <c r="C20" s="387"/>
      <c r="D20" s="80"/>
      <c r="E20" s="309">
        <f>E21+E24</f>
        <v>1000</v>
      </c>
    </row>
    <row r="21" spans="1:5" s="16" customFormat="1" ht="18" customHeight="1">
      <c r="A21" s="388" t="s">
        <v>134</v>
      </c>
      <c r="B21" s="338" t="s">
        <v>57</v>
      </c>
      <c r="C21" s="384"/>
      <c r="D21" s="23" t="s">
        <v>335</v>
      </c>
      <c r="E21" s="306">
        <f>SUM(E22:E23)</f>
        <v>0</v>
      </c>
    </row>
    <row r="22" spans="1:5" ht="18" customHeight="1">
      <c r="A22" s="388"/>
      <c r="B22" s="17" t="s">
        <v>134</v>
      </c>
      <c r="C22" s="19" t="s">
        <v>64</v>
      </c>
      <c r="D22" s="8"/>
      <c r="E22" s="12">
        <v>0</v>
      </c>
    </row>
    <row r="23" spans="1:5" ht="18" customHeight="1">
      <c r="A23" s="388"/>
      <c r="B23" s="17" t="s">
        <v>135</v>
      </c>
      <c r="C23" s="19" t="s">
        <v>65</v>
      </c>
      <c r="D23" s="8"/>
      <c r="E23" s="12"/>
    </row>
    <row r="24" spans="1:5" s="16" customFormat="1" ht="18" customHeight="1">
      <c r="A24" s="388" t="s">
        <v>135</v>
      </c>
      <c r="B24" s="338" t="s">
        <v>60</v>
      </c>
      <c r="C24" s="384"/>
      <c r="D24" s="23" t="s">
        <v>336</v>
      </c>
      <c r="E24" s="306">
        <f>SUM(E25:E26)</f>
        <v>1000</v>
      </c>
    </row>
    <row r="25" spans="1:5" ht="15.75" customHeight="1">
      <c r="A25" s="388"/>
      <c r="B25" s="17" t="s">
        <v>134</v>
      </c>
      <c r="C25" s="19" t="s">
        <v>64</v>
      </c>
      <c r="D25" s="32"/>
      <c r="E25" s="12">
        <v>1000</v>
      </c>
    </row>
    <row r="26" spans="1:5" ht="15.75" customHeight="1" thickBot="1">
      <c r="A26" s="389"/>
      <c r="B26" s="64" t="s">
        <v>135</v>
      </c>
      <c r="C26" s="63" t="s">
        <v>65</v>
      </c>
      <c r="D26" s="68"/>
      <c r="E26" s="310"/>
    </row>
    <row r="27" spans="1:5" s="16" customFormat="1" ht="18" customHeight="1">
      <c r="A27" s="394" t="s">
        <v>152</v>
      </c>
      <c r="B27" s="374"/>
      <c r="C27" s="395"/>
      <c r="D27" s="86" t="s">
        <v>337</v>
      </c>
      <c r="E27" s="309">
        <f>E28+E29</f>
        <v>5095</v>
      </c>
    </row>
    <row r="28" spans="1:5" s="16" customFormat="1" ht="18" customHeight="1">
      <c r="A28" s="73" t="s">
        <v>134</v>
      </c>
      <c r="B28" s="333" t="s">
        <v>92</v>
      </c>
      <c r="C28" s="334"/>
      <c r="D28" s="72"/>
      <c r="E28" s="300"/>
    </row>
    <row r="29" spans="1:5" s="16" customFormat="1" ht="18" customHeight="1">
      <c r="A29" s="381" t="s">
        <v>135</v>
      </c>
      <c r="B29" s="333" t="s">
        <v>45</v>
      </c>
      <c r="C29" s="334"/>
      <c r="D29" s="72"/>
      <c r="E29" s="300">
        <f>SUM(E30:E31)</f>
        <v>5095</v>
      </c>
    </row>
    <row r="30" spans="1:5" ht="18" customHeight="1">
      <c r="A30" s="382"/>
      <c r="B30" s="91" t="s">
        <v>134</v>
      </c>
      <c r="C30" s="89" t="s">
        <v>33</v>
      </c>
      <c r="D30" s="90" t="s">
        <v>337</v>
      </c>
      <c r="E30" s="311">
        <v>5095</v>
      </c>
    </row>
    <row r="31" spans="1:5" s="16" customFormat="1" ht="18" customHeight="1" thickBot="1">
      <c r="A31" s="383"/>
      <c r="B31" s="92" t="s">
        <v>135</v>
      </c>
      <c r="C31" s="93" t="s">
        <v>123</v>
      </c>
      <c r="D31" s="94"/>
      <c r="E31" s="312"/>
    </row>
    <row r="32" spans="1:5" s="16" customFormat="1" ht="18" customHeight="1" thickBot="1">
      <c r="A32" s="95"/>
      <c r="B32" s="396" t="s">
        <v>52</v>
      </c>
      <c r="C32" s="396"/>
      <c r="D32" s="96"/>
      <c r="E32" s="313">
        <f>E8+E16+E20+E27</f>
        <v>67862</v>
      </c>
    </row>
    <row r="33" spans="1:5" s="16" customFormat="1" ht="18" customHeight="1">
      <c r="A33" s="73">
        <v>1</v>
      </c>
      <c r="B33" s="385" t="s">
        <v>23</v>
      </c>
      <c r="C33" s="385"/>
      <c r="D33" s="84"/>
      <c r="E33" s="300">
        <f>SUM(E34:E35)</f>
        <v>0</v>
      </c>
    </row>
    <row r="34" spans="1:5" s="16" customFormat="1" ht="18" customHeight="1">
      <c r="A34" s="392"/>
      <c r="B34" s="17" t="s">
        <v>134</v>
      </c>
      <c r="C34" s="41" t="s">
        <v>32</v>
      </c>
      <c r="D34" s="31" t="s">
        <v>340</v>
      </c>
      <c r="E34" s="12">
        <v>0</v>
      </c>
    </row>
    <row r="35" spans="1:5" s="16" customFormat="1" ht="18" customHeight="1">
      <c r="A35" s="393"/>
      <c r="B35" s="17" t="s">
        <v>135</v>
      </c>
      <c r="C35" s="41" t="s">
        <v>110</v>
      </c>
      <c r="D35" s="31" t="s">
        <v>340</v>
      </c>
      <c r="E35" s="12">
        <v>0</v>
      </c>
    </row>
    <row r="36" spans="1:5" s="16" customFormat="1" ht="18" customHeight="1">
      <c r="A36" s="25" t="s">
        <v>135</v>
      </c>
      <c r="B36" s="346" t="s">
        <v>24</v>
      </c>
      <c r="C36" s="346"/>
      <c r="D36" s="36" t="s">
        <v>338</v>
      </c>
      <c r="E36" s="306">
        <f>SUM(E37:E39)</f>
        <v>0</v>
      </c>
    </row>
    <row r="37" spans="1:5" s="16" customFormat="1" ht="18" customHeight="1">
      <c r="A37" s="392"/>
      <c r="B37" s="17" t="s">
        <v>134</v>
      </c>
      <c r="C37" s="5" t="s">
        <v>25</v>
      </c>
      <c r="D37" s="31"/>
      <c r="E37" s="12">
        <v>0</v>
      </c>
    </row>
    <row r="38" spans="1:5" s="16" customFormat="1" ht="18" customHeight="1">
      <c r="A38" s="393"/>
      <c r="B38" s="17" t="s">
        <v>135</v>
      </c>
      <c r="C38" s="5" t="s">
        <v>26</v>
      </c>
      <c r="D38" s="31" t="s">
        <v>338</v>
      </c>
      <c r="E38" s="12"/>
    </row>
    <row r="39" spans="1:5" s="16" customFormat="1" ht="18" customHeight="1" thickBot="1">
      <c r="A39" s="83"/>
      <c r="B39" s="65" t="s">
        <v>136</v>
      </c>
      <c r="C39" s="97" t="s">
        <v>51</v>
      </c>
      <c r="D39" s="60"/>
      <c r="E39" s="308">
        <v>0</v>
      </c>
    </row>
    <row r="40" spans="1:5" s="16" customFormat="1" ht="18" customHeight="1">
      <c r="A40" s="343" t="s">
        <v>512</v>
      </c>
      <c r="B40" s="344"/>
      <c r="C40" s="344"/>
      <c r="D40" s="344"/>
      <c r="E40" s="345"/>
    </row>
    <row r="41" spans="1:5" s="16" customFormat="1" ht="18" customHeight="1">
      <c r="A41" s="155" t="s">
        <v>134</v>
      </c>
      <c r="B41" s="342" t="s">
        <v>513</v>
      </c>
      <c r="C41" s="342"/>
      <c r="D41" s="128" t="s">
        <v>514</v>
      </c>
      <c r="E41" s="123">
        <v>915</v>
      </c>
    </row>
    <row r="42" spans="1:5" s="16" customFormat="1" ht="18" customHeight="1" thickBot="1">
      <c r="A42" s="155"/>
      <c r="B42" s="328" t="s">
        <v>515</v>
      </c>
      <c r="C42" s="328"/>
      <c r="D42" s="328"/>
      <c r="E42" s="294">
        <f>SUM(E40:E41)</f>
        <v>915</v>
      </c>
    </row>
    <row r="43" spans="1:5" s="16" customFormat="1" ht="18" customHeight="1">
      <c r="A43" s="343" t="s">
        <v>205</v>
      </c>
      <c r="B43" s="344"/>
      <c r="C43" s="344"/>
      <c r="D43" s="344"/>
      <c r="E43" s="345"/>
    </row>
    <row r="44" spans="1:5" s="16" customFormat="1" ht="18" customHeight="1">
      <c r="A44" s="155" t="s">
        <v>134</v>
      </c>
      <c r="B44" s="342" t="s">
        <v>206</v>
      </c>
      <c r="C44" s="342"/>
      <c r="D44" s="128" t="s">
        <v>339</v>
      </c>
      <c r="E44" s="123">
        <v>0</v>
      </c>
    </row>
    <row r="45" spans="1:5" s="16" customFormat="1" ht="18" customHeight="1">
      <c r="A45" s="155" t="s">
        <v>135</v>
      </c>
      <c r="B45" s="342" t="s">
        <v>207</v>
      </c>
      <c r="C45" s="342"/>
      <c r="D45" s="128"/>
      <c r="E45" s="123">
        <v>0</v>
      </c>
    </row>
    <row r="46" spans="1:5" s="16" customFormat="1" ht="18" customHeight="1" thickBot="1">
      <c r="A46" s="155"/>
      <c r="B46" s="328" t="s">
        <v>208</v>
      </c>
      <c r="C46" s="328"/>
      <c r="D46" s="328"/>
      <c r="E46" s="294">
        <f>SUM(E44:E45)</f>
        <v>0</v>
      </c>
    </row>
    <row r="47" spans="1:5" s="16" customFormat="1" ht="18" customHeight="1" thickBot="1">
      <c r="A47" s="95"/>
      <c r="B47" s="329" t="s">
        <v>15</v>
      </c>
      <c r="C47" s="330"/>
      <c r="D47" s="96"/>
      <c r="E47" s="293">
        <f>E36+E33+E46+E42</f>
        <v>915</v>
      </c>
    </row>
    <row r="48" spans="1:5" s="16" customFormat="1" ht="21" customHeight="1" thickBot="1">
      <c r="A48" s="24"/>
      <c r="B48" s="379" t="s">
        <v>96</v>
      </c>
      <c r="C48" s="379"/>
      <c r="D48" s="37"/>
      <c r="E48" s="295">
        <f>E32+E47</f>
        <v>68777</v>
      </c>
    </row>
    <row r="49" spans="1:5" ht="21" customHeight="1" thickBot="1">
      <c r="A49" s="163"/>
      <c r="B49" s="324" t="s">
        <v>222</v>
      </c>
      <c r="C49" s="325"/>
      <c r="D49" s="164"/>
      <c r="E49" s="296">
        <v>0</v>
      </c>
    </row>
    <row r="50" spans="1:5" ht="21" customHeight="1" thickBot="1">
      <c r="A50" s="21"/>
      <c r="B50" s="324" t="s">
        <v>219</v>
      </c>
      <c r="C50" s="325"/>
      <c r="D50" s="43"/>
      <c r="E50" s="295">
        <f>E48+E49</f>
        <v>68777</v>
      </c>
    </row>
    <row r="51" spans="1:5" ht="15.75" customHeight="1" thickBot="1">
      <c r="A51" s="162"/>
      <c r="B51" s="62"/>
      <c r="C51" s="9"/>
      <c r="D51" s="38"/>
      <c r="E51" s="314"/>
    </row>
    <row r="52" spans="1:5" ht="15.75" customHeight="1">
      <c r="A52" s="28" t="s">
        <v>134</v>
      </c>
      <c r="B52" s="335" t="s">
        <v>166</v>
      </c>
      <c r="C52" s="335"/>
      <c r="D52" s="80"/>
      <c r="E52" s="297">
        <f>E9+E14+E15+E23+E30+E37+E44+E42</f>
        <v>62219</v>
      </c>
    </row>
    <row r="53" spans="1:5" ht="15.75" customHeight="1" thickBot="1">
      <c r="A53" s="77" t="s">
        <v>135</v>
      </c>
      <c r="B53" s="336" t="s">
        <v>167</v>
      </c>
      <c r="C53" s="336"/>
      <c r="D53" s="81"/>
      <c r="E53" s="288">
        <f>E16+E25+E31+E38</f>
        <v>6558</v>
      </c>
    </row>
    <row r="54" spans="1:5" ht="21" customHeight="1" thickBot="1">
      <c r="A54" s="21"/>
      <c r="B54" s="379" t="s">
        <v>96</v>
      </c>
      <c r="C54" s="379"/>
      <c r="D54" s="82"/>
      <c r="E54" s="295">
        <f>SUM(E52:E53)</f>
        <v>68777</v>
      </c>
    </row>
  </sheetData>
  <mergeCells count="40">
    <mergeCell ref="A1:E1"/>
    <mergeCell ref="B32:C32"/>
    <mergeCell ref="A9:A13"/>
    <mergeCell ref="B9:C9"/>
    <mergeCell ref="B17:C17"/>
    <mergeCell ref="A20:C20"/>
    <mergeCell ref="A21:A23"/>
    <mergeCell ref="B15:C15"/>
    <mergeCell ref="A16:C16"/>
    <mergeCell ref="B28:C28"/>
    <mergeCell ref="A2:E2"/>
    <mergeCell ref="B53:C53"/>
    <mergeCell ref="A34:A35"/>
    <mergeCell ref="A37:A38"/>
    <mergeCell ref="A27:C27"/>
    <mergeCell ref="B49:C49"/>
    <mergeCell ref="B50:C50"/>
    <mergeCell ref="A7:C7"/>
    <mergeCell ref="A43:E43"/>
    <mergeCell ref="B44:C44"/>
    <mergeCell ref="B54:C54"/>
    <mergeCell ref="B48:C48"/>
    <mergeCell ref="B47:C47"/>
    <mergeCell ref="A8:C8"/>
    <mergeCell ref="B14:C14"/>
    <mergeCell ref="B46:D46"/>
    <mergeCell ref="B52:C52"/>
    <mergeCell ref="A24:A26"/>
    <mergeCell ref="B18:C18"/>
    <mergeCell ref="B19:C19"/>
    <mergeCell ref="A29:A31"/>
    <mergeCell ref="B45:C45"/>
    <mergeCell ref="B21:C21"/>
    <mergeCell ref="B24:C24"/>
    <mergeCell ref="B36:C36"/>
    <mergeCell ref="B33:C33"/>
    <mergeCell ref="B29:C29"/>
    <mergeCell ref="A40:E40"/>
    <mergeCell ref="B41:C41"/>
    <mergeCell ref="B42:D42"/>
  </mergeCells>
  <phoneticPr fontId="0" type="noConversion"/>
  <printOptions horizontalCentered="1"/>
  <pageMargins left="0.23622047244094491" right="0.19685039370078741" top="1.03" bottom="0.83" header="0.59055118110236227" footer="0.51181102362204722"/>
  <pageSetup paperSize="9" scale="77" firstPageNumber="40" orientation="portrait" r:id="rId1"/>
  <headerFooter alignWithMargins="0">
    <oddHeader>&amp;R&amp;"Times New Roman,Normál"3. számú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4" enableFormatConditionsCalculation="0">
    <tabColor indexed="11"/>
  </sheetPr>
  <dimension ref="A1:F75"/>
  <sheetViews>
    <sheetView zoomScaleNormal="100" zoomScaleSheetLayoutView="100" workbookViewId="0">
      <selection activeCell="D14" sqref="D14"/>
    </sheetView>
  </sheetViews>
  <sheetFormatPr defaultRowHeight="15" customHeight="1"/>
  <cols>
    <col min="1" max="1" width="3.42578125" style="1" bestFit="1" customWidth="1"/>
    <col min="2" max="2" width="3.7109375" style="2" customWidth="1"/>
    <col min="3" max="3" width="3.140625" style="2" bestFit="1" customWidth="1"/>
    <col min="4" max="4" width="41.7109375" style="2" customWidth="1"/>
    <col min="5" max="5" width="12.85546875" style="33" bestFit="1" customWidth="1"/>
    <col min="6" max="6" width="14" style="33" bestFit="1" customWidth="1"/>
    <col min="7" max="16384" width="9.140625" style="2"/>
  </cols>
  <sheetData>
    <row r="1" spans="1:6" ht="15" customHeight="1">
      <c r="A1" s="356" t="s">
        <v>511</v>
      </c>
      <c r="B1" s="356"/>
      <c r="C1" s="356"/>
      <c r="D1" s="356"/>
      <c r="E1" s="356"/>
      <c r="F1" s="356"/>
    </row>
    <row r="2" spans="1:6" ht="15" customHeight="1">
      <c r="A2" s="356" t="s">
        <v>159</v>
      </c>
      <c r="B2" s="356"/>
      <c r="C2" s="356"/>
      <c r="D2" s="356"/>
      <c r="E2" s="356"/>
      <c r="F2" s="356"/>
    </row>
    <row r="3" spans="1:6" ht="15" customHeight="1">
      <c r="A3" s="3"/>
      <c r="B3" s="3"/>
      <c r="C3" s="16"/>
      <c r="D3" s="16"/>
      <c r="E3" s="34"/>
      <c r="F3" s="26" t="s">
        <v>0</v>
      </c>
    </row>
    <row r="4" spans="1:6" ht="9" customHeight="1" thickBot="1"/>
    <row r="5" spans="1:6" ht="25.5" customHeight="1" thickBot="1">
      <c r="A5" s="358" t="s">
        <v>133</v>
      </c>
      <c r="B5" s="359"/>
      <c r="C5" s="359"/>
      <c r="D5" s="360"/>
      <c r="E5" s="161" t="s">
        <v>122</v>
      </c>
      <c r="F5" s="286" t="s">
        <v>510</v>
      </c>
    </row>
    <row r="6" spans="1:6" ht="15" customHeight="1">
      <c r="A6" s="371" t="s">
        <v>134</v>
      </c>
      <c r="B6" s="70" t="s">
        <v>91</v>
      </c>
      <c r="C6" s="71"/>
      <c r="D6" s="71"/>
      <c r="E6" s="71"/>
      <c r="F6" s="315"/>
    </row>
    <row r="7" spans="1:6" s="16" customFormat="1" ht="15" customHeight="1">
      <c r="A7" s="363"/>
      <c r="B7" s="369" t="s">
        <v>134</v>
      </c>
      <c r="C7" s="370" t="s">
        <v>86</v>
      </c>
      <c r="D7" s="370"/>
      <c r="E7" s="110" t="s">
        <v>326</v>
      </c>
      <c r="F7" s="122">
        <f>SUM(F8:F9)</f>
        <v>19985</v>
      </c>
    </row>
    <row r="8" spans="1:6" s="9" customFormat="1" ht="15" customHeight="1">
      <c r="A8" s="363"/>
      <c r="B8" s="369"/>
      <c r="C8" s="11" t="s">
        <v>134</v>
      </c>
      <c r="D8" s="8" t="s">
        <v>341</v>
      </c>
      <c r="E8" s="11" t="s">
        <v>343</v>
      </c>
      <c r="F8" s="123">
        <v>13248</v>
      </c>
    </row>
    <row r="9" spans="1:6" s="9" customFormat="1" ht="15" customHeight="1">
      <c r="A9" s="363"/>
      <c r="B9" s="369"/>
      <c r="C9" s="11" t="s">
        <v>135</v>
      </c>
      <c r="D9" s="19" t="s">
        <v>342</v>
      </c>
      <c r="E9" s="17" t="s">
        <v>344</v>
      </c>
      <c r="F9" s="123">
        <v>6737</v>
      </c>
    </row>
    <row r="10" spans="1:6" s="16" customFormat="1" ht="15" customHeight="1">
      <c r="A10" s="363"/>
      <c r="B10" s="369" t="s">
        <v>135</v>
      </c>
      <c r="C10" s="370" t="s">
        <v>160</v>
      </c>
      <c r="D10" s="370"/>
      <c r="E10" s="110" t="s">
        <v>327</v>
      </c>
      <c r="F10" s="122">
        <f>SUM(F11:F11)</f>
        <v>4928</v>
      </c>
    </row>
    <row r="11" spans="1:6" s="16" customFormat="1" ht="15" customHeight="1">
      <c r="A11" s="363"/>
      <c r="B11" s="369"/>
      <c r="C11" s="11" t="s">
        <v>134</v>
      </c>
      <c r="D11" s="5" t="s">
        <v>517</v>
      </c>
      <c r="E11" s="11" t="s">
        <v>516</v>
      </c>
      <c r="F11" s="123">
        <v>4928</v>
      </c>
    </row>
    <row r="12" spans="1:6" s="16" customFormat="1" ht="15" customHeight="1">
      <c r="A12" s="363"/>
      <c r="B12" s="369" t="s">
        <v>136</v>
      </c>
      <c r="C12" s="370" t="s">
        <v>117</v>
      </c>
      <c r="D12" s="370"/>
      <c r="E12" s="110" t="s">
        <v>328</v>
      </c>
      <c r="F12" s="122">
        <f>SUM(F13:F20)</f>
        <v>24867</v>
      </c>
    </row>
    <row r="13" spans="1:6" s="16" customFormat="1" ht="15" customHeight="1">
      <c r="A13" s="363"/>
      <c r="B13" s="369"/>
      <c r="C13" s="11" t="s">
        <v>134</v>
      </c>
      <c r="D13" s="8" t="s">
        <v>66</v>
      </c>
      <c r="E13" s="11" t="s">
        <v>345</v>
      </c>
      <c r="F13" s="123">
        <v>3892</v>
      </c>
    </row>
    <row r="14" spans="1:6" s="16" customFormat="1" ht="15" customHeight="1">
      <c r="A14" s="363"/>
      <c r="B14" s="369"/>
      <c r="C14" s="11" t="s">
        <v>135</v>
      </c>
      <c r="D14" s="8" t="s">
        <v>209</v>
      </c>
      <c r="E14" s="11" t="s">
        <v>346</v>
      </c>
      <c r="F14" s="123">
        <v>694</v>
      </c>
    </row>
    <row r="15" spans="1:6" s="16" customFormat="1" ht="15" customHeight="1">
      <c r="A15" s="363"/>
      <c r="B15" s="369"/>
      <c r="C15" s="11" t="s">
        <v>136</v>
      </c>
      <c r="D15" s="8" t="s">
        <v>210</v>
      </c>
      <c r="E15" s="11" t="s">
        <v>347</v>
      </c>
      <c r="F15" s="123">
        <v>14799</v>
      </c>
    </row>
    <row r="16" spans="1:6" s="16" customFormat="1" ht="15" customHeight="1">
      <c r="A16" s="363"/>
      <c r="B16" s="369"/>
      <c r="C16" s="11">
        <v>4</v>
      </c>
      <c r="D16" s="8" t="s">
        <v>348</v>
      </c>
      <c r="E16" s="11" t="s">
        <v>349</v>
      </c>
      <c r="F16" s="123">
        <v>36</v>
      </c>
    </row>
    <row r="17" spans="1:6" s="16" customFormat="1" ht="15" customHeight="1">
      <c r="A17" s="363"/>
      <c r="B17" s="369"/>
      <c r="C17" s="11" t="s">
        <v>138</v>
      </c>
      <c r="D17" s="8" t="s">
        <v>350</v>
      </c>
      <c r="E17" s="11" t="s">
        <v>351</v>
      </c>
      <c r="F17" s="123">
        <v>5446</v>
      </c>
    </row>
    <row r="18" spans="1:6" s="16" customFormat="1" ht="15" customHeight="1">
      <c r="A18" s="363"/>
      <c r="B18" s="369"/>
      <c r="C18" s="11"/>
      <c r="D18" s="8"/>
      <c r="E18" s="11"/>
      <c r="F18" s="123"/>
    </row>
    <row r="19" spans="1:6" s="16" customFormat="1" ht="15" customHeight="1">
      <c r="A19" s="363"/>
      <c r="B19" s="369"/>
      <c r="C19" s="11"/>
      <c r="D19" s="8"/>
      <c r="E19" s="11"/>
      <c r="F19" s="123"/>
    </row>
    <row r="20" spans="1:6" s="16" customFormat="1" ht="15" customHeight="1">
      <c r="A20" s="363"/>
      <c r="B20" s="369"/>
      <c r="C20" s="11"/>
      <c r="D20" s="8"/>
      <c r="E20" s="11"/>
      <c r="F20" s="123"/>
    </row>
    <row r="21" spans="1:6" s="16" customFormat="1" ht="15" customHeight="1">
      <c r="A21" s="363"/>
      <c r="B21" s="23"/>
      <c r="C21" s="370"/>
      <c r="D21" s="370"/>
      <c r="E21" s="110"/>
      <c r="F21" s="122"/>
    </row>
    <row r="22" spans="1:6" s="16" customFormat="1" ht="15" customHeight="1">
      <c r="A22" s="363"/>
      <c r="B22" s="23" t="s">
        <v>137</v>
      </c>
      <c r="C22" s="370" t="s">
        <v>352</v>
      </c>
      <c r="D22" s="370"/>
      <c r="E22" s="110" t="s">
        <v>329</v>
      </c>
      <c r="F22" s="122">
        <v>3437</v>
      </c>
    </row>
    <row r="23" spans="1:6" ht="15" customHeight="1" thickBot="1">
      <c r="A23" s="364"/>
      <c r="B23" s="406" t="s">
        <v>10</v>
      </c>
      <c r="C23" s="407"/>
      <c r="D23" s="408"/>
      <c r="E23" s="111"/>
      <c r="F23" s="299">
        <f>F7+F10+F12+F21+F22</f>
        <v>53217</v>
      </c>
    </row>
    <row r="24" spans="1:6" ht="15" customHeight="1">
      <c r="A24" s="362" t="s">
        <v>135</v>
      </c>
      <c r="B24" s="398" t="s">
        <v>5</v>
      </c>
      <c r="C24" s="399"/>
      <c r="D24" s="399"/>
      <c r="E24" s="399"/>
      <c r="F24" s="400"/>
    </row>
    <row r="25" spans="1:6" ht="15" customHeight="1">
      <c r="A25" s="363"/>
      <c r="B25" s="11" t="s">
        <v>134</v>
      </c>
      <c r="C25" s="342" t="s">
        <v>119</v>
      </c>
      <c r="D25" s="342"/>
      <c r="E25" s="11"/>
      <c r="F25" s="123"/>
    </row>
    <row r="26" spans="1:6" ht="15" customHeight="1">
      <c r="A26" s="363"/>
      <c r="B26" s="11" t="s">
        <v>135</v>
      </c>
      <c r="C26" s="342" t="s">
        <v>6</v>
      </c>
      <c r="D26" s="342"/>
      <c r="E26" s="11" t="s">
        <v>330</v>
      </c>
      <c r="F26" s="123">
        <v>880</v>
      </c>
    </row>
    <row r="27" spans="1:6" ht="15" customHeight="1">
      <c r="A27" s="363"/>
      <c r="B27" s="11" t="s">
        <v>136</v>
      </c>
      <c r="C27" s="342" t="s">
        <v>36</v>
      </c>
      <c r="D27" s="342"/>
      <c r="E27" s="11" t="s">
        <v>333</v>
      </c>
      <c r="F27" s="123"/>
    </row>
    <row r="28" spans="1:6" ht="15" customHeight="1" thickBot="1">
      <c r="A28" s="364"/>
      <c r="B28" s="365" t="s">
        <v>37</v>
      </c>
      <c r="C28" s="365"/>
      <c r="D28" s="365"/>
      <c r="E28" s="111"/>
      <c r="F28" s="299">
        <f>SUM(F25:F27)</f>
        <v>880</v>
      </c>
    </row>
    <row r="29" spans="1:6" ht="15" customHeight="1">
      <c r="A29" s="362" t="s">
        <v>136</v>
      </c>
      <c r="B29" s="398" t="s">
        <v>121</v>
      </c>
      <c r="C29" s="399"/>
      <c r="D29" s="399"/>
      <c r="E29" s="399"/>
      <c r="F29" s="400"/>
    </row>
    <row r="30" spans="1:6" ht="15" customHeight="1">
      <c r="A30" s="363"/>
      <c r="B30" s="11" t="s">
        <v>134</v>
      </c>
      <c r="C30" s="342" t="s">
        <v>38</v>
      </c>
      <c r="D30" s="342"/>
      <c r="E30" s="11" t="s">
        <v>331</v>
      </c>
      <c r="F30" s="123">
        <v>2112</v>
      </c>
    </row>
    <row r="31" spans="1:6" ht="15" customHeight="1">
      <c r="A31" s="363"/>
      <c r="B31" s="11" t="s">
        <v>135</v>
      </c>
      <c r="C31" s="342" t="s">
        <v>42</v>
      </c>
      <c r="D31" s="342"/>
      <c r="E31" s="11" t="s">
        <v>334</v>
      </c>
      <c r="F31" s="123"/>
    </row>
    <row r="32" spans="1:6" ht="15" customHeight="1" thickBot="1">
      <c r="A32" s="364"/>
      <c r="B32" s="365" t="s">
        <v>77</v>
      </c>
      <c r="C32" s="365"/>
      <c r="D32" s="365"/>
      <c r="E32" s="111"/>
      <c r="F32" s="299">
        <f>SUM(F30:F31)</f>
        <v>2112</v>
      </c>
    </row>
    <row r="33" spans="1:6" ht="15" customHeight="1">
      <c r="A33" s="362" t="s">
        <v>137</v>
      </c>
      <c r="B33" s="398" t="s">
        <v>11</v>
      </c>
      <c r="C33" s="399"/>
      <c r="D33" s="399"/>
      <c r="E33" s="399"/>
      <c r="F33" s="400"/>
    </row>
    <row r="34" spans="1:6" ht="15" customHeight="1">
      <c r="A34" s="363"/>
      <c r="B34" s="11" t="s">
        <v>134</v>
      </c>
      <c r="C34" s="423" t="s">
        <v>108</v>
      </c>
      <c r="D34" s="423"/>
      <c r="E34" s="17" t="s">
        <v>353</v>
      </c>
      <c r="F34" s="12">
        <v>5558</v>
      </c>
    </row>
    <row r="35" spans="1:6" ht="15" customHeight="1">
      <c r="A35" s="363"/>
      <c r="B35" s="11" t="s">
        <v>135</v>
      </c>
      <c r="C35" s="342" t="s">
        <v>109</v>
      </c>
      <c r="D35" s="342"/>
      <c r="E35" s="17" t="s">
        <v>354</v>
      </c>
      <c r="F35" s="12"/>
    </row>
    <row r="36" spans="1:6" ht="15" customHeight="1">
      <c r="A36" s="372"/>
      <c r="B36" s="59" t="s">
        <v>136</v>
      </c>
      <c r="C36" s="390" t="s">
        <v>7</v>
      </c>
      <c r="D36" s="391"/>
      <c r="E36" s="65" t="s">
        <v>336</v>
      </c>
      <c r="F36" s="12">
        <v>1000</v>
      </c>
    </row>
    <row r="37" spans="1:6" ht="15" customHeight="1" thickBot="1">
      <c r="A37" s="364"/>
      <c r="B37" s="365" t="s">
        <v>83</v>
      </c>
      <c r="C37" s="365"/>
      <c r="D37" s="365"/>
      <c r="E37" s="111" t="s">
        <v>134</v>
      </c>
      <c r="F37" s="14">
        <f>SUM(F34:F36)</f>
        <v>6558</v>
      </c>
    </row>
    <row r="38" spans="1:6" ht="15" customHeight="1">
      <c r="A38" s="416" t="s">
        <v>138</v>
      </c>
      <c r="B38" s="398" t="s">
        <v>152</v>
      </c>
      <c r="C38" s="399"/>
      <c r="D38" s="399"/>
      <c r="E38" s="399"/>
      <c r="F38" s="400"/>
    </row>
    <row r="39" spans="1:6" ht="15" customHeight="1">
      <c r="A39" s="417"/>
      <c r="B39" s="18" t="s">
        <v>134</v>
      </c>
      <c r="C39" s="390" t="s">
        <v>211</v>
      </c>
      <c r="D39" s="391"/>
      <c r="E39" s="42" t="s">
        <v>337</v>
      </c>
      <c r="F39" s="123">
        <v>5095</v>
      </c>
    </row>
    <row r="40" spans="1:6" ht="15" customHeight="1">
      <c r="A40" s="417"/>
      <c r="B40" s="18" t="s">
        <v>135</v>
      </c>
      <c r="C40" s="401" t="s">
        <v>212</v>
      </c>
      <c r="D40" s="402"/>
      <c r="E40" s="112"/>
      <c r="F40" s="123"/>
    </row>
    <row r="41" spans="1:6" ht="15" customHeight="1" thickBot="1">
      <c r="A41" s="418"/>
      <c r="B41" s="406" t="s">
        <v>14</v>
      </c>
      <c r="C41" s="407"/>
      <c r="D41" s="408"/>
      <c r="E41" s="113"/>
      <c r="F41" s="299">
        <f>SUM(F39:F40)</f>
        <v>5095</v>
      </c>
    </row>
    <row r="42" spans="1:6" ht="18" customHeight="1" thickBot="1">
      <c r="A42" s="69" t="s">
        <v>149</v>
      </c>
      <c r="B42" s="410" t="s">
        <v>112</v>
      </c>
      <c r="C42" s="411"/>
      <c r="D42" s="412"/>
      <c r="E42" s="114"/>
      <c r="F42" s="302">
        <f>F23+F28+F32+F37+F41</f>
        <v>67862</v>
      </c>
    </row>
    <row r="43" spans="1:6" ht="18" customHeight="1">
      <c r="A43" s="104"/>
      <c r="B43" s="107"/>
      <c r="C43" s="106"/>
      <c r="D43" s="106"/>
      <c r="E43" s="115"/>
      <c r="F43" s="316"/>
    </row>
    <row r="44" spans="1:6" ht="18" customHeight="1" thickBot="1">
      <c r="A44" s="105"/>
      <c r="B44" s="108"/>
      <c r="C44" s="109"/>
      <c r="D44" s="109"/>
      <c r="E44" s="116"/>
      <c r="F44" s="317"/>
    </row>
    <row r="45" spans="1:6" ht="15" customHeight="1">
      <c r="A45" s="362" t="s">
        <v>151</v>
      </c>
      <c r="B45" s="398" t="s">
        <v>21</v>
      </c>
      <c r="C45" s="399"/>
      <c r="D45" s="399"/>
      <c r="E45" s="399"/>
      <c r="F45" s="400"/>
    </row>
    <row r="46" spans="1:6" ht="15" customHeight="1">
      <c r="A46" s="363"/>
      <c r="B46" s="370" t="s">
        <v>169</v>
      </c>
      <c r="C46" s="370"/>
      <c r="D46" s="370"/>
      <c r="E46" s="110"/>
      <c r="F46" s="122">
        <f>SUM(F47:F48)</f>
        <v>0</v>
      </c>
    </row>
    <row r="47" spans="1:6" ht="15" customHeight="1">
      <c r="A47" s="363"/>
      <c r="B47" s="11" t="s">
        <v>134</v>
      </c>
      <c r="C47" s="342" t="s">
        <v>170</v>
      </c>
      <c r="D47" s="342"/>
      <c r="E47" s="11" t="s">
        <v>338</v>
      </c>
      <c r="F47" s="123"/>
    </row>
    <row r="48" spans="1:6" ht="15" customHeight="1">
      <c r="A48" s="363"/>
      <c r="B48" s="11" t="s">
        <v>135</v>
      </c>
      <c r="C48" s="342" t="s">
        <v>171</v>
      </c>
      <c r="D48" s="342"/>
      <c r="E48" s="11"/>
      <c r="F48" s="123"/>
    </row>
    <row r="49" spans="1:6" ht="15" customHeight="1" thickBot="1">
      <c r="A49" s="364"/>
      <c r="B49" s="422" t="s">
        <v>22</v>
      </c>
      <c r="C49" s="422"/>
      <c r="D49" s="422"/>
      <c r="E49" s="111" t="s">
        <v>157</v>
      </c>
      <c r="F49" s="299">
        <f>F46</f>
        <v>0</v>
      </c>
    </row>
    <row r="50" spans="1:6" ht="15" customHeight="1">
      <c r="A50" s="362" t="s">
        <v>153</v>
      </c>
      <c r="B50" s="413" t="s">
        <v>124</v>
      </c>
      <c r="C50" s="414"/>
      <c r="D50" s="414"/>
      <c r="E50" s="414"/>
      <c r="F50" s="415"/>
    </row>
    <row r="51" spans="1:6" ht="15" customHeight="1">
      <c r="A51" s="363"/>
      <c r="B51" s="370" t="s">
        <v>105</v>
      </c>
      <c r="C51" s="370"/>
      <c r="D51" s="370"/>
      <c r="E51" s="110" t="s">
        <v>98</v>
      </c>
      <c r="F51" s="46">
        <f>SUM(F52:F53)</f>
        <v>0</v>
      </c>
    </row>
    <row r="52" spans="1:6" ht="15" customHeight="1">
      <c r="A52" s="363"/>
      <c r="B52" s="11" t="s">
        <v>134</v>
      </c>
      <c r="C52" s="342" t="s">
        <v>104</v>
      </c>
      <c r="D52" s="342"/>
      <c r="E52" s="11"/>
      <c r="F52" s="12"/>
    </row>
    <row r="53" spans="1:6" ht="15" customHeight="1">
      <c r="A53" s="363"/>
      <c r="B53" s="11" t="s">
        <v>135</v>
      </c>
      <c r="C53" s="342" t="s">
        <v>103</v>
      </c>
      <c r="D53" s="342"/>
      <c r="E53" s="11"/>
      <c r="F53" s="12"/>
    </row>
    <row r="54" spans="1:6" ht="15" customHeight="1">
      <c r="A54" s="372"/>
      <c r="B54" s="419" t="s">
        <v>49</v>
      </c>
      <c r="C54" s="420"/>
      <c r="D54" s="421"/>
      <c r="E54" s="75"/>
      <c r="F54" s="46">
        <f>SUM(F55)</f>
        <v>0</v>
      </c>
    </row>
    <row r="55" spans="1:6" ht="15" customHeight="1">
      <c r="A55" s="372"/>
      <c r="B55" s="59" t="s">
        <v>134</v>
      </c>
      <c r="C55" s="390" t="s">
        <v>50</v>
      </c>
      <c r="D55" s="391"/>
      <c r="E55" s="59"/>
      <c r="F55" s="308"/>
    </row>
    <row r="56" spans="1:6" s="16" customFormat="1" ht="15" customHeight="1" thickBot="1">
      <c r="A56" s="364"/>
      <c r="B56" s="365" t="s">
        <v>125</v>
      </c>
      <c r="C56" s="365"/>
      <c r="D56" s="365"/>
      <c r="E56" s="111" t="s">
        <v>106</v>
      </c>
      <c r="F56" s="14">
        <f>F51+F54</f>
        <v>0</v>
      </c>
    </row>
    <row r="57" spans="1:6" s="16" customFormat="1" ht="15" customHeight="1">
      <c r="A57" s="362" t="s">
        <v>154</v>
      </c>
      <c r="B57" s="413" t="s">
        <v>23</v>
      </c>
      <c r="C57" s="414"/>
      <c r="D57" s="414"/>
      <c r="E57" s="414"/>
      <c r="F57" s="415"/>
    </row>
    <row r="58" spans="1:6" s="16" customFormat="1" ht="15" customHeight="1">
      <c r="A58" s="363"/>
      <c r="B58" s="370" t="s">
        <v>23</v>
      </c>
      <c r="C58" s="370"/>
      <c r="D58" s="370"/>
      <c r="E58" s="110"/>
      <c r="F58" s="46">
        <f>SUM(F59:F60)</f>
        <v>0</v>
      </c>
    </row>
    <row r="59" spans="1:6" s="16" customFormat="1" ht="15" customHeight="1">
      <c r="A59" s="363"/>
      <c r="B59" s="11" t="s">
        <v>134</v>
      </c>
      <c r="C59" s="390" t="s">
        <v>32</v>
      </c>
      <c r="D59" s="391"/>
      <c r="E59" s="11"/>
      <c r="F59" s="12"/>
    </row>
    <row r="60" spans="1:6" s="16" customFormat="1" ht="15" customHeight="1">
      <c r="A60" s="363"/>
      <c r="B60" s="11" t="s">
        <v>135</v>
      </c>
      <c r="C60" s="390" t="s">
        <v>110</v>
      </c>
      <c r="D60" s="391"/>
      <c r="E60" s="11"/>
      <c r="F60" s="12"/>
    </row>
    <row r="61" spans="1:6" s="16" customFormat="1" ht="15" customHeight="1" thickBot="1">
      <c r="A61" s="364"/>
      <c r="B61" s="365" t="s">
        <v>23</v>
      </c>
      <c r="C61" s="365"/>
      <c r="D61" s="365"/>
      <c r="E61" s="111"/>
      <c r="F61" s="14">
        <f>F58</f>
        <v>0</v>
      </c>
    </row>
    <row r="62" spans="1:6" s="16" customFormat="1" ht="15" customHeight="1">
      <c r="A62" s="343" t="s">
        <v>512</v>
      </c>
      <c r="B62" s="344"/>
      <c r="C62" s="344"/>
      <c r="D62" s="344"/>
      <c r="E62" s="344"/>
      <c r="F62" s="345"/>
    </row>
    <row r="63" spans="1:6" s="16" customFormat="1" ht="15" customHeight="1">
      <c r="A63" s="155" t="s">
        <v>134</v>
      </c>
      <c r="B63" s="390" t="s">
        <v>512</v>
      </c>
      <c r="C63" s="409"/>
      <c r="D63" s="391"/>
      <c r="E63" s="6" t="s">
        <v>514</v>
      </c>
      <c r="F63" s="123">
        <v>915</v>
      </c>
    </row>
    <row r="64" spans="1:6" s="16" customFormat="1" ht="15" customHeight="1" thickBot="1">
      <c r="A64" s="155"/>
      <c r="B64" s="152" t="s">
        <v>213</v>
      </c>
      <c r="C64" s="153"/>
      <c r="D64" s="154" t="s">
        <v>515</v>
      </c>
      <c r="E64" s="127"/>
      <c r="F64" s="294">
        <f>SUM(F62:F63)</f>
        <v>915</v>
      </c>
    </row>
    <row r="65" spans="1:6" s="16" customFormat="1" ht="15" customHeight="1">
      <c r="A65" s="343" t="s">
        <v>205</v>
      </c>
      <c r="B65" s="344"/>
      <c r="C65" s="344"/>
      <c r="D65" s="344"/>
      <c r="E65" s="344"/>
      <c r="F65" s="345"/>
    </row>
    <row r="66" spans="1:6" s="16" customFormat="1" ht="15" customHeight="1">
      <c r="A66" s="155" t="s">
        <v>134</v>
      </c>
      <c r="B66" s="390" t="s">
        <v>214</v>
      </c>
      <c r="C66" s="409"/>
      <c r="D66" s="391"/>
      <c r="E66" s="6" t="s">
        <v>339</v>
      </c>
      <c r="F66" s="123">
        <v>0</v>
      </c>
    </row>
    <row r="67" spans="1:6" s="16" customFormat="1" ht="15" customHeight="1">
      <c r="A67" s="155" t="s">
        <v>135</v>
      </c>
      <c r="B67" s="390" t="s">
        <v>215</v>
      </c>
      <c r="C67" s="409"/>
      <c r="D67" s="391"/>
      <c r="E67" s="6"/>
      <c r="F67" s="123"/>
    </row>
    <row r="68" spans="1:6" s="16" customFormat="1" ht="15" customHeight="1" thickBot="1">
      <c r="A68" s="155"/>
      <c r="B68" s="152" t="s">
        <v>213</v>
      </c>
      <c r="C68" s="153"/>
      <c r="D68" s="154"/>
      <c r="E68" s="127"/>
      <c r="F68" s="294">
        <f>SUM(F66:F67)</f>
        <v>0</v>
      </c>
    </row>
    <row r="69" spans="1:6" s="16" customFormat="1" ht="18" customHeight="1" thickBot="1">
      <c r="A69" s="69" t="s">
        <v>154</v>
      </c>
      <c r="B69" s="403" t="s">
        <v>15</v>
      </c>
      <c r="C69" s="404"/>
      <c r="D69" s="405"/>
      <c r="E69" s="117"/>
      <c r="F69" s="302">
        <f>F49+F56+F61+F68+F64</f>
        <v>915</v>
      </c>
    </row>
    <row r="70" spans="1:6" s="9" customFormat="1" ht="21" customHeight="1" thickBot="1">
      <c r="A70" s="27" t="s">
        <v>155</v>
      </c>
      <c r="B70" s="324" t="s">
        <v>96</v>
      </c>
      <c r="C70" s="361"/>
      <c r="D70" s="325"/>
      <c r="E70" s="118"/>
      <c r="F70" s="318">
        <f>F42+F69</f>
        <v>68777</v>
      </c>
    </row>
    <row r="71" spans="1:6" s="9" customFormat="1" ht="15" customHeight="1">
      <c r="A71" s="1"/>
      <c r="B71" s="2"/>
      <c r="C71" s="2"/>
      <c r="D71" s="2"/>
      <c r="E71" s="33"/>
      <c r="F71" s="33"/>
    </row>
    <row r="74" spans="1:6" ht="15" customHeight="1">
      <c r="A74" s="10"/>
      <c r="B74" s="9"/>
      <c r="C74" s="9"/>
      <c r="D74" s="9"/>
      <c r="E74" s="38"/>
      <c r="F74" s="38"/>
    </row>
    <row r="75" spans="1:6" ht="15" customHeight="1">
      <c r="A75" s="3"/>
    </row>
  </sheetData>
  <mergeCells count="63">
    <mergeCell ref="A62:F62"/>
    <mergeCell ref="B63:D63"/>
    <mergeCell ref="A1:F1"/>
    <mergeCell ref="B32:D32"/>
    <mergeCell ref="C25:D25"/>
    <mergeCell ref="B24:F24"/>
    <mergeCell ref="B29:F29"/>
    <mergeCell ref="C31:D31"/>
    <mergeCell ref="C30:D30"/>
    <mergeCell ref="C7:D7"/>
    <mergeCell ref="B7:B9"/>
    <mergeCell ref="B28:D28"/>
    <mergeCell ref="A6:A23"/>
    <mergeCell ref="C12:D12"/>
    <mergeCell ref="C21:D21"/>
    <mergeCell ref="C22:D22"/>
    <mergeCell ref="C26:D26"/>
    <mergeCell ref="C27:D27"/>
    <mergeCell ref="A24:A28"/>
    <mergeCell ref="A2:F2"/>
    <mergeCell ref="A33:A37"/>
    <mergeCell ref="B23:D23"/>
    <mergeCell ref="B10:B11"/>
    <mergeCell ref="B12:B20"/>
    <mergeCell ref="C10:D10"/>
    <mergeCell ref="B37:D37"/>
    <mergeCell ref="C34:D34"/>
    <mergeCell ref="A5:D5"/>
    <mergeCell ref="A29:A32"/>
    <mergeCell ref="B70:D70"/>
    <mergeCell ref="B46:D46"/>
    <mergeCell ref="C47:D47"/>
    <mergeCell ref="C48:D48"/>
    <mergeCell ref="B54:D54"/>
    <mergeCell ref="A65:F65"/>
    <mergeCell ref="B50:F50"/>
    <mergeCell ref="A57:A61"/>
    <mergeCell ref="A45:A49"/>
    <mergeCell ref="B49:D49"/>
    <mergeCell ref="A38:A41"/>
    <mergeCell ref="B51:D51"/>
    <mergeCell ref="C52:D52"/>
    <mergeCell ref="A50:A56"/>
    <mergeCell ref="C53:D53"/>
    <mergeCell ref="B56:D56"/>
    <mergeCell ref="C55:D55"/>
    <mergeCell ref="B45:F45"/>
    <mergeCell ref="B69:D69"/>
    <mergeCell ref="B41:D41"/>
    <mergeCell ref="B67:D67"/>
    <mergeCell ref="B58:D58"/>
    <mergeCell ref="B42:D42"/>
    <mergeCell ref="B66:D66"/>
    <mergeCell ref="B61:D61"/>
    <mergeCell ref="C59:D59"/>
    <mergeCell ref="C60:D60"/>
    <mergeCell ref="B57:F57"/>
    <mergeCell ref="B33:F33"/>
    <mergeCell ref="C35:D35"/>
    <mergeCell ref="C39:D39"/>
    <mergeCell ref="C40:D40"/>
    <mergeCell ref="B38:F38"/>
    <mergeCell ref="C36:D36"/>
  </mergeCells>
  <phoneticPr fontId="0" type="noConversion"/>
  <printOptions horizontalCentered="1"/>
  <pageMargins left="0.22" right="0.16" top="0.39370078740157483" bottom="0.45" header="0.19685039370078741" footer="0.19685039370078741"/>
  <pageSetup paperSize="9" firstPageNumber="41" orientation="portrait" r:id="rId1"/>
  <headerFooter alignWithMargins="0">
    <oddHeader>&amp;R&amp;"Times New Roman,Normál"4. számú melléklet</oddHeader>
    <oddFooter>&amp;C&amp;"Times New Roman,Normál"&amp;P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E32"/>
  <sheetViews>
    <sheetView workbookViewId="0">
      <selection activeCell="E12" sqref="E12"/>
    </sheetView>
  </sheetViews>
  <sheetFormatPr defaultRowHeight="12.75"/>
  <cols>
    <col min="1" max="1" width="5.85546875" style="188" customWidth="1"/>
    <col min="2" max="2" width="47.28515625" style="191" customWidth="1"/>
    <col min="3" max="3" width="14" style="284" customWidth="1"/>
    <col min="4" max="4" width="47.28515625" style="188" customWidth="1"/>
    <col min="5" max="5" width="14" style="284" customWidth="1"/>
    <col min="6" max="16384" width="9.140625" style="188"/>
  </cols>
  <sheetData>
    <row r="1" spans="1:5" ht="39.75" customHeight="1">
      <c r="B1" s="189" t="s">
        <v>387</v>
      </c>
      <c r="C1" s="283"/>
      <c r="D1" s="190"/>
      <c r="E1" s="283"/>
    </row>
    <row r="2" spans="1:5" ht="14.25" thickBot="1">
      <c r="E2" s="192" t="s">
        <v>388</v>
      </c>
    </row>
    <row r="3" spans="1:5" ht="18" customHeight="1" thickBot="1">
      <c r="A3" s="424" t="s">
        <v>389</v>
      </c>
      <c r="B3" s="193" t="s">
        <v>390</v>
      </c>
      <c r="C3" s="194"/>
      <c r="D3" s="193" t="s">
        <v>391</v>
      </c>
      <c r="E3" s="195"/>
    </row>
    <row r="4" spans="1:5" s="199" customFormat="1" ht="35.25" customHeight="1" thickBot="1">
      <c r="A4" s="425"/>
      <c r="B4" s="196" t="s">
        <v>133</v>
      </c>
      <c r="C4" s="197" t="s">
        <v>519</v>
      </c>
      <c r="D4" s="196" t="s">
        <v>133</v>
      </c>
      <c r="E4" s="198" t="s">
        <v>519</v>
      </c>
    </row>
    <row r="5" spans="1:5" s="204" customFormat="1" ht="12" customHeight="1" thickBot="1">
      <c r="A5" s="200">
        <v>1</v>
      </c>
      <c r="B5" s="201">
        <v>2</v>
      </c>
      <c r="C5" s="202" t="s">
        <v>136</v>
      </c>
      <c r="D5" s="201" t="s">
        <v>137</v>
      </c>
      <c r="E5" s="203" t="s">
        <v>138</v>
      </c>
    </row>
    <row r="6" spans="1:5" ht="12.95" customHeight="1">
      <c r="A6" s="205" t="s">
        <v>134</v>
      </c>
      <c r="B6" s="206" t="s">
        <v>53</v>
      </c>
      <c r="C6" s="207">
        <v>13792</v>
      </c>
      <c r="D6" s="206" t="s">
        <v>12</v>
      </c>
      <c r="E6" s="208">
        <v>19985</v>
      </c>
    </row>
    <row r="7" spans="1:5" ht="12.95" customHeight="1">
      <c r="A7" s="209" t="s">
        <v>135</v>
      </c>
      <c r="B7" s="210" t="s">
        <v>8</v>
      </c>
      <c r="C7" s="211">
        <v>6728</v>
      </c>
      <c r="D7" s="210" t="s">
        <v>392</v>
      </c>
      <c r="E7" s="212">
        <v>4928</v>
      </c>
    </row>
    <row r="8" spans="1:5" ht="12.95" customHeight="1">
      <c r="A8" s="209" t="s">
        <v>136</v>
      </c>
      <c r="B8" s="210" t="s">
        <v>393</v>
      </c>
      <c r="C8" s="211"/>
      <c r="D8" s="210" t="s">
        <v>117</v>
      </c>
      <c r="E8" s="212">
        <v>24867</v>
      </c>
    </row>
    <row r="9" spans="1:5" ht="12.95" customHeight="1">
      <c r="A9" s="209" t="s">
        <v>137</v>
      </c>
      <c r="B9" s="213" t="s">
        <v>507</v>
      </c>
      <c r="C9" s="211">
        <v>22864</v>
      </c>
      <c r="D9" s="210" t="s">
        <v>394</v>
      </c>
      <c r="E9" s="212">
        <v>3437</v>
      </c>
    </row>
    <row r="10" spans="1:5" ht="12.95" customHeight="1">
      <c r="A10" s="209" t="s">
        <v>138</v>
      </c>
      <c r="B10" s="210" t="s">
        <v>395</v>
      </c>
      <c r="C10" s="211">
        <v>7047</v>
      </c>
      <c r="D10" s="210" t="s">
        <v>396</v>
      </c>
      <c r="E10" s="212">
        <v>2992</v>
      </c>
    </row>
    <row r="11" spans="1:5" ht="12.95" customHeight="1">
      <c r="A11" s="209" t="s">
        <v>149</v>
      </c>
      <c r="B11" s="210" t="s">
        <v>397</v>
      </c>
      <c r="C11" s="214"/>
      <c r="D11" s="210" t="s">
        <v>398</v>
      </c>
      <c r="E11" s="212">
        <v>5095</v>
      </c>
    </row>
    <row r="12" spans="1:5" ht="12.95" customHeight="1">
      <c r="A12" s="209" t="s">
        <v>151</v>
      </c>
      <c r="B12" s="210" t="s">
        <v>399</v>
      </c>
      <c r="C12" s="211"/>
      <c r="D12" s="210" t="s">
        <v>64</v>
      </c>
      <c r="E12" s="212"/>
    </row>
    <row r="13" spans="1:5" ht="12.95" customHeight="1">
      <c r="A13" s="209" t="s">
        <v>153</v>
      </c>
      <c r="B13" s="210" t="s">
        <v>400</v>
      </c>
      <c r="C13" s="211"/>
      <c r="D13" s="215"/>
      <c r="E13" s="212"/>
    </row>
    <row r="14" spans="1:5" ht="12.95" customHeight="1">
      <c r="A14" s="209" t="s">
        <v>154</v>
      </c>
      <c r="B14" s="216" t="s">
        <v>401</v>
      </c>
      <c r="C14" s="214"/>
      <c r="D14" s="215"/>
      <c r="E14" s="212"/>
    </row>
    <row r="15" spans="1:5" ht="12.95" customHeight="1">
      <c r="A15" s="209" t="s">
        <v>155</v>
      </c>
      <c r="B15" s="215" t="s">
        <v>402</v>
      </c>
      <c r="C15" s="211"/>
      <c r="D15" s="215"/>
      <c r="E15" s="212"/>
    </row>
    <row r="16" spans="1:5" ht="12.95" customHeight="1">
      <c r="A16" s="209" t="s">
        <v>87</v>
      </c>
      <c r="B16" s="215"/>
      <c r="C16" s="211"/>
      <c r="D16" s="215"/>
      <c r="E16" s="212"/>
    </row>
    <row r="17" spans="1:5" ht="12.95" customHeight="1" thickBot="1">
      <c r="A17" s="209" t="s">
        <v>88</v>
      </c>
      <c r="B17" s="217"/>
      <c r="C17" s="218"/>
      <c r="D17" s="215"/>
      <c r="E17" s="219"/>
    </row>
    <row r="18" spans="1:5" ht="15.95" customHeight="1" thickBot="1">
      <c r="A18" s="220" t="s">
        <v>107</v>
      </c>
      <c r="B18" s="221" t="s">
        <v>403</v>
      </c>
      <c r="C18" s="222">
        <f>+C6+C7+C8+C9+C10+C12+C13+C14+C15+C16+C17</f>
        <v>50431</v>
      </c>
      <c r="D18" s="221" t="s">
        <v>404</v>
      </c>
      <c r="E18" s="223">
        <f>SUM(E6:E17)</f>
        <v>61304</v>
      </c>
    </row>
    <row r="19" spans="1:5" ht="12.95" customHeight="1">
      <c r="A19" s="224" t="s">
        <v>89</v>
      </c>
      <c r="B19" s="225" t="s">
        <v>405</v>
      </c>
      <c r="C19" s="226">
        <f>+C20+C21+C22+C23</f>
        <v>11788</v>
      </c>
      <c r="D19" s="227" t="s">
        <v>406</v>
      </c>
      <c r="E19" s="228"/>
    </row>
    <row r="20" spans="1:5" ht="12.95" customHeight="1">
      <c r="A20" s="229" t="s">
        <v>173</v>
      </c>
      <c r="B20" s="227" t="s">
        <v>407</v>
      </c>
      <c r="C20" s="230">
        <v>11788</v>
      </c>
      <c r="D20" s="227" t="s">
        <v>408</v>
      </c>
      <c r="E20" s="231"/>
    </row>
    <row r="21" spans="1:5" ht="12.95" customHeight="1">
      <c r="A21" s="229" t="s">
        <v>174</v>
      </c>
      <c r="B21" s="227" t="s">
        <v>409</v>
      </c>
      <c r="C21" s="230"/>
      <c r="D21" s="227" t="s">
        <v>410</v>
      </c>
      <c r="E21" s="231"/>
    </row>
    <row r="22" spans="1:5" ht="12.95" customHeight="1">
      <c r="A22" s="229" t="s">
        <v>90</v>
      </c>
      <c r="B22" s="227" t="s">
        <v>411</v>
      </c>
      <c r="C22" s="230"/>
      <c r="D22" s="227" t="s">
        <v>412</v>
      </c>
      <c r="E22" s="231"/>
    </row>
    <row r="23" spans="1:5" ht="12.95" customHeight="1">
      <c r="A23" s="229" t="s">
        <v>175</v>
      </c>
      <c r="B23" s="227" t="s">
        <v>413</v>
      </c>
      <c r="C23" s="230"/>
      <c r="D23" s="225" t="s">
        <v>414</v>
      </c>
      <c r="E23" s="231"/>
    </row>
    <row r="24" spans="1:5" ht="12.95" customHeight="1">
      <c r="A24" s="229" t="s">
        <v>156</v>
      </c>
      <c r="B24" s="227" t="s">
        <v>415</v>
      </c>
      <c r="C24" s="232">
        <f>+C25+C26</f>
        <v>0</v>
      </c>
      <c r="D24" s="227" t="s">
        <v>416</v>
      </c>
      <c r="E24" s="231"/>
    </row>
    <row r="25" spans="1:5" ht="12.95" customHeight="1">
      <c r="A25" s="224" t="s">
        <v>363</v>
      </c>
      <c r="B25" s="225" t="s">
        <v>417</v>
      </c>
      <c r="C25" s="233"/>
      <c r="D25" s="206" t="s">
        <v>418</v>
      </c>
      <c r="E25" s="228"/>
    </row>
    <row r="26" spans="1:5" ht="12.95" customHeight="1" thickBot="1">
      <c r="A26" s="229" t="s">
        <v>419</v>
      </c>
      <c r="B26" s="227" t="s">
        <v>420</v>
      </c>
      <c r="C26" s="230"/>
      <c r="D26" s="215" t="s">
        <v>518</v>
      </c>
      <c r="E26" s="231">
        <v>915</v>
      </c>
    </row>
    <row r="27" spans="1:5" ht="15.95" customHeight="1" thickBot="1">
      <c r="A27" s="220" t="s">
        <v>421</v>
      </c>
      <c r="B27" s="221" t="s">
        <v>422</v>
      </c>
      <c r="C27" s="222">
        <f>+C19+C24</f>
        <v>11788</v>
      </c>
      <c r="D27" s="221" t="s">
        <v>423</v>
      </c>
      <c r="E27" s="223">
        <f>SUM(E19:E26)</f>
        <v>915</v>
      </c>
    </row>
    <row r="28" spans="1:5" ht="18" customHeight="1" thickBot="1">
      <c r="A28" s="220" t="s">
        <v>424</v>
      </c>
      <c r="B28" s="234" t="s">
        <v>425</v>
      </c>
      <c r="C28" s="222">
        <f>+C18+C27</f>
        <v>62219</v>
      </c>
      <c r="D28" s="234" t="s">
        <v>426</v>
      </c>
      <c r="E28" s="223">
        <f>+E18+E27</f>
        <v>62219</v>
      </c>
    </row>
    <row r="29" spans="1:5" ht="18" customHeight="1" thickBot="1">
      <c r="A29" s="220" t="s">
        <v>427</v>
      </c>
      <c r="B29" s="221" t="s">
        <v>428</v>
      </c>
      <c r="C29" s="235"/>
      <c r="D29" s="221" t="s">
        <v>429</v>
      </c>
      <c r="E29" s="236"/>
    </row>
    <row r="30" spans="1:5" ht="13.5" thickBot="1">
      <c r="A30" s="220" t="s">
        <v>430</v>
      </c>
      <c r="B30" s="237" t="s">
        <v>431</v>
      </c>
      <c r="C30" s="238">
        <f>+C28+C29</f>
        <v>62219</v>
      </c>
      <c r="D30" s="237" t="s">
        <v>432</v>
      </c>
      <c r="E30" s="238">
        <f>+E28+E29</f>
        <v>62219</v>
      </c>
    </row>
    <row r="31" spans="1:5" ht="13.5" thickBot="1">
      <c r="A31" s="220" t="s">
        <v>433</v>
      </c>
      <c r="B31" s="237" t="s">
        <v>434</v>
      </c>
      <c r="C31" s="238">
        <f>IF(C18-E18&lt;0,E18-C18,"-")</f>
        <v>10873</v>
      </c>
      <c r="D31" s="237" t="s">
        <v>435</v>
      </c>
      <c r="E31" s="238" t="str">
        <f>IF(C18-E18&gt;0,C18-E18,"-")</f>
        <v>-</v>
      </c>
    </row>
    <row r="32" spans="1:5" ht="13.5" thickBot="1">
      <c r="A32" s="220" t="s">
        <v>436</v>
      </c>
      <c r="B32" s="237" t="s">
        <v>437</v>
      </c>
      <c r="C32" s="238" t="str">
        <f>IF(C18+C19-E28&lt;0,E28-(C18+C19),"-")</f>
        <v>-</v>
      </c>
      <c r="D32" s="237" t="s">
        <v>438</v>
      </c>
      <c r="E32" s="238" t="str">
        <f>IF(C18+C19-E28&gt;0,C18+C19-E28,"-")</f>
        <v>-</v>
      </c>
    </row>
  </sheetData>
  <mergeCells count="1">
    <mergeCell ref="A3:A4"/>
  </mergeCells>
  <phoneticPr fontId="6" type="noConversion"/>
  <pageMargins left="0.7" right="0.7" top="0.75" bottom="0.75" header="0.3" footer="0.3"/>
  <pageSetup paperSize="9" orientation="landscape" r:id="rId1"/>
  <headerFooter>
    <oddHeader>&amp;R5. számú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E37"/>
  <sheetViews>
    <sheetView workbookViewId="0">
      <selection activeCell="G14" sqref="G14"/>
    </sheetView>
  </sheetViews>
  <sheetFormatPr defaultRowHeight="12.75"/>
  <cols>
    <col min="1" max="1" width="5.85546875" style="188" customWidth="1"/>
    <col min="2" max="2" width="47.28515625" style="191" customWidth="1"/>
    <col min="3" max="3" width="14" style="284" customWidth="1"/>
    <col min="4" max="4" width="47.28515625" style="188" customWidth="1"/>
    <col min="5" max="5" width="14" style="188" customWidth="1"/>
    <col min="6" max="16384" width="9.140625" style="188"/>
  </cols>
  <sheetData>
    <row r="1" spans="1:5" ht="31.5" customHeight="1">
      <c r="B1" s="189" t="s">
        <v>439</v>
      </c>
      <c r="C1" s="283"/>
      <c r="D1" s="190"/>
      <c r="E1" s="190"/>
    </row>
    <row r="2" spans="1:5" ht="14.25" thickBot="1">
      <c r="E2" s="192" t="s">
        <v>388</v>
      </c>
    </row>
    <row r="3" spans="1:5" ht="13.5" thickBot="1">
      <c r="A3" s="426" t="s">
        <v>389</v>
      </c>
      <c r="B3" s="193" t="s">
        <v>390</v>
      </c>
      <c r="C3" s="194"/>
      <c r="D3" s="193" t="s">
        <v>391</v>
      </c>
      <c r="E3" s="195"/>
    </row>
    <row r="4" spans="1:5" s="199" customFormat="1" ht="24.75" thickBot="1">
      <c r="A4" s="427"/>
      <c r="B4" s="196" t="s">
        <v>133</v>
      </c>
      <c r="C4" s="197" t="s">
        <v>519</v>
      </c>
      <c r="D4" s="196" t="s">
        <v>133</v>
      </c>
      <c r="E4" s="198" t="s">
        <v>519</v>
      </c>
    </row>
    <row r="5" spans="1:5" s="199" customFormat="1" ht="13.5" thickBot="1">
      <c r="A5" s="200">
        <v>1</v>
      </c>
      <c r="B5" s="201">
        <v>2</v>
      </c>
      <c r="C5" s="202">
        <v>3</v>
      </c>
      <c r="D5" s="201">
        <v>4</v>
      </c>
      <c r="E5" s="203">
        <v>5</v>
      </c>
    </row>
    <row r="6" spans="1:5" ht="12.95" customHeight="1">
      <c r="A6" s="205" t="s">
        <v>134</v>
      </c>
      <c r="B6" s="206" t="s">
        <v>440</v>
      </c>
      <c r="C6" s="207">
        <v>0</v>
      </c>
      <c r="D6" s="206" t="s">
        <v>441</v>
      </c>
      <c r="E6" s="208">
        <v>5558</v>
      </c>
    </row>
    <row r="7" spans="1:5" ht="12.95" customHeight="1">
      <c r="A7" s="205" t="s">
        <v>135</v>
      </c>
      <c r="B7" s="239" t="s">
        <v>442</v>
      </c>
      <c r="C7" s="207"/>
      <c r="D7" s="206"/>
      <c r="E7" s="208"/>
    </row>
    <row r="8" spans="1:5" ht="22.5" customHeight="1">
      <c r="A8" s="205" t="s">
        <v>136</v>
      </c>
      <c r="B8" s="210" t="s">
        <v>443</v>
      </c>
      <c r="C8" s="211"/>
      <c r="D8" s="210" t="s">
        <v>444</v>
      </c>
      <c r="E8" s="212"/>
    </row>
    <row r="9" spans="1:5" ht="12.95" customHeight="1">
      <c r="A9" s="205" t="s">
        <v>137</v>
      </c>
      <c r="B9" s="210" t="s">
        <v>445</v>
      </c>
      <c r="C9" s="211"/>
      <c r="D9" s="210" t="s">
        <v>446</v>
      </c>
      <c r="E9" s="212">
        <f>SUM(E10:E11)</f>
        <v>0</v>
      </c>
    </row>
    <row r="10" spans="1:5" ht="12.95" customHeight="1">
      <c r="A10" s="205" t="s">
        <v>138</v>
      </c>
      <c r="B10" s="210" t="s">
        <v>447</v>
      </c>
      <c r="C10" s="211"/>
      <c r="D10" s="210" t="s">
        <v>448</v>
      </c>
      <c r="E10" s="212"/>
    </row>
    <row r="11" spans="1:5" ht="12.75" customHeight="1">
      <c r="A11" s="205" t="s">
        <v>149</v>
      </c>
      <c r="B11" s="210" t="s">
        <v>449</v>
      </c>
      <c r="C11" s="211"/>
      <c r="D11" s="210" t="s">
        <v>450</v>
      </c>
      <c r="E11" s="212">
        <v>0</v>
      </c>
    </row>
    <row r="12" spans="1:5" ht="12.95" customHeight="1">
      <c r="A12" s="205" t="s">
        <v>151</v>
      </c>
      <c r="B12" s="210" t="s">
        <v>451</v>
      </c>
      <c r="C12" s="214"/>
      <c r="D12" s="240" t="s">
        <v>452</v>
      </c>
      <c r="E12" s="212"/>
    </row>
    <row r="13" spans="1:5" ht="12.95" customHeight="1">
      <c r="A13" s="205" t="s">
        <v>153</v>
      </c>
      <c r="B13" s="210" t="s">
        <v>453</v>
      </c>
      <c r="C13" s="211"/>
      <c r="D13" s="240" t="s">
        <v>454</v>
      </c>
      <c r="E13" s="212"/>
    </row>
    <row r="14" spans="1:5" ht="12.95" customHeight="1">
      <c r="A14" s="205" t="s">
        <v>154</v>
      </c>
      <c r="B14" s="210" t="s">
        <v>455</v>
      </c>
      <c r="C14" s="211"/>
      <c r="D14" s="241" t="s">
        <v>456</v>
      </c>
      <c r="E14" s="212"/>
    </row>
    <row r="15" spans="1:5" ht="12.95" customHeight="1">
      <c r="A15" s="205" t="s">
        <v>155</v>
      </c>
      <c r="B15" s="242" t="s">
        <v>457</v>
      </c>
      <c r="C15" s="214"/>
      <c r="D15" s="240" t="s">
        <v>458</v>
      </c>
      <c r="E15" s="212"/>
    </row>
    <row r="16" spans="1:5" ht="22.5" customHeight="1">
      <c r="A16" s="205" t="s">
        <v>87</v>
      </c>
      <c r="B16" s="210" t="s">
        <v>459</v>
      </c>
      <c r="C16" s="214"/>
      <c r="D16" s="240" t="s">
        <v>460</v>
      </c>
      <c r="E16" s="212"/>
    </row>
    <row r="17" spans="1:5" ht="12.95" customHeight="1">
      <c r="A17" s="205" t="s">
        <v>88</v>
      </c>
      <c r="B17" s="210" t="s">
        <v>461</v>
      </c>
      <c r="C17" s="212">
        <v>738</v>
      </c>
      <c r="D17" s="210" t="s">
        <v>398</v>
      </c>
      <c r="E17" s="212"/>
    </row>
    <row r="18" spans="1:5" ht="12.95" customHeight="1" thickBot="1">
      <c r="A18" s="205" t="s">
        <v>107</v>
      </c>
      <c r="B18" s="243" t="s">
        <v>462</v>
      </c>
      <c r="C18" s="244">
        <v>0</v>
      </c>
      <c r="D18" s="243" t="s">
        <v>64</v>
      </c>
      <c r="E18" s="245">
        <v>1000</v>
      </c>
    </row>
    <row r="19" spans="1:5" ht="15.95" customHeight="1" thickBot="1">
      <c r="A19" s="220" t="s">
        <v>107</v>
      </c>
      <c r="B19" s="221" t="s">
        <v>463</v>
      </c>
      <c r="C19" s="222">
        <f>C6+C7+C8+C9+C10+C11+C12+C13+C14+C16+C17+C18</f>
        <v>738</v>
      </c>
      <c r="D19" s="221" t="s">
        <v>52</v>
      </c>
      <c r="E19" s="223">
        <f>+E6+E8+E9+E17+E18</f>
        <v>6558</v>
      </c>
    </row>
    <row r="20" spans="1:5" ht="12.95" customHeight="1">
      <c r="A20" s="246" t="s">
        <v>89</v>
      </c>
      <c r="B20" s="247" t="s">
        <v>464</v>
      </c>
      <c r="C20" s="248">
        <f>+C21+C22+C23+C24+C25</f>
        <v>5820</v>
      </c>
      <c r="D20" s="227" t="s">
        <v>406</v>
      </c>
      <c r="E20" s="249"/>
    </row>
    <row r="21" spans="1:5" ht="12.95" customHeight="1">
      <c r="A21" s="209" t="s">
        <v>173</v>
      </c>
      <c r="B21" s="250" t="s">
        <v>465</v>
      </c>
      <c r="C21" s="230">
        <v>5820</v>
      </c>
      <c r="D21" s="227" t="s">
        <v>466</v>
      </c>
      <c r="E21" s="231"/>
    </row>
    <row r="22" spans="1:5" ht="12.95" customHeight="1">
      <c r="A22" s="246" t="s">
        <v>174</v>
      </c>
      <c r="B22" s="250" t="s">
        <v>467</v>
      </c>
      <c r="C22" s="230"/>
      <c r="D22" s="227" t="s">
        <v>410</v>
      </c>
      <c r="E22" s="231"/>
    </row>
    <row r="23" spans="1:5" ht="12.95" customHeight="1">
      <c r="A23" s="209" t="s">
        <v>90</v>
      </c>
      <c r="B23" s="250" t="s">
        <v>468</v>
      </c>
      <c r="C23" s="230"/>
      <c r="D23" s="227" t="s">
        <v>412</v>
      </c>
      <c r="E23" s="231"/>
    </row>
    <row r="24" spans="1:5" ht="12.95" customHeight="1">
      <c r="A24" s="246" t="s">
        <v>175</v>
      </c>
      <c r="B24" s="250" t="s">
        <v>469</v>
      </c>
      <c r="C24" s="230"/>
      <c r="D24" s="225" t="s">
        <v>65</v>
      </c>
      <c r="E24" s="231"/>
    </row>
    <row r="25" spans="1:5" ht="12.95" customHeight="1">
      <c r="A25" s="209" t="s">
        <v>156</v>
      </c>
      <c r="B25" s="251" t="s">
        <v>470</v>
      </c>
      <c r="C25" s="230"/>
      <c r="D25" s="227" t="s">
        <v>471</v>
      </c>
      <c r="E25" s="231"/>
    </row>
    <row r="26" spans="1:5" ht="12.95" customHeight="1">
      <c r="A26" s="246" t="s">
        <v>363</v>
      </c>
      <c r="B26" s="252" t="s">
        <v>472</v>
      </c>
      <c r="C26" s="232">
        <f>+C27+C28+C29+C30+C31</f>
        <v>0</v>
      </c>
      <c r="D26" s="253" t="s">
        <v>473</v>
      </c>
      <c r="E26" s="231"/>
    </row>
    <row r="27" spans="1:5" ht="12.95" customHeight="1">
      <c r="A27" s="209" t="s">
        <v>419</v>
      </c>
      <c r="B27" s="251" t="s">
        <v>474</v>
      </c>
      <c r="C27" s="230"/>
      <c r="D27" s="253" t="s">
        <v>475</v>
      </c>
      <c r="E27" s="231"/>
    </row>
    <row r="28" spans="1:5" ht="12.95" customHeight="1">
      <c r="A28" s="246" t="s">
        <v>421</v>
      </c>
      <c r="B28" s="251" t="s">
        <v>476</v>
      </c>
      <c r="C28" s="230"/>
      <c r="D28" s="254"/>
      <c r="E28" s="231"/>
    </row>
    <row r="29" spans="1:5" ht="12.95" customHeight="1">
      <c r="A29" s="209" t="s">
        <v>424</v>
      </c>
      <c r="B29" s="250" t="s">
        <v>477</v>
      </c>
      <c r="C29" s="230"/>
      <c r="D29" s="255"/>
      <c r="E29" s="231"/>
    </row>
    <row r="30" spans="1:5" ht="12.95" customHeight="1">
      <c r="A30" s="246" t="s">
        <v>427</v>
      </c>
      <c r="B30" s="256" t="s">
        <v>478</v>
      </c>
      <c r="C30" s="230"/>
      <c r="D30" s="215"/>
      <c r="E30" s="231"/>
    </row>
    <row r="31" spans="1:5" ht="12.95" customHeight="1" thickBot="1">
      <c r="A31" s="209" t="s">
        <v>430</v>
      </c>
      <c r="B31" s="257" t="s">
        <v>479</v>
      </c>
      <c r="C31" s="230"/>
      <c r="D31" s="255"/>
      <c r="E31" s="231"/>
    </row>
    <row r="32" spans="1:5" ht="21.75" customHeight="1" thickBot="1">
      <c r="A32" s="220" t="s">
        <v>433</v>
      </c>
      <c r="B32" s="221" t="s">
        <v>480</v>
      </c>
      <c r="C32" s="222">
        <f>+C20+C26</f>
        <v>5820</v>
      </c>
      <c r="D32" s="221" t="s">
        <v>481</v>
      </c>
      <c r="E32" s="223">
        <f>SUM(E20:E31)</f>
        <v>0</v>
      </c>
    </row>
    <row r="33" spans="1:5" ht="18" customHeight="1" thickBot="1">
      <c r="A33" s="220" t="s">
        <v>436</v>
      </c>
      <c r="B33" s="234" t="s">
        <v>482</v>
      </c>
      <c r="C33" s="222">
        <f>+C19+C32</f>
        <v>6558</v>
      </c>
      <c r="D33" s="234" t="s">
        <v>483</v>
      </c>
      <c r="E33" s="223">
        <f>+E19+E32</f>
        <v>6558</v>
      </c>
    </row>
    <row r="34" spans="1:5" ht="18" customHeight="1" thickBot="1">
      <c r="A34" s="220" t="s">
        <v>484</v>
      </c>
      <c r="B34" s="221" t="s">
        <v>428</v>
      </c>
      <c r="C34" s="235" t="s">
        <v>485</v>
      </c>
      <c r="D34" s="221" t="s">
        <v>429</v>
      </c>
      <c r="E34" s="236"/>
    </row>
    <row r="35" spans="1:5" ht="13.5" thickBot="1">
      <c r="A35" s="220" t="s">
        <v>486</v>
      </c>
      <c r="B35" s="237" t="s">
        <v>487</v>
      </c>
      <c r="C35" s="238">
        <f>SUM(C33:C34)</f>
        <v>6558</v>
      </c>
      <c r="D35" s="237" t="s">
        <v>488</v>
      </c>
      <c r="E35" s="238">
        <f>+E33+E34</f>
        <v>6558</v>
      </c>
    </row>
    <row r="36" spans="1:5" ht="13.5" thickBot="1">
      <c r="A36" s="220" t="s">
        <v>489</v>
      </c>
      <c r="B36" s="237" t="s">
        <v>434</v>
      </c>
      <c r="C36" s="238">
        <f>IF(C19-E19&lt;0,E19-C19,"-")</f>
        <v>5820</v>
      </c>
      <c r="D36" s="237" t="s">
        <v>435</v>
      </c>
      <c r="E36" s="238" t="str">
        <f>IF(C19-E19&gt;0,C19-E19,"-")</f>
        <v>-</v>
      </c>
    </row>
    <row r="37" spans="1:5" ht="13.5" thickBot="1">
      <c r="A37" s="220" t="s">
        <v>490</v>
      </c>
      <c r="B37" s="237" t="s">
        <v>437</v>
      </c>
      <c r="C37" s="238" t="str">
        <f>IF(C19+C20-E33&lt;0,E33-(C19+C20),"-")</f>
        <v>-</v>
      </c>
      <c r="D37" s="237" t="s">
        <v>438</v>
      </c>
      <c r="E37" s="238" t="str">
        <f>IF(C19+C20-E33&gt;0,C19+C20-E33,"-")</f>
        <v>-</v>
      </c>
    </row>
  </sheetData>
  <mergeCells count="1">
    <mergeCell ref="A3:A4"/>
  </mergeCells>
  <phoneticPr fontId="6" type="noConversion"/>
  <pageMargins left="0.7" right="0.7" top="0.48" bottom="0.27" header="0.17" footer="0.17"/>
  <pageSetup paperSize="9" orientation="landscape" r:id="rId1"/>
  <headerFooter>
    <oddHeader>&amp;R6. számú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E55"/>
  <sheetViews>
    <sheetView workbookViewId="0">
      <selection activeCell="B11" sqref="B11"/>
    </sheetView>
  </sheetViews>
  <sheetFormatPr defaultRowHeight="15" customHeight="1"/>
  <cols>
    <col min="1" max="1" width="3" style="2" customWidth="1"/>
    <col min="2" max="2" width="50.7109375" style="2" customWidth="1"/>
    <col min="3" max="3" width="7.7109375" style="33" customWidth="1"/>
    <col min="4" max="4" width="14" style="33" bestFit="1" customWidth="1"/>
    <col min="5" max="5" width="9.85546875" style="13" bestFit="1" customWidth="1"/>
    <col min="6" max="16384" width="9.140625" style="2"/>
  </cols>
  <sheetData>
    <row r="1" spans="1:5" ht="21" customHeight="1">
      <c r="A1" s="356" t="s">
        <v>511</v>
      </c>
      <c r="B1" s="356"/>
      <c r="C1" s="356"/>
      <c r="D1" s="356"/>
      <c r="E1" s="16"/>
    </row>
    <row r="2" spans="1:5" ht="18.75" customHeight="1">
      <c r="A2" s="356" t="s">
        <v>144</v>
      </c>
      <c r="B2" s="356"/>
      <c r="C2" s="356"/>
      <c r="D2" s="356"/>
    </row>
    <row r="3" spans="1:5" ht="15" customHeight="1" thickBot="1">
      <c r="A3" s="16"/>
      <c r="B3" s="16"/>
      <c r="C3" s="34"/>
      <c r="D3" s="26" t="s">
        <v>0</v>
      </c>
    </row>
    <row r="4" spans="1:5" ht="25.5" customHeight="1" thickBot="1">
      <c r="A4" s="358" t="s">
        <v>133</v>
      </c>
      <c r="B4" s="359"/>
      <c r="C4" s="161" t="s">
        <v>122</v>
      </c>
      <c r="D4" s="286" t="s">
        <v>510</v>
      </c>
      <c r="E4" s="2"/>
    </row>
    <row r="5" spans="1:5" s="9" customFormat="1" ht="21" customHeight="1">
      <c r="A5" s="145" t="s">
        <v>74</v>
      </c>
      <c r="B5" s="71"/>
      <c r="C5" s="71"/>
      <c r="D5" s="315"/>
      <c r="E5" s="30"/>
    </row>
    <row r="6" spans="1:5" s="16" customFormat="1" ht="18" customHeight="1">
      <c r="A6" s="146" t="s">
        <v>71</v>
      </c>
      <c r="B6" s="147"/>
      <c r="C6" s="147"/>
      <c r="D6" s="319"/>
      <c r="E6" s="148"/>
    </row>
    <row r="7" spans="1:5" s="9" customFormat="1" ht="25.5">
      <c r="A7" s="157" t="s">
        <v>134</v>
      </c>
      <c r="B7" s="158" t="s">
        <v>180</v>
      </c>
      <c r="C7" s="159" t="s">
        <v>339</v>
      </c>
      <c r="D7" s="160">
        <f>SUM(D8:D8)</f>
        <v>0</v>
      </c>
      <c r="E7" s="30"/>
    </row>
    <row r="8" spans="1:5" s="9" customFormat="1" ht="12.75">
      <c r="A8" s="47" t="s">
        <v>134</v>
      </c>
      <c r="B8" s="19"/>
      <c r="C8" s="119"/>
      <c r="D8" s="123"/>
      <c r="E8" s="30"/>
    </row>
    <row r="9" spans="1:5" s="9" customFormat="1" ht="15" customHeight="1">
      <c r="A9" s="49" t="s">
        <v>135</v>
      </c>
      <c r="B9" s="52" t="s">
        <v>84</v>
      </c>
      <c r="C9" s="110" t="s">
        <v>355</v>
      </c>
      <c r="D9" s="122">
        <f>SUM(D10:D10)</f>
        <v>200</v>
      </c>
      <c r="E9" s="30"/>
    </row>
    <row r="10" spans="1:5" s="9" customFormat="1" ht="15" customHeight="1">
      <c r="A10" s="47" t="s">
        <v>134</v>
      </c>
      <c r="B10" s="19" t="s">
        <v>168</v>
      </c>
      <c r="C10" s="119"/>
      <c r="D10" s="123">
        <v>200</v>
      </c>
      <c r="E10" s="30"/>
    </row>
    <row r="11" spans="1:5" s="9" customFormat="1" ht="26.25" customHeight="1">
      <c r="A11" s="49" t="s">
        <v>136</v>
      </c>
      <c r="B11" s="50" t="s">
        <v>115</v>
      </c>
      <c r="C11" s="110" t="s">
        <v>356</v>
      </c>
      <c r="D11" s="122">
        <f>SUM(D12:D14)</f>
        <v>447</v>
      </c>
      <c r="E11" s="30"/>
    </row>
    <row r="12" spans="1:5" s="9" customFormat="1" ht="22.5" customHeight="1">
      <c r="A12" s="47" t="s">
        <v>134</v>
      </c>
      <c r="B12" s="8" t="s">
        <v>378</v>
      </c>
      <c r="C12" s="8"/>
      <c r="D12" s="320">
        <v>77</v>
      </c>
      <c r="E12" s="30"/>
    </row>
    <row r="13" spans="1:5" s="9" customFormat="1" ht="15" customHeight="1">
      <c r="A13" s="47" t="s">
        <v>135</v>
      </c>
      <c r="B13" s="7" t="s">
        <v>535</v>
      </c>
      <c r="C13" s="119"/>
      <c r="D13" s="12">
        <v>78</v>
      </c>
      <c r="E13" s="30"/>
    </row>
    <row r="14" spans="1:5" s="9" customFormat="1" ht="15" customHeight="1">
      <c r="A14" s="47" t="s">
        <v>136</v>
      </c>
      <c r="B14" s="7" t="s">
        <v>522</v>
      </c>
      <c r="C14" s="119"/>
      <c r="D14" s="12">
        <v>292</v>
      </c>
      <c r="E14" s="30"/>
    </row>
    <row r="15" spans="1:5" s="9" customFormat="1" ht="22.5" customHeight="1">
      <c r="A15" s="49" t="s">
        <v>137</v>
      </c>
      <c r="B15" s="50" t="s">
        <v>179</v>
      </c>
      <c r="C15" s="110" t="s">
        <v>357</v>
      </c>
      <c r="D15" s="122">
        <f>SUM(D16:D17)</f>
        <v>233</v>
      </c>
      <c r="E15" s="30"/>
    </row>
    <row r="16" spans="1:5" s="9" customFormat="1" ht="12.75">
      <c r="A16" s="47" t="s">
        <v>134</v>
      </c>
      <c r="B16" s="8" t="s">
        <v>523</v>
      </c>
      <c r="C16" s="119"/>
      <c r="D16" s="12">
        <v>40</v>
      </c>
      <c r="E16" s="30"/>
    </row>
    <row r="17" spans="1:5" s="9" customFormat="1" ht="18" customHeight="1">
      <c r="A17" s="47" t="s">
        <v>135</v>
      </c>
      <c r="B17" s="40" t="s">
        <v>358</v>
      </c>
      <c r="C17" s="119"/>
      <c r="D17" s="12">
        <v>193</v>
      </c>
      <c r="E17" s="30"/>
    </row>
    <row r="18" spans="1:5" s="9" customFormat="1" ht="23.25" customHeight="1">
      <c r="A18" s="432" t="s">
        <v>6</v>
      </c>
      <c r="B18" s="433"/>
      <c r="C18" s="120"/>
      <c r="D18" s="45">
        <f>D9+D11+D15</f>
        <v>880</v>
      </c>
      <c r="E18" s="30"/>
    </row>
    <row r="19" spans="1:5" s="9" customFormat="1" ht="24" customHeight="1">
      <c r="A19" s="441" t="s">
        <v>181</v>
      </c>
      <c r="B19" s="442"/>
      <c r="C19" s="442"/>
      <c r="D19" s="443"/>
      <c r="E19" s="30"/>
    </row>
    <row r="20" spans="1:5" s="9" customFormat="1" ht="22.5" customHeight="1">
      <c r="A20" s="51" t="s">
        <v>134</v>
      </c>
      <c r="B20" s="50" t="s">
        <v>115</v>
      </c>
      <c r="C20" s="110" t="s">
        <v>333</v>
      </c>
      <c r="D20" s="46">
        <f>SUM(D21:D21)</f>
        <v>0</v>
      </c>
      <c r="E20" s="30"/>
    </row>
    <row r="21" spans="1:5" s="9" customFormat="1" ht="15" customHeight="1">
      <c r="A21" s="47"/>
      <c r="B21" s="19"/>
      <c r="C21" s="119"/>
      <c r="D21" s="12"/>
      <c r="E21" s="149"/>
    </row>
    <row r="22" spans="1:5" s="9" customFormat="1" ht="21" customHeight="1" thickBot="1">
      <c r="A22" s="437" t="s">
        <v>36</v>
      </c>
      <c r="B22" s="408"/>
      <c r="C22" s="111" t="s">
        <v>333</v>
      </c>
      <c r="D22" s="14">
        <f>D20</f>
        <v>0</v>
      </c>
      <c r="E22" s="150"/>
    </row>
    <row r="23" spans="1:5" ht="18" customHeight="1" thickBot="1">
      <c r="A23" s="428" t="s">
        <v>72</v>
      </c>
      <c r="B23" s="325"/>
      <c r="C23" s="121" t="s">
        <v>140</v>
      </c>
      <c r="D23" s="20">
        <f>D18+D22</f>
        <v>880</v>
      </c>
      <c r="E23" s="30"/>
    </row>
    <row r="24" spans="1:5" ht="15" customHeight="1" thickBot="1">
      <c r="A24" s="438" t="s">
        <v>75</v>
      </c>
      <c r="B24" s="439"/>
      <c r="C24" s="439"/>
      <c r="D24" s="440"/>
      <c r="E24" s="30"/>
    </row>
    <row r="25" spans="1:5" ht="15" customHeight="1">
      <c r="A25" s="429" t="s">
        <v>73</v>
      </c>
      <c r="B25" s="430"/>
      <c r="C25" s="430"/>
      <c r="D25" s="431"/>
    </row>
    <row r="26" spans="1:5" ht="15" customHeight="1">
      <c r="A26" s="53" t="s">
        <v>134</v>
      </c>
      <c r="B26" s="54" t="s">
        <v>40</v>
      </c>
      <c r="C26" s="110" t="s">
        <v>359</v>
      </c>
      <c r="D26" s="46">
        <f>SUM(D27:D27)</f>
        <v>500</v>
      </c>
    </row>
    <row r="27" spans="1:5" ht="15" customHeight="1">
      <c r="A27" s="48"/>
      <c r="B27" s="5" t="s">
        <v>524</v>
      </c>
      <c r="C27" s="119"/>
      <c r="D27" s="12">
        <v>500</v>
      </c>
    </row>
    <row r="28" spans="1:5" ht="15" customHeight="1">
      <c r="A28" s="53" t="s">
        <v>135</v>
      </c>
      <c r="B28" s="54" t="s">
        <v>177</v>
      </c>
      <c r="C28" s="110" t="s">
        <v>360</v>
      </c>
      <c r="D28" s="46">
        <f>SUM(D29:D29)</f>
        <v>0</v>
      </c>
    </row>
    <row r="29" spans="1:5" ht="15" customHeight="1">
      <c r="A29" s="48" t="s">
        <v>134</v>
      </c>
      <c r="B29" s="40" t="s">
        <v>178</v>
      </c>
      <c r="C29" s="119"/>
      <c r="D29" s="12"/>
    </row>
    <row r="30" spans="1:5" ht="15" customHeight="1">
      <c r="A30" s="51" t="s">
        <v>136</v>
      </c>
      <c r="B30" s="54" t="s">
        <v>361</v>
      </c>
      <c r="C30" s="110" t="s">
        <v>362</v>
      </c>
      <c r="D30" s="46">
        <f>SUM(D31:D38)</f>
        <v>1612</v>
      </c>
    </row>
    <row r="31" spans="1:5" ht="15" customHeight="1">
      <c r="A31" s="48" t="s">
        <v>134</v>
      </c>
      <c r="B31" s="40" t="s">
        <v>379</v>
      </c>
      <c r="C31" s="119"/>
      <c r="D31" s="12">
        <v>430</v>
      </c>
    </row>
    <row r="32" spans="1:5" ht="15" customHeight="1">
      <c r="A32" s="48" t="s">
        <v>135</v>
      </c>
      <c r="B32" s="40" t="s">
        <v>380</v>
      </c>
      <c r="C32" s="119"/>
      <c r="D32" s="12">
        <v>150</v>
      </c>
    </row>
    <row r="33" spans="1:5" ht="15" customHeight="1">
      <c r="A33" s="48" t="s">
        <v>136</v>
      </c>
      <c r="B33" s="40" t="s">
        <v>381</v>
      </c>
      <c r="C33" s="119"/>
      <c r="D33" s="12">
        <v>150</v>
      </c>
    </row>
    <row r="34" spans="1:5" ht="15" customHeight="1">
      <c r="A34" s="48" t="s">
        <v>137</v>
      </c>
      <c r="B34" s="40" t="s">
        <v>382</v>
      </c>
      <c r="C34" s="119"/>
      <c r="D34" s="12">
        <v>100</v>
      </c>
    </row>
    <row r="35" spans="1:5" ht="15" customHeight="1">
      <c r="A35" s="48" t="s">
        <v>138</v>
      </c>
      <c r="B35" s="9" t="s">
        <v>383</v>
      </c>
      <c r="C35" s="119"/>
      <c r="D35" s="12">
        <v>20</v>
      </c>
    </row>
    <row r="36" spans="1:5" ht="15" customHeight="1">
      <c r="A36" s="48" t="s">
        <v>149</v>
      </c>
      <c r="B36" s="40" t="s">
        <v>384</v>
      </c>
      <c r="C36" s="119"/>
      <c r="D36" s="12">
        <v>600</v>
      </c>
    </row>
    <row r="37" spans="1:5" ht="15" customHeight="1">
      <c r="A37" s="48" t="s">
        <v>151</v>
      </c>
      <c r="B37" s="40" t="s">
        <v>525</v>
      </c>
      <c r="C37" s="119"/>
      <c r="D37" s="12">
        <v>12</v>
      </c>
    </row>
    <row r="38" spans="1:5" ht="15" customHeight="1">
      <c r="A38" s="48" t="s">
        <v>153</v>
      </c>
      <c r="B38" s="40" t="s">
        <v>526</v>
      </c>
      <c r="C38" s="119"/>
      <c r="D38" s="12">
        <v>150</v>
      </c>
    </row>
    <row r="39" spans="1:5" ht="18" customHeight="1">
      <c r="A39" s="432" t="s">
        <v>41</v>
      </c>
      <c r="B39" s="433"/>
      <c r="C39" s="120" t="s">
        <v>331</v>
      </c>
      <c r="D39" s="45">
        <f>D26+D28+D30</f>
        <v>2112</v>
      </c>
    </row>
    <row r="40" spans="1:5" ht="21" customHeight="1">
      <c r="A40" s="434" t="s">
        <v>76</v>
      </c>
      <c r="B40" s="435"/>
      <c r="C40" s="435"/>
      <c r="D40" s="436"/>
    </row>
    <row r="41" spans="1:5" s="9" customFormat="1" ht="18" customHeight="1">
      <c r="A41" s="51" t="s">
        <v>134</v>
      </c>
      <c r="B41" s="52" t="s">
        <v>39</v>
      </c>
      <c r="C41" s="110" t="s">
        <v>334</v>
      </c>
      <c r="D41" s="46">
        <f>SUM(D42:D42)</f>
        <v>0</v>
      </c>
      <c r="E41" s="13"/>
    </row>
    <row r="42" spans="1:5" s="9" customFormat="1" ht="15" customHeight="1">
      <c r="A42" s="47" t="s">
        <v>134</v>
      </c>
      <c r="B42" s="39"/>
      <c r="C42" s="58"/>
      <c r="D42" s="12"/>
      <c r="E42" s="13"/>
    </row>
    <row r="43" spans="1:5" s="9" customFormat="1" ht="18" customHeight="1">
      <c r="A43" s="51" t="s">
        <v>135</v>
      </c>
      <c r="B43" s="52" t="s">
        <v>225</v>
      </c>
      <c r="C43" s="110" t="s">
        <v>334</v>
      </c>
      <c r="D43" s="166">
        <f>D44</f>
        <v>0</v>
      </c>
      <c r="E43" s="13"/>
    </row>
    <row r="44" spans="1:5" s="9" customFormat="1" ht="12" customHeight="1">
      <c r="A44" s="47" t="s">
        <v>134</v>
      </c>
      <c r="B44" s="17"/>
      <c r="C44" s="119"/>
      <c r="D44" s="12">
        <v>0</v>
      </c>
      <c r="E44" s="30"/>
    </row>
    <row r="45" spans="1:5" ht="15" customHeight="1" thickBot="1">
      <c r="A45" s="437" t="s">
        <v>79</v>
      </c>
      <c r="B45" s="408"/>
      <c r="C45" s="111" t="s">
        <v>334</v>
      </c>
      <c r="D45" s="14">
        <f>D41+D43</f>
        <v>0</v>
      </c>
      <c r="E45" s="30"/>
    </row>
    <row r="46" spans="1:5" ht="15" customHeight="1" thickBot="1">
      <c r="A46" s="55" t="s">
        <v>78</v>
      </c>
      <c r="B46" s="56"/>
      <c r="C46" s="118" t="s">
        <v>334</v>
      </c>
      <c r="D46" s="15">
        <f>D45+D39</f>
        <v>2112</v>
      </c>
      <c r="E46" s="30"/>
    </row>
    <row r="47" spans="1:5" ht="20.25" customHeight="1" thickBot="1">
      <c r="A47" s="428" t="s">
        <v>161</v>
      </c>
      <c r="B47" s="325"/>
      <c r="C47" s="121"/>
      <c r="D47" s="20">
        <f>D46+D23+D7</f>
        <v>2992</v>
      </c>
    </row>
    <row r="55" spans="1:4" ht="15" customHeight="1">
      <c r="A55" s="9"/>
      <c r="B55" s="9"/>
      <c r="C55" s="38"/>
      <c r="D55" s="38"/>
    </row>
  </sheetData>
  <mergeCells count="13">
    <mergeCell ref="A4:B4"/>
    <mergeCell ref="A19:D19"/>
    <mergeCell ref="A22:B22"/>
    <mergeCell ref="A1:D1"/>
    <mergeCell ref="A47:B47"/>
    <mergeCell ref="A25:D25"/>
    <mergeCell ref="A39:B39"/>
    <mergeCell ref="A40:D40"/>
    <mergeCell ref="A45:B45"/>
    <mergeCell ref="A23:B23"/>
    <mergeCell ref="A24:D24"/>
    <mergeCell ref="A18:B18"/>
    <mergeCell ref="A2:D2"/>
  </mergeCells>
  <phoneticPr fontId="6" type="noConversion"/>
  <pageMargins left="0.95" right="0.16" top="0.34" bottom="0.19" header="0.18" footer="0.18"/>
  <pageSetup paperSize="9" orientation="portrait" r:id="rId1"/>
  <headerFooter alignWithMargins="0">
    <oddHeader>&amp;R7. számú melléklet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46"/>
  </sheetPr>
  <dimension ref="A1:H64"/>
  <sheetViews>
    <sheetView workbookViewId="0">
      <selection activeCell="D13" sqref="D13:E13"/>
    </sheetView>
  </sheetViews>
  <sheetFormatPr defaultRowHeight="15" customHeight="1"/>
  <cols>
    <col min="1" max="1" width="2.42578125" style="1" bestFit="1" customWidth="1"/>
    <col min="2" max="3" width="2.42578125" style="2" bestFit="1" customWidth="1"/>
    <col min="4" max="4" width="2.42578125" style="2" customWidth="1"/>
    <col min="5" max="5" width="44.42578125" style="2" customWidth="1"/>
    <col min="6" max="6" width="5.5703125" style="33" customWidth="1"/>
    <col min="7" max="7" width="14.42578125" style="33" customWidth="1"/>
    <col min="8" max="8" width="15.7109375" style="2" customWidth="1"/>
    <col min="9" max="16384" width="9.140625" style="2"/>
  </cols>
  <sheetData>
    <row r="1" spans="1:7" ht="15" customHeight="1">
      <c r="A1" s="356" t="s">
        <v>537</v>
      </c>
      <c r="B1" s="356"/>
      <c r="C1" s="356"/>
      <c r="D1" s="356"/>
      <c r="E1" s="356"/>
      <c r="F1" s="356"/>
      <c r="G1" s="356"/>
    </row>
    <row r="2" spans="1:7" ht="19.5" customHeight="1">
      <c r="A2" s="356" t="s">
        <v>150</v>
      </c>
      <c r="B2" s="356"/>
      <c r="C2" s="356"/>
      <c r="D2" s="356"/>
      <c r="E2" s="356"/>
      <c r="F2" s="356"/>
      <c r="G2" s="356"/>
    </row>
    <row r="3" spans="1:7" ht="15" customHeight="1">
      <c r="A3" s="3"/>
      <c r="B3" s="3"/>
      <c r="C3" s="16"/>
      <c r="D3" s="16"/>
      <c r="E3" s="3"/>
      <c r="F3" s="34"/>
      <c r="G3" s="26" t="s">
        <v>0</v>
      </c>
    </row>
    <row r="4" spans="1:7" ht="10.5" customHeight="1" thickBot="1"/>
    <row r="5" spans="1:7" ht="42.75" customHeight="1" thickBot="1">
      <c r="A5" s="358" t="s">
        <v>133</v>
      </c>
      <c r="B5" s="359"/>
      <c r="C5" s="359"/>
      <c r="D5" s="359"/>
      <c r="E5" s="359"/>
      <c r="F5" s="161" t="s">
        <v>122</v>
      </c>
      <c r="G5" s="286" t="s">
        <v>510</v>
      </c>
    </row>
    <row r="6" spans="1:7" ht="18" customHeight="1">
      <c r="A6" s="416" t="s">
        <v>134</v>
      </c>
      <c r="B6" s="448" t="s">
        <v>114</v>
      </c>
      <c r="C6" s="449"/>
      <c r="D6" s="449"/>
      <c r="E6" s="449"/>
      <c r="F6" s="449"/>
      <c r="G6" s="450"/>
    </row>
    <row r="7" spans="1:7" ht="15" customHeight="1">
      <c r="A7" s="417"/>
      <c r="B7" s="444" t="s">
        <v>134</v>
      </c>
      <c r="C7" s="419" t="s">
        <v>120</v>
      </c>
      <c r="D7" s="420"/>
      <c r="E7" s="421"/>
      <c r="F7" s="130" t="s">
        <v>364</v>
      </c>
      <c r="G7" s="46">
        <f>SUM(G8:G9)</f>
        <v>0</v>
      </c>
    </row>
    <row r="8" spans="1:7" s="16" customFormat="1" ht="15" customHeight="1">
      <c r="A8" s="417"/>
      <c r="B8" s="445"/>
      <c r="C8" s="57" t="s">
        <v>134</v>
      </c>
      <c r="D8" s="446" t="s">
        <v>68</v>
      </c>
      <c r="E8" s="447"/>
      <c r="F8" s="131"/>
      <c r="G8" s="300">
        <v>0</v>
      </c>
    </row>
    <row r="9" spans="1:7" s="16" customFormat="1" ht="15" customHeight="1">
      <c r="A9" s="417"/>
      <c r="B9" s="445"/>
      <c r="C9" s="156" t="s">
        <v>135</v>
      </c>
      <c r="D9" s="446" t="s">
        <v>67</v>
      </c>
      <c r="E9" s="447"/>
      <c r="F9" s="131"/>
      <c r="G9" s="300">
        <v>0</v>
      </c>
    </row>
    <row r="10" spans="1:7" ht="15" customHeight="1">
      <c r="A10" s="417"/>
      <c r="B10" s="444" t="s">
        <v>135</v>
      </c>
      <c r="C10" s="419" t="s">
        <v>145</v>
      </c>
      <c r="D10" s="420"/>
      <c r="E10" s="421"/>
      <c r="F10" s="132" t="s">
        <v>365</v>
      </c>
      <c r="G10" s="321">
        <f>G11+G13+G15+G18</f>
        <v>1500</v>
      </c>
    </row>
    <row r="11" spans="1:7" s="16" customFormat="1" ht="15" customHeight="1">
      <c r="A11" s="417"/>
      <c r="B11" s="445"/>
      <c r="C11" s="23" t="s">
        <v>134</v>
      </c>
      <c r="D11" s="446" t="s">
        <v>146</v>
      </c>
      <c r="E11" s="447"/>
      <c r="F11" s="131"/>
      <c r="G11" s="300"/>
    </row>
    <row r="12" spans="1:7" s="16" customFormat="1" ht="15" customHeight="1">
      <c r="A12" s="417"/>
      <c r="B12" s="445"/>
      <c r="C12" s="141"/>
      <c r="D12" s="103" t="s">
        <v>134</v>
      </c>
      <c r="E12" s="140"/>
      <c r="F12" s="131"/>
      <c r="G12" s="311"/>
    </row>
    <row r="13" spans="1:7" s="16" customFormat="1" ht="15" customHeight="1">
      <c r="A13" s="417"/>
      <c r="B13" s="445"/>
      <c r="C13" s="444" t="s">
        <v>135</v>
      </c>
      <c r="D13" s="446" t="s">
        <v>147</v>
      </c>
      <c r="E13" s="447"/>
      <c r="F13" s="131"/>
      <c r="G13" s="300">
        <f>SUM(G14:G14)</f>
        <v>0</v>
      </c>
    </row>
    <row r="14" spans="1:7" ht="15" customHeight="1">
      <c r="A14" s="417"/>
      <c r="B14" s="445"/>
      <c r="C14" s="445"/>
      <c r="D14" s="42" t="s">
        <v>134</v>
      </c>
      <c r="E14" s="101"/>
      <c r="F14" s="133"/>
      <c r="G14" s="311"/>
    </row>
    <row r="15" spans="1:7" s="16" customFormat="1" ht="15" customHeight="1">
      <c r="A15" s="417"/>
      <c r="B15" s="445"/>
      <c r="C15" s="444" t="s">
        <v>136</v>
      </c>
      <c r="D15" s="446" t="s">
        <v>47</v>
      </c>
      <c r="E15" s="447"/>
      <c r="F15" s="131"/>
      <c r="G15" s="300">
        <f>SUM(G16:G16)</f>
        <v>0</v>
      </c>
    </row>
    <row r="16" spans="1:7" s="16" customFormat="1" ht="15" customHeight="1">
      <c r="A16" s="417"/>
      <c r="B16" s="445"/>
      <c r="C16" s="445"/>
      <c r="D16" s="103" t="s">
        <v>134</v>
      </c>
      <c r="E16" s="101"/>
      <c r="F16" s="131"/>
      <c r="G16" s="311"/>
    </row>
    <row r="17" spans="1:7" s="16" customFormat="1" ht="15" customHeight="1">
      <c r="A17" s="417"/>
      <c r="B17" s="445"/>
      <c r="C17" s="165"/>
      <c r="D17" s="103" t="s">
        <v>135</v>
      </c>
      <c r="E17" s="101"/>
      <c r="F17" s="131"/>
      <c r="G17" s="311"/>
    </row>
    <row r="18" spans="1:7" s="16" customFormat="1" ht="15" customHeight="1">
      <c r="A18" s="417"/>
      <c r="B18" s="445"/>
      <c r="C18" s="444" t="s">
        <v>137</v>
      </c>
      <c r="D18" s="446" t="s">
        <v>48</v>
      </c>
      <c r="E18" s="447"/>
      <c r="F18" s="131" t="s">
        <v>366</v>
      </c>
      <c r="G18" s="300">
        <f>SUM(G19:G21)</f>
        <v>1500</v>
      </c>
    </row>
    <row r="19" spans="1:7" s="16" customFormat="1" ht="15" customHeight="1">
      <c r="A19" s="417"/>
      <c r="B19" s="445"/>
      <c r="C19" s="445"/>
      <c r="D19" s="103" t="s">
        <v>134</v>
      </c>
      <c r="E19" s="140" t="s">
        <v>528</v>
      </c>
      <c r="F19" s="131"/>
      <c r="G19" s="311">
        <v>1500</v>
      </c>
    </row>
    <row r="20" spans="1:7" s="16" customFormat="1" ht="15" customHeight="1">
      <c r="A20" s="417"/>
      <c r="B20" s="445"/>
      <c r="C20" s="445"/>
      <c r="D20" s="103" t="s">
        <v>135</v>
      </c>
      <c r="E20" s="140"/>
      <c r="F20" s="131"/>
      <c r="G20" s="311"/>
    </row>
    <row r="21" spans="1:7">
      <c r="A21" s="417"/>
      <c r="B21" s="445"/>
      <c r="C21" s="445"/>
      <c r="D21" s="103" t="s">
        <v>136</v>
      </c>
      <c r="E21" s="140"/>
      <c r="F21" s="133"/>
      <c r="G21" s="311"/>
    </row>
    <row r="22" spans="1:7" ht="15" customHeight="1">
      <c r="A22" s="417"/>
      <c r="B22" s="444" t="s">
        <v>136</v>
      </c>
      <c r="C22" s="419" t="s">
        <v>70</v>
      </c>
      <c r="D22" s="420"/>
      <c r="E22" s="421"/>
      <c r="F22" s="132" t="s">
        <v>367</v>
      </c>
      <c r="G22" s="321">
        <f>G23+G27+G34+G35</f>
        <v>4058</v>
      </c>
    </row>
    <row r="23" spans="1:7" s="16" customFormat="1" ht="15" customHeight="1">
      <c r="A23" s="417"/>
      <c r="B23" s="445"/>
      <c r="C23" s="23" t="s">
        <v>134</v>
      </c>
      <c r="D23" s="446" t="s">
        <v>80</v>
      </c>
      <c r="E23" s="447"/>
      <c r="F23" s="131"/>
      <c r="G23" s="300">
        <f>SUM(G24:G26)</f>
        <v>254</v>
      </c>
    </row>
    <row r="24" spans="1:7" ht="15" customHeight="1">
      <c r="A24" s="417"/>
      <c r="B24" s="445"/>
      <c r="C24" s="452"/>
      <c r="D24" s="11" t="s">
        <v>134</v>
      </c>
      <c r="E24" s="5" t="s">
        <v>529</v>
      </c>
      <c r="F24" s="133"/>
      <c r="G24" s="311">
        <v>102</v>
      </c>
    </row>
    <row r="25" spans="1:7" ht="15" customHeight="1">
      <c r="A25" s="417"/>
      <c r="B25" s="445"/>
      <c r="C25" s="453"/>
      <c r="D25" s="11" t="s">
        <v>135</v>
      </c>
      <c r="E25" s="5" t="s">
        <v>536</v>
      </c>
      <c r="F25" s="133"/>
      <c r="G25" s="311">
        <v>152</v>
      </c>
    </row>
    <row r="26" spans="1:7" ht="15" customHeight="1">
      <c r="A26" s="417"/>
      <c r="B26" s="445"/>
      <c r="C26" s="285"/>
      <c r="D26" s="42"/>
      <c r="E26" s="101"/>
      <c r="F26" s="133"/>
      <c r="G26" s="311"/>
    </row>
    <row r="27" spans="1:7" s="16" customFormat="1" ht="15" customHeight="1">
      <c r="A27" s="417"/>
      <c r="B27" s="445"/>
      <c r="C27" s="444" t="s">
        <v>135</v>
      </c>
      <c r="D27" s="446" t="s">
        <v>81</v>
      </c>
      <c r="E27" s="447"/>
      <c r="F27" s="131" t="s">
        <v>368</v>
      </c>
      <c r="G27" s="300">
        <f>SUM(G28:G33)</f>
        <v>3804</v>
      </c>
    </row>
    <row r="28" spans="1:7" ht="15" customHeight="1">
      <c r="A28" s="417"/>
      <c r="B28" s="445"/>
      <c r="C28" s="445"/>
      <c r="D28" s="103" t="s">
        <v>134</v>
      </c>
      <c r="E28" s="101" t="s">
        <v>530</v>
      </c>
      <c r="F28" s="133"/>
      <c r="G28" s="311">
        <v>127</v>
      </c>
    </row>
    <row r="29" spans="1:7" ht="15" customHeight="1">
      <c r="A29" s="417"/>
      <c r="B29" s="445"/>
      <c r="C29" s="445"/>
      <c r="D29" s="103" t="s">
        <v>135</v>
      </c>
      <c r="E29" s="101" t="s">
        <v>531</v>
      </c>
      <c r="F29" s="133"/>
      <c r="G29" s="311">
        <v>1500</v>
      </c>
    </row>
    <row r="30" spans="1:7" ht="15" customHeight="1">
      <c r="A30" s="417"/>
      <c r="B30" s="445"/>
      <c r="C30" s="445"/>
      <c r="D30" s="103" t="s">
        <v>136</v>
      </c>
      <c r="E30" s="101" t="s">
        <v>534</v>
      </c>
      <c r="F30" s="133"/>
      <c r="G30" s="311">
        <v>127</v>
      </c>
    </row>
    <row r="31" spans="1:7" ht="15" customHeight="1">
      <c r="A31" s="417"/>
      <c r="B31" s="445"/>
      <c r="C31" s="445"/>
      <c r="D31" s="103" t="s">
        <v>137</v>
      </c>
      <c r="E31" s="142" t="s">
        <v>532</v>
      </c>
      <c r="F31" s="133"/>
      <c r="G31" s="311">
        <v>50</v>
      </c>
    </row>
    <row r="32" spans="1:7" ht="15" customHeight="1">
      <c r="A32" s="417"/>
      <c r="B32" s="445"/>
      <c r="C32" s="445"/>
      <c r="D32" s="103" t="s">
        <v>138</v>
      </c>
      <c r="E32" s="142" t="s">
        <v>533</v>
      </c>
      <c r="F32" s="133"/>
      <c r="G32" s="311">
        <v>2000</v>
      </c>
    </row>
    <row r="33" spans="1:7" ht="15" customHeight="1">
      <c r="A33" s="417"/>
      <c r="B33" s="445"/>
      <c r="C33" s="445"/>
      <c r="D33" s="103" t="s">
        <v>149</v>
      </c>
      <c r="E33" s="101"/>
      <c r="F33" s="133"/>
      <c r="G33" s="311"/>
    </row>
    <row r="34" spans="1:7" s="16" customFormat="1" ht="15" customHeight="1">
      <c r="A34" s="417"/>
      <c r="B34" s="445"/>
      <c r="C34" s="23" t="s">
        <v>136</v>
      </c>
      <c r="D34" s="446" t="s">
        <v>69</v>
      </c>
      <c r="E34" s="447"/>
      <c r="F34" s="131"/>
      <c r="G34" s="300">
        <v>0</v>
      </c>
    </row>
    <row r="35" spans="1:7" s="16" customFormat="1" ht="15" customHeight="1">
      <c r="A35" s="371"/>
      <c r="B35" s="451"/>
      <c r="C35" s="23" t="s">
        <v>137</v>
      </c>
      <c r="D35" s="446" t="s">
        <v>82</v>
      </c>
      <c r="E35" s="447"/>
      <c r="F35" s="131"/>
      <c r="G35" s="300">
        <v>0</v>
      </c>
    </row>
    <row r="36" spans="1:7" ht="15" customHeight="1">
      <c r="A36" s="372"/>
      <c r="B36" s="29" t="s">
        <v>137</v>
      </c>
      <c r="C36" s="419" t="s">
        <v>113</v>
      </c>
      <c r="D36" s="420"/>
      <c r="E36" s="421"/>
      <c r="F36" s="132"/>
      <c r="G36" s="321"/>
    </row>
    <row r="37" spans="1:7" ht="18" customHeight="1" thickBot="1">
      <c r="A37" s="418"/>
      <c r="B37" s="406" t="s">
        <v>102</v>
      </c>
      <c r="C37" s="407"/>
      <c r="D37" s="407"/>
      <c r="E37" s="408"/>
      <c r="F37" s="134"/>
      <c r="G37" s="15">
        <f>G7+G10+G22+G36</f>
        <v>5558</v>
      </c>
    </row>
    <row r="38" spans="1:7" ht="18" customHeight="1">
      <c r="A38" s="416" t="s">
        <v>135</v>
      </c>
      <c r="B38" s="454" t="s">
        <v>16</v>
      </c>
      <c r="C38" s="455"/>
      <c r="D38" s="455"/>
      <c r="E38" s="455"/>
      <c r="F38" s="455"/>
      <c r="G38" s="456"/>
    </row>
    <row r="39" spans="1:7" ht="15" customHeight="1">
      <c r="A39" s="417"/>
      <c r="B39" s="444" t="s">
        <v>134</v>
      </c>
      <c r="C39" s="370" t="s">
        <v>17</v>
      </c>
      <c r="D39" s="370"/>
      <c r="E39" s="370"/>
      <c r="F39" s="110" t="s">
        <v>369</v>
      </c>
      <c r="G39" s="122">
        <f>G40+G43</f>
        <v>0</v>
      </c>
    </row>
    <row r="40" spans="1:7" s="16" customFormat="1" ht="15" customHeight="1">
      <c r="A40" s="417"/>
      <c r="B40" s="445"/>
      <c r="C40" s="102" t="s">
        <v>134</v>
      </c>
      <c r="D40" s="446" t="s">
        <v>18</v>
      </c>
      <c r="E40" s="447"/>
      <c r="F40" s="23" t="s">
        <v>370</v>
      </c>
      <c r="G40" s="291">
        <f>SUM(G41:G42)</f>
        <v>0</v>
      </c>
    </row>
    <row r="41" spans="1:7" ht="15" customHeight="1">
      <c r="A41" s="417"/>
      <c r="B41" s="445"/>
      <c r="C41" s="144"/>
      <c r="D41" s="103" t="s">
        <v>134</v>
      </c>
      <c r="E41" s="101"/>
      <c r="F41" s="11"/>
      <c r="G41" s="123"/>
    </row>
    <row r="42" spans="1:7" ht="15" customHeight="1">
      <c r="A42" s="417"/>
      <c r="B42" s="445"/>
      <c r="C42" s="144"/>
      <c r="D42" s="103" t="s">
        <v>135</v>
      </c>
      <c r="E42" s="101"/>
      <c r="F42" s="11"/>
      <c r="G42" s="123"/>
    </row>
    <row r="43" spans="1:7" s="16" customFormat="1" ht="15" customHeight="1">
      <c r="A43" s="417"/>
      <c r="B43" s="445"/>
      <c r="C43" s="444" t="s">
        <v>135</v>
      </c>
      <c r="D43" s="446" t="s">
        <v>19</v>
      </c>
      <c r="E43" s="447"/>
      <c r="F43" s="23" t="s">
        <v>371</v>
      </c>
      <c r="G43" s="291">
        <f>SUM(G44:G45)</f>
        <v>0</v>
      </c>
    </row>
    <row r="44" spans="1:7" s="16" customFormat="1" ht="15" customHeight="1">
      <c r="A44" s="417"/>
      <c r="B44" s="445"/>
      <c r="C44" s="445"/>
      <c r="D44" s="103" t="s">
        <v>134</v>
      </c>
      <c r="E44" s="101" t="s">
        <v>385</v>
      </c>
      <c r="F44" s="131"/>
      <c r="G44" s="289"/>
    </row>
    <row r="45" spans="1:7" ht="15" customHeight="1">
      <c r="A45" s="417"/>
      <c r="B45" s="445"/>
      <c r="C45" s="445"/>
      <c r="D45" s="103" t="s">
        <v>135</v>
      </c>
      <c r="E45" s="101" t="s">
        <v>386</v>
      </c>
      <c r="F45" s="133"/>
      <c r="G45" s="322"/>
    </row>
    <row r="46" spans="1:7" ht="15" customHeight="1">
      <c r="A46" s="372"/>
      <c r="B46" s="369" t="s">
        <v>135</v>
      </c>
      <c r="C46" s="370" t="s">
        <v>20</v>
      </c>
      <c r="D46" s="370"/>
      <c r="E46" s="370"/>
      <c r="F46" s="110"/>
      <c r="G46" s="122">
        <f>SUM(G47:G47)</f>
        <v>0</v>
      </c>
    </row>
    <row r="47" spans="1:7" ht="15" customHeight="1">
      <c r="A47" s="417"/>
      <c r="B47" s="369"/>
      <c r="C47" s="11" t="s">
        <v>134</v>
      </c>
      <c r="D47" s="390"/>
      <c r="E47" s="391"/>
      <c r="F47" s="11"/>
      <c r="G47" s="123"/>
    </row>
    <row r="48" spans="1:7" s="16" customFormat="1" ht="15" customHeight="1">
      <c r="A48" s="417"/>
      <c r="B48" s="22" t="s">
        <v>136</v>
      </c>
      <c r="C48" s="419" t="s">
        <v>97</v>
      </c>
      <c r="D48" s="420"/>
      <c r="E48" s="421"/>
      <c r="F48" s="110"/>
      <c r="G48" s="122">
        <v>0</v>
      </c>
    </row>
    <row r="49" spans="1:8" ht="18" customHeight="1" thickBot="1">
      <c r="A49" s="417"/>
      <c r="B49" s="328" t="s">
        <v>116</v>
      </c>
      <c r="C49" s="328"/>
      <c r="D49" s="328"/>
      <c r="E49" s="328"/>
      <c r="F49" s="135"/>
      <c r="G49" s="294">
        <f>G39+G46+G48</f>
        <v>0</v>
      </c>
      <c r="H49" s="9"/>
    </row>
    <row r="50" spans="1:8" ht="21" customHeight="1" thickBot="1">
      <c r="A50" s="143"/>
      <c r="B50" s="379" t="s">
        <v>96</v>
      </c>
      <c r="C50" s="379"/>
      <c r="D50" s="379"/>
      <c r="E50" s="379"/>
      <c r="F50" s="121"/>
      <c r="G50" s="295">
        <f>G37+G49</f>
        <v>5558</v>
      </c>
    </row>
    <row r="51" spans="1:8" ht="15" customHeight="1">
      <c r="A51" s="417" t="s">
        <v>136</v>
      </c>
      <c r="B51" s="344" t="s">
        <v>7</v>
      </c>
      <c r="C51" s="344"/>
      <c r="D51" s="344"/>
      <c r="E51" s="344"/>
      <c r="F51" s="136"/>
      <c r="G51" s="323"/>
      <c r="H51" s="9"/>
    </row>
    <row r="52" spans="1:8" ht="18" customHeight="1">
      <c r="A52" s="417"/>
      <c r="B52" s="444" t="s">
        <v>134</v>
      </c>
      <c r="C52" s="458" t="s">
        <v>141</v>
      </c>
      <c r="D52" s="458"/>
      <c r="E52" s="458"/>
      <c r="F52" s="137"/>
      <c r="G52" s="291"/>
      <c r="H52" s="9"/>
    </row>
    <row r="53" spans="1:8" ht="15" customHeight="1">
      <c r="A53" s="417"/>
      <c r="B53" s="445"/>
      <c r="C53" s="459" t="s">
        <v>134</v>
      </c>
      <c r="D53" s="54" t="s">
        <v>142</v>
      </c>
      <c r="E53" s="54"/>
      <c r="F53" s="138" t="s">
        <v>336</v>
      </c>
      <c r="G53" s="122">
        <f>G54</f>
        <v>1000</v>
      </c>
      <c r="H53" s="9"/>
    </row>
    <row r="54" spans="1:8" ht="15" customHeight="1">
      <c r="A54" s="417"/>
      <c r="B54" s="451"/>
      <c r="C54" s="460"/>
      <c r="D54" s="23" t="s">
        <v>134</v>
      </c>
      <c r="E54" s="6" t="s">
        <v>172</v>
      </c>
      <c r="F54" s="18" t="s">
        <v>372</v>
      </c>
      <c r="G54" s="123">
        <v>1000</v>
      </c>
      <c r="H54" s="9"/>
    </row>
    <row r="55" spans="1:8" s="9" customFormat="1" ht="15" customHeight="1" thickBot="1">
      <c r="A55" s="418"/>
      <c r="B55" s="365" t="s">
        <v>143</v>
      </c>
      <c r="C55" s="365"/>
      <c r="D55" s="365"/>
      <c r="E55" s="365"/>
      <c r="F55" s="139"/>
      <c r="G55" s="299">
        <f>G53</f>
        <v>1000</v>
      </c>
    </row>
    <row r="56" spans="1:8" ht="21" customHeight="1" thickBot="1">
      <c r="A56" s="61" t="s">
        <v>137</v>
      </c>
      <c r="B56" s="457" t="s">
        <v>176</v>
      </c>
      <c r="C56" s="457"/>
      <c r="D56" s="457"/>
      <c r="E56" s="457"/>
      <c r="F56" s="118"/>
      <c r="G56" s="318">
        <f>G50+G55</f>
        <v>6558</v>
      </c>
    </row>
    <row r="63" spans="1:8" s="9" customFormat="1" ht="21" customHeight="1">
      <c r="A63" s="10"/>
      <c r="F63" s="38"/>
      <c r="G63" s="38"/>
    </row>
    <row r="64" spans="1:8" s="9" customFormat="1" ht="15" customHeight="1">
      <c r="A64" s="3"/>
      <c r="B64" s="2"/>
      <c r="C64" s="2"/>
      <c r="D64" s="2"/>
      <c r="E64" s="2"/>
      <c r="F64" s="33"/>
      <c r="G64" s="33"/>
    </row>
  </sheetData>
  <mergeCells count="50">
    <mergeCell ref="B56:E56"/>
    <mergeCell ref="B50:E50"/>
    <mergeCell ref="A51:A55"/>
    <mergeCell ref="B51:E51"/>
    <mergeCell ref="B52:B54"/>
    <mergeCell ref="C52:E52"/>
    <mergeCell ref="C53:C54"/>
    <mergeCell ref="B55:E55"/>
    <mergeCell ref="A46:A49"/>
    <mergeCell ref="B46:B47"/>
    <mergeCell ref="C46:E46"/>
    <mergeCell ref="D47:E47"/>
    <mergeCell ref="C48:E48"/>
    <mergeCell ref="B49:E49"/>
    <mergeCell ref="A36:A37"/>
    <mergeCell ref="C36:E36"/>
    <mergeCell ref="B37:E37"/>
    <mergeCell ref="A38:A45"/>
    <mergeCell ref="B38:G38"/>
    <mergeCell ref="B39:B45"/>
    <mergeCell ref="C39:E39"/>
    <mergeCell ref="D40:E40"/>
    <mergeCell ref="C43:C45"/>
    <mergeCell ref="D43:E43"/>
    <mergeCell ref="D23:E23"/>
    <mergeCell ref="C24:C25"/>
    <mergeCell ref="C27:C33"/>
    <mergeCell ref="D27:E27"/>
    <mergeCell ref="D34:E34"/>
    <mergeCell ref="D35:E35"/>
    <mergeCell ref="A6:A35"/>
    <mergeCell ref="B6:G6"/>
    <mergeCell ref="B7:B9"/>
    <mergeCell ref="C7:E7"/>
    <mergeCell ref="D8:E8"/>
    <mergeCell ref="C10:E10"/>
    <mergeCell ref="D11:E11"/>
    <mergeCell ref="D9:E9"/>
    <mergeCell ref="B22:B35"/>
    <mergeCell ref="C22:E22"/>
    <mergeCell ref="A1:G1"/>
    <mergeCell ref="B10:B21"/>
    <mergeCell ref="C15:C16"/>
    <mergeCell ref="D15:E15"/>
    <mergeCell ref="C13:C14"/>
    <mergeCell ref="D13:E13"/>
    <mergeCell ref="C18:C21"/>
    <mergeCell ref="D18:E18"/>
    <mergeCell ref="A5:E5"/>
    <mergeCell ref="A2:G2"/>
  </mergeCells>
  <phoneticPr fontId="6" type="noConversion"/>
  <pageMargins left="1.04" right="0.2" top="0.45" bottom="0.39" header="0.24" footer="0.18"/>
  <pageSetup paperSize="9" orientation="portrait" r:id="rId1"/>
  <headerFooter alignWithMargins="0">
    <oddHeader>&amp;R8. számú melléklet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D76"/>
  <sheetViews>
    <sheetView workbookViewId="0">
      <selection activeCell="E22" sqref="E22"/>
    </sheetView>
  </sheetViews>
  <sheetFormatPr defaultRowHeight="15" customHeight="1"/>
  <cols>
    <col min="1" max="1" width="6.5703125" style="259" customWidth="1"/>
    <col min="2" max="2" width="45.85546875" style="258" customWidth="1"/>
    <col min="3" max="3" width="22.28515625" style="260" customWidth="1"/>
    <col min="4" max="16384" width="9.140625" style="258"/>
  </cols>
  <sheetData>
    <row r="1" spans="1:4" ht="15" customHeight="1">
      <c r="A1" s="356" t="s">
        <v>520</v>
      </c>
      <c r="B1" s="356"/>
      <c r="C1" s="356"/>
    </row>
    <row r="3" spans="1:4" ht="15" customHeight="1" thickBot="1"/>
    <row r="4" spans="1:4" ht="29.25" customHeight="1">
      <c r="A4" s="461" t="s">
        <v>491</v>
      </c>
      <c r="B4" s="463" t="s">
        <v>492</v>
      </c>
      <c r="C4" s="261" t="s">
        <v>521</v>
      </c>
    </row>
    <row r="5" spans="1:4" ht="25.5" customHeight="1" thickBot="1">
      <c r="A5" s="462"/>
      <c r="B5" s="464"/>
      <c r="C5" s="262" t="s">
        <v>493</v>
      </c>
    </row>
    <row r="6" spans="1:4" ht="15" customHeight="1">
      <c r="A6" s="263" t="s">
        <v>134</v>
      </c>
      <c r="B6" s="264" t="s">
        <v>494</v>
      </c>
      <c r="C6" s="265">
        <v>2</v>
      </c>
    </row>
    <row r="7" spans="1:4" ht="15" customHeight="1">
      <c r="A7" s="263" t="s">
        <v>135</v>
      </c>
      <c r="B7" s="266" t="s">
        <v>495</v>
      </c>
      <c r="C7" s="267">
        <v>1</v>
      </c>
    </row>
    <row r="8" spans="1:4" ht="15" customHeight="1">
      <c r="A8" s="263" t="s">
        <v>136</v>
      </c>
      <c r="B8" s="268" t="s">
        <v>496</v>
      </c>
      <c r="C8" s="269">
        <v>2</v>
      </c>
    </row>
    <row r="9" spans="1:4" ht="15" customHeight="1">
      <c r="A9" s="263" t="s">
        <v>137</v>
      </c>
      <c r="B9" s="268" t="s">
        <v>497</v>
      </c>
      <c r="C9" s="269">
        <v>8</v>
      </c>
    </row>
    <row r="10" spans="1:4" ht="15" customHeight="1">
      <c r="A10" s="263" t="s">
        <v>138</v>
      </c>
      <c r="B10" s="268" t="s">
        <v>508</v>
      </c>
      <c r="C10" s="269">
        <v>0</v>
      </c>
    </row>
    <row r="11" spans="1:4" ht="15" customHeight="1" thickBot="1">
      <c r="A11" s="263" t="s">
        <v>138</v>
      </c>
      <c r="B11" s="266" t="s">
        <v>498</v>
      </c>
      <c r="C11" s="269">
        <v>2</v>
      </c>
    </row>
    <row r="12" spans="1:4" s="266" customFormat="1" ht="18" customHeight="1" thickBot="1">
      <c r="A12" s="465" t="s">
        <v>499</v>
      </c>
      <c r="B12" s="466"/>
      <c r="C12" s="270">
        <f>SUM(C6:C11)</f>
        <v>15</v>
      </c>
    </row>
    <row r="13" spans="1:4" ht="15" customHeight="1">
      <c r="B13" s="271"/>
      <c r="C13" s="272"/>
    </row>
    <row r="14" spans="1:4" ht="15" customHeight="1">
      <c r="A14" s="273"/>
      <c r="B14" s="273"/>
      <c r="C14" s="272"/>
    </row>
    <row r="15" spans="1:4" ht="15" customHeight="1">
      <c r="B15" s="274"/>
      <c r="C15" s="275"/>
      <c r="D15" s="271"/>
    </row>
    <row r="16" spans="1:4" ht="15" customHeight="1">
      <c r="B16" s="274"/>
      <c r="C16" s="275"/>
      <c r="D16" s="271"/>
    </row>
    <row r="17" spans="2:4" ht="15" customHeight="1">
      <c r="B17" s="271"/>
      <c r="C17" s="272"/>
      <c r="D17" s="271"/>
    </row>
    <row r="18" spans="2:4" ht="15" customHeight="1">
      <c r="B18" s="274"/>
      <c r="C18" s="275"/>
      <c r="D18" s="271"/>
    </row>
    <row r="19" spans="2:4" ht="15" customHeight="1">
      <c r="B19" s="271"/>
      <c r="C19" s="272"/>
      <c r="D19" s="271"/>
    </row>
    <row r="20" spans="2:4" ht="15" customHeight="1">
      <c r="B20" s="271"/>
      <c r="C20" s="272"/>
      <c r="D20" s="271"/>
    </row>
    <row r="21" spans="2:4" ht="15" customHeight="1">
      <c r="B21" s="271"/>
      <c r="C21" s="272"/>
      <c r="D21" s="271"/>
    </row>
    <row r="22" spans="2:4" ht="15" customHeight="1">
      <c r="B22" s="271"/>
      <c r="C22" s="272"/>
      <c r="D22" s="271"/>
    </row>
    <row r="23" spans="2:4" ht="15" customHeight="1">
      <c r="B23" s="271"/>
      <c r="C23" s="272"/>
      <c r="D23" s="271"/>
    </row>
    <row r="24" spans="2:4" ht="15" customHeight="1">
      <c r="B24" s="274"/>
      <c r="C24" s="275"/>
      <c r="D24" s="271"/>
    </row>
    <row r="25" spans="2:4" ht="15" customHeight="1">
      <c r="B25" s="274"/>
      <c r="C25" s="275"/>
      <c r="D25" s="271"/>
    </row>
    <row r="26" spans="2:4" ht="15" customHeight="1">
      <c r="B26" s="271"/>
      <c r="C26" s="272"/>
      <c r="D26" s="271"/>
    </row>
    <row r="27" spans="2:4" ht="15" customHeight="1">
      <c r="B27" s="274"/>
      <c r="C27" s="275"/>
      <c r="D27" s="271"/>
    </row>
    <row r="28" spans="2:4" ht="15" customHeight="1">
      <c r="B28" s="274"/>
      <c r="C28" s="275"/>
      <c r="D28" s="271"/>
    </row>
    <row r="29" spans="2:4" ht="15" customHeight="1">
      <c r="B29" s="274"/>
      <c r="C29" s="275"/>
      <c r="D29" s="271"/>
    </row>
    <row r="30" spans="2:4" ht="15" customHeight="1">
      <c r="B30" s="274"/>
      <c r="C30" s="275"/>
      <c r="D30" s="271"/>
    </row>
    <row r="31" spans="2:4" ht="15" customHeight="1">
      <c r="B31" s="274"/>
      <c r="C31" s="275"/>
      <c r="D31" s="271"/>
    </row>
    <row r="32" spans="2:4" ht="15" customHeight="1">
      <c r="B32" s="271"/>
      <c r="C32" s="272"/>
      <c r="D32" s="271"/>
    </row>
    <row r="33" spans="2:4" ht="15" customHeight="1">
      <c r="B33" s="271"/>
      <c r="C33" s="272"/>
      <c r="D33" s="271"/>
    </row>
    <row r="34" spans="2:4" ht="15" customHeight="1">
      <c r="B34" s="271"/>
      <c r="C34" s="272"/>
      <c r="D34" s="271"/>
    </row>
    <row r="38" spans="2:4" ht="15" customHeight="1">
      <c r="B38" s="266"/>
      <c r="C38" s="276"/>
    </row>
    <row r="39" spans="2:4" ht="15" customHeight="1">
      <c r="B39" s="266"/>
      <c r="C39" s="276"/>
    </row>
    <row r="40" spans="2:4" ht="15" customHeight="1">
      <c r="B40" s="266"/>
      <c r="C40" s="276"/>
    </row>
    <row r="42" spans="2:4" ht="15" customHeight="1">
      <c r="B42" s="266"/>
      <c r="C42" s="276"/>
    </row>
    <row r="47" spans="2:4" ht="15" customHeight="1">
      <c r="B47" s="266"/>
      <c r="C47" s="276"/>
    </row>
    <row r="55" spans="2:3" ht="15" customHeight="1">
      <c r="B55" s="266"/>
      <c r="C55" s="276"/>
    </row>
    <row r="56" spans="2:3" ht="15" customHeight="1">
      <c r="B56" s="266"/>
      <c r="C56" s="276"/>
    </row>
    <row r="60" spans="2:3" ht="15" customHeight="1">
      <c r="B60" s="266"/>
      <c r="C60" s="276"/>
    </row>
    <row r="61" spans="2:3" ht="15" customHeight="1">
      <c r="B61" s="266"/>
      <c r="C61" s="276"/>
    </row>
    <row r="62" spans="2:3" ht="15" customHeight="1">
      <c r="B62" s="266"/>
      <c r="C62" s="276"/>
    </row>
    <row r="63" spans="2:3" ht="15" customHeight="1">
      <c r="B63" s="266"/>
      <c r="C63" s="276"/>
    </row>
    <row r="68" spans="2:3" ht="15" customHeight="1">
      <c r="B68" s="266"/>
      <c r="C68" s="276"/>
    </row>
    <row r="74" spans="2:3" ht="15" customHeight="1">
      <c r="B74" s="266"/>
      <c r="C74" s="276"/>
    </row>
    <row r="76" spans="2:3" ht="15" customHeight="1">
      <c r="B76" s="266"/>
      <c r="C76" s="276"/>
    </row>
  </sheetData>
  <mergeCells count="4">
    <mergeCell ref="A1:C1"/>
    <mergeCell ref="A4:A5"/>
    <mergeCell ref="B4:B5"/>
    <mergeCell ref="A12:B12"/>
  </mergeCells>
  <phoneticPr fontId="6" type="noConversion"/>
  <pageMargins left="0.96" right="0.7" top="0.75" bottom="0.75" header="0.3" footer="0.3"/>
  <pageSetup paperSize="9" orientation="portrait" r:id="rId1"/>
  <headerFooter>
    <oddHeader>&amp;R9. számú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6</vt:i4>
      </vt:variant>
    </vt:vector>
  </HeadingPairs>
  <TitlesOfParts>
    <vt:vector size="16" baseType="lpstr">
      <vt:lpstr>1. Bevössz.</vt:lpstr>
      <vt:lpstr>2. Brészl.</vt:lpstr>
      <vt:lpstr>3. Kiadössz.</vt:lpstr>
      <vt:lpstr>4. Kjogc.</vt:lpstr>
      <vt:lpstr>5. Műk.bev.kiad mérleg</vt:lpstr>
      <vt:lpstr>6. Felhalm.bev.kiad.mérleg</vt:lpstr>
      <vt:lpstr>7. Pénzeszköz átadás</vt:lpstr>
      <vt:lpstr>8.Felhalmozási k.</vt:lpstr>
      <vt:lpstr>9. létszám</vt:lpstr>
      <vt:lpstr>10. Adósságk.</vt:lpstr>
      <vt:lpstr>'2. Brészl.'!Nyomtatási_cím</vt:lpstr>
      <vt:lpstr>'4. Kjogc.'!Nyomtatási_cím</vt:lpstr>
      <vt:lpstr>'1. Bevössz.'!Nyomtatási_terület</vt:lpstr>
      <vt:lpstr>'2. Brészl.'!Nyomtatási_terület</vt:lpstr>
      <vt:lpstr>'3. Kiadössz.'!Nyomtatási_terület</vt:lpstr>
      <vt:lpstr>'4. Kjogc.'!Nyomtatási_terület</vt:lpstr>
    </vt:vector>
  </TitlesOfParts>
  <Company>Budaörs Önkormányzat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Rendszergazda</dc:creator>
  <cp:lastModifiedBy>Ikrény</cp:lastModifiedBy>
  <cp:lastPrinted>2015-03-16T08:17:54Z</cp:lastPrinted>
  <dcterms:created xsi:type="dcterms:W3CDTF">2005-12-27T13:42:28Z</dcterms:created>
  <dcterms:modified xsi:type="dcterms:W3CDTF">2015-03-16T13:26:28Z</dcterms:modified>
</cp:coreProperties>
</file>