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C49" i="1"/>
  <c r="F49" i="1" s="1"/>
  <c r="E48" i="1"/>
  <c r="C48" i="1"/>
  <c r="F48" i="1" s="1"/>
  <c r="E47" i="1"/>
  <c r="C47" i="1"/>
  <c r="E46" i="1"/>
  <c r="F46" i="1" s="1"/>
  <c r="E45" i="1"/>
  <c r="F45" i="1" s="1"/>
  <c r="E44" i="1"/>
  <c r="F44" i="1" s="1"/>
  <c r="E43" i="1"/>
  <c r="E42" i="1"/>
  <c r="C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F11" i="1" s="1"/>
  <c r="E10" i="1"/>
  <c r="F10" i="1" s="1"/>
  <c r="E9" i="1"/>
  <c r="C9" i="1"/>
  <c r="C38" i="1" s="1"/>
  <c r="A1" i="1"/>
  <c r="F38" i="1" l="1"/>
  <c r="C43" i="1"/>
  <c r="F43" i="1" s="1"/>
  <c r="C59" i="1"/>
  <c r="F59" i="1" s="1"/>
  <c r="F9" i="1"/>
  <c r="F54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<sst xmlns="http://schemas.openxmlformats.org/spreadsheetml/2006/main" count="112" uniqueCount="98">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</sst>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C9">
            <v>1010766</v>
          </cell>
        </row>
        <row r="14">
          <cell r="C14">
            <v>1010766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1369625</v>
          </cell>
        </row>
        <row r="39">
          <cell r="C39">
            <v>98018232</v>
          </cell>
        </row>
        <row r="40">
          <cell r="C40">
            <v>820681</v>
          </cell>
        </row>
        <row r="42">
          <cell r="C42">
            <v>97197551</v>
          </cell>
        </row>
        <row r="43">
          <cell r="C43">
            <v>99387857</v>
          </cell>
        </row>
        <row r="47">
          <cell r="C47">
            <v>99340487</v>
          </cell>
        </row>
        <row r="48">
          <cell r="C48">
            <v>72096716</v>
          </cell>
        </row>
        <row r="49">
          <cell r="C49">
            <v>12710701</v>
          </cell>
        </row>
        <row r="50">
          <cell r="C50">
            <v>14533070</v>
          </cell>
        </row>
        <row r="53">
          <cell r="C53">
            <v>47370</v>
          </cell>
        </row>
        <row r="54">
          <cell r="C54">
            <v>47370</v>
          </cell>
        </row>
        <row r="59">
          <cell r="C59">
            <v>99387857</v>
          </cell>
        </row>
        <row r="61">
          <cell r="C61">
            <v>21</v>
          </cell>
        </row>
      </sheetData>
      <sheetData sheetId="43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abSelected="1" zoomScale="130" zoomScaleNormal="130" workbookViewId="0">
      <selection activeCell="B14" sqref="B14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1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CONCATENATE("24. melléklet"," ",[1]ALAPADATOK!A7," ",[1]ALAPADATOK!B7," ",[1]ALAPADATOK!C7," ",[1]ALAPADATOK!D7," ",[1]ALAPADATOK!E7," ",[1]ALAPADATOK!F7," ",[1]ALAPADATOK!G7," ",[1]ALAPADATOK!H7)</f>
        <v>24. melléklet a 32 / 2020. ( XII.17.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1010766</v>
      </c>
      <c r="E9" s="33">
        <f>'[1]9.7.1. sz. mell TIB  '!C9+'[1]9.7.2. sz. mell TIB'!C9</f>
        <v>1010766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1382012-371246</f>
        <v>1010766</v>
      </c>
      <c r="E14" s="33">
        <f>'[1]9.7.1. sz. mell TIB  '!C14+'[1]9.7.2. sz. mell TIB'!C14</f>
        <v>1010766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1369625</v>
      </c>
      <c r="E38" s="33">
        <f>'[1]9.7.1. sz. mell TIB  '!C38+'[1]9.7.2. sz. mell TIB'!C38</f>
        <v>1369625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98018232</v>
      </c>
      <c r="E39" s="33">
        <f>'[1]9.7.1. sz. mell TIB  '!C39+'[1]9.7.2. sz. mell TIB'!C39</f>
        <v>98018232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60">
        <f>97939593+640498+1160572-812674+1128955-2859393</f>
        <v>97197551</v>
      </c>
      <c r="E42" s="33">
        <f>'[1]9.7.1. sz. mell TIB  '!C42+'[1]9.7.2. sz. mell TIB'!C42</f>
        <v>97197551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1" t="s">
        <v>82</v>
      </c>
      <c r="C43" s="59">
        <f>+C38+C39</f>
        <v>99387857</v>
      </c>
      <c r="E43" s="33">
        <f>'[1]9.7.1. sz. mell TIB  '!C43+'[1]9.7.2. sz. mell TIB'!C43</f>
        <v>99387857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'[1]9.7.1. sz. mell TIB  '!C45+'[1]9.7.2. sz. mell TIB'!C45</f>
        <v>0</v>
      </c>
      <c r="F45" s="33">
        <f t="shared" si="0"/>
        <v>0</v>
      </c>
    </row>
    <row r="46" spans="1:6" s="71" customFormat="1" ht="12" customHeight="1" thickBot="1" x14ac:dyDescent="0.25">
      <c r="A46" s="68"/>
      <c r="B46" s="69" t="s">
        <v>83</v>
      </c>
      <c r="C46" s="70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2">
        <f>SUM(C48:C52)</f>
        <v>99340487</v>
      </c>
      <c r="E47" s="33">
        <f>'[1]9.7.1. sz. mell TIB  '!C47+'[1]9.7.2. sz. mell TIB'!C47</f>
        <v>99340487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3">
        <f>71236352+545105+826870+977450-1489061</f>
        <v>72096716</v>
      </c>
      <c r="E48" s="33">
        <f>'[1]9.7.1. sz. mell TIB  '!C48+'[1]9.7.2. sz. mell TIB'!C48</f>
        <v>72096716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4">
        <f>12731399+95393+144702+151505-412298</f>
        <v>12710701</v>
      </c>
      <c r="E49" s="33">
        <f>'[1]9.7.1. sz. mell TIB  '!C49+'[1]9.7.2. sz. mell TIB'!C49</f>
        <v>12710701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4">
        <f>15922544+189000-45500+45500-1183920-394554</f>
        <v>14533070</v>
      </c>
      <c r="E50" s="33">
        <f>'[1]9.7.1. sz. mell TIB  '!C50+'[1]9.7.2. sz. mell TIB'!C50</f>
        <v>14533070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1" customFormat="1" ht="12" customHeight="1" thickBot="1" x14ac:dyDescent="0.25">
      <c r="A53" s="47" t="s">
        <v>38</v>
      </c>
      <c r="B53" s="48" t="s">
        <v>90</v>
      </c>
      <c r="C53" s="31">
        <f>SUM(C54:C56)</f>
        <v>47370</v>
      </c>
      <c r="E53" s="33">
        <f>'[1]9.7.1. sz. mell TIB  '!C53+'[1]9.7.2. sz. mell TIB'!C53</f>
        <v>47370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73">
        <f>610850-563480</f>
        <v>47370</v>
      </c>
      <c r="E54" s="33">
        <f>'[1]9.7.1. sz. mell TIB  '!C54+'[1]9.7.2. sz. mell TIB'!C54</f>
        <v>47370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5" t="s">
        <v>96</v>
      </c>
      <c r="C59" s="72">
        <f>+C47+C53+C58</f>
        <v>99387857</v>
      </c>
      <c r="E59" s="33">
        <f>'[1]9.7.1. sz. mell TIB  '!C59+'[1]9.7.2. sz. mell TIB'!C59</f>
        <v>99387857</v>
      </c>
      <c r="F59" s="33">
        <f t="shared" si="0"/>
        <v>0</v>
      </c>
    </row>
    <row r="60" spans="1:6" ht="14.25" customHeight="1" thickBot="1" x14ac:dyDescent="0.25">
      <c r="C60" s="77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2020-12-23T10:15:30Z</dcterms:created>
  <dcterms:modified xsi:type="dcterms:W3CDTF">2020-12-23T10:15:30Z</dcterms:modified>
</cp:coreProperties>
</file>