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0995"/>
  </bookViews>
  <sheets>
    <sheet name="1" sheetId="4" r:id="rId1"/>
    <sheet name="2" sheetId="18" r:id="rId2"/>
    <sheet name="3" sheetId="19" r:id="rId3"/>
    <sheet name="4" sheetId="28" r:id="rId4"/>
  </sheets>
  <definedNames>
    <definedName name="_xlnm.Print_Titles" localSheetId="0">'1'!$5:$6</definedName>
    <definedName name="_xlnm.Print_Titles" localSheetId="1">'2'!$6:$6</definedName>
    <definedName name="_xlnm.Print_Titles" localSheetId="2">'3'!$4:$8</definedName>
    <definedName name="_xlnm.Print_Titles" localSheetId="3">'4'!$7:$7</definedName>
    <definedName name="_xlnm.Print_Area" localSheetId="0">'1'!$A$2:$AN$40</definedName>
    <definedName name="_xlnm.Print_Area" localSheetId="1">'2'!$A$2:$AN$97</definedName>
    <definedName name="_xlnm.Print_Area" localSheetId="2">'3'!$A$2:$AN$67</definedName>
    <definedName name="_xlnm.Print_Area" localSheetId="3">'4'!$A$2:$AJ$31</definedName>
  </definedNames>
  <calcPr calcId="152511"/>
</workbook>
</file>

<file path=xl/calcChain.xml><?xml version="1.0" encoding="utf-8"?>
<calcChain xmlns="http://schemas.openxmlformats.org/spreadsheetml/2006/main">
  <c r="AL40" i="4" l="1"/>
  <c r="AN7" i="4" l="1"/>
  <c r="AN10" i="4"/>
  <c r="AN9" i="4"/>
  <c r="AN11" i="4"/>
  <c r="AL17" i="4"/>
  <c r="AN17" i="4"/>
  <c r="AN33" i="4"/>
  <c r="AM40" i="4" l="1"/>
  <c r="AM9" i="4"/>
  <c r="AN40" i="4" l="1"/>
  <c r="AM33" i="4"/>
  <c r="AJ20" i="28" l="1"/>
  <c r="AM66" i="19"/>
  <c r="AM52" i="19"/>
  <c r="AM27" i="19"/>
  <c r="AM15" i="19"/>
  <c r="AM21" i="19" s="1"/>
  <c r="AN10" i="19"/>
  <c r="AN11" i="19"/>
  <c r="AN12" i="19"/>
  <c r="AN13" i="19"/>
  <c r="AN14" i="19"/>
  <c r="AN15" i="19"/>
  <c r="AN16" i="19"/>
  <c r="AN17" i="19"/>
  <c r="AN18" i="19"/>
  <c r="AN19" i="19"/>
  <c r="AN20" i="19"/>
  <c r="AN22" i="19"/>
  <c r="AN23" i="19"/>
  <c r="AN24" i="19"/>
  <c r="AN25" i="19"/>
  <c r="AN26" i="19"/>
  <c r="AN27" i="19"/>
  <c r="AN28" i="19"/>
  <c r="AN29" i="19"/>
  <c r="AN30" i="19"/>
  <c r="AN31" i="19"/>
  <c r="AN32" i="19"/>
  <c r="AN33" i="19"/>
  <c r="AN34" i="19"/>
  <c r="AN35" i="19"/>
  <c r="AN36" i="19"/>
  <c r="AN37" i="19"/>
  <c r="AN38" i="19"/>
  <c r="AN39" i="19"/>
  <c r="AN40" i="19"/>
  <c r="AN41" i="19"/>
  <c r="AN42" i="19"/>
  <c r="AN43" i="19"/>
  <c r="AN44" i="19"/>
  <c r="AN45" i="19"/>
  <c r="AN46" i="19"/>
  <c r="AN47" i="19"/>
  <c r="AN48" i="19"/>
  <c r="AN49" i="19"/>
  <c r="AN50" i="19"/>
  <c r="AN51" i="19"/>
  <c r="AN52" i="19"/>
  <c r="AN53" i="19"/>
  <c r="AN54" i="19"/>
  <c r="AN55" i="19"/>
  <c r="AN56" i="19"/>
  <c r="AN57" i="19"/>
  <c r="AN58" i="19"/>
  <c r="AN59" i="19"/>
  <c r="AN60" i="19"/>
  <c r="AN61" i="19"/>
  <c r="AN62" i="19"/>
  <c r="AN63" i="19"/>
  <c r="AN64" i="19"/>
  <c r="AN65" i="19"/>
  <c r="AN66" i="19"/>
  <c r="AN9" i="19"/>
  <c r="AK87" i="18"/>
  <c r="AL87" i="18"/>
  <c r="AM87" i="18"/>
  <c r="AN84" i="18"/>
  <c r="AN85" i="18"/>
  <c r="AN86" i="18"/>
  <c r="AN87" i="18"/>
  <c r="AN83" i="18"/>
  <c r="AN81" i="18"/>
  <c r="AN78" i="18"/>
  <c r="AN73" i="18"/>
  <c r="AN72" i="18"/>
  <c r="AN27" i="18"/>
  <c r="AK52" i="18"/>
  <c r="AK97" i="18" s="1"/>
  <c r="AL52" i="18"/>
  <c r="AM42" i="18"/>
  <c r="AN32" i="18"/>
  <c r="AN34" i="18"/>
  <c r="AM34" i="18"/>
  <c r="AN30" i="18"/>
  <c r="AN29" i="18"/>
  <c r="AN40" i="18"/>
  <c r="AN42" i="18"/>
  <c r="AN46" i="18"/>
  <c r="AN51" i="18"/>
  <c r="AN60" i="18"/>
  <c r="AM82" i="18"/>
  <c r="AN82" i="18" s="1"/>
  <c r="AM74" i="18"/>
  <c r="AN74" i="18" s="1"/>
  <c r="AM61" i="18"/>
  <c r="AN61" i="18" s="1"/>
  <c r="AM51" i="18"/>
  <c r="AM45" i="18"/>
  <c r="AM31" i="18"/>
  <c r="AN31" i="18" s="1"/>
  <c r="AL26" i="18"/>
  <c r="AL97" i="18" s="1"/>
  <c r="AL25" i="18"/>
  <c r="AK25" i="18"/>
  <c r="AM25" i="18"/>
  <c r="AM21" i="18"/>
  <c r="AN21" i="18" s="1"/>
  <c r="AN17" i="18"/>
  <c r="AN18" i="18"/>
  <c r="AN9" i="18"/>
  <c r="AN10" i="18"/>
  <c r="AN11" i="18"/>
  <c r="AN12" i="18"/>
  <c r="AN13" i="18"/>
  <c r="AN14" i="18"/>
  <c r="AN15" i="18"/>
  <c r="AN16" i="18"/>
  <c r="AN19" i="18"/>
  <c r="AN20" i="18"/>
  <c r="AN22" i="18"/>
  <c r="AN23" i="18"/>
  <c r="AN24" i="18"/>
  <c r="AN28" i="18"/>
  <c r="AN33" i="18"/>
  <c r="AN35" i="18"/>
  <c r="AN36" i="18"/>
  <c r="AN37" i="18"/>
  <c r="AN38" i="18"/>
  <c r="AN39" i="18"/>
  <c r="AN41" i="18"/>
  <c r="AN43" i="18"/>
  <c r="AN44" i="18"/>
  <c r="AN45" i="18"/>
  <c r="AN47" i="18"/>
  <c r="AN48" i="18"/>
  <c r="AN49" i="18"/>
  <c r="AN50" i="18"/>
  <c r="AN53" i="18"/>
  <c r="AN54" i="18"/>
  <c r="AN55" i="18"/>
  <c r="AN56" i="18"/>
  <c r="AN57" i="18"/>
  <c r="AN58" i="18"/>
  <c r="AN59" i="18"/>
  <c r="AN62" i="18"/>
  <c r="AN63" i="18"/>
  <c r="AN64" i="18"/>
  <c r="AN66" i="18"/>
  <c r="AN67" i="18"/>
  <c r="AN68" i="18"/>
  <c r="AN69" i="18"/>
  <c r="AN70" i="18"/>
  <c r="AN71" i="18"/>
  <c r="AN75" i="18"/>
  <c r="AN76" i="18"/>
  <c r="AN77" i="18"/>
  <c r="AN79" i="18"/>
  <c r="AN80" i="18"/>
  <c r="AN88" i="18"/>
  <c r="AN89" i="18"/>
  <c r="AN90" i="18"/>
  <c r="AN91" i="18"/>
  <c r="AN92" i="18"/>
  <c r="AN93" i="18"/>
  <c r="AN94" i="18"/>
  <c r="AN95" i="18"/>
  <c r="AN96" i="18"/>
  <c r="AN8" i="18"/>
  <c r="AN27" i="4"/>
  <c r="AN28" i="4"/>
  <c r="AN29" i="4"/>
  <c r="AN30" i="4"/>
  <c r="AN31" i="4"/>
  <c r="AN32" i="4"/>
  <c r="AN34" i="4"/>
  <c r="AN35" i="4"/>
  <c r="AN36" i="4"/>
  <c r="AN37" i="4"/>
  <c r="AN38" i="4"/>
  <c r="AN26" i="4"/>
  <c r="AM17" i="4"/>
  <c r="AM23" i="4" s="1"/>
  <c r="AN8" i="4"/>
  <c r="AN12" i="4"/>
  <c r="AN13" i="4"/>
  <c r="AN14" i="4"/>
  <c r="AN15" i="4"/>
  <c r="AN16" i="4"/>
  <c r="AN18" i="4"/>
  <c r="AN19" i="4"/>
  <c r="AN20" i="4"/>
  <c r="AN21" i="4"/>
  <c r="AN21" i="19" l="1"/>
  <c r="AM67" i="19"/>
  <c r="AN67" i="19" s="1"/>
  <c r="AN25" i="18"/>
  <c r="AM26" i="18"/>
  <c r="AM52" i="18"/>
  <c r="AN52" i="18" s="1"/>
  <c r="AN26" i="18"/>
  <c r="AK33" i="4"/>
  <c r="AK40" i="4" s="1"/>
  <c r="AL33" i="4"/>
  <c r="AL9" i="4"/>
  <c r="AL23" i="4" s="1"/>
  <c r="AH24" i="28"/>
  <c r="AH31" i="28" s="1"/>
  <c r="AJ19" i="28"/>
  <c r="AG24" i="28"/>
  <c r="AG31" i="28" l="1"/>
  <c r="AJ31" i="28" s="1"/>
  <c r="AJ24" i="28"/>
  <c r="AM97" i="18"/>
  <c r="AN97" i="18" s="1"/>
  <c r="AK9" i="4"/>
  <c r="AK17" i="4" s="1"/>
  <c r="AK23" i="4" s="1"/>
  <c r="AG9" i="4"/>
  <c r="AG33" i="4"/>
  <c r="AG39" i="4"/>
  <c r="AN39" i="4" s="1"/>
  <c r="AG22" i="4"/>
  <c r="AN22" i="4" s="1"/>
  <c r="AG17" i="4" l="1"/>
  <c r="AG40" i="4"/>
  <c r="AG23" i="4"/>
  <c r="AN23" i="4" s="1"/>
</calcChain>
</file>

<file path=xl/sharedStrings.xml><?xml version="1.0" encoding="utf-8"?>
<sst xmlns="http://schemas.openxmlformats.org/spreadsheetml/2006/main" count="636" uniqueCount="504">
  <si>
    <t>K1-K8. Költségvetési kiadások</t>
  </si>
  <si>
    <t>ezer forintban</t>
  </si>
  <si>
    <t>Sor-
szám</t>
  </si>
  <si>
    <t>Rovat megnevezése</t>
  </si>
  <si>
    <t>Rovat
száma</t>
  </si>
  <si>
    <t>Eredeti
előirányzat</t>
  </si>
  <si>
    <t>1.</t>
  </si>
  <si>
    <t>2.</t>
  </si>
  <si>
    <t>3.</t>
  </si>
  <si>
    <t>4.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</si>
  <si>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</si>
  <si>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</si>
  <si>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</si>
  <si>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</si>
  <si>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</si>
  <si>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</si>
  <si>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</si>
  <si>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</si>
  <si>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</si>
  <si>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</si>
  <si>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</si>
  <si>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</si>
  <si>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</si>
  <si>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</si>
  <si>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</si>
  <si>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</si>
  <si>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</si>
  <si>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</si>
  <si>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</si>
  <si>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</si>
  <si>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</si>
  <si>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</si>
  <si>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</si>
  <si>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</si>
  <si>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</si>
  <si>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</si>
  <si>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</si>
  <si>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</si>
  <si>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</si>
  <si>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</si>
  <si>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</si>
  <si>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</si>
  <si>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</si>
  <si>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</si>
  <si>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</si>
  <si>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</si>
  <si>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</si>
  <si>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</si>
  <si>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</si>
  <si>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</si>
  <si>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</si>
  <si>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</si>
  <si>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</si>
  <si>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</si>
  <si>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</si>
  <si>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</si>
  <si>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</si>
  <si>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</si>
  <si>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</si>
  <si>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</si>
  <si>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</si>
  <si>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</si>
  <si>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</si>
  <si>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</si>
  <si>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</si>
  <si>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</si>
  <si>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</si>
  <si>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</si>
  <si>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</si>
  <si>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</si>
  <si>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</si>
  <si>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</si>
  <si>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</si>
  <si>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</si>
  <si>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</si>
  <si>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</si>
  <si>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</si>
  <si>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</si>
  <si>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</si>
  <si>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</si>
  <si>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</si>
  <si>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</si>
  <si>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</si>
  <si>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</si>
  <si>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</si>
  <si>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</si>
  <si>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</si>
  <si>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</si>
  <si>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</si>
  <si>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</si>
  <si>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</si>
  <si>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</si>
  <si>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</si>
  <si>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</si>
  <si>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</si>
  <si>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</si>
  <si>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</si>
  <si>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</si>
  <si>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</si>
  <si>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</si>
  <si>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</si>
  <si>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</si>
  <si>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</si>
  <si>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</si>
  <si>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</si>
  <si>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</si>
  <si>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</si>
  <si>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</si>
  <si>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</si>
  <si>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</si>
  <si>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</si>
  <si>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</si>
  <si>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</si>
  <si>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</si>
  <si>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</si>
  <si>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</si>
  <si>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</si>
  <si>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</si>
  <si>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</si>
  <si>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</si>
  <si>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</si>
  <si>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</si>
  <si>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</si>
  <si>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</si>
  <si>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</si>
  <si>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</si>
  <si>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</si>
  <si>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</si>
  <si>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</si>
  <si>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</si>
  <si>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</si>
  <si>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</si>
  <si>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</si>
  <si>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</si>
  <si>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</si>
  <si>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</si>
  <si>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</si>
  <si>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</si>
  <si>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</si>
  <si>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</si>
  <si>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</si>
  <si>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</si>
  <si>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</si>
  <si>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</si>
  <si>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</si>
  <si>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</si>
  <si>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</si>
  <si>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</si>
  <si>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</si>
  <si>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</si>
  <si>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</si>
  <si>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</si>
  <si>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</si>
  <si>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</si>
  <si>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</si>
  <si>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</si>
  <si>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</si>
  <si>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</si>
  <si>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</si>
  <si>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</si>
  <si>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</si>
  <si>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</si>
  <si>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</si>
  <si>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</si>
  <si>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</si>
  <si>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</si>
  <si>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</si>
  <si>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</si>
  <si>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</si>
  <si>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</si>
  <si>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</si>
  <si>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</si>
  <si>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</si>
  <si>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</si>
  <si>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56</t>
  </si>
  <si>
    <t>Elvonások és befizetések</t>
  </si>
  <si>
    <t>K502</t>
  </si>
  <si>
    <t>57</t>
  </si>
  <si>
    <t>Működési célú garancia- és kezességvállalásból származó kifizetés államháztartáson belülre</t>
  </si>
  <si>
    <t>K503</t>
  </si>
  <si>
    <t>58</t>
  </si>
  <si>
    <t>Működési célú visszatérítendő támogatások, kölcsönök nyújtása államháztartáson belülre</t>
  </si>
  <si>
    <t>K504</t>
  </si>
  <si>
    <t>59</t>
  </si>
  <si>
    <t>Működési célú visszatérítendő támogatások, kölcsönök törlesztése államháztartáson belülre</t>
  </si>
  <si>
    <t>K505</t>
  </si>
  <si>
    <t>60</t>
  </si>
  <si>
    <t>Egyéb működési célú támogatások államháztartáson belülre</t>
  </si>
  <si>
    <t>K506</t>
  </si>
  <si>
    <t>61</t>
  </si>
  <si>
    <t>Működési célú garancia- és kezességvállalásból származó kifizetés államháztartáson kívülre</t>
  </si>
  <si>
    <t>K507</t>
  </si>
  <si>
    <t>62</t>
  </si>
  <si>
    <t>Működési célú visszatérítendő támogatások, kölcsönök nyújtása államháztartáson kívülre</t>
  </si>
  <si>
    <t>K508</t>
  </si>
  <si>
    <t>63</t>
  </si>
  <si>
    <t>Árkiegészítések, ártámogatások</t>
  </si>
  <si>
    <t>K509</t>
  </si>
  <si>
    <t>64</t>
  </si>
  <si>
    <t>Kamattámogatások</t>
  </si>
  <si>
    <t>K510</t>
  </si>
  <si>
    <t>65</t>
  </si>
  <si>
    <t>Egyéb működési célú támogatások államháztartáson kívülre</t>
  </si>
  <si>
    <t>K511</t>
  </si>
  <si>
    <t>66</t>
  </si>
  <si>
    <t>Tartalékok</t>
  </si>
  <si>
    <t>K512</t>
  </si>
  <si>
    <t>67</t>
  </si>
  <si>
    <t>Egyéb működési célú kiadások (=55+…+66)</t>
  </si>
  <si>
    <t>K5</t>
  </si>
  <si>
    <t>68</t>
  </si>
  <si>
    <t>Immateriális javak beszerzése, létesítése</t>
  </si>
  <si>
    <t>K61</t>
  </si>
  <si>
    <t>69</t>
  </si>
  <si>
    <t>Ingatlanok beszerzése, létesítése</t>
  </si>
  <si>
    <t>K62</t>
  </si>
  <si>
    <t>70</t>
  </si>
  <si>
    <t>Informatikai eszközök beszerzése, létesítése</t>
  </si>
  <si>
    <t>K63</t>
  </si>
  <si>
    <t>71</t>
  </si>
  <si>
    <t>Egyéb tárgyi eszközök beszerzése, létesítése</t>
  </si>
  <si>
    <t>K64</t>
  </si>
  <si>
    <t>72</t>
  </si>
  <si>
    <t>Részesedések beszerzése</t>
  </si>
  <si>
    <t>K65</t>
  </si>
  <si>
    <t>73</t>
  </si>
  <si>
    <t>Meglévő részesedések növeléséhez kapcsolódó kiadások</t>
  </si>
  <si>
    <t>K66</t>
  </si>
  <si>
    <t>74</t>
  </si>
  <si>
    <t>Beruházási célú előzetesen felszámított általános forgalmi adó</t>
  </si>
  <si>
    <t>K67</t>
  </si>
  <si>
    <t>75</t>
  </si>
  <si>
    <t>Beruházások (=68+…+74)</t>
  </si>
  <si>
    <t>K6</t>
  </si>
  <si>
    <t>76</t>
  </si>
  <si>
    <t>Ingatlanok felújítása</t>
  </si>
  <si>
    <t>K71</t>
  </si>
  <si>
    <t>77</t>
  </si>
  <si>
    <t>Informatikai eszközök felújítása</t>
  </si>
  <si>
    <t>K72</t>
  </si>
  <si>
    <t>78</t>
  </si>
  <si>
    <t xml:space="preserve">Egyéb tárgyi eszközök felújítása </t>
  </si>
  <si>
    <t>K73</t>
  </si>
  <si>
    <t>79</t>
  </si>
  <si>
    <t>Felújítási célú előzetesen felszámított általános forgalmi adó</t>
  </si>
  <si>
    <t>K74</t>
  </si>
  <si>
    <t>80</t>
  </si>
  <si>
    <t>Felújítások (=76+...+79)</t>
  </si>
  <si>
    <t>K7</t>
  </si>
  <si>
    <t>81</t>
  </si>
  <si>
    <t>Felhalmozási célú garancia- és kezességvállalásból származó kifizetés államháztartáson belülre</t>
  </si>
  <si>
    <t>K81</t>
  </si>
  <si>
    <t>82</t>
  </si>
  <si>
    <t>Felhalmozási célú visszatérítendő támogatások, kölcsönök nyújtása államháztartáson belülre</t>
  </si>
  <si>
    <t>K82</t>
  </si>
  <si>
    <t>83</t>
  </si>
  <si>
    <t>Felhalmozási célú visszatérítendő támogatások, kölcsönök törlesztése államháztartáson belülre</t>
  </si>
  <si>
    <t>K83</t>
  </si>
  <si>
    <t>84</t>
  </si>
  <si>
    <t>Egyéb felhalmozási célú támogatások államháztartáson belülre</t>
  </si>
  <si>
    <t>K84</t>
  </si>
  <si>
    <t>85</t>
  </si>
  <si>
    <t>Felhalmozási célú garancia- és kezességvállalásból származó kifizetés államháztartáson kívülre</t>
  </si>
  <si>
    <t>K85</t>
  </si>
  <si>
    <t>86</t>
  </si>
  <si>
    <t>Felhalmozási célú visszatérítendő támogatások, kölcsönök nyújtása államháztartáson kívülre</t>
  </si>
  <si>
    <t>K86</t>
  </si>
  <si>
    <t>87</t>
  </si>
  <si>
    <t>Lakástámogatás</t>
  </si>
  <si>
    <t>K87</t>
  </si>
  <si>
    <t>88</t>
  </si>
  <si>
    <t xml:space="preserve">Egyéb felhalmozási célú támogatások államháztartáson kívülre </t>
  </si>
  <si>
    <t>K88</t>
  </si>
  <si>
    <t>89</t>
  </si>
  <si>
    <t>Egyéb felhalmozási célú kiadások (=81+…+88)</t>
  </si>
  <si>
    <t>K8</t>
  </si>
  <si>
    <t>90</t>
  </si>
  <si>
    <t>Költségvetési kiadások (=19+20+45+54+67+75+80+89)</t>
  </si>
  <si>
    <t>K1-K8</t>
  </si>
  <si>
    <t>B1-B7. Költségvetési bevételek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</si>
  <si>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</si>
  <si>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</si>
  <si>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</si>
  <si>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</si>
  <si>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</si>
  <si>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</si>
  <si>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</si>
  <si>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</si>
  <si>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B115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</si>
  <si>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</si>
  <si>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</si>
  <si>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</si>
  <si>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</si>
  <si>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</si>
  <si>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</si>
  <si>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</si>
  <si>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</si>
  <si>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</si>
  <si>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</si>
  <si>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</si>
  <si>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</si>
  <si>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</si>
  <si>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 (=07+…+12)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</si>
  <si>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</si>
  <si>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</si>
  <si>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</si>
  <si>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</si>
  <si>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</si>
  <si>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</si>
  <si>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</si>
  <si>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</si>
  <si>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</si>
  <si>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</si>
  <si>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</si>
  <si>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>Felhalmozási célú támogatások államháztartáson belülről (=14+…+18)</t>
  </si>
  <si>
    <t>B2</t>
  </si>
  <si>
    <t>Magánszemélyek jövedelemadói</t>
  </si>
  <si>
    <t>B311</t>
  </si>
  <si>
    <t xml:space="preserve">Társaságok jövedelemadói </t>
  </si>
  <si>
    <t>B312</t>
  </si>
  <si>
    <t>Jövedelemadók (=20+21)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</si>
  <si>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</si>
  <si>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</si>
  <si>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</si>
  <si>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</si>
  <si>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</si>
  <si>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</si>
  <si>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</si>
  <si>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</si>
  <si>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</si>
  <si>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</si>
  <si>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</si>
  <si>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</si>
  <si>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</si>
  <si>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</si>
  <si>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</si>
  <si>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</si>
  <si>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</si>
  <si>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(=26+…+30) </t>
  </si>
  <si>
    <t>B35</t>
  </si>
  <si>
    <t xml:space="preserve">Egyéb közhatalmi bevételek </t>
  </si>
  <si>
    <t>B36</t>
  </si>
  <si>
    <t>Közhatalmi bevételek (=22+...+25+31+32)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</si>
  <si>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</si>
  <si>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</si>
  <si>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</si>
  <si>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</si>
  <si>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</si>
  <si>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</si>
  <si>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</si>
  <si>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</si>
  <si>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</si>
  <si>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</si>
  <si>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</si>
  <si>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</si>
  <si>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</si>
  <si>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</si>
  <si>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</si>
  <si>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</si>
  <si>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</si>
  <si>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</si>
  <si>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</si>
  <si>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</si>
  <si>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</si>
  <si>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>Működési bevételek (=34+…+43)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</si>
  <si>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</si>
  <si>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</si>
  <si>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</si>
  <si>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</si>
  <si>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</si>
  <si>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</si>
  <si>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</si>
  <si>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</si>
  <si>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</si>
  <si>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</si>
  <si>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</si>
  <si>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(=45+…+49)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</si>
  <si>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</si>
  <si>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</si>
  <si>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</si>
  <si>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</si>
  <si>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</si>
  <si>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</si>
  <si>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</si>
  <si>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>Működési célú átvett pénzeszközök (=51+52+53)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</si>
  <si>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</si>
  <si>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</si>
  <si>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</si>
  <si>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</si>
  <si>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</si>
  <si>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</si>
  <si>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</si>
  <si>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>Felhalmozási célú átvett pénzeszközök (=55+56+57)</t>
  </si>
  <si>
    <t>B7</t>
  </si>
  <si>
    <t>Költségvetési bevételek (=13+19+33+44+50+54+58)</t>
  </si>
  <si>
    <t>B1-B7</t>
  </si>
  <si>
    <t xml:space="preserve">Foglalkoztatottak személyi juttatásai </t>
  </si>
  <si>
    <t xml:space="preserve">Külső személyi juttatások </t>
  </si>
  <si>
    <t xml:space="preserve">Dologi kiadások </t>
  </si>
  <si>
    <t xml:space="preserve">Ellátottak pénzbeli juttatásai </t>
  </si>
  <si>
    <t>Egyéb működési célú kiadások</t>
  </si>
  <si>
    <t xml:space="preserve">Beruházások </t>
  </si>
  <si>
    <t xml:space="preserve">Felújítások </t>
  </si>
  <si>
    <t xml:space="preserve">Egyéb felhalmozási célú kiadások </t>
  </si>
  <si>
    <t>Működési célú támogatások államháztartáson belülről</t>
  </si>
  <si>
    <t>Felhalmozási célú támogatások államháztartáson belülről</t>
  </si>
  <si>
    <t>Közhatalmi bevételek</t>
  </si>
  <si>
    <t xml:space="preserve">Működési bevételek </t>
  </si>
  <si>
    <t>Felhalmozási bevételek</t>
  </si>
  <si>
    <t xml:space="preserve">Működési célú átvett pénzeszközök </t>
  </si>
  <si>
    <t>K911</t>
  </si>
  <si>
    <t>K912</t>
  </si>
  <si>
    <t>Pénzügyi lízing kiadásai</t>
  </si>
  <si>
    <t>K91</t>
  </si>
  <si>
    <t>K92</t>
  </si>
  <si>
    <t>K9</t>
  </si>
  <si>
    <t>B811</t>
  </si>
  <si>
    <t>B812</t>
  </si>
  <si>
    <t>B813</t>
  </si>
  <si>
    <t>B81</t>
  </si>
  <si>
    <t>B82</t>
  </si>
  <si>
    <t>B8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</si>
  <si>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</si>
  <si>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</si>
  <si>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</si>
  <si>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 xml:space="preserve">Külföldi finanszírozás kiadásai </t>
  </si>
  <si>
    <t>Hitel-, kölcsönfelvétel államháztartáson kívülről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</si>
  <si>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</si>
  <si>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</si>
  <si>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</si>
  <si>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</si>
  <si>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>Személyi juttatások (=1+2)</t>
  </si>
  <si>
    <t>Költségvetési kiadások (=3+…+10)</t>
  </si>
  <si>
    <t>Finanszírozási kiadások (=12+…+15)</t>
  </si>
  <si>
    <t>Kiadások összesen (=11+16)</t>
  </si>
  <si>
    <t>Bevételek összesen (=8+14)</t>
  </si>
  <si>
    <t>5.</t>
  </si>
  <si>
    <t>6.</t>
  </si>
  <si>
    <t>7.</t>
  </si>
  <si>
    <t>8.</t>
  </si>
  <si>
    <t>Összesen</t>
  </si>
  <si>
    <t>Költségvetési bevételek (=1+…+7)</t>
  </si>
  <si>
    <t>Finanszírozási bevételek (=9+…..+13)</t>
  </si>
  <si>
    <t xml:space="preserve">Felhalmozási célú átvett pénzeszközök </t>
  </si>
  <si>
    <t>Eredeti előirányzat</t>
  </si>
  <si>
    <t xml:space="preserve">ezer forintban  </t>
  </si>
  <si>
    <t>Galambok Község Önkormányzata és Intézménye</t>
  </si>
  <si>
    <t>Települési támogatás</t>
  </si>
  <si>
    <t>2016.évi tervezett</t>
  </si>
  <si>
    <t>2016. ÉVI ÖSSZEVONT KÖLTSÉGVETÉSE</t>
  </si>
  <si>
    <t>2016. ÉVI KÖLTSÉGVETÉSE</t>
  </si>
  <si>
    <t>2016.évi módosított</t>
  </si>
  <si>
    <t>Módosított előirányzat</t>
  </si>
  <si>
    <t>Módosítás június</t>
  </si>
  <si>
    <t>Módosítás október</t>
  </si>
  <si>
    <t>Módosítás Június</t>
  </si>
  <si>
    <t>K9. Finanszírozási kiadások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</si>
  <si>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</si>
  <si>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</si>
  <si>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</si>
  <si>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</si>
  <si>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</si>
  <si>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</si>
  <si>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>Hitel-, kölcsöntörlesztés államháztartáson kívülre (=01+02+03)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</si>
  <si>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</si>
  <si>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</si>
  <si>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</si>
  <si>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</si>
  <si>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</si>
  <si>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</si>
  <si>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</si>
  <si>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</si>
  <si>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>Belföldi értékpapírok kiadásai (=05+…+08)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</si>
  <si>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</si>
  <si>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</si>
  <si>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</si>
  <si>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</si>
  <si>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</si>
  <si>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</si>
  <si>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</si>
  <si>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</si>
  <si>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K917</t>
  </si>
  <si>
    <t>Központi költségvetés sajátos finanszírozási kiadásai</t>
  </si>
  <si>
    <t>K918</t>
  </si>
  <si>
    <t>Belföldi finanszírozás kiadásai (=04+09+…+15)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</si>
  <si>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</si>
  <si>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</si>
  <si>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</si>
  <si>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</si>
  <si>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</si>
  <si>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</si>
  <si>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</si>
  <si>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</si>
  <si>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>Külföldi finanszírozás kiadásai (=17+…+20)</t>
  </si>
  <si>
    <t>Adóssághoz nem kapcsolódó származékos ügyletek kiadásai</t>
  </si>
  <si>
    <t>K93</t>
  </si>
  <si>
    <t>Finanszírozási kiadások (=16+21+22)</t>
  </si>
  <si>
    <t>önkormányzat</t>
  </si>
  <si>
    <t>Módosított</t>
  </si>
  <si>
    <t>módosítás október</t>
  </si>
  <si>
    <t>Módosítás 12.31</t>
  </si>
  <si>
    <t>Helyi önkormányzat kiegészítő támogatása</t>
  </si>
  <si>
    <t>Elszámolásból származó bevétel</t>
  </si>
  <si>
    <t>Módosítás 12.31.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</si>
</sst>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0__"/>
  </numFmts>
  <fonts count="17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2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name val="Times New Roman CE"/>
      <charset val="238"/>
    </font>
    <font>
      <sz val="8"/>
      <name val="Calibri"/>
      <family val="2"/>
    </font>
    <font>
      <sz val="12"/>
      <color indexed="8"/>
      <name val="Arial"/>
      <family val="2"/>
      <charset val="238"/>
    </font>
    <font>
      <sz val="10"/>
      <name val="Arial"/>
      <charset val="238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0" fontId="5" fillId="0" borderId="0"/>
    <xf numFmtId="0" fontId="15" fillId="0" borderId="0"/>
    <xf numFmtId="0" fontId="16" fillId="0" borderId="0"/>
  </cellStyleXfs>
  <cellXfs count="114">
    <xf numFmtId="0" fontId="0" fillId="0" borderId="0" xfId="0"/>
    <xf numFmtId="0" fontId="4" fillId="0" borderId="0" xfId="3" applyFont="1" applyFill="1"/>
    <xf numFmtId="0" fontId="4" fillId="0" borderId="0" xfId="3" applyFont="1" applyFill="1" applyBorder="1"/>
    <xf numFmtId="0" fontId="6" fillId="0" borderId="0" xfId="3" applyFont="1" applyFill="1"/>
    <xf numFmtId="164" fontId="4" fillId="0" borderId="0" xfId="3" applyNumberFormat="1" applyFont="1" applyFill="1"/>
    <xf numFmtId="0" fontId="4" fillId="0" borderId="0" xfId="3" applyFont="1" applyFill="1" applyAlignment="1">
      <alignment vertical="center"/>
    </xf>
    <xf numFmtId="0" fontId="4" fillId="0" borderId="0" xfId="3" applyFont="1" applyFill="1" applyAlignment="1">
      <alignment horizontal="left"/>
    </xf>
    <xf numFmtId="0" fontId="11" fillId="0" borderId="0" xfId="3" applyFont="1" applyFill="1"/>
    <xf numFmtId="164" fontId="8" fillId="0" borderId="0" xfId="3" applyNumberFormat="1" applyFont="1" applyFill="1" applyAlignment="1"/>
    <xf numFmtId="0" fontId="7" fillId="0" borderId="1" xfId="3" applyFont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right" vertical="center"/>
    </xf>
    <xf numFmtId="0" fontId="4" fillId="0" borderId="1" xfId="3" applyFont="1" applyFill="1" applyBorder="1"/>
    <xf numFmtId="164" fontId="14" fillId="0" borderId="0" xfId="3" applyNumberFormat="1" applyFont="1" applyFill="1"/>
    <xf numFmtId="3" fontId="4" fillId="0" borderId="1" xfId="3" applyNumberFormat="1" applyFont="1" applyFill="1" applyBorder="1" applyAlignment="1">
      <alignment horizontal="right" vertical="center"/>
    </xf>
    <xf numFmtId="164" fontId="4" fillId="0" borderId="4" xfId="3" applyNumberFormat="1" applyFont="1" applyFill="1" applyBorder="1" applyAlignment="1"/>
    <xf numFmtId="0" fontId="11" fillId="0" borderId="1" xfId="3" applyFont="1" applyFill="1" applyBorder="1"/>
    <xf numFmtId="0" fontId="14" fillId="0" borderId="1" xfId="3" applyFont="1" applyFill="1" applyBorder="1"/>
    <xf numFmtId="0" fontId="5" fillId="0" borderId="1" xfId="3" applyFont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right" vertical="center"/>
    </xf>
    <xf numFmtId="3" fontId="9" fillId="0" borderId="1" xfId="3" applyNumberFormat="1" applyFont="1" applyFill="1" applyBorder="1"/>
    <xf numFmtId="3" fontId="9" fillId="0" borderId="1" xfId="3" applyNumberFormat="1" applyFont="1" applyFill="1" applyBorder="1" applyAlignment="1"/>
    <xf numFmtId="0" fontId="9" fillId="0" borderId="1" xfId="3" applyFont="1" applyFill="1" applyBorder="1"/>
    <xf numFmtId="0" fontId="11" fillId="0" borderId="1" xfId="3" applyFont="1" applyFill="1" applyBorder="1" applyAlignment="1"/>
    <xf numFmtId="3" fontId="4" fillId="0" borderId="1" xfId="3" applyNumberFormat="1" applyFont="1" applyFill="1" applyBorder="1" applyAlignment="1">
      <alignment horizontal="right" vertical="center"/>
    </xf>
    <xf numFmtId="0" fontId="7" fillId="0" borderId="1" xfId="3" applyFont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right" vertical="center"/>
    </xf>
    <xf numFmtId="0" fontId="9" fillId="0" borderId="1" xfId="3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right" vertical="center"/>
    </xf>
    <xf numFmtId="0" fontId="7" fillId="0" borderId="1" xfId="3" applyFont="1" applyBorder="1" applyAlignment="1">
      <alignment horizontal="center" vertical="center" wrapText="1"/>
    </xf>
    <xf numFmtId="3" fontId="6" fillId="0" borderId="1" xfId="3" applyNumberFormat="1" applyFont="1" applyFill="1" applyBorder="1" applyAlignment="1">
      <alignment horizontal="right" vertical="center"/>
    </xf>
    <xf numFmtId="0" fontId="7" fillId="0" borderId="0" xfId="3" applyFont="1" applyBorder="1" applyAlignment="1">
      <alignment horizontal="center" vertical="center"/>
    </xf>
    <xf numFmtId="0" fontId="14" fillId="0" borderId="1" xfId="3" applyFont="1" applyFill="1" applyBorder="1" applyAlignment="1">
      <alignment vertical="center"/>
    </xf>
    <xf numFmtId="0" fontId="7" fillId="0" borderId="1" xfId="3" applyFont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0" xfId="3" applyFont="1" applyFill="1" applyAlignment="1">
      <alignment horizontal="right"/>
    </xf>
    <xf numFmtId="0" fontId="9" fillId="0" borderId="3" xfId="3" quotePrefix="1" applyFont="1" applyFill="1" applyBorder="1" applyAlignment="1">
      <alignment horizontal="center" vertical="center"/>
    </xf>
    <xf numFmtId="0" fontId="9" fillId="0" borderId="5" xfId="3" applyFont="1" applyFill="1" applyBorder="1" applyAlignment="1">
      <alignment horizontal="center" vertical="center"/>
    </xf>
    <xf numFmtId="0" fontId="10" fillId="0" borderId="1" xfId="3" applyFont="1" applyFill="1" applyBorder="1" applyAlignment="1">
      <alignment horizontal="left" vertical="center"/>
    </xf>
    <xf numFmtId="0" fontId="9" fillId="0" borderId="1" xfId="3" applyFont="1" applyFill="1" applyBorder="1" applyAlignment="1">
      <alignment horizontal="left" vertical="center" wrapText="1"/>
    </xf>
    <xf numFmtId="3" fontId="9" fillId="0" borderId="1" xfId="3" applyNumberFormat="1" applyFont="1" applyFill="1" applyBorder="1" applyAlignment="1">
      <alignment horizontal="right"/>
    </xf>
    <xf numFmtId="3" fontId="9" fillId="0" borderId="1" xfId="3" applyNumberFormat="1" applyFont="1" applyFill="1" applyBorder="1" applyAlignment="1">
      <alignment horizontal="right" vertical="center"/>
    </xf>
    <xf numFmtId="0" fontId="10" fillId="0" borderId="1" xfId="3" applyFont="1" applyFill="1" applyBorder="1" applyAlignment="1">
      <alignment horizontal="left" vertical="center" wrapText="1"/>
    </xf>
    <xf numFmtId="0" fontId="9" fillId="0" borderId="1" xfId="3" applyFont="1" applyFill="1" applyBorder="1" applyAlignment="1">
      <alignment horizontal="left" vertical="center"/>
    </xf>
    <xf numFmtId="1" fontId="9" fillId="0" borderId="3" xfId="3" quotePrefix="1" applyNumberFormat="1" applyFont="1" applyFill="1" applyBorder="1" applyAlignment="1">
      <alignment horizontal="center" vertical="center"/>
    </xf>
    <xf numFmtId="1" fontId="9" fillId="0" borderId="5" xfId="3" quotePrefix="1" applyNumberFormat="1" applyFont="1" applyFill="1" applyBorder="1" applyAlignment="1">
      <alignment horizontal="center" vertical="center"/>
    </xf>
    <xf numFmtId="165" fontId="9" fillId="0" borderId="1" xfId="3" applyNumberFormat="1" applyFont="1" applyFill="1" applyBorder="1" applyAlignment="1">
      <alignment vertical="center"/>
    </xf>
    <xf numFmtId="0" fontId="9" fillId="0" borderId="5" xfId="3" quotePrefix="1" applyFont="1" applyFill="1" applyBorder="1" applyAlignment="1">
      <alignment horizontal="center" vertical="center"/>
    </xf>
    <xf numFmtId="164" fontId="9" fillId="0" borderId="1" xfId="3" applyNumberFormat="1" applyFont="1" applyFill="1" applyBorder="1" applyAlignment="1">
      <alignment horizontal="center" vertical="center" wrapText="1"/>
    </xf>
    <xf numFmtId="0" fontId="10" fillId="0" borderId="3" xfId="3" applyFont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9" fillId="0" borderId="1" xfId="3" applyFont="1" applyFill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9" fillId="0" borderId="1" xfId="3" applyFont="1" applyFill="1" applyBorder="1" applyAlignment="1">
      <alignment vertical="center" wrapText="1"/>
    </xf>
    <xf numFmtId="164" fontId="8" fillId="0" borderId="0" xfId="3" applyNumberFormat="1" applyFont="1" applyFill="1" applyAlignment="1">
      <alignment horizontal="center"/>
    </xf>
    <xf numFmtId="0" fontId="6" fillId="0" borderId="5" xfId="3" applyFont="1" applyFill="1" applyBorder="1" applyAlignment="1">
      <alignment horizontal="right"/>
    </xf>
    <xf numFmtId="0" fontId="5" fillId="0" borderId="5" xfId="3" applyFont="1" applyBorder="1" applyAlignment="1"/>
    <xf numFmtId="0" fontId="5" fillId="0" borderId="7" xfId="3" applyFont="1" applyBorder="1" applyAlignment="1"/>
    <xf numFmtId="165" fontId="6" fillId="0" borderId="1" xfId="3" applyNumberFormat="1" applyFont="1" applyFill="1" applyBorder="1" applyAlignment="1">
      <alignment vertical="center"/>
    </xf>
    <xf numFmtId="3" fontId="4" fillId="0" borderId="1" xfId="3" applyNumberFormat="1" applyFont="1" applyFill="1" applyBorder="1" applyAlignment="1">
      <alignment horizontal="right" vertical="center"/>
    </xf>
    <xf numFmtId="164" fontId="6" fillId="0" borderId="1" xfId="3" quotePrefix="1" applyNumberFormat="1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left" vertical="center"/>
    </xf>
    <xf numFmtId="0" fontId="5" fillId="0" borderId="1" xfId="3" applyFont="1" applyFill="1" applyBorder="1" applyAlignment="1">
      <alignment horizontal="left" vertical="center" wrapText="1"/>
    </xf>
    <xf numFmtId="165" fontId="4" fillId="0" borderId="1" xfId="3" applyNumberFormat="1" applyFont="1" applyFill="1" applyBorder="1" applyAlignment="1">
      <alignment vertical="center"/>
    </xf>
    <xf numFmtId="164" fontId="4" fillId="0" borderId="1" xfId="3" quotePrefix="1" applyNumberFormat="1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left" vertical="center" wrapText="1"/>
    </xf>
    <xf numFmtId="0" fontId="4" fillId="0" borderId="1" xfId="3" applyFont="1" applyFill="1" applyBorder="1" applyAlignment="1">
      <alignment horizontal="left" vertical="center"/>
    </xf>
    <xf numFmtId="166" fontId="4" fillId="0" borderId="1" xfId="3" applyNumberFormat="1" applyFont="1" applyFill="1" applyBorder="1" applyAlignment="1">
      <alignment horizontal="left" vertical="center"/>
    </xf>
    <xf numFmtId="3" fontId="6" fillId="0" borderId="1" xfId="3" applyNumberFormat="1" applyFont="1" applyFill="1" applyBorder="1" applyAlignment="1">
      <alignment horizontal="right" vertical="center"/>
    </xf>
    <xf numFmtId="0" fontId="5" fillId="0" borderId="1" xfId="3" applyFont="1" applyFill="1" applyBorder="1" applyAlignment="1">
      <alignment vertical="center" wrapText="1"/>
    </xf>
    <xf numFmtId="0" fontId="5" fillId="0" borderId="1" xfId="3" applyFont="1" applyFill="1" applyBorder="1" applyAlignment="1">
      <alignment vertical="center"/>
    </xf>
    <xf numFmtId="0" fontId="5" fillId="2" borderId="1" xfId="3" applyFont="1" applyFill="1" applyBorder="1" applyAlignment="1">
      <alignment horizontal="left" vertical="center" wrapText="1"/>
    </xf>
    <xf numFmtId="0" fontId="6" fillId="0" borderId="1" xfId="3" applyFont="1" applyFill="1" applyBorder="1" applyAlignment="1">
      <alignment horizontal="left" vertical="center" wrapText="1"/>
    </xf>
    <xf numFmtId="0" fontId="4" fillId="0" borderId="1" xfId="3" applyFont="1" applyFill="1" applyBorder="1" applyAlignment="1">
      <alignment horizontal="left" vertical="center" wrapText="1"/>
    </xf>
    <xf numFmtId="0" fontId="4" fillId="2" borderId="1" xfId="3" applyFont="1" applyFill="1" applyBorder="1" applyAlignment="1">
      <alignment horizontal="left" vertical="center" wrapText="1"/>
    </xf>
    <xf numFmtId="0" fontId="6" fillId="0" borderId="1" xfId="3" applyFont="1" applyFill="1" applyBorder="1" applyAlignment="1">
      <alignment vertical="center" wrapText="1"/>
    </xf>
    <xf numFmtId="0" fontId="4" fillId="0" borderId="1" xfId="3" applyFont="1" applyFill="1" applyBorder="1" applyAlignment="1">
      <alignment vertical="center" wrapText="1"/>
    </xf>
    <xf numFmtId="0" fontId="4" fillId="0" borderId="1" xfId="3" applyFont="1" applyFill="1" applyBorder="1" applyAlignment="1">
      <alignment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>
      <alignment vertical="center"/>
    </xf>
    <xf numFmtId="164" fontId="8" fillId="0" borderId="1" xfId="3" applyNumberFormat="1" applyFont="1" applyFill="1" applyBorder="1" applyAlignment="1">
      <alignment horizontal="center"/>
    </xf>
    <xf numFmtId="164" fontId="2" fillId="0" borderId="1" xfId="3" applyNumberFormat="1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right"/>
    </xf>
    <xf numFmtId="0" fontId="0" fillId="0" borderId="1" xfId="0" applyBorder="1" applyAlignment="1"/>
    <xf numFmtId="164" fontId="6" fillId="0" borderId="1" xfId="3" applyNumberFormat="1" applyFont="1" applyFill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 wrapText="1"/>
    </xf>
    <xf numFmtId="1" fontId="4" fillId="0" borderId="1" xfId="3" applyNumberFormat="1" applyFont="1" applyFill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4" fillId="0" borderId="1" xfId="3" quotePrefix="1" applyFont="1" applyFill="1" applyBorder="1" applyAlignment="1">
      <alignment horizontal="center" vertical="center"/>
    </xf>
    <xf numFmtId="0" fontId="6" fillId="0" borderId="1" xfId="3" quotePrefix="1" applyFont="1" applyFill="1" applyBorder="1" applyAlignment="1">
      <alignment horizontal="center" vertical="center"/>
    </xf>
    <xf numFmtId="164" fontId="8" fillId="0" borderId="0" xfId="3" applyNumberFormat="1" applyFont="1" applyFill="1" applyBorder="1" applyAlignment="1">
      <alignment horizontal="center"/>
    </xf>
    <xf numFmtId="164" fontId="2" fillId="0" borderId="6" xfId="3" applyNumberFormat="1" applyFont="1" applyFill="1" applyBorder="1" applyAlignment="1">
      <alignment horizontal="center" vertical="center"/>
    </xf>
    <xf numFmtId="0" fontId="3" fillId="0" borderId="0" xfId="3" applyFont="1" applyBorder="1" applyAlignment="1"/>
    <xf numFmtId="0" fontId="5" fillId="0" borderId="6" xfId="3" applyFont="1" applyBorder="1" applyAlignment="1"/>
    <xf numFmtId="0" fontId="5" fillId="0" borderId="0" xfId="3" applyFont="1" applyBorder="1" applyAlignment="1"/>
    <xf numFmtId="0" fontId="0" fillId="0" borderId="1" xfId="0" applyBorder="1" applyAlignment="1">
      <alignment horizontal="center" vertical="center"/>
    </xf>
    <xf numFmtId="0" fontId="4" fillId="0" borderId="4" xfId="3" applyFont="1" applyFill="1" applyBorder="1" applyAlignment="1">
      <alignment horizontal="right"/>
    </xf>
    <xf numFmtId="0" fontId="1" fillId="0" borderId="1" xfId="3" applyBorder="1" applyAlignment="1"/>
    <xf numFmtId="0" fontId="5" fillId="0" borderId="1" xfId="3" applyFont="1" applyBorder="1" applyAlignment="1"/>
    <xf numFmtId="0" fontId="5" fillId="0" borderId="1" xfId="3" applyFont="1" applyFill="1" applyBorder="1" applyAlignment="1">
      <alignment horizontal="left" vertical="center"/>
    </xf>
    <xf numFmtId="0" fontId="7" fillId="0" borderId="1" xfId="3" applyFont="1" applyFill="1" applyBorder="1" applyAlignment="1">
      <alignment horizontal="left" vertical="center"/>
    </xf>
    <xf numFmtId="0" fontId="6" fillId="0" borderId="3" xfId="3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center" vertical="center"/>
    </xf>
  </cellXfs>
  <cellStyles count="8">
    <cellStyle name="Ezres 2" xfId="1"/>
    <cellStyle name="Ezres 3" xfId="2"/>
    <cellStyle name="Normál" xfId="0" builtinId="0"/>
    <cellStyle name="Normál 2" xfId="3"/>
    <cellStyle name="Normál 3" xfId="4"/>
    <cellStyle name="Normál 4" xfId="5"/>
    <cellStyle name="Normál 5" xfId="6"/>
    <cellStyle name="Normál 6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0"/>
  <sheetViews>
    <sheetView tabSelected="1" view="pageBreakPreview" zoomScaleNormal="100" zoomScaleSheetLayoutView="100" workbookViewId="0">
      <selection activeCell="AL38" sqref="AL38"/>
    </sheetView>
  </sheetViews>
  <sheetFormatPr defaultColWidth="2.7109375" defaultRowHeight="12.75" x14ac:dyDescent="0.2"/>
  <cols>
    <col min="1" max="2" width="2.7109375" style="4" customWidth="1"/>
    <col min="3" max="23" width="2.7109375" style="1" customWidth="1"/>
    <col min="24" max="24" width="0.85546875" style="1" customWidth="1"/>
    <col min="25" max="28" width="2.7109375" style="1" hidden="1" customWidth="1"/>
    <col min="29" max="35" width="2.7109375" style="1" customWidth="1"/>
    <col min="36" max="36" width="4.28515625" style="1" customWidth="1"/>
    <col min="37" max="39" width="11.7109375" style="1" customWidth="1"/>
    <col min="40" max="40" width="11.85546875" style="1" customWidth="1"/>
    <col min="41" max="186" width="9.140625" style="1" customWidth="1"/>
    <col min="187" max="16384" width="2.7109375" style="1"/>
  </cols>
  <sheetData>
    <row r="1" spans="1:40" ht="19.5" customHeight="1" x14ac:dyDescent="0.2">
      <c r="AG1" s="41"/>
      <c r="AH1" s="41"/>
      <c r="AI1" s="41"/>
      <c r="AJ1" s="41"/>
    </row>
    <row r="2" spans="1:40" ht="35.25" customHeight="1" x14ac:dyDescent="0.4">
      <c r="A2" s="61" t="s">
        <v>446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</row>
    <row r="3" spans="1:40" ht="35.25" customHeight="1" x14ac:dyDescent="0.4">
      <c r="A3" s="61" t="s">
        <v>449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</row>
    <row r="4" spans="1:40" ht="33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</row>
    <row r="5" spans="1:40" ht="15.95" customHeight="1" x14ac:dyDescent="0.2">
      <c r="A5" s="62"/>
      <c r="B5" s="63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</row>
    <row r="6" spans="1:40" ht="49.5" customHeight="1" x14ac:dyDescent="0.2">
      <c r="A6" s="54" t="s">
        <v>2</v>
      </c>
      <c r="B6" s="55"/>
      <c r="C6" s="56" t="s">
        <v>3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8" t="s">
        <v>4</v>
      </c>
      <c r="AD6" s="57"/>
      <c r="AE6" s="57"/>
      <c r="AF6" s="57"/>
      <c r="AG6" s="59" t="s">
        <v>448</v>
      </c>
      <c r="AH6" s="57"/>
      <c r="AI6" s="57"/>
      <c r="AJ6" s="57"/>
      <c r="AK6" s="29" t="s">
        <v>453</v>
      </c>
      <c r="AL6" s="27" t="s">
        <v>499</v>
      </c>
      <c r="AM6" s="31" t="s">
        <v>500</v>
      </c>
      <c r="AN6" s="27" t="s">
        <v>451</v>
      </c>
    </row>
    <row r="7" spans="1:40" s="2" customFormat="1" ht="19.5" customHeight="1" x14ac:dyDescent="0.25">
      <c r="A7" s="50">
        <v>1</v>
      </c>
      <c r="B7" s="51"/>
      <c r="C7" s="60" t="s">
        <v>396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52" t="s">
        <v>51</v>
      </c>
      <c r="AD7" s="52"/>
      <c r="AE7" s="52"/>
      <c r="AF7" s="52"/>
      <c r="AG7" s="47">
        <v>114002</v>
      </c>
      <c r="AH7" s="47"/>
      <c r="AI7" s="47"/>
      <c r="AJ7" s="47"/>
      <c r="AK7" s="16">
        <v>5739</v>
      </c>
      <c r="AL7" s="16">
        <v>1039</v>
      </c>
      <c r="AM7" s="16">
        <v>-4797</v>
      </c>
      <c r="AN7" s="21">
        <f>SUM(AG7:AM7)</f>
        <v>115983</v>
      </c>
    </row>
    <row r="8" spans="1:40" ht="19.5" customHeight="1" x14ac:dyDescent="0.25">
      <c r="A8" s="50">
        <v>2</v>
      </c>
      <c r="B8" s="51"/>
      <c r="C8" s="45" t="s">
        <v>397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52" t="s">
        <v>63</v>
      </c>
      <c r="AD8" s="52"/>
      <c r="AE8" s="52"/>
      <c r="AF8" s="52"/>
      <c r="AG8" s="47">
        <v>8525</v>
      </c>
      <c r="AH8" s="47"/>
      <c r="AI8" s="47"/>
      <c r="AJ8" s="47"/>
      <c r="AK8" s="16"/>
      <c r="AL8" s="16">
        <v>959</v>
      </c>
      <c r="AM8" s="16">
        <v>964</v>
      </c>
      <c r="AN8" s="21">
        <f t="shared" ref="AN8:AN23" si="0">SUM(AG8:AM8)</f>
        <v>10448</v>
      </c>
    </row>
    <row r="9" spans="1:40" ht="19.5" customHeight="1" x14ac:dyDescent="0.25">
      <c r="A9" s="50">
        <v>3</v>
      </c>
      <c r="B9" s="51"/>
      <c r="C9" s="60" t="s">
        <v>431</v>
      </c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52" t="s">
        <v>66</v>
      </c>
      <c r="AD9" s="52"/>
      <c r="AE9" s="52"/>
      <c r="AF9" s="52"/>
      <c r="AG9" s="47">
        <f>SUM(AG7:AJ8)</f>
        <v>122527</v>
      </c>
      <c r="AH9" s="47"/>
      <c r="AI9" s="47"/>
      <c r="AJ9" s="47"/>
      <c r="AK9" s="16">
        <f>SUM(AK7:AK8)</f>
        <v>5739</v>
      </c>
      <c r="AL9" s="16">
        <f>SUM(AL7:AL8)</f>
        <v>1998</v>
      </c>
      <c r="AM9" s="16">
        <f>SUM(AM7:AM8)</f>
        <v>-3833</v>
      </c>
      <c r="AN9" s="21">
        <f>SUM(AG9:AM9)</f>
        <v>126431</v>
      </c>
    </row>
    <row r="10" spans="1:40" s="3" customFormat="1" ht="33" customHeight="1" x14ac:dyDescent="0.25">
      <c r="A10" s="50">
        <v>4</v>
      </c>
      <c r="B10" s="51"/>
      <c r="C10" s="45" t="s">
        <v>68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52" t="s">
        <v>69</v>
      </c>
      <c r="AD10" s="52"/>
      <c r="AE10" s="52"/>
      <c r="AF10" s="52"/>
      <c r="AG10" s="47">
        <v>24845</v>
      </c>
      <c r="AH10" s="47"/>
      <c r="AI10" s="47"/>
      <c r="AJ10" s="47"/>
      <c r="AK10" s="16">
        <v>885</v>
      </c>
      <c r="AL10" s="16">
        <v>433</v>
      </c>
      <c r="AM10" s="16">
        <v>-1141</v>
      </c>
      <c r="AN10" s="21">
        <f>SUM(AG10:AM10)</f>
        <v>25022</v>
      </c>
    </row>
    <row r="11" spans="1:40" ht="27.75" customHeight="1" x14ac:dyDescent="0.25">
      <c r="A11" s="50">
        <v>5</v>
      </c>
      <c r="B11" s="51"/>
      <c r="C11" s="45" t="s">
        <v>398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52" t="s">
        <v>144</v>
      </c>
      <c r="AD11" s="52"/>
      <c r="AE11" s="52"/>
      <c r="AF11" s="52"/>
      <c r="AG11" s="47">
        <v>60170</v>
      </c>
      <c r="AH11" s="47"/>
      <c r="AI11" s="47"/>
      <c r="AJ11" s="47"/>
      <c r="AK11" s="16">
        <v>786</v>
      </c>
      <c r="AL11" s="16">
        <v>841</v>
      </c>
      <c r="AM11" s="16">
        <v>-1469</v>
      </c>
      <c r="AN11" s="21">
        <f>SUM(AG11:AM11)</f>
        <v>60328</v>
      </c>
    </row>
    <row r="12" spans="1:40" ht="19.5" customHeight="1" x14ac:dyDescent="0.25">
      <c r="A12" s="50">
        <v>6</v>
      </c>
      <c r="B12" s="51"/>
      <c r="C12" s="48" t="s">
        <v>399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52" t="s">
        <v>170</v>
      </c>
      <c r="AD12" s="52"/>
      <c r="AE12" s="52"/>
      <c r="AF12" s="52"/>
      <c r="AG12" s="47">
        <v>14389</v>
      </c>
      <c r="AH12" s="47"/>
      <c r="AI12" s="47"/>
      <c r="AJ12" s="47"/>
      <c r="AK12" s="16">
        <v>-500</v>
      </c>
      <c r="AL12" s="16">
        <v>511</v>
      </c>
      <c r="AM12" s="16">
        <v>685</v>
      </c>
      <c r="AN12" s="21">
        <f t="shared" si="0"/>
        <v>15085</v>
      </c>
    </row>
    <row r="13" spans="1:40" ht="19.5" customHeight="1" x14ac:dyDescent="0.25">
      <c r="A13" s="50">
        <v>7</v>
      </c>
      <c r="B13" s="51"/>
      <c r="C13" s="48" t="s">
        <v>400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52" t="s">
        <v>209</v>
      </c>
      <c r="AD13" s="52"/>
      <c r="AE13" s="52"/>
      <c r="AF13" s="52"/>
      <c r="AG13" s="47">
        <v>53436</v>
      </c>
      <c r="AH13" s="47"/>
      <c r="AI13" s="47"/>
      <c r="AJ13" s="47"/>
      <c r="AK13" s="16">
        <v>-2157</v>
      </c>
      <c r="AL13" s="16">
        <v>499</v>
      </c>
      <c r="AM13" s="16">
        <v>27299</v>
      </c>
      <c r="AN13" s="21">
        <f t="shared" si="0"/>
        <v>79077</v>
      </c>
    </row>
    <row r="14" spans="1:40" s="3" customFormat="1" ht="19.5" customHeight="1" x14ac:dyDescent="0.25">
      <c r="A14" s="50">
        <v>8</v>
      </c>
      <c r="B14" s="51"/>
      <c r="C14" s="49" t="s">
        <v>401</v>
      </c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52" t="s">
        <v>233</v>
      </c>
      <c r="AD14" s="52"/>
      <c r="AE14" s="52"/>
      <c r="AF14" s="52"/>
      <c r="AG14" s="47">
        <v>6672</v>
      </c>
      <c r="AH14" s="47"/>
      <c r="AI14" s="47"/>
      <c r="AJ14" s="47"/>
      <c r="AK14" s="17">
        <v>-300</v>
      </c>
      <c r="AL14" s="17">
        <v>5081</v>
      </c>
      <c r="AM14" s="17">
        <v>5901</v>
      </c>
      <c r="AN14" s="21">
        <f t="shared" si="0"/>
        <v>17354</v>
      </c>
    </row>
    <row r="15" spans="1:40" s="3" customFormat="1" ht="19.5" customHeight="1" x14ac:dyDescent="0.25">
      <c r="A15" s="50">
        <v>9</v>
      </c>
      <c r="B15" s="51"/>
      <c r="C15" s="48" t="s">
        <v>402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52" t="s">
        <v>248</v>
      </c>
      <c r="AD15" s="52"/>
      <c r="AE15" s="52"/>
      <c r="AF15" s="52"/>
      <c r="AG15" s="47">
        <v>31907</v>
      </c>
      <c r="AH15" s="47"/>
      <c r="AI15" s="47"/>
      <c r="AJ15" s="47"/>
      <c r="AK15" s="16">
        <v>213</v>
      </c>
      <c r="AL15" s="16">
        <v>583</v>
      </c>
      <c r="AM15" s="16">
        <v>-1711</v>
      </c>
      <c r="AN15" s="21">
        <f t="shared" si="0"/>
        <v>30992</v>
      </c>
    </row>
    <row r="16" spans="1:40" ht="19.5" customHeight="1" x14ac:dyDescent="0.25">
      <c r="A16" s="50">
        <v>10</v>
      </c>
      <c r="B16" s="51"/>
      <c r="C16" s="48" t="s">
        <v>403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52" t="s">
        <v>275</v>
      </c>
      <c r="AD16" s="52"/>
      <c r="AE16" s="52"/>
      <c r="AF16" s="52"/>
      <c r="AG16" s="47"/>
      <c r="AH16" s="47"/>
      <c r="AI16" s="47"/>
      <c r="AJ16" s="47"/>
      <c r="AK16" s="16">
        <v>500</v>
      </c>
      <c r="AL16" s="16"/>
      <c r="AM16" s="16"/>
      <c r="AN16" s="21">
        <f t="shared" si="0"/>
        <v>500</v>
      </c>
    </row>
    <row r="17" spans="1:40" s="3" customFormat="1" ht="19.5" customHeight="1" x14ac:dyDescent="0.25">
      <c r="A17" s="50">
        <v>11</v>
      </c>
      <c r="B17" s="51"/>
      <c r="C17" s="49" t="s">
        <v>432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52" t="s">
        <v>278</v>
      </c>
      <c r="AD17" s="52"/>
      <c r="AE17" s="52"/>
      <c r="AF17" s="52"/>
      <c r="AG17" s="47">
        <f>SUM(AG9:AJ16)</f>
        <v>313946</v>
      </c>
      <c r="AH17" s="47"/>
      <c r="AI17" s="47"/>
      <c r="AJ17" s="47"/>
      <c r="AK17" s="17">
        <f>SUM(AK9+AK10+AK11+AK12+AK13+AK14+AK15+AK16)</f>
        <v>5166</v>
      </c>
      <c r="AL17" s="17">
        <f>SUM(AL9:AL15)</f>
        <v>9946</v>
      </c>
      <c r="AM17" s="17">
        <f>SUM(AM9:AM16)</f>
        <v>25731</v>
      </c>
      <c r="AN17" s="21">
        <f>SUM(AG17:AM17)</f>
        <v>354789</v>
      </c>
    </row>
    <row r="18" spans="1:40" s="7" customFormat="1" ht="19.5" customHeight="1" x14ac:dyDescent="0.25">
      <c r="A18" s="42">
        <v>12</v>
      </c>
      <c r="B18" s="53"/>
      <c r="C18" s="48" t="s">
        <v>422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5" t="s">
        <v>410</v>
      </c>
      <c r="AD18" s="45"/>
      <c r="AE18" s="45"/>
      <c r="AF18" s="45"/>
      <c r="AG18" s="47"/>
      <c r="AH18" s="47"/>
      <c r="AI18" s="47"/>
      <c r="AJ18" s="47"/>
      <c r="AK18" s="16"/>
      <c r="AL18" s="16"/>
      <c r="AM18" s="16"/>
      <c r="AN18" s="21">
        <f t="shared" si="0"/>
        <v>0</v>
      </c>
    </row>
    <row r="19" spans="1:40" s="7" customFormat="1" ht="19.5" customHeight="1" x14ac:dyDescent="0.25">
      <c r="A19" s="42">
        <v>13</v>
      </c>
      <c r="B19" s="53"/>
      <c r="C19" s="44" t="s">
        <v>423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5" t="s">
        <v>411</v>
      </c>
      <c r="AD19" s="45"/>
      <c r="AE19" s="45"/>
      <c r="AF19" s="45"/>
      <c r="AG19" s="47"/>
      <c r="AH19" s="47"/>
      <c r="AI19" s="47"/>
      <c r="AJ19" s="47"/>
      <c r="AK19" s="16"/>
      <c r="AL19" s="16"/>
      <c r="AM19" s="16"/>
      <c r="AN19" s="21">
        <f t="shared" si="0"/>
        <v>0</v>
      </c>
    </row>
    <row r="20" spans="1:40" s="7" customFormat="1" ht="19.5" customHeight="1" x14ac:dyDescent="0.25">
      <c r="A20" s="42">
        <v>14</v>
      </c>
      <c r="B20" s="53"/>
      <c r="C20" s="44" t="s">
        <v>424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5" t="s">
        <v>413</v>
      </c>
      <c r="AD20" s="45"/>
      <c r="AE20" s="45"/>
      <c r="AF20" s="45"/>
      <c r="AG20" s="47">
        <v>4948</v>
      </c>
      <c r="AH20" s="47"/>
      <c r="AI20" s="47"/>
      <c r="AJ20" s="47"/>
      <c r="AK20" s="16"/>
      <c r="AL20" s="16"/>
      <c r="AM20" s="16"/>
      <c r="AN20" s="21">
        <f t="shared" si="0"/>
        <v>4948</v>
      </c>
    </row>
    <row r="21" spans="1:40" s="7" customFormat="1" ht="19.5" customHeight="1" x14ac:dyDescent="0.25">
      <c r="A21" s="42">
        <v>15</v>
      </c>
      <c r="B21" s="53"/>
      <c r="C21" s="44" t="s">
        <v>425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5" t="s">
        <v>414</v>
      </c>
      <c r="AD21" s="45"/>
      <c r="AE21" s="45"/>
      <c r="AF21" s="45"/>
      <c r="AG21" s="47"/>
      <c r="AH21" s="47"/>
      <c r="AI21" s="47"/>
      <c r="AJ21" s="47"/>
      <c r="AK21" s="16"/>
      <c r="AL21" s="16"/>
      <c r="AM21" s="16"/>
      <c r="AN21" s="21">
        <f t="shared" si="0"/>
        <v>0</v>
      </c>
    </row>
    <row r="22" spans="1:40" s="7" customFormat="1" ht="19.5" customHeight="1" x14ac:dyDescent="0.25">
      <c r="A22" s="42">
        <v>16</v>
      </c>
      <c r="B22" s="53"/>
      <c r="C22" s="44" t="s">
        <v>433</v>
      </c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5" t="s">
        <v>415</v>
      </c>
      <c r="AD22" s="45"/>
      <c r="AE22" s="45"/>
      <c r="AF22" s="45"/>
      <c r="AG22" s="47">
        <f>SUM(AG18:AJ21)</f>
        <v>4948</v>
      </c>
      <c r="AH22" s="47"/>
      <c r="AI22" s="47"/>
      <c r="AJ22" s="47"/>
      <c r="AK22" s="16"/>
      <c r="AL22" s="16"/>
      <c r="AM22" s="16"/>
      <c r="AN22" s="21">
        <f t="shared" si="0"/>
        <v>4948</v>
      </c>
    </row>
    <row r="23" spans="1:40" s="7" customFormat="1" ht="19.5" customHeight="1" x14ac:dyDescent="0.25">
      <c r="A23" s="42">
        <v>17</v>
      </c>
      <c r="B23" s="53"/>
      <c r="C23" s="44" t="s">
        <v>434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5" t="s">
        <v>415</v>
      </c>
      <c r="AD23" s="45"/>
      <c r="AE23" s="45"/>
      <c r="AF23" s="45"/>
      <c r="AG23" s="46">
        <f>AG17+AG22</f>
        <v>318894</v>
      </c>
      <c r="AH23" s="46"/>
      <c r="AI23" s="46"/>
      <c r="AJ23" s="46"/>
      <c r="AK23" s="24">
        <f>SUM(AK17+AK22)</f>
        <v>5166</v>
      </c>
      <c r="AL23" s="24">
        <f>SUM(AL17+AL22)</f>
        <v>9946</v>
      </c>
      <c r="AM23" s="24">
        <f>SUM(AM17+AM22)</f>
        <v>25731</v>
      </c>
      <c r="AN23" s="21">
        <f t="shared" si="0"/>
        <v>359737</v>
      </c>
    </row>
    <row r="24" spans="1:40" ht="19.5" customHeight="1" x14ac:dyDescent="0.25">
      <c r="A24" s="13"/>
      <c r="B24" s="13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36"/>
      <c r="AD24" s="36"/>
      <c r="AE24" s="36"/>
      <c r="AF24" s="36"/>
      <c r="AG24" s="17"/>
      <c r="AH24" s="17"/>
      <c r="AI24" s="17"/>
      <c r="AJ24" s="17"/>
      <c r="AK24" s="17"/>
      <c r="AL24" s="17"/>
      <c r="AM24" s="17"/>
      <c r="AN24" s="23"/>
    </row>
    <row r="25" spans="1:40" ht="32.25" customHeight="1" x14ac:dyDescent="0.25">
      <c r="A25" s="54" t="s">
        <v>2</v>
      </c>
      <c r="B25" s="55"/>
      <c r="C25" s="56" t="s">
        <v>3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8" t="s">
        <v>4</v>
      </c>
      <c r="AD25" s="57"/>
      <c r="AE25" s="57"/>
      <c r="AF25" s="57"/>
      <c r="AG25" s="59" t="s">
        <v>448</v>
      </c>
      <c r="AH25" s="57"/>
      <c r="AI25" s="57"/>
      <c r="AJ25" s="57"/>
      <c r="AK25" s="17"/>
      <c r="AL25" s="17"/>
      <c r="AM25" s="17"/>
      <c r="AN25" s="23"/>
    </row>
    <row r="26" spans="1:40" ht="24.95" customHeight="1" x14ac:dyDescent="0.25">
      <c r="A26" s="42">
        <v>1</v>
      </c>
      <c r="B26" s="43"/>
      <c r="C26" s="45" t="s">
        <v>404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9" t="s">
        <v>303</v>
      </c>
      <c r="AD26" s="49"/>
      <c r="AE26" s="49"/>
      <c r="AF26" s="49"/>
      <c r="AG26" s="46">
        <v>228091</v>
      </c>
      <c r="AH26" s="46"/>
      <c r="AI26" s="46"/>
      <c r="AJ26" s="46"/>
      <c r="AK26" s="24">
        <v>5166</v>
      </c>
      <c r="AL26" s="24">
        <v>4376</v>
      </c>
      <c r="AM26" s="24">
        <v>3644</v>
      </c>
      <c r="AN26" s="22">
        <f>SUM(AG26:AM26)</f>
        <v>241277</v>
      </c>
    </row>
    <row r="27" spans="1:40" ht="24.95" customHeight="1" x14ac:dyDescent="0.25">
      <c r="A27" s="42">
        <v>2</v>
      </c>
      <c r="B27" s="43"/>
      <c r="C27" s="45" t="s">
        <v>405</v>
      </c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9" t="s">
        <v>315</v>
      </c>
      <c r="AD27" s="49"/>
      <c r="AE27" s="49"/>
      <c r="AF27" s="49"/>
      <c r="AG27" s="47"/>
      <c r="AH27" s="47"/>
      <c r="AI27" s="47"/>
      <c r="AJ27" s="47"/>
      <c r="AK27" s="17"/>
      <c r="AL27" s="17">
        <v>6139</v>
      </c>
      <c r="AM27" s="17">
        <v>21437</v>
      </c>
      <c r="AN27" s="22">
        <f t="shared" ref="AN27:AN39" si="1">SUM(AG27:AM27)</f>
        <v>27576</v>
      </c>
    </row>
    <row r="28" spans="1:40" ht="24.95" customHeight="1" x14ac:dyDescent="0.25">
      <c r="A28" s="42">
        <v>3</v>
      </c>
      <c r="B28" s="43"/>
      <c r="C28" s="45" t="s">
        <v>406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9" t="s">
        <v>343</v>
      </c>
      <c r="AD28" s="49"/>
      <c r="AE28" s="49"/>
      <c r="AF28" s="49"/>
      <c r="AG28" s="47">
        <v>29750</v>
      </c>
      <c r="AH28" s="47"/>
      <c r="AI28" s="47"/>
      <c r="AJ28" s="47"/>
      <c r="AK28" s="17"/>
      <c r="AL28" s="17">
        <v>6</v>
      </c>
      <c r="AM28" s="17">
        <v>-6</v>
      </c>
      <c r="AN28" s="22">
        <f t="shared" si="1"/>
        <v>29750</v>
      </c>
    </row>
    <row r="29" spans="1:40" ht="24.95" customHeight="1" x14ac:dyDescent="0.25">
      <c r="A29" s="42">
        <v>4</v>
      </c>
      <c r="B29" s="43"/>
      <c r="C29" s="48" t="s">
        <v>407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9" t="s">
        <v>365</v>
      </c>
      <c r="AD29" s="49"/>
      <c r="AE29" s="49"/>
      <c r="AF29" s="49"/>
      <c r="AG29" s="47">
        <v>17466</v>
      </c>
      <c r="AH29" s="47"/>
      <c r="AI29" s="47"/>
      <c r="AJ29" s="47"/>
      <c r="AK29" s="17"/>
      <c r="AL29" s="17">
        <v>34</v>
      </c>
      <c r="AM29" s="17">
        <v>1537</v>
      </c>
      <c r="AN29" s="22">
        <f t="shared" si="1"/>
        <v>19037</v>
      </c>
    </row>
    <row r="30" spans="1:40" ht="24.95" customHeight="1" x14ac:dyDescent="0.25">
      <c r="A30" s="42">
        <v>5</v>
      </c>
      <c r="B30" s="43"/>
      <c r="C30" s="45" t="s">
        <v>408</v>
      </c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9" t="s">
        <v>377</v>
      </c>
      <c r="AD30" s="49"/>
      <c r="AE30" s="49"/>
      <c r="AF30" s="49"/>
      <c r="AG30" s="47"/>
      <c r="AH30" s="47"/>
      <c r="AI30" s="47"/>
      <c r="AJ30" s="47"/>
      <c r="AK30" s="17"/>
      <c r="AL30" s="17"/>
      <c r="AM30" s="17"/>
      <c r="AN30" s="22">
        <f t="shared" si="1"/>
        <v>0</v>
      </c>
    </row>
    <row r="31" spans="1:40" ht="24.95" customHeight="1" x14ac:dyDescent="0.25">
      <c r="A31" s="42">
        <v>6</v>
      </c>
      <c r="B31" s="43"/>
      <c r="C31" s="45" t="s">
        <v>409</v>
      </c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9" t="s">
        <v>385</v>
      </c>
      <c r="AD31" s="49"/>
      <c r="AE31" s="49"/>
      <c r="AF31" s="49"/>
      <c r="AG31" s="47">
        <v>480</v>
      </c>
      <c r="AH31" s="47"/>
      <c r="AI31" s="47"/>
      <c r="AJ31" s="47"/>
      <c r="AK31" s="17"/>
      <c r="AL31" s="17"/>
      <c r="AM31" s="17">
        <v>80</v>
      </c>
      <c r="AN31" s="22">
        <f t="shared" si="1"/>
        <v>560</v>
      </c>
    </row>
    <row r="32" spans="1:40" ht="24.95" customHeight="1" x14ac:dyDescent="0.25">
      <c r="A32" s="42">
        <v>7</v>
      </c>
      <c r="B32" s="43"/>
      <c r="C32" s="45" t="s">
        <v>443</v>
      </c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9" t="s">
        <v>393</v>
      </c>
      <c r="AD32" s="49"/>
      <c r="AE32" s="49"/>
      <c r="AF32" s="49"/>
      <c r="AG32" s="47">
        <v>8424</v>
      </c>
      <c r="AH32" s="47"/>
      <c r="AI32" s="47"/>
      <c r="AJ32" s="47"/>
      <c r="AK32" s="17"/>
      <c r="AL32" s="17"/>
      <c r="AM32" s="17">
        <v>-6139</v>
      </c>
      <c r="AN32" s="22">
        <f t="shared" si="1"/>
        <v>2285</v>
      </c>
    </row>
    <row r="33" spans="1:40" ht="24.95" customHeight="1" x14ac:dyDescent="0.25">
      <c r="A33" s="42">
        <v>8</v>
      </c>
      <c r="B33" s="43"/>
      <c r="C33" s="48" t="s">
        <v>441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9" t="s">
        <v>395</v>
      </c>
      <c r="AD33" s="49"/>
      <c r="AE33" s="49"/>
      <c r="AF33" s="49"/>
      <c r="AG33" s="47">
        <f>SUM(AG26:AJ32)</f>
        <v>284211</v>
      </c>
      <c r="AH33" s="47"/>
      <c r="AI33" s="47"/>
      <c r="AJ33" s="47"/>
      <c r="AK33" s="17">
        <f>SUM(AK26:AK32)</f>
        <v>5166</v>
      </c>
      <c r="AL33" s="17">
        <f>SUM(AL26:AL32)</f>
        <v>10555</v>
      </c>
      <c r="AM33" s="17">
        <f>SUM(AM26:AM32)</f>
        <v>20553</v>
      </c>
      <c r="AN33" s="22">
        <f>SUM(AG33:AM33)</f>
        <v>320485</v>
      </c>
    </row>
    <row r="34" spans="1:40" ht="24.95" customHeight="1" x14ac:dyDescent="0.25">
      <c r="A34" s="42">
        <v>9</v>
      </c>
      <c r="B34" s="43"/>
      <c r="C34" s="48" t="s">
        <v>426</v>
      </c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5" t="s">
        <v>416</v>
      </c>
      <c r="AD34" s="45"/>
      <c r="AE34" s="45"/>
      <c r="AF34" s="45"/>
      <c r="AG34" s="47"/>
      <c r="AH34" s="47"/>
      <c r="AI34" s="47"/>
      <c r="AJ34" s="47"/>
      <c r="AK34" s="17"/>
      <c r="AL34" s="17"/>
      <c r="AM34" s="17"/>
      <c r="AN34" s="22">
        <f t="shared" si="1"/>
        <v>0</v>
      </c>
    </row>
    <row r="35" spans="1:40" ht="24.95" customHeight="1" x14ac:dyDescent="0.25">
      <c r="A35" s="42">
        <v>10</v>
      </c>
      <c r="B35" s="43"/>
      <c r="C35" s="44" t="s">
        <v>427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5" t="s">
        <v>417</v>
      </c>
      <c r="AD35" s="45"/>
      <c r="AE35" s="45"/>
      <c r="AF35" s="45"/>
      <c r="AG35" s="47"/>
      <c r="AH35" s="47"/>
      <c r="AI35" s="47"/>
      <c r="AJ35" s="47"/>
      <c r="AK35" s="17"/>
      <c r="AL35" s="17"/>
      <c r="AM35" s="17"/>
      <c r="AN35" s="22">
        <f t="shared" si="1"/>
        <v>0</v>
      </c>
    </row>
    <row r="36" spans="1:40" ht="24.95" customHeight="1" x14ac:dyDescent="0.25">
      <c r="A36" s="42">
        <v>11</v>
      </c>
      <c r="B36" s="43"/>
      <c r="C36" s="45" t="s">
        <v>428</v>
      </c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 t="s">
        <v>418</v>
      </c>
      <c r="AD36" s="45"/>
      <c r="AE36" s="45"/>
      <c r="AF36" s="45"/>
      <c r="AG36" s="47">
        <v>34683</v>
      </c>
      <c r="AH36" s="47"/>
      <c r="AI36" s="47"/>
      <c r="AJ36" s="47"/>
      <c r="AK36" s="17"/>
      <c r="AL36" s="17">
        <v>-609</v>
      </c>
      <c r="AM36" s="17"/>
      <c r="AN36" s="22">
        <f t="shared" si="1"/>
        <v>34074</v>
      </c>
    </row>
    <row r="37" spans="1:40" ht="24.95" customHeight="1" x14ac:dyDescent="0.25">
      <c r="A37" s="42">
        <v>12</v>
      </c>
      <c r="B37" s="43"/>
      <c r="C37" s="48" t="s">
        <v>429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5" t="s">
        <v>419</v>
      </c>
      <c r="AD37" s="45"/>
      <c r="AE37" s="45"/>
      <c r="AF37" s="45"/>
      <c r="AG37" s="47"/>
      <c r="AH37" s="47"/>
      <c r="AI37" s="47"/>
      <c r="AJ37" s="47"/>
      <c r="AK37" s="17"/>
      <c r="AL37" s="17"/>
      <c r="AM37" s="17">
        <v>5178</v>
      </c>
      <c r="AN37" s="22">
        <f t="shared" si="1"/>
        <v>5178</v>
      </c>
    </row>
    <row r="38" spans="1:40" ht="24.95" customHeight="1" x14ac:dyDescent="0.25">
      <c r="A38" s="42">
        <v>13</v>
      </c>
      <c r="B38" s="43"/>
      <c r="C38" s="44" t="s">
        <v>430</v>
      </c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5" t="s">
        <v>420</v>
      </c>
      <c r="AD38" s="45"/>
      <c r="AE38" s="45"/>
      <c r="AF38" s="45"/>
      <c r="AG38" s="47"/>
      <c r="AH38" s="47"/>
      <c r="AI38" s="47"/>
      <c r="AJ38" s="47"/>
      <c r="AK38" s="17"/>
      <c r="AL38" s="17"/>
      <c r="AM38" s="17"/>
      <c r="AN38" s="22">
        <f t="shared" si="1"/>
        <v>0</v>
      </c>
    </row>
    <row r="39" spans="1:40" ht="24.95" customHeight="1" x14ac:dyDescent="0.25">
      <c r="A39" s="42">
        <v>14</v>
      </c>
      <c r="B39" s="43"/>
      <c r="C39" s="44" t="s">
        <v>442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5" t="s">
        <v>421</v>
      </c>
      <c r="AD39" s="45"/>
      <c r="AE39" s="45"/>
      <c r="AF39" s="45"/>
      <c r="AG39" s="47">
        <f>SUM(AG34:AJ38)</f>
        <v>34683</v>
      </c>
      <c r="AH39" s="47"/>
      <c r="AI39" s="47"/>
      <c r="AJ39" s="47"/>
      <c r="AK39" s="17"/>
      <c r="AL39" s="17">
        <v>-609</v>
      </c>
      <c r="AM39" s="17">
        <v>5178</v>
      </c>
      <c r="AN39" s="22">
        <f t="shared" si="1"/>
        <v>39252</v>
      </c>
    </row>
    <row r="40" spans="1:40" ht="24.95" customHeight="1" x14ac:dyDescent="0.25">
      <c r="A40" s="42">
        <v>15</v>
      </c>
      <c r="B40" s="43"/>
      <c r="C40" s="44" t="s">
        <v>435</v>
      </c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5" t="s">
        <v>421</v>
      </c>
      <c r="AD40" s="45"/>
      <c r="AE40" s="45"/>
      <c r="AF40" s="45"/>
      <c r="AG40" s="46">
        <f>SUM(AG39,AG33)</f>
        <v>318894</v>
      </c>
      <c r="AH40" s="46"/>
      <c r="AI40" s="46"/>
      <c r="AJ40" s="46"/>
      <c r="AK40" s="24">
        <f>SUM(AK33)</f>
        <v>5166</v>
      </c>
      <c r="AL40" s="24">
        <f>SUM(AL33+AL39)</f>
        <v>9946</v>
      </c>
      <c r="AM40" s="24">
        <f>SUM(AM33+AM39)</f>
        <v>25731</v>
      </c>
      <c r="AN40" s="22">
        <f>SUM(AN33+AN39)</f>
        <v>359737</v>
      </c>
    </row>
  </sheetData>
  <mergeCells count="140">
    <mergeCell ref="AG6:AJ6"/>
    <mergeCell ref="A7:B7"/>
    <mergeCell ref="C7:AB7"/>
    <mergeCell ref="AC7:AF7"/>
    <mergeCell ref="AG7:AJ7"/>
    <mergeCell ref="AG12:AJ12"/>
    <mergeCell ref="A12:B12"/>
    <mergeCell ref="A2:AN2"/>
    <mergeCell ref="A3:AN3"/>
    <mergeCell ref="A8:B8"/>
    <mergeCell ref="C8:AB8"/>
    <mergeCell ref="AC8:AF8"/>
    <mergeCell ref="AG8:AJ8"/>
    <mergeCell ref="A5:AJ5"/>
    <mergeCell ref="A6:B6"/>
    <mergeCell ref="C6:AB6"/>
    <mergeCell ref="AC6:AF6"/>
    <mergeCell ref="AC12:AF12"/>
    <mergeCell ref="AG13:AJ13"/>
    <mergeCell ref="AG17:AJ17"/>
    <mergeCell ref="AC15:AF15"/>
    <mergeCell ref="AG15:AJ15"/>
    <mergeCell ref="AG14:AJ14"/>
    <mergeCell ref="AG18:AJ18"/>
    <mergeCell ref="AG16:AJ16"/>
    <mergeCell ref="A15:B15"/>
    <mergeCell ref="A9:B9"/>
    <mergeCell ref="C9:AB9"/>
    <mergeCell ref="AC9:AF9"/>
    <mergeCell ref="AG9:AJ9"/>
    <mergeCell ref="A10:B10"/>
    <mergeCell ref="C10:AB10"/>
    <mergeCell ref="AC10:AF10"/>
    <mergeCell ref="AG10:AJ10"/>
    <mergeCell ref="AG11:AJ11"/>
    <mergeCell ref="A14:B14"/>
    <mergeCell ref="C14:AB14"/>
    <mergeCell ref="AC14:AF14"/>
    <mergeCell ref="A11:B11"/>
    <mergeCell ref="C11:AB11"/>
    <mergeCell ref="AC11:AF11"/>
    <mergeCell ref="C12:AB12"/>
    <mergeCell ref="AC17:AF17"/>
    <mergeCell ref="C15:AB15"/>
    <mergeCell ref="A13:B13"/>
    <mergeCell ref="C13:AB13"/>
    <mergeCell ref="AC13:AF13"/>
    <mergeCell ref="A18:B18"/>
    <mergeCell ref="C18:AB18"/>
    <mergeCell ref="AC18:AF18"/>
    <mergeCell ref="A23:B23"/>
    <mergeCell ref="C23:AB23"/>
    <mergeCell ref="AC23:AF23"/>
    <mergeCell ref="A22:B22"/>
    <mergeCell ref="C22:AB22"/>
    <mergeCell ref="AC22:AF22"/>
    <mergeCell ref="A21:B21"/>
    <mergeCell ref="C21:AB21"/>
    <mergeCell ref="AC21:AF21"/>
    <mergeCell ref="AG19:AJ19"/>
    <mergeCell ref="A16:B16"/>
    <mergeCell ref="C16:AB16"/>
    <mergeCell ref="AC16:AF16"/>
    <mergeCell ref="A19:B19"/>
    <mergeCell ref="C19:AB19"/>
    <mergeCell ref="AC19:AF19"/>
    <mergeCell ref="A26:B26"/>
    <mergeCell ref="C26:AB26"/>
    <mergeCell ref="AC26:AF26"/>
    <mergeCell ref="AG26:AJ26"/>
    <mergeCell ref="A25:B25"/>
    <mergeCell ref="C25:AB25"/>
    <mergeCell ref="AC25:AF25"/>
    <mergeCell ref="AG25:AJ25"/>
    <mergeCell ref="A20:B20"/>
    <mergeCell ref="C20:AB20"/>
    <mergeCell ref="AC20:AF20"/>
    <mergeCell ref="AG20:AJ20"/>
    <mergeCell ref="AG23:AJ23"/>
    <mergeCell ref="AG22:AJ22"/>
    <mergeCell ref="AG21:AJ21"/>
    <mergeCell ref="A17:B17"/>
    <mergeCell ref="C17:AB17"/>
    <mergeCell ref="A29:B29"/>
    <mergeCell ref="C29:AB29"/>
    <mergeCell ref="AC29:AF29"/>
    <mergeCell ref="AG29:AJ29"/>
    <mergeCell ref="A28:B28"/>
    <mergeCell ref="C28:AB28"/>
    <mergeCell ref="AC28:AF28"/>
    <mergeCell ref="AG28:AJ28"/>
    <mergeCell ref="A27:B27"/>
    <mergeCell ref="C27:AB27"/>
    <mergeCell ref="AC27:AF27"/>
    <mergeCell ref="AG27:AJ27"/>
    <mergeCell ref="A32:B32"/>
    <mergeCell ref="C32:AB32"/>
    <mergeCell ref="AC32:AF32"/>
    <mergeCell ref="AG32:AJ32"/>
    <mergeCell ref="A31:B31"/>
    <mergeCell ref="C31:AB31"/>
    <mergeCell ref="AC31:AF31"/>
    <mergeCell ref="AG31:AJ31"/>
    <mergeCell ref="A30:B30"/>
    <mergeCell ref="C30:AB30"/>
    <mergeCell ref="AC30:AF30"/>
    <mergeCell ref="AG30:AJ30"/>
    <mergeCell ref="AG35:AJ35"/>
    <mergeCell ref="A34:B34"/>
    <mergeCell ref="C34:AB34"/>
    <mergeCell ref="AC34:AF34"/>
    <mergeCell ref="AG34:AJ34"/>
    <mergeCell ref="A33:B33"/>
    <mergeCell ref="C33:AB33"/>
    <mergeCell ref="AC33:AF33"/>
    <mergeCell ref="AG33:AJ33"/>
    <mergeCell ref="AG1:AJ1"/>
    <mergeCell ref="A40:B40"/>
    <mergeCell ref="C40:AB40"/>
    <mergeCell ref="AC40:AF40"/>
    <mergeCell ref="AG40:AJ40"/>
    <mergeCell ref="A39:B39"/>
    <mergeCell ref="C39:AB39"/>
    <mergeCell ref="AC39:AF39"/>
    <mergeCell ref="AG39:AJ39"/>
    <mergeCell ref="A38:B38"/>
    <mergeCell ref="C38:AB38"/>
    <mergeCell ref="AC38:AF38"/>
    <mergeCell ref="AG38:AJ38"/>
    <mergeCell ref="A37:B37"/>
    <mergeCell ref="C37:AB37"/>
    <mergeCell ref="AC37:AF37"/>
    <mergeCell ref="AG37:AJ37"/>
    <mergeCell ref="A36:B36"/>
    <mergeCell ref="C36:AB36"/>
    <mergeCell ref="AC36:AF36"/>
    <mergeCell ref="AG36:AJ36"/>
    <mergeCell ref="A35:B35"/>
    <mergeCell ref="C35:AB35"/>
    <mergeCell ref="AC35:AF35"/>
  </mergeCells>
  <phoneticPr fontId="13" type="noConversion"/>
  <printOptions horizontalCentered="1"/>
  <pageMargins left="0.19685039370078741" right="0.19685039370078741" top="0.59055118110236227" bottom="0.59055118110236227" header="0.51181102362204722" footer="0.51181102362204722"/>
  <pageSetup paperSize="9" scale="74" fitToHeight="0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05"/>
  <sheetViews>
    <sheetView view="pageBreakPreview" topLeftCell="C1" zoomScaleNormal="100" zoomScaleSheetLayoutView="100" workbookViewId="0">
      <pane ySplit="7" topLeftCell="A89" activePane="bottomLeft" state="frozen"/>
      <selection pane="bottomLeft" activeCell="AK7" sqref="AK7:AN7"/>
    </sheetView>
  </sheetViews>
  <sheetFormatPr defaultRowHeight="12.75" x14ac:dyDescent="0.2"/>
  <cols>
    <col min="1" max="2" width="2.7109375" style="4" customWidth="1"/>
    <col min="3" max="36" width="2.7109375" style="1" customWidth="1"/>
    <col min="37" max="40" width="10.85546875" style="1" customWidth="1"/>
    <col min="41" max="45" width="2.7109375" style="1" customWidth="1"/>
    <col min="46" max="16384" width="9.140625" style="1"/>
  </cols>
  <sheetData>
    <row r="1" spans="1:72" ht="23.25" customHeight="1" x14ac:dyDescent="0.2"/>
    <row r="2" spans="1:72" ht="31.5" customHeight="1" x14ac:dyDescent="0.4">
      <c r="A2" s="87" t="s">
        <v>446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</row>
    <row r="3" spans="1:72" ht="33" customHeight="1" x14ac:dyDescent="0.4">
      <c r="A3" s="87" t="s">
        <v>450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</row>
    <row r="4" spans="1:72" ht="25.5" customHeight="1" x14ac:dyDescent="0.2">
      <c r="A4" s="88" t="s">
        <v>0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</row>
    <row r="5" spans="1:72" ht="27.75" customHeight="1" x14ac:dyDescent="0.25">
      <c r="A5" s="89" t="s">
        <v>445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7" t="s">
        <v>440</v>
      </c>
      <c r="AH5" s="97"/>
      <c r="AI5" s="97"/>
      <c r="AJ5" s="97"/>
      <c r="AK5" s="97"/>
      <c r="AL5" s="97"/>
      <c r="AM5" s="97"/>
      <c r="AN5" s="97"/>
    </row>
    <row r="6" spans="1:72" ht="35.1" customHeight="1" x14ac:dyDescent="0.2">
      <c r="A6" s="91" t="s">
        <v>2</v>
      </c>
      <c r="B6" s="92"/>
      <c r="C6" s="93" t="s">
        <v>3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5" t="s">
        <v>4</v>
      </c>
      <c r="AD6" s="94"/>
      <c r="AE6" s="94"/>
      <c r="AF6" s="94"/>
      <c r="AG6" s="92" t="s">
        <v>5</v>
      </c>
      <c r="AH6" s="94"/>
      <c r="AI6" s="94"/>
      <c r="AJ6" s="94"/>
      <c r="AK6" s="26" t="s">
        <v>453</v>
      </c>
      <c r="AL6" s="26" t="s">
        <v>454</v>
      </c>
      <c r="AM6" s="33" t="s">
        <v>503</v>
      </c>
      <c r="AN6" s="9" t="s">
        <v>452</v>
      </c>
    </row>
    <row r="7" spans="1:72" x14ac:dyDescent="0.2">
      <c r="A7" s="96" t="s">
        <v>6</v>
      </c>
      <c r="B7" s="96"/>
      <c r="C7" s="85" t="s">
        <v>7</v>
      </c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 t="s">
        <v>8</v>
      </c>
      <c r="AD7" s="85"/>
      <c r="AE7" s="85"/>
      <c r="AF7" s="85"/>
      <c r="AG7" s="85" t="s">
        <v>9</v>
      </c>
      <c r="AH7" s="85"/>
      <c r="AI7" s="85"/>
      <c r="AJ7" s="85"/>
      <c r="AK7" s="10" t="s">
        <v>436</v>
      </c>
      <c r="AL7" s="40" t="s">
        <v>437</v>
      </c>
      <c r="AM7" s="40" t="s">
        <v>438</v>
      </c>
      <c r="AN7" s="40" t="s">
        <v>439</v>
      </c>
    </row>
    <row r="8" spans="1:72" ht="19.5" customHeight="1" x14ac:dyDescent="0.2">
      <c r="A8" s="71" t="s">
        <v>10</v>
      </c>
      <c r="B8" s="71"/>
      <c r="C8" s="84" t="s">
        <v>11</v>
      </c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6" t="s">
        <v>12</v>
      </c>
      <c r="AD8" s="86"/>
      <c r="AE8" s="86"/>
      <c r="AF8" s="86"/>
      <c r="AG8" s="66">
        <v>106602</v>
      </c>
      <c r="AH8" s="66"/>
      <c r="AI8" s="66"/>
      <c r="AJ8" s="66"/>
      <c r="AK8" s="14">
        <v>5257</v>
      </c>
      <c r="AL8" s="25">
        <v>-902</v>
      </c>
      <c r="AM8" s="32">
        <v>-7454</v>
      </c>
      <c r="AN8" s="14">
        <f>SUM(AG8:AM8)</f>
        <v>103503</v>
      </c>
    </row>
    <row r="9" spans="1:72" ht="19.5" customHeight="1" x14ac:dyDescent="0.2">
      <c r="A9" s="71" t="s">
        <v>13</v>
      </c>
      <c r="B9" s="71"/>
      <c r="C9" s="84" t="s">
        <v>14</v>
      </c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70" t="s">
        <v>15</v>
      </c>
      <c r="AD9" s="70"/>
      <c r="AE9" s="70"/>
      <c r="AF9" s="70"/>
      <c r="AG9" s="66">
        <v>1447</v>
      </c>
      <c r="AH9" s="66"/>
      <c r="AI9" s="66"/>
      <c r="AJ9" s="66"/>
      <c r="AK9" s="19"/>
      <c r="AL9" s="25"/>
      <c r="AM9" s="32">
        <v>1573</v>
      </c>
      <c r="AN9" s="39">
        <f t="shared" ref="AN9:AN71" si="0">SUM(AG9:AM9)</f>
        <v>3020</v>
      </c>
    </row>
    <row r="10" spans="1:72" ht="19.5" customHeight="1" x14ac:dyDescent="0.2">
      <c r="A10" s="71" t="s">
        <v>16</v>
      </c>
      <c r="B10" s="71"/>
      <c r="C10" s="84" t="s">
        <v>17</v>
      </c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70" t="s">
        <v>18</v>
      </c>
      <c r="AD10" s="70"/>
      <c r="AE10" s="70"/>
      <c r="AF10" s="70"/>
      <c r="AG10" s="66"/>
      <c r="AH10" s="66"/>
      <c r="AI10" s="66"/>
      <c r="AJ10" s="66"/>
      <c r="AK10" s="19"/>
      <c r="AL10" s="25">
        <v>80</v>
      </c>
      <c r="AM10" s="32">
        <v>36</v>
      </c>
      <c r="AN10" s="39">
        <f t="shared" si="0"/>
        <v>116</v>
      </c>
    </row>
    <row r="11" spans="1:72" ht="19.5" customHeight="1" x14ac:dyDescent="0.2">
      <c r="A11" s="71" t="s">
        <v>19</v>
      </c>
      <c r="B11" s="71"/>
      <c r="C11" s="83" t="s">
        <v>20</v>
      </c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70" t="s">
        <v>21</v>
      </c>
      <c r="AD11" s="70"/>
      <c r="AE11" s="70"/>
      <c r="AF11" s="70"/>
      <c r="AG11" s="66"/>
      <c r="AH11" s="66"/>
      <c r="AI11" s="66"/>
      <c r="AJ11" s="66"/>
      <c r="AK11" s="19"/>
      <c r="AL11" s="25"/>
      <c r="AM11" s="32"/>
      <c r="AN11" s="39">
        <f t="shared" si="0"/>
        <v>0</v>
      </c>
    </row>
    <row r="12" spans="1:72" ht="19.5" customHeight="1" x14ac:dyDescent="0.2">
      <c r="A12" s="71" t="s">
        <v>22</v>
      </c>
      <c r="B12" s="71"/>
      <c r="C12" s="83" t="s">
        <v>23</v>
      </c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70" t="s">
        <v>24</v>
      </c>
      <c r="AD12" s="70"/>
      <c r="AE12" s="70"/>
      <c r="AF12" s="70"/>
      <c r="AG12" s="66"/>
      <c r="AH12" s="66"/>
      <c r="AI12" s="66"/>
      <c r="AJ12" s="66"/>
      <c r="AK12" s="19"/>
      <c r="AL12" s="25"/>
      <c r="AM12" s="32"/>
      <c r="AN12" s="39">
        <f t="shared" si="0"/>
        <v>0</v>
      </c>
    </row>
    <row r="13" spans="1:72" ht="19.5" customHeight="1" x14ac:dyDescent="0.2">
      <c r="A13" s="71" t="s">
        <v>25</v>
      </c>
      <c r="B13" s="71"/>
      <c r="C13" s="83" t="s">
        <v>26</v>
      </c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70" t="s">
        <v>27</v>
      </c>
      <c r="AD13" s="70"/>
      <c r="AE13" s="70"/>
      <c r="AF13" s="70"/>
      <c r="AG13" s="66">
        <v>1513</v>
      </c>
      <c r="AH13" s="66"/>
      <c r="AI13" s="66"/>
      <c r="AJ13" s="66"/>
      <c r="AK13" s="19"/>
      <c r="AL13" s="25">
        <v>7</v>
      </c>
      <c r="AM13" s="32"/>
      <c r="AN13" s="39">
        <f t="shared" si="0"/>
        <v>1520</v>
      </c>
    </row>
    <row r="14" spans="1:72" ht="19.5" customHeight="1" x14ac:dyDescent="0.2">
      <c r="A14" s="71" t="s">
        <v>28</v>
      </c>
      <c r="B14" s="71"/>
      <c r="C14" s="83" t="s">
        <v>29</v>
      </c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70" t="s">
        <v>30</v>
      </c>
      <c r="AD14" s="70"/>
      <c r="AE14" s="70"/>
      <c r="AF14" s="70"/>
      <c r="AG14" s="66">
        <v>3420</v>
      </c>
      <c r="AH14" s="66"/>
      <c r="AI14" s="66"/>
      <c r="AJ14" s="66"/>
      <c r="AK14" s="19">
        <v>-500</v>
      </c>
      <c r="AL14" s="25"/>
      <c r="AM14" s="32">
        <v>208</v>
      </c>
      <c r="AN14" s="39">
        <f t="shared" si="0"/>
        <v>3128</v>
      </c>
    </row>
    <row r="15" spans="1:72" ht="19.5" customHeight="1" x14ac:dyDescent="0.2">
      <c r="A15" s="71" t="s">
        <v>31</v>
      </c>
      <c r="B15" s="71"/>
      <c r="C15" s="83" t="s">
        <v>32</v>
      </c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70" t="s">
        <v>33</v>
      </c>
      <c r="AD15" s="70"/>
      <c r="AE15" s="70"/>
      <c r="AF15" s="70"/>
      <c r="AG15" s="66"/>
      <c r="AH15" s="66"/>
      <c r="AI15" s="66"/>
      <c r="AJ15" s="66"/>
      <c r="AK15" s="19"/>
      <c r="AL15" s="25"/>
      <c r="AM15" s="32">
        <v>30</v>
      </c>
      <c r="AN15" s="39">
        <f t="shared" si="0"/>
        <v>30</v>
      </c>
    </row>
    <row r="16" spans="1:72" ht="19.5" customHeight="1" x14ac:dyDescent="0.2">
      <c r="A16" s="71" t="s">
        <v>34</v>
      </c>
      <c r="B16" s="71"/>
      <c r="C16" s="80" t="s">
        <v>35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70" t="s">
        <v>36</v>
      </c>
      <c r="AD16" s="70"/>
      <c r="AE16" s="70"/>
      <c r="AF16" s="70"/>
      <c r="AG16" s="66">
        <v>650</v>
      </c>
      <c r="AH16" s="66"/>
      <c r="AI16" s="66"/>
      <c r="AJ16" s="66"/>
      <c r="AK16" s="19">
        <v>21</v>
      </c>
      <c r="AL16" s="25">
        <v>29</v>
      </c>
      <c r="AM16" s="32">
        <v>20</v>
      </c>
      <c r="AN16" s="39">
        <f t="shared" si="0"/>
        <v>720</v>
      </c>
    </row>
    <row r="17" spans="1:40" ht="19.5" customHeight="1" x14ac:dyDescent="0.2">
      <c r="A17" s="71" t="s">
        <v>37</v>
      </c>
      <c r="B17" s="71"/>
      <c r="C17" s="80" t="s">
        <v>38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70" t="s">
        <v>39</v>
      </c>
      <c r="AD17" s="70"/>
      <c r="AE17" s="70"/>
      <c r="AF17" s="70"/>
      <c r="AG17" s="66">
        <v>370</v>
      </c>
      <c r="AH17" s="66"/>
      <c r="AI17" s="66"/>
      <c r="AJ17" s="66"/>
      <c r="AK17" s="19"/>
      <c r="AL17" s="25"/>
      <c r="AM17" s="32">
        <v>61</v>
      </c>
      <c r="AN17" s="39">
        <f t="shared" si="0"/>
        <v>431</v>
      </c>
    </row>
    <row r="18" spans="1:40" ht="19.5" customHeight="1" x14ac:dyDescent="0.2">
      <c r="A18" s="71" t="s">
        <v>40</v>
      </c>
      <c r="B18" s="71"/>
      <c r="C18" s="80" t="s">
        <v>41</v>
      </c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70" t="s">
        <v>42</v>
      </c>
      <c r="AD18" s="70"/>
      <c r="AE18" s="70"/>
      <c r="AF18" s="70"/>
      <c r="AG18" s="66"/>
      <c r="AH18" s="66"/>
      <c r="AI18" s="66"/>
      <c r="AJ18" s="66"/>
      <c r="AK18" s="19"/>
      <c r="AL18" s="25"/>
      <c r="AM18" s="32"/>
      <c r="AN18" s="39">
        <f t="shared" si="0"/>
        <v>0</v>
      </c>
    </row>
    <row r="19" spans="1:40" s="2" customFormat="1" ht="19.5" customHeight="1" x14ac:dyDescent="0.2">
      <c r="A19" s="71" t="s">
        <v>43</v>
      </c>
      <c r="B19" s="71"/>
      <c r="C19" s="80" t="s">
        <v>44</v>
      </c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70" t="s">
        <v>45</v>
      </c>
      <c r="AD19" s="70"/>
      <c r="AE19" s="70"/>
      <c r="AF19" s="70"/>
      <c r="AG19" s="66"/>
      <c r="AH19" s="66"/>
      <c r="AI19" s="66"/>
      <c r="AJ19" s="66"/>
      <c r="AK19" s="19"/>
      <c r="AL19" s="25">
        <v>50</v>
      </c>
      <c r="AM19" s="32"/>
      <c r="AN19" s="39">
        <f t="shared" si="0"/>
        <v>50</v>
      </c>
    </row>
    <row r="20" spans="1:40" s="2" customFormat="1" ht="19.5" customHeight="1" x14ac:dyDescent="0.2">
      <c r="A20" s="71" t="s">
        <v>46</v>
      </c>
      <c r="B20" s="71"/>
      <c r="C20" s="80" t="s">
        <v>47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70" t="s">
        <v>48</v>
      </c>
      <c r="AD20" s="70"/>
      <c r="AE20" s="70"/>
      <c r="AF20" s="70"/>
      <c r="AG20" s="66"/>
      <c r="AH20" s="66"/>
      <c r="AI20" s="66"/>
      <c r="AJ20" s="66"/>
      <c r="AK20" s="19">
        <v>961</v>
      </c>
      <c r="AL20" s="25">
        <v>1775</v>
      </c>
      <c r="AM20" s="32">
        <v>729</v>
      </c>
      <c r="AN20" s="39">
        <f t="shared" si="0"/>
        <v>3465</v>
      </c>
    </row>
    <row r="21" spans="1:40" s="2" customFormat="1" ht="19.5" customHeight="1" x14ac:dyDescent="0.2">
      <c r="A21" s="67" t="s">
        <v>49</v>
      </c>
      <c r="B21" s="67"/>
      <c r="C21" s="82" t="s">
        <v>50</v>
      </c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65" t="s">
        <v>51</v>
      </c>
      <c r="AD21" s="65"/>
      <c r="AE21" s="65"/>
      <c r="AF21" s="65"/>
      <c r="AG21" s="66">
        <v>114002</v>
      </c>
      <c r="AH21" s="66"/>
      <c r="AI21" s="66"/>
      <c r="AJ21" s="66"/>
      <c r="AK21" s="19">
        <v>5739</v>
      </c>
      <c r="AL21" s="25">
        <v>1039</v>
      </c>
      <c r="AM21" s="32">
        <f>SUM(AM8:AM20)</f>
        <v>-4797</v>
      </c>
      <c r="AN21" s="39">
        <f t="shared" si="0"/>
        <v>115983</v>
      </c>
    </row>
    <row r="22" spans="1:40" ht="19.5" customHeight="1" x14ac:dyDescent="0.2">
      <c r="A22" s="71" t="s">
        <v>52</v>
      </c>
      <c r="B22" s="71"/>
      <c r="C22" s="80" t="s">
        <v>53</v>
      </c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70" t="s">
        <v>54</v>
      </c>
      <c r="AD22" s="70"/>
      <c r="AE22" s="70"/>
      <c r="AF22" s="70"/>
      <c r="AG22" s="66">
        <v>6264</v>
      </c>
      <c r="AH22" s="66"/>
      <c r="AI22" s="66"/>
      <c r="AJ22" s="66"/>
      <c r="AK22" s="19"/>
      <c r="AL22" s="25"/>
      <c r="AM22" s="32">
        <v>788</v>
      </c>
      <c r="AN22" s="39">
        <f t="shared" si="0"/>
        <v>7052</v>
      </c>
    </row>
    <row r="23" spans="1:40" ht="29.25" customHeight="1" x14ac:dyDescent="0.2">
      <c r="A23" s="71" t="s">
        <v>55</v>
      </c>
      <c r="B23" s="71"/>
      <c r="C23" s="80" t="s">
        <v>56</v>
      </c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70" t="s">
        <v>57</v>
      </c>
      <c r="AD23" s="70"/>
      <c r="AE23" s="70"/>
      <c r="AF23" s="70"/>
      <c r="AG23" s="66">
        <v>1861</v>
      </c>
      <c r="AH23" s="66"/>
      <c r="AI23" s="66"/>
      <c r="AJ23" s="66"/>
      <c r="AK23" s="19">
        <v>-1861</v>
      </c>
      <c r="AL23" s="25">
        <v>920</v>
      </c>
      <c r="AM23" s="32">
        <v>-500</v>
      </c>
      <c r="AN23" s="39">
        <f t="shared" si="0"/>
        <v>420</v>
      </c>
    </row>
    <row r="24" spans="1:40" ht="19.5" customHeight="1" x14ac:dyDescent="0.2">
      <c r="A24" s="71" t="s">
        <v>58</v>
      </c>
      <c r="B24" s="71"/>
      <c r="C24" s="73" t="s">
        <v>59</v>
      </c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0" t="s">
        <v>60</v>
      </c>
      <c r="AD24" s="70"/>
      <c r="AE24" s="70"/>
      <c r="AF24" s="70"/>
      <c r="AG24" s="66">
        <v>400</v>
      </c>
      <c r="AH24" s="66"/>
      <c r="AI24" s="66"/>
      <c r="AJ24" s="66"/>
      <c r="AK24" s="19">
        <v>1861</v>
      </c>
      <c r="AL24" s="25">
        <v>39</v>
      </c>
      <c r="AM24" s="32">
        <v>676</v>
      </c>
      <c r="AN24" s="39">
        <f t="shared" si="0"/>
        <v>2976</v>
      </c>
    </row>
    <row r="25" spans="1:40" ht="19.5" customHeight="1" x14ac:dyDescent="0.2">
      <c r="A25" s="67" t="s">
        <v>61</v>
      </c>
      <c r="B25" s="67"/>
      <c r="C25" s="79" t="s">
        <v>62</v>
      </c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65" t="s">
        <v>63</v>
      </c>
      <c r="AD25" s="65"/>
      <c r="AE25" s="65"/>
      <c r="AF25" s="65"/>
      <c r="AG25" s="66">
        <v>8525</v>
      </c>
      <c r="AH25" s="66"/>
      <c r="AI25" s="66"/>
      <c r="AJ25" s="66"/>
      <c r="AK25" s="19">
        <f>SUM(AK23:AK24)</f>
        <v>0</v>
      </c>
      <c r="AL25" s="39">
        <f>SUM(AL23:AL24)</f>
        <v>959</v>
      </c>
      <c r="AM25" s="32">
        <f>SUM(AM22:AM24)</f>
        <v>964</v>
      </c>
      <c r="AN25" s="39">
        <f>SUM(AN22:AN24)</f>
        <v>10448</v>
      </c>
    </row>
    <row r="26" spans="1:40" ht="19.5" customHeight="1" x14ac:dyDescent="0.2">
      <c r="A26" s="67" t="s">
        <v>64</v>
      </c>
      <c r="B26" s="67"/>
      <c r="C26" s="82" t="s">
        <v>65</v>
      </c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65" t="s">
        <v>66</v>
      </c>
      <c r="AD26" s="65"/>
      <c r="AE26" s="65"/>
      <c r="AF26" s="65"/>
      <c r="AG26" s="66">
        <v>122527</v>
      </c>
      <c r="AH26" s="66"/>
      <c r="AI26" s="66"/>
      <c r="AJ26" s="66"/>
      <c r="AK26" s="19">
        <v>5739</v>
      </c>
      <c r="AL26" s="25">
        <f>SUM(AL21+AL25)</f>
        <v>1998</v>
      </c>
      <c r="AM26" s="32">
        <f>SUM(AM21+AM25)</f>
        <v>-3833</v>
      </c>
      <c r="AN26" s="39">
        <f>SUM(AG26:AM26)</f>
        <v>126431</v>
      </c>
    </row>
    <row r="27" spans="1:40" s="3" customFormat="1" ht="19.5" customHeight="1" x14ac:dyDescent="0.2">
      <c r="A27" s="67" t="s">
        <v>67</v>
      </c>
      <c r="B27" s="67"/>
      <c r="C27" s="79" t="s">
        <v>68</v>
      </c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65" t="s">
        <v>69</v>
      </c>
      <c r="AD27" s="65"/>
      <c r="AE27" s="65"/>
      <c r="AF27" s="65"/>
      <c r="AG27" s="66">
        <v>24845</v>
      </c>
      <c r="AH27" s="66"/>
      <c r="AI27" s="66"/>
      <c r="AJ27" s="66"/>
      <c r="AK27" s="19">
        <v>885</v>
      </c>
      <c r="AL27" s="25">
        <v>433</v>
      </c>
      <c r="AM27" s="32">
        <v>-1141</v>
      </c>
      <c r="AN27" s="39">
        <f>SUM(AG27:AM27)</f>
        <v>25022</v>
      </c>
    </row>
    <row r="28" spans="1:40" ht="19.5" customHeight="1" x14ac:dyDescent="0.2">
      <c r="A28" s="71" t="s">
        <v>70</v>
      </c>
      <c r="B28" s="71"/>
      <c r="C28" s="80" t="s">
        <v>71</v>
      </c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70" t="s">
        <v>72</v>
      </c>
      <c r="AD28" s="70"/>
      <c r="AE28" s="70"/>
      <c r="AF28" s="70"/>
      <c r="AG28" s="66">
        <v>108</v>
      </c>
      <c r="AH28" s="66"/>
      <c r="AI28" s="66"/>
      <c r="AJ28" s="66"/>
      <c r="AK28" s="19"/>
      <c r="AL28" s="25"/>
      <c r="AM28" s="32"/>
      <c r="AN28" s="39">
        <f t="shared" si="0"/>
        <v>108</v>
      </c>
    </row>
    <row r="29" spans="1:40" ht="19.5" customHeight="1" x14ac:dyDescent="0.2">
      <c r="A29" s="71" t="s">
        <v>73</v>
      </c>
      <c r="B29" s="71"/>
      <c r="C29" s="80" t="s">
        <v>74</v>
      </c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70" t="s">
        <v>75</v>
      </c>
      <c r="AD29" s="70"/>
      <c r="AE29" s="70"/>
      <c r="AF29" s="70"/>
      <c r="AG29" s="66">
        <v>34141</v>
      </c>
      <c r="AH29" s="66"/>
      <c r="AI29" s="66"/>
      <c r="AJ29" s="66"/>
      <c r="AK29" s="19">
        <v>674</v>
      </c>
      <c r="AL29" s="25">
        <v>-350</v>
      </c>
      <c r="AM29" s="32">
        <v>-4301</v>
      </c>
      <c r="AN29" s="39">
        <f t="shared" si="0"/>
        <v>30164</v>
      </c>
    </row>
    <row r="30" spans="1:40" ht="19.5" customHeight="1" x14ac:dyDescent="0.2">
      <c r="A30" s="71" t="s">
        <v>76</v>
      </c>
      <c r="B30" s="71"/>
      <c r="C30" s="80" t="s">
        <v>77</v>
      </c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70" t="s">
        <v>78</v>
      </c>
      <c r="AD30" s="70"/>
      <c r="AE30" s="70"/>
      <c r="AF30" s="70"/>
      <c r="AG30" s="66">
        <v>0</v>
      </c>
      <c r="AH30" s="66"/>
      <c r="AI30" s="66"/>
      <c r="AJ30" s="66"/>
      <c r="AK30" s="19"/>
      <c r="AL30" s="25"/>
      <c r="AM30" s="32"/>
      <c r="AN30" s="39">
        <f t="shared" si="0"/>
        <v>0</v>
      </c>
    </row>
    <row r="31" spans="1:40" ht="19.5" customHeight="1" x14ac:dyDescent="0.2">
      <c r="A31" s="67" t="s">
        <v>79</v>
      </c>
      <c r="B31" s="67"/>
      <c r="C31" s="79" t="s">
        <v>80</v>
      </c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65" t="s">
        <v>81</v>
      </c>
      <c r="AD31" s="65"/>
      <c r="AE31" s="65"/>
      <c r="AF31" s="65"/>
      <c r="AG31" s="66">
        <v>34249</v>
      </c>
      <c r="AH31" s="66"/>
      <c r="AI31" s="66"/>
      <c r="AJ31" s="66"/>
      <c r="AK31" s="19">
        <v>674</v>
      </c>
      <c r="AL31" s="25">
        <v>-350</v>
      </c>
      <c r="AM31" s="32">
        <f>SUM(AM28:AM30)</f>
        <v>-4301</v>
      </c>
      <c r="AN31" s="39">
        <f t="shared" si="0"/>
        <v>30272</v>
      </c>
    </row>
    <row r="32" spans="1:40" ht="19.5" customHeight="1" x14ac:dyDescent="0.2">
      <c r="A32" s="71" t="s">
        <v>82</v>
      </c>
      <c r="B32" s="71"/>
      <c r="C32" s="80" t="s">
        <v>83</v>
      </c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70" t="s">
        <v>84</v>
      </c>
      <c r="AD32" s="70"/>
      <c r="AE32" s="70"/>
      <c r="AF32" s="70"/>
      <c r="AG32" s="66">
        <v>121</v>
      </c>
      <c r="AH32" s="66"/>
      <c r="AI32" s="66"/>
      <c r="AJ32" s="66"/>
      <c r="AK32" s="19"/>
      <c r="AL32" s="25">
        <v>237</v>
      </c>
      <c r="AM32" s="32">
        <v>-238</v>
      </c>
      <c r="AN32" s="39">
        <f t="shared" si="0"/>
        <v>120</v>
      </c>
    </row>
    <row r="33" spans="1:40" ht="19.5" customHeight="1" x14ac:dyDescent="0.2">
      <c r="A33" s="71" t="s">
        <v>85</v>
      </c>
      <c r="B33" s="71"/>
      <c r="C33" s="80" t="s">
        <v>86</v>
      </c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70" t="s">
        <v>87</v>
      </c>
      <c r="AD33" s="70"/>
      <c r="AE33" s="70"/>
      <c r="AF33" s="70"/>
      <c r="AG33" s="66">
        <v>1551</v>
      </c>
      <c r="AH33" s="66"/>
      <c r="AI33" s="66"/>
      <c r="AJ33" s="66"/>
      <c r="AK33" s="19"/>
      <c r="AL33" s="25"/>
      <c r="AM33" s="32">
        <v>500</v>
      </c>
      <c r="AN33" s="39">
        <f t="shared" si="0"/>
        <v>2051</v>
      </c>
    </row>
    <row r="34" spans="1:40" ht="19.5" customHeight="1" x14ac:dyDescent="0.2">
      <c r="A34" s="67" t="s">
        <v>88</v>
      </c>
      <c r="B34" s="67"/>
      <c r="C34" s="79" t="s">
        <v>89</v>
      </c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65" t="s">
        <v>90</v>
      </c>
      <c r="AD34" s="65"/>
      <c r="AE34" s="65"/>
      <c r="AF34" s="65"/>
      <c r="AG34" s="66">
        <v>1672</v>
      </c>
      <c r="AH34" s="66"/>
      <c r="AI34" s="66"/>
      <c r="AJ34" s="66"/>
      <c r="AK34" s="19"/>
      <c r="AL34" s="25">
        <v>237</v>
      </c>
      <c r="AM34" s="32">
        <f>SUM(AM32:AM33)</f>
        <v>262</v>
      </c>
      <c r="AN34" s="39">
        <f t="shared" si="0"/>
        <v>2171</v>
      </c>
    </row>
    <row r="35" spans="1:40" ht="19.5" customHeight="1" x14ac:dyDescent="0.2">
      <c r="A35" s="71" t="s">
        <v>91</v>
      </c>
      <c r="B35" s="71"/>
      <c r="C35" s="80" t="s">
        <v>92</v>
      </c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70" t="s">
        <v>93</v>
      </c>
      <c r="AD35" s="70"/>
      <c r="AE35" s="70"/>
      <c r="AF35" s="70"/>
      <c r="AG35" s="66">
        <v>5447</v>
      </c>
      <c r="AH35" s="66"/>
      <c r="AI35" s="66"/>
      <c r="AJ35" s="66"/>
      <c r="AK35" s="19"/>
      <c r="AL35" s="25"/>
      <c r="AM35" s="32">
        <v>-51</v>
      </c>
      <c r="AN35" s="39">
        <f t="shared" si="0"/>
        <v>5396</v>
      </c>
    </row>
    <row r="36" spans="1:40" ht="19.5" customHeight="1" x14ac:dyDescent="0.2">
      <c r="A36" s="71" t="s">
        <v>94</v>
      </c>
      <c r="B36" s="71"/>
      <c r="C36" s="80" t="s">
        <v>95</v>
      </c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70" t="s">
        <v>96</v>
      </c>
      <c r="AD36" s="70"/>
      <c r="AE36" s="70"/>
      <c r="AF36" s="70"/>
      <c r="AG36" s="66">
        <v>250</v>
      </c>
      <c r="AH36" s="66"/>
      <c r="AI36" s="66"/>
      <c r="AJ36" s="66"/>
      <c r="AK36" s="19"/>
      <c r="AL36" s="25">
        <v>501</v>
      </c>
      <c r="AM36" s="32"/>
      <c r="AN36" s="39">
        <f t="shared" si="0"/>
        <v>751</v>
      </c>
    </row>
    <row r="37" spans="1:40" ht="19.5" customHeight="1" x14ac:dyDescent="0.2">
      <c r="A37" s="71" t="s">
        <v>97</v>
      </c>
      <c r="B37" s="71"/>
      <c r="C37" s="80" t="s">
        <v>98</v>
      </c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70" t="s">
        <v>99</v>
      </c>
      <c r="AD37" s="70"/>
      <c r="AE37" s="70"/>
      <c r="AF37" s="70"/>
      <c r="AG37" s="66">
        <v>514</v>
      </c>
      <c r="AH37" s="66"/>
      <c r="AI37" s="66"/>
      <c r="AJ37" s="66"/>
      <c r="AK37" s="19"/>
      <c r="AL37" s="25">
        <v>-120</v>
      </c>
      <c r="AM37" s="32">
        <v>22</v>
      </c>
      <c r="AN37" s="39">
        <f t="shared" si="0"/>
        <v>416</v>
      </c>
    </row>
    <row r="38" spans="1:40" ht="19.5" customHeight="1" x14ac:dyDescent="0.2">
      <c r="A38" s="71" t="s">
        <v>100</v>
      </c>
      <c r="B38" s="71"/>
      <c r="C38" s="80" t="s">
        <v>101</v>
      </c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70" t="s">
        <v>102</v>
      </c>
      <c r="AD38" s="70"/>
      <c r="AE38" s="70"/>
      <c r="AF38" s="70"/>
      <c r="AG38" s="66">
        <v>1190</v>
      </c>
      <c r="AH38" s="66"/>
      <c r="AI38" s="66"/>
      <c r="AJ38" s="66"/>
      <c r="AK38" s="19"/>
      <c r="AL38" s="25">
        <v>360</v>
      </c>
      <c r="AM38" s="32">
        <v>418</v>
      </c>
      <c r="AN38" s="39">
        <f t="shared" si="0"/>
        <v>1968</v>
      </c>
    </row>
    <row r="39" spans="1:40" ht="19.5" customHeight="1" x14ac:dyDescent="0.2">
      <c r="A39" s="71" t="s">
        <v>103</v>
      </c>
      <c r="B39" s="71"/>
      <c r="C39" s="81" t="s">
        <v>104</v>
      </c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70" t="s">
        <v>105</v>
      </c>
      <c r="AD39" s="70"/>
      <c r="AE39" s="70"/>
      <c r="AF39" s="70"/>
      <c r="AG39" s="66">
        <v>760</v>
      </c>
      <c r="AH39" s="66"/>
      <c r="AI39" s="66"/>
      <c r="AJ39" s="66"/>
      <c r="AK39" s="19"/>
      <c r="AL39" s="25">
        <v>27</v>
      </c>
      <c r="AM39" s="32"/>
      <c r="AN39" s="39">
        <f t="shared" si="0"/>
        <v>787</v>
      </c>
    </row>
    <row r="40" spans="1:40" ht="19.5" customHeight="1" x14ac:dyDescent="0.2">
      <c r="A40" s="71" t="s">
        <v>106</v>
      </c>
      <c r="B40" s="71"/>
      <c r="C40" s="73" t="s">
        <v>107</v>
      </c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0" t="s">
        <v>108</v>
      </c>
      <c r="AD40" s="70"/>
      <c r="AE40" s="70"/>
      <c r="AF40" s="70"/>
      <c r="AG40" s="66">
        <v>1200</v>
      </c>
      <c r="AH40" s="66"/>
      <c r="AI40" s="66"/>
      <c r="AJ40" s="66"/>
      <c r="AK40" s="19">
        <v>142</v>
      </c>
      <c r="AL40" s="25">
        <v>48</v>
      </c>
      <c r="AM40" s="32">
        <v>199</v>
      </c>
      <c r="AN40" s="39">
        <f>SUM(AG40:AM40)</f>
        <v>1589</v>
      </c>
    </row>
    <row r="41" spans="1:40" ht="19.5" customHeight="1" x14ac:dyDescent="0.2">
      <c r="A41" s="71" t="s">
        <v>109</v>
      </c>
      <c r="B41" s="71"/>
      <c r="C41" s="80" t="s">
        <v>110</v>
      </c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70" t="s">
        <v>111</v>
      </c>
      <c r="AD41" s="70"/>
      <c r="AE41" s="70"/>
      <c r="AF41" s="70"/>
      <c r="AG41" s="66">
        <v>3986</v>
      </c>
      <c r="AH41" s="66"/>
      <c r="AI41" s="66"/>
      <c r="AJ41" s="66"/>
      <c r="AK41" s="19">
        <v>-72</v>
      </c>
      <c r="AL41" s="25">
        <v>-214</v>
      </c>
      <c r="AM41" s="32">
        <v>1529</v>
      </c>
      <c r="AN41" s="39">
        <f t="shared" si="0"/>
        <v>5229</v>
      </c>
    </row>
    <row r="42" spans="1:40" ht="19.5" customHeight="1" x14ac:dyDescent="0.2">
      <c r="A42" s="67" t="s">
        <v>112</v>
      </c>
      <c r="B42" s="67"/>
      <c r="C42" s="79" t="s">
        <v>113</v>
      </c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65" t="s">
        <v>114</v>
      </c>
      <c r="AD42" s="65"/>
      <c r="AE42" s="65"/>
      <c r="AF42" s="65"/>
      <c r="AG42" s="66">
        <v>13347</v>
      </c>
      <c r="AH42" s="66"/>
      <c r="AI42" s="66"/>
      <c r="AJ42" s="66"/>
      <c r="AK42" s="19">
        <v>70</v>
      </c>
      <c r="AL42" s="25">
        <v>602</v>
      </c>
      <c r="AM42" s="32">
        <f>SUM(AM35:AM41)</f>
        <v>2117</v>
      </c>
      <c r="AN42" s="39">
        <f t="shared" si="0"/>
        <v>16136</v>
      </c>
    </row>
    <row r="43" spans="1:40" ht="19.5" customHeight="1" x14ac:dyDescent="0.2">
      <c r="A43" s="71" t="s">
        <v>115</v>
      </c>
      <c r="B43" s="71"/>
      <c r="C43" s="80" t="s">
        <v>116</v>
      </c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70" t="s">
        <v>117</v>
      </c>
      <c r="AD43" s="70"/>
      <c r="AE43" s="70"/>
      <c r="AF43" s="70"/>
      <c r="AG43" s="66">
        <v>130</v>
      </c>
      <c r="AH43" s="66"/>
      <c r="AI43" s="66"/>
      <c r="AJ43" s="66"/>
      <c r="AK43" s="19"/>
      <c r="AL43" s="25">
        <v>7</v>
      </c>
      <c r="AM43" s="32">
        <v>54</v>
      </c>
      <c r="AN43" s="39">
        <f t="shared" si="0"/>
        <v>191</v>
      </c>
    </row>
    <row r="44" spans="1:40" ht="19.5" customHeight="1" x14ac:dyDescent="0.2">
      <c r="A44" s="71" t="s">
        <v>118</v>
      </c>
      <c r="B44" s="71"/>
      <c r="C44" s="80" t="s">
        <v>119</v>
      </c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70" t="s">
        <v>120</v>
      </c>
      <c r="AD44" s="70"/>
      <c r="AE44" s="70"/>
      <c r="AF44" s="70"/>
      <c r="AG44" s="66"/>
      <c r="AH44" s="66"/>
      <c r="AI44" s="66"/>
      <c r="AJ44" s="66"/>
      <c r="AK44" s="19"/>
      <c r="AL44" s="25"/>
      <c r="AM44" s="32"/>
      <c r="AN44" s="39">
        <f t="shared" si="0"/>
        <v>0</v>
      </c>
    </row>
    <row r="45" spans="1:40" ht="19.5" customHeight="1" x14ac:dyDescent="0.2">
      <c r="A45" s="67" t="s">
        <v>121</v>
      </c>
      <c r="B45" s="67"/>
      <c r="C45" s="79" t="s">
        <v>122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65" t="s">
        <v>123</v>
      </c>
      <c r="AD45" s="65"/>
      <c r="AE45" s="65"/>
      <c r="AF45" s="65"/>
      <c r="AG45" s="66">
        <v>130</v>
      </c>
      <c r="AH45" s="66"/>
      <c r="AI45" s="66"/>
      <c r="AJ45" s="66"/>
      <c r="AK45" s="19"/>
      <c r="AL45" s="25">
        <v>7</v>
      </c>
      <c r="AM45" s="32">
        <f>SUM(AM43:AM44)</f>
        <v>54</v>
      </c>
      <c r="AN45" s="39">
        <f t="shared" si="0"/>
        <v>191</v>
      </c>
    </row>
    <row r="46" spans="1:40" ht="19.5" customHeight="1" x14ac:dyDescent="0.2">
      <c r="A46" s="71" t="s">
        <v>124</v>
      </c>
      <c r="B46" s="71"/>
      <c r="C46" s="80" t="s">
        <v>125</v>
      </c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70" t="s">
        <v>126</v>
      </c>
      <c r="AD46" s="70"/>
      <c r="AE46" s="70"/>
      <c r="AF46" s="70"/>
      <c r="AG46" s="66">
        <v>8922</v>
      </c>
      <c r="AH46" s="66"/>
      <c r="AI46" s="66"/>
      <c r="AJ46" s="66"/>
      <c r="AK46" s="19"/>
      <c r="AL46" s="25">
        <v>236</v>
      </c>
      <c r="AM46" s="32">
        <v>316</v>
      </c>
      <c r="AN46" s="39">
        <f>SUM(AG46:AM46)</f>
        <v>9474</v>
      </c>
    </row>
    <row r="47" spans="1:40" ht="19.5" customHeight="1" x14ac:dyDescent="0.2">
      <c r="A47" s="71" t="s">
        <v>127</v>
      </c>
      <c r="B47" s="71"/>
      <c r="C47" s="80" t="s">
        <v>128</v>
      </c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70" t="s">
        <v>129</v>
      </c>
      <c r="AD47" s="70"/>
      <c r="AE47" s="70"/>
      <c r="AF47" s="70"/>
      <c r="AG47" s="66">
        <v>1850</v>
      </c>
      <c r="AH47" s="66"/>
      <c r="AI47" s="66"/>
      <c r="AJ47" s="66"/>
      <c r="AK47" s="19"/>
      <c r="AL47" s="25"/>
      <c r="AM47" s="32">
        <v>192</v>
      </c>
      <c r="AN47" s="39">
        <f t="shared" si="0"/>
        <v>2042</v>
      </c>
    </row>
    <row r="48" spans="1:40" ht="19.5" customHeight="1" x14ac:dyDescent="0.2">
      <c r="A48" s="71" t="s">
        <v>130</v>
      </c>
      <c r="B48" s="71"/>
      <c r="C48" s="80" t="s">
        <v>131</v>
      </c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70" t="s">
        <v>132</v>
      </c>
      <c r="AD48" s="70"/>
      <c r="AE48" s="70"/>
      <c r="AF48" s="70"/>
      <c r="AG48" s="66"/>
      <c r="AH48" s="66"/>
      <c r="AI48" s="66"/>
      <c r="AJ48" s="66"/>
      <c r="AK48" s="19">
        <v>11</v>
      </c>
      <c r="AL48" s="25"/>
      <c r="AM48" s="32"/>
      <c r="AN48" s="39">
        <f t="shared" si="0"/>
        <v>11</v>
      </c>
    </row>
    <row r="49" spans="1:40" ht="19.5" customHeight="1" x14ac:dyDescent="0.2">
      <c r="A49" s="71" t="s">
        <v>133</v>
      </c>
      <c r="B49" s="71"/>
      <c r="C49" s="80" t="s">
        <v>134</v>
      </c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70" t="s">
        <v>135</v>
      </c>
      <c r="AD49" s="70"/>
      <c r="AE49" s="70"/>
      <c r="AF49" s="70"/>
      <c r="AG49" s="66"/>
      <c r="AH49" s="66"/>
      <c r="AI49" s="66"/>
      <c r="AJ49" s="66"/>
      <c r="AK49" s="19"/>
      <c r="AL49" s="25"/>
      <c r="AM49" s="32"/>
      <c r="AN49" s="39">
        <f t="shared" si="0"/>
        <v>0</v>
      </c>
    </row>
    <row r="50" spans="1:40" ht="19.5" customHeight="1" x14ac:dyDescent="0.2">
      <c r="A50" s="71" t="s">
        <v>136</v>
      </c>
      <c r="B50" s="71"/>
      <c r="C50" s="80" t="s">
        <v>137</v>
      </c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70" t="s">
        <v>138</v>
      </c>
      <c r="AD50" s="70"/>
      <c r="AE50" s="70"/>
      <c r="AF50" s="70"/>
      <c r="AG50" s="66"/>
      <c r="AH50" s="66"/>
      <c r="AI50" s="66"/>
      <c r="AJ50" s="66"/>
      <c r="AK50" s="19">
        <v>31</v>
      </c>
      <c r="AL50" s="25"/>
      <c r="AM50" s="32"/>
      <c r="AN50" s="39">
        <f t="shared" si="0"/>
        <v>31</v>
      </c>
    </row>
    <row r="51" spans="1:40" ht="19.5" customHeight="1" x14ac:dyDescent="0.2">
      <c r="A51" s="67" t="s">
        <v>139</v>
      </c>
      <c r="B51" s="67"/>
      <c r="C51" s="79" t="s">
        <v>140</v>
      </c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65" t="s">
        <v>141</v>
      </c>
      <c r="AD51" s="65"/>
      <c r="AE51" s="65"/>
      <c r="AF51" s="65"/>
      <c r="AG51" s="66">
        <v>10772</v>
      </c>
      <c r="AH51" s="66"/>
      <c r="AI51" s="66"/>
      <c r="AJ51" s="66"/>
      <c r="AK51" s="19">
        <v>42</v>
      </c>
      <c r="AL51" s="25">
        <v>236</v>
      </c>
      <c r="AM51" s="32">
        <f>SUM(AM46:AM50)</f>
        <v>508</v>
      </c>
      <c r="AN51" s="39">
        <f>SUM(AG51:AM51)</f>
        <v>11558</v>
      </c>
    </row>
    <row r="52" spans="1:40" ht="19.5" customHeight="1" x14ac:dyDescent="0.2">
      <c r="A52" s="67" t="s">
        <v>142</v>
      </c>
      <c r="B52" s="67"/>
      <c r="C52" s="79" t="s">
        <v>143</v>
      </c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65" t="s">
        <v>144</v>
      </c>
      <c r="AD52" s="65"/>
      <c r="AE52" s="65"/>
      <c r="AF52" s="65"/>
      <c r="AG52" s="66">
        <v>60170</v>
      </c>
      <c r="AH52" s="66"/>
      <c r="AI52" s="66"/>
      <c r="AJ52" s="66"/>
      <c r="AK52" s="39">
        <f t="shared" ref="AK52:AL52" si="1">SUM(AK31+AK34+AK42+AK45+AK51)</f>
        <v>786</v>
      </c>
      <c r="AL52" s="39">
        <f t="shared" si="1"/>
        <v>732</v>
      </c>
      <c r="AM52" s="32">
        <f>SUM(AM31+AM34+AM42+AM45+AM51)</f>
        <v>-1360</v>
      </c>
      <c r="AN52" s="39">
        <f>SUM(AG52:AM52)</f>
        <v>60328</v>
      </c>
    </row>
    <row r="53" spans="1:40" ht="19.5" customHeight="1" x14ac:dyDescent="0.2">
      <c r="A53" s="71" t="s">
        <v>145</v>
      </c>
      <c r="B53" s="71"/>
      <c r="C53" s="69" t="s">
        <v>146</v>
      </c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70" t="s">
        <v>147</v>
      </c>
      <c r="AD53" s="70"/>
      <c r="AE53" s="70"/>
      <c r="AF53" s="70"/>
      <c r="AG53" s="66"/>
      <c r="AH53" s="66"/>
      <c r="AI53" s="66"/>
      <c r="AJ53" s="66"/>
      <c r="AK53" s="19"/>
      <c r="AL53" s="25"/>
      <c r="AM53" s="32"/>
      <c r="AN53" s="39">
        <f t="shared" si="0"/>
        <v>0</v>
      </c>
    </row>
    <row r="54" spans="1:40" ht="19.5" customHeight="1" x14ac:dyDescent="0.2">
      <c r="A54" s="71" t="s">
        <v>148</v>
      </c>
      <c r="B54" s="71"/>
      <c r="C54" s="69" t="s">
        <v>149</v>
      </c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70" t="s">
        <v>150</v>
      </c>
      <c r="AD54" s="70"/>
      <c r="AE54" s="70"/>
      <c r="AF54" s="70"/>
      <c r="AG54" s="66"/>
      <c r="AH54" s="66"/>
      <c r="AI54" s="66"/>
      <c r="AJ54" s="66"/>
      <c r="AK54" s="19"/>
      <c r="AL54" s="25">
        <v>655</v>
      </c>
      <c r="AM54" s="32">
        <v>685</v>
      </c>
      <c r="AN54" s="39">
        <f t="shared" si="0"/>
        <v>1340</v>
      </c>
    </row>
    <row r="55" spans="1:40" ht="19.5" customHeight="1" x14ac:dyDescent="0.2">
      <c r="A55" s="71" t="s">
        <v>151</v>
      </c>
      <c r="B55" s="71"/>
      <c r="C55" s="78" t="s">
        <v>152</v>
      </c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0" t="s">
        <v>153</v>
      </c>
      <c r="AD55" s="70"/>
      <c r="AE55" s="70"/>
      <c r="AF55" s="70"/>
      <c r="AG55" s="66"/>
      <c r="AH55" s="66"/>
      <c r="AI55" s="66"/>
      <c r="AJ55" s="66"/>
      <c r="AK55" s="19"/>
      <c r="AL55" s="25"/>
      <c r="AM55" s="32"/>
      <c r="AN55" s="39">
        <f t="shared" si="0"/>
        <v>0</v>
      </c>
    </row>
    <row r="56" spans="1:40" ht="19.5" customHeight="1" x14ac:dyDescent="0.2">
      <c r="A56" s="71" t="s">
        <v>154</v>
      </c>
      <c r="B56" s="71"/>
      <c r="C56" s="78" t="s">
        <v>155</v>
      </c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0" t="s">
        <v>156</v>
      </c>
      <c r="AD56" s="70"/>
      <c r="AE56" s="70"/>
      <c r="AF56" s="70"/>
      <c r="AG56" s="66"/>
      <c r="AH56" s="66"/>
      <c r="AI56" s="66"/>
      <c r="AJ56" s="66"/>
      <c r="AK56" s="19"/>
      <c r="AL56" s="25"/>
      <c r="AM56" s="32"/>
      <c r="AN56" s="39">
        <f t="shared" si="0"/>
        <v>0</v>
      </c>
    </row>
    <row r="57" spans="1:40" ht="19.5" customHeight="1" x14ac:dyDescent="0.2">
      <c r="A57" s="71" t="s">
        <v>157</v>
      </c>
      <c r="B57" s="71"/>
      <c r="C57" s="78" t="s">
        <v>158</v>
      </c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0" t="s">
        <v>159</v>
      </c>
      <c r="AD57" s="70"/>
      <c r="AE57" s="70"/>
      <c r="AF57" s="70"/>
      <c r="AG57" s="66"/>
      <c r="AH57" s="66"/>
      <c r="AI57" s="66"/>
      <c r="AJ57" s="66"/>
      <c r="AK57" s="19"/>
      <c r="AL57" s="25"/>
      <c r="AM57" s="32"/>
      <c r="AN57" s="39">
        <f t="shared" si="0"/>
        <v>0</v>
      </c>
    </row>
    <row r="58" spans="1:40" ht="19.5" customHeight="1" x14ac:dyDescent="0.2">
      <c r="A58" s="71" t="s">
        <v>160</v>
      </c>
      <c r="B58" s="71"/>
      <c r="C58" s="69" t="s">
        <v>161</v>
      </c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70" t="s">
        <v>162</v>
      </c>
      <c r="AD58" s="70"/>
      <c r="AE58" s="70"/>
      <c r="AF58" s="70"/>
      <c r="AG58" s="66"/>
      <c r="AH58" s="66"/>
      <c r="AI58" s="66"/>
      <c r="AJ58" s="66"/>
      <c r="AK58" s="19"/>
      <c r="AL58" s="25"/>
      <c r="AM58" s="32"/>
      <c r="AN58" s="39">
        <f t="shared" si="0"/>
        <v>0</v>
      </c>
    </row>
    <row r="59" spans="1:40" ht="19.5" customHeight="1" x14ac:dyDescent="0.2">
      <c r="A59" s="71" t="s">
        <v>163</v>
      </c>
      <c r="B59" s="71"/>
      <c r="C59" s="69" t="s">
        <v>447</v>
      </c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70" t="s">
        <v>164</v>
      </c>
      <c r="AD59" s="70"/>
      <c r="AE59" s="70"/>
      <c r="AF59" s="70"/>
      <c r="AG59" s="66">
        <v>14389</v>
      </c>
      <c r="AH59" s="66"/>
      <c r="AI59" s="66"/>
      <c r="AJ59" s="66"/>
      <c r="AK59" s="19">
        <v>-500</v>
      </c>
      <c r="AL59" s="25">
        <v>-144</v>
      </c>
      <c r="AM59" s="32"/>
      <c r="AN59" s="39">
        <f t="shared" si="0"/>
        <v>13745</v>
      </c>
    </row>
    <row r="60" spans="1:40" ht="19.5" customHeight="1" x14ac:dyDescent="0.2">
      <c r="A60" s="71" t="s">
        <v>165</v>
      </c>
      <c r="B60" s="71"/>
      <c r="C60" s="69" t="s">
        <v>166</v>
      </c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70" t="s">
        <v>167</v>
      </c>
      <c r="AD60" s="70"/>
      <c r="AE60" s="70"/>
      <c r="AF60" s="70"/>
      <c r="AG60" s="66"/>
      <c r="AH60" s="66"/>
      <c r="AI60" s="66"/>
      <c r="AJ60" s="66"/>
      <c r="AK60" s="19"/>
      <c r="AL60" s="25"/>
      <c r="AM60" s="32"/>
      <c r="AN60" s="39">
        <f t="shared" si="0"/>
        <v>0</v>
      </c>
    </row>
    <row r="61" spans="1:40" ht="19.5" customHeight="1" x14ac:dyDescent="0.2">
      <c r="A61" s="67" t="s">
        <v>168</v>
      </c>
      <c r="B61" s="67"/>
      <c r="C61" s="72" t="s">
        <v>169</v>
      </c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65" t="s">
        <v>170</v>
      </c>
      <c r="AD61" s="65"/>
      <c r="AE61" s="65"/>
      <c r="AF61" s="65"/>
      <c r="AG61" s="66">
        <v>14389</v>
      </c>
      <c r="AH61" s="66"/>
      <c r="AI61" s="66"/>
      <c r="AJ61" s="66"/>
      <c r="AK61" s="19">
        <v>-500</v>
      </c>
      <c r="AL61" s="25">
        <v>511</v>
      </c>
      <c r="AM61" s="32">
        <f>SUM(AM53:AM60)</f>
        <v>685</v>
      </c>
      <c r="AN61" s="39">
        <f>SUM(AG61:AM61)</f>
        <v>15085</v>
      </c>
    </row>
    <row r="62" spans="1:40" ht="19.5" customHeight="1" x14ac:dyDescent="0.2">
      <c r="A62" s="71" t="s">
        <v>171</v>
      </c>
      <c r="B62" s="71"/>
      <c r="C62" s="76" t="s">
        <v>172</v>
      </c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0" t="s">
        <v>173</v>
      </c>
      <c r="AD62" s="70"/>
      <c r="AE62" s="70"/>
      <c r="AF62" s="70"/>
      <c r="AG62" s="66"/>
      <c r="AH62" s="66"/>
      <c r="AI62" s="66"/>
      <c r="AJ62" s="66"/>
      <c r="AK62" s="19"/>
      <c r="AL62" s="25"/>
      <c r="AM62" s="32"/>
      <c r="AN62" s="39">
        <f t="shared" si="0"/>
        <v>0</v>
      </c>
    </row>
    <row r="63" spans="1:40" ht="19.5" customHeight="1" x14ac:dyDescent="0.2">
      <c r="A63" s="71" t="s">
        <v>174</v>
      </c>
      <c r="B63" s="71"/>
      <c r="C63" s="76" t="s">
        <v>175</v>
      </c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0" t="s">
        <v>176</v>
      </c>
      <c r="AD63" s="70"/>
      <c r="AE63" s="70"/>
      <c r="AF63" s="70"/>
      <c r="AG63" s="66"/>
      <c r="AH63" s="66"/>
      <c r="AI63" s="66"/>
      <c r="AJ63" s="66"/>
      <c r="AK63" s="19">
        <v>12</v>
      </c>
      <c r="AL63" s="25"/>
      <c r="AM63" s="32"/>
      <c r="AN63" s="39">
        <f t="shared" si="0"/>
        <v>12</v>
      </c>
    </row>
    <row r="64" spans="1:40" ht="29.25" customHeight="1" x14ac:dyDescent="0.2">
      <c r="A64" s="71" t="s">
        <v>177</v>
      </c>
      <c r="B64" s="71"/>
      <c r="C64" s="76" t="s">
        <v>178</v>
      </c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0" t="s">
        <v>179</v>
      </c>
      <c r="AD64" s="70"/>
      <c r="AE64" s="70"/>
      <c r="AF64" s="70"/>
      <c r="AG64" s="66"/>
      <c r="AH64" s="66"/>
      <c r="AI64" s="66"/>
      <c r="AJ64" s="66"/>
      <c r="AK64" s="19"/>
      <c r="AL64" s="25"/>
      <c r="AM64" s="32"/>
      <c r="AN64" s="39">
        <f t="shared" si="0"/>
        <v>0</v>
      </c>
    </row>
    <row r="65" spans="1:40" ht="29.25" customHeight="1" x14ac:dyDescent="0.2">
      <c r="A65" s="71" t="s">
        <v>180</v>
      </c>
      <c r="B65" s="71"/>
      <c r="C65" s="76" t="s">
        <v>181</v>
      </c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0" t="s">
        <v>182</v>
      </c>
      <c r="AD65" s="70"/>
      <c r="AE65" s="70"/>
      <c r="AF65" s="70"/>
      <c r="AG65" s="66"/>
      <c r="AH65" s="66"/>
      <c r="AI65" s="66"/>
      <c r="AJ65" s="66"/>
      <c r="AK65" s="19">
        <v>485</v>
      </c>
      <c r="AL65" s="25"/>
      <c r="AM65" s="32"/>
      <c r="AN65" s="39">
        <v>485</v>
      </c>
    </row>
    <row r="66" spans="1:40" ht="29.25" customHeight="1" x14ac:dyDescent="0.2">
      <c r="A66" s="71" t="s">
        <v>183</v>
      </c>
      <c r="B66" s="71"/>
      <c r="C66" s="76" t="s">
        <v>184</v>
      </c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0" t="s">
        <v>185</v>
      </c>
      <c r="AD66" s="70"/>
      <c r="AE66" s="70"/>
      <c r="AF66" s="70"/>
      <c r="AG66" s="66"/>
      <c r="AH66" s="66"/>
      <c r="AI66" s="66"/>
      <c r="AJ66" s="66"/>
      <c r="AK66" s="19"/>
      <c r="AL66" s="25"/>
      <c r="AM66" s="32"/>
      <c r="AN66" s="39">
        <f t="shared" si="0"/>
        <v>0</v>
      </c>
    </row>
    <row r="67" spans="1:40" ht="19.5" customHeight="1" x14ac:dyDescent="0.2">
      <c r="A67" s="71" t="s">
        <v>186</v>
      </c>
      <c r="B67" s="71"/>
      <c r="C67" s="76" t="s">
        <v>187</v>
      </c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0" t="s">
        <v>188</v>
      </c>
      <c r="AD67" s="70"/>
      <c r="AE67" s="70"/>
      <c r="AF67" s="70"/>
      <c r="AG67" s="66">
        <v>44756</v>
      </c>
      <c r="AH67" s="66"/>
      <c r="AI67" s="66"/>
      <c r="AJ67" s="66"/>
      <c r="AK67" s="19"/>
      <c r="AL67" s="25"/>
      <c r="AM67" s="32"/>
      <c r="AN67" s="39">
        <f t="shared" si="0"/>
        <v>44756</v>
      </c>
    </row>
    <row r="68" spans="1:40" ht="29.25" customHeight="1" x14ac:dyDescent="0.2">
      <c r="A68" s="71" t="s">
        <v>189</v>
      </c>
      <c r="B68" s="71"/>
      <c r="C68" s="76" t="s">
        <v>190</v>
      </c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0" t="s">
        <v>191</v>
      </c>
      <c r="AD68" s="70"/>
      <c r="AE68" s="70"/>
      <c r="AF68" s="70"/>
      <c r="AG68" s="66"/>
      <c r="AH68" s="66"/>
      <c r="AI68" s="66"/>
      <c r="AJ68" s="66"/>
      <c r="AK68" s="19"/>
      <c r="AL68" s="25"/>
      <c r="AM68" s="32"/>
      <c r="AN68" s="39">
        <f t="shared" si="0"/>
        <v>0</v>
      </c>
    </row>
    <row r="69" spans="1:40" ht="29.25" customHeight="1" x14ac:dyDescent="0.2">
      <c r="A69" s="71" t="s">
        <v>192</v>
      </c>
      <c r="B69" s="71"/>
      <c r="C69" s="76" t="s">
        <v>193</v>
      </c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0" t="s">
        <v>194</v>
      </c>
      <c r="AD69" s="70"/>
      <c r="AE69" s="70"/>
      <c r="AF69" s="70"/>
      <c r="AG69" s="66">
        <v>480</v>
      </c>
      <c r="AH69" s="66"/>
      <c r="AI69" s="66"/>
      <c r="AJ69" s="66"/>
      <c r="AK69" s="19"/>
      <c r="AL69" s="25">
        <v>224</v>
      </c>
      <c r="AM69" s="32"/>
      <c r="AN69" s="39">
        <f t="shared" si="0"/>
        <v>704</v>
      </c>
    </row>
    <row r="70" spans="1:40" ht="19.5" customHeight="1" x14ac:dyDescent="0.2">
      <c r="A70" s="71" t="s">
        <v>195</v>
      </c>
      <c r="B70" s="71"/>
      <c r="C70" s="76" t="s">
        <v>196</v>
      </c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0" t="s">
        <v>197</v>
      </c>
      <c r="AD70" s="70"/>
      <c r="AE70" s="70"/>
      <c r="AF70" s="70"/>
      <c r="AG70" s="66"/>
      <c r="AH70" s="66"/>
      <c r="AI70" s="66"/>
      <c r="AJ70" s="66"/>
      <c r="AK70" s="19"/>
      <c r="AL70" s="25"/>
      <c r="AM70" s="32"/>
      <c r="AN70" s="39">
        <f t="shared" si="0"/>
        <v>0</v>
      </c>
    </row>
    <row r="71" spans="1:40" ht="19.5" customHeight="1" x14ac:dyDescent="0.2">
      <c r="A71" s="71" t="s">
        <v>198</v>
      </c>
      <c r="B71" s="71"/>
      <c r="C71" s="77" t="s">
        <v>199</v>
      </c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0" t="s">
        <v>200</v>
      </c>
      <c r="AD71" s="70"/>
      <c r="AE71" s="70"/>
      <c r="AF71" s="70"/>
      <c r="AG71" s="66"/>
      <c r="AH71" s="66"/>
      <c r="AI71" s="66"/>
      <c r="AJ71" s="66"/>
      <c r="AK71" s="19"/>
      <c r="AL71" s="25"/>
      <c r="AM71" s="32"/>
      <c r="AN71" s="39">
        <f t="shared" si="0"/>
        <v>0</v>
      </c>
    </row>
    <row r="72" spans="1:40" ht="19.5" customHeight="1" x14ac:dyDescent="0.2">
      <c r="A72" s="71" t="s">
        <v>201</v>
      </c>
      <c r="B72" s="71"/>
      <c r="C72" s="76" t="s">
        <v>202</v>
      </c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0" t="s">
        <v>203</v>
      </c>
      <c r="AD72" s="70"/>
      <c r="AE72" s="70"/>
      <c r="AF72" s="70"/>
      <c r="AG72" s="66">
        <v>3930</v>
      </c>
      <c r="AH72" s="66"/>
      <c r="AI72" s="66"/>
      <c r="AJ72" s="66"/>
      <c r="AK72" s="19">
        <v>87</v>
      </c>
      <c r="AL72" s="25">
        <v>275</v>
      </c>
      <c r="AM72" s="32">
        <v>-161</v>
      </c>
      <c r="AN72" s="39">
        <f>SUM(AG72:AM72)</f>
        <v>4131</v>
      </c>
    </row>
    <row r="73" spans="1:40" ht="19.5" customHeight="1" x14ac:dyDescent="0.2">
      <c r="A73" s="71" t="s">
        <v>204</v>
      </c>
      <c r="B73" s="71"/>
      <c r="C73" s="77" t="s">
        <v>205</v>
      </c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0" t="s">
        <v>206</v>
      </c>
      <c r="AD73" s="70"/>
      <c r="AE73" s="70"/>
      <c r="AF73" s="70"/>
      <c r="AG73" s="66">
        <v>4270</v>
      </c>
      <c r="AH73" s="66"/>
      <c r="AI73" s="66"/>
      <c r="AJ73" s="66"/>
      <c r="AK73" s="19">
        <v>-2741</v>
      </c>
      <c r="AL73" s="25"/>
      <c r="AM73" s="32">
        <v>27460</v>
      </c>
      <c r="AN73" s="39">
        <f>SUM(AG73:AM73)</f>
        <v>28989</v>
      </c>
    </row>
    <row r="74" spans="1:40" ht="19.5" customHeight="1" x14ac:dyDescent="0.2">
      <c r="A74" s="67" t="s">
        <v>207</v>
      </c>
      <c r="B74" s="67"/>
      <c r="C74" s="72" t="s">
        <v>208</v>
      </c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65" t="s">
        <v>209</v>
      </c>
      <c r="AD74" s="65"/>
      <c r="AE74" s="65"/>
      <c r="AF74" s="65"/>
      <c r="AG74" s="75">
        <v>53436</v>
      </c>
      <c r="AH74" s="75"/>
      <c r="AI74" s="75"/>
      <c r="AJ74" s="75"/>
      <c r="AK74" s="34">
        <v>-2157</v>
      </c>
      <c r="AL74" s="34">
        <v>499</v>
      </c>
      <c r="AM74" s="34">
        <f>SUM(AM72:AM73)</f>
        <v>27299</v>
      </c>
      <c r="AN74" s="39">
        <f>SUM(AG74:AM74)</f>
        <v>79077</v>
      </c>
    </row>
    <row r="75" spans="1:40" ht="19.5" customHeight="1" x14ac:dyDescent="0.2">
      <c r="A75" s="71" t="s">
        <v>210</v>
      </c>
      <c r="B75" s="71"/>
      <c r="C75" s="74" t="s">
        <v>211</v>
      </c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0" t="s">
        <v>212</v>
      </c>
      <c r="AD75" s="70"/>
      <c r="AE75" s="70"/>
      <c r="AF75" s="70"/>
      <c r="AG75" s="66"/>
      <c r="AH75" s="66"/>
      <c r="AI75" s="66"/>
      <c r="AJ75" s="66"/>
      <c r="AK75" s="19"/>
      <c r="AL75" s="25"/>
      <c r="AM75" s="32"/>
      <c r="AN75" s="39">
        <f t="shared" ref="AN75:AN96" si="2">SUM(AG75:AM75)</f>
        <v>0</v>
      </c>
    </row>
    <row r="76" spans="1:40" ht="19.5" customHeight="1" x14ac:dyDescent="0.2">
      <c r="A76" s="71" t="s">
        <v>213</v>
      </c>
      <c r="B76" s="71"/>
      <c r="C76" s="74" t="s">
        <v>214</v>
      </c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0" t="s">
        <v>215</v>
      </c>
      <c r="AD76" s="70"/>
      <c r="AE76" s="70"/>
      <c r="AF76" s="70"/>
      <c r="AG76" s="66">
        <v>4200</v>
      </c>
      <c r="AH76" s="66"/>
      <c r="AI76" s="66"/>
      <c r="AJ76" s="66"/>
      <c r="AK76" s="19"/>
      <c r="AL76" s="25"/>
      <c r="AM76" s="32">
        <v>-59</v>
      </c>
      <c r="AN76" s="39">
        <f t="shared" si="2"/>
        <v>4141</v>
      </c>
    </row>
    <row r="77" spans="1:40" ht="19.5" customHeight="1" x14ac:dyDescent="0.2">
      <c r="A77" s="71" t="s">
        <v>216</v>
      </c>
      <c r="B77" s="71"/>
      <c r="C77" s="74" t="s">
        <v>217</v>
      </c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0" t="s">
        <v>218</v>
      </c>
      <c r="AD77" s="70"/>
      <c r="AE77" s="70"/>
      <c r="AF77" s="70"/>
      <c r="AG77" s="66"/>
      <c r="AH77" s="66"/>
      <c r="AI77" s="66"/>
      <c r="AJ77" s="66"/>
      <c r="AK77" s="19"/>
      <c r="AL77" s="25">
        <v>13</v>
      </c>
      <c r="AM77" s="32"/>
      <c r="AN77" s="39">
        <f t="shared" si="2"/>
        <v>13</v>
      </c>
    </row>
    <row r="78" spans="1:40" ht="19.5" customHeight="1" x14ac:dyDescent="0.2">
      <c r="A78" s="71" t="s">
        <v>219</v>
      </c>
      <c r="B78" s="71"/>
      <c r="C78" s="74" t="s">
        <v>220</v>
      </c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0" t="s">
        <v>221</v>
      </c>
      <c r="AD78" s="70"/>
      <c r="AE78" s="70"/>
      <c r="AF78" s="70"/>
      <c r="AG78" s="66">
        <v>1903</v>
      </c>
      <c r="AH78" s="66"/>
      <c r="AI78" s="66"/>
      <c r="AJ78" s="66"/>
      <c r="AK78" s="19">
        <v>-300</v>
      </c>
      <c r="AL78" s="25">
        <v>4000</v>
      </c>
      <c r="AM78" s="32">
        <v>5174</v>
      </c>
      <c r="AN78" s="39">
        <f>SUM(AG78:AM78)</f>
        <v>10777</v>
      </c>
    </row>
    <row r="79" spans="1:40" ht="19.5" customHeight="1" x14ac:dyDescent="0.2">
      <c r="A79" s="71" t="s">
        <v>222</v>
      </c>
      <c r="B79" s="71"/>
      <c r="C79" s="73" t="s">
        <v>223</v>
      </c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0" t="s">
        <v>224</v>
      </c>
      <c r="AD79" s="70"/>
      <c r="AE79" s="70"/>
      <c r="AF79" s="70"/>
      <c r="AG79" s="66"/>
      <c r="AH79" s="66"/>
      <c r="AI79" s="66"/>
      <c r="AJ79" s="66"/>
      <c r="AK79" s="19"/>
      <c r="AL79" s="25"/>
      <c r="AM79" s="32"/>
      <c r="AN79" s="39">
        <f t="shared" si="2"/>
        <v>0</v>
      </c>
    </row>
    <row r="80" spans="1:40" ht="19.5" customHeight="1" x14ac:dyDescent="0.2">
      <c r="A80" s="71" t="s">
        <v>225</v>
      </c>
      <c r="B80" s="71"/>
      <c r="C80" s="73" t="s">
        <v>226</v>
      </c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0" t="s">
        <v>227</v>
      </c>
      <c r="AD80" s="70"/>
      <c r="AE80" s="70"/>
      <c r="AF80" s="70"/>
      <c r="AG80" s="66"/>
      <c r="AH80" s="66"/>
      <c r="AI80" s="66"/>
      <c r="AJ80" s="66"/>
      <c r="AK80" s="19"/>
      <c r="AL80" s="25"/>
      <c r="AM80" s="32"/>
      <c r="AN80" s="39">
        <f t="shared" si="2"/>
        <v>0</v>
      </c>
    </row>
    <row r="81" spans="1:40" ht="19.5" customHeight="1" x14ac:dyDescent="0.2">
      <c r="A81" s="71" t="s">
        <v>228</v>
      </c>
      <c r="B81" s="71"/>
      <c r="C81" s="73" t="s">
        <v>229</v>
      </c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0" t="s">
        <v>230</v>
      </c>
      <c r="AD81" s="70"/>
      <c r="AE81" s="70"/>
      <c r="AF81" s="70"/>
      <c r="AG81" s="66">
        <v>569</v>
      </c>
      <c r="AH81" s="66"/>
      <c r="AI81" s="66"/>
      <c r="AJ81" s="66"/>
      <c r="AK81" s="19"/>
      <c r="AL81" s="25">
        <v>1068</v>
      </c>
      <c r="AM81" s="32">
        <v>786</v>
      </c>
      <c r="AN81" s="39">
        <f>SUM(AG81:AM81)</f>
        <v>2423</v>
      </c>
    </row>
    <row r="82" spans="1:40" s="3" customFormat="1" ht="19.5" customHeight="1" x14ac:dyDescent="0.2">
      <c r="A82" s="67" t="s">
        <v>231</v>
      </c>
      <c r="B82" s="67"/>
      <c r="C82" s="68" t="s">
        <v>232</v>
      </c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5" t="s">
        <v>233</v>
      </c>
      <c r="AD82" s="65"/>
      <c r="AE82" s="65"/>
      <c r="AF82" s="65"/>
      <c r="AG82" s="66">
        <v>6672</v>
      </c>
      <c r="AH82" s="66"/>
      <c r="AI82" s="66"/>
      <c r="AJ82" s="66"/>
      <c r="AK82" s="19">
        <v>-300</v>
      </c>
      <c r="AL82" s="25">
        <v>5081</v>
      </c>
      <c r="AM82" s="32">
        <f>SUM(AM76:AM81)</f>
        <v>5901</v>
      </c>
      <c r="AN82" s="39">
        <f>SUM(AG82:AM82)</f>
        <v>17354</v>
      </c>
    </row>
    <row r="83" spans="1:40" ht="19.5" customHeight="1" x14ac:dyDescent="0.2">
      <c r="A83" s="71" t="s">
        <v>234</v>
      </c>
      <c r="B83" s="71"/>
      <c r="C83" s="69" t="s">
        <v>235</v>
      </c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70" t="s">
        <v>236</v>
      </c>
      <c r="AD83" s="70"/>
      <c r="AE83" s="70"/>
      <c r="AF83" s="70"/>
      <c r="AG83" s="66">
        <v>23943</v>
      </c>
      <c r="AH83" s="66"/>
      <c r="AI83" s="66"/>
      <c r="AJ83" s="66"/>
      <c r="AK83" s="19">
        <v>213</v>
      </c>
      <c r="AL83" s="25">
        <v>459</v>
      </c>
      <c r="AM83" s="32">
        <v>-672</v>
      </c>
      <c r="AN83" s="39">
        <f>SUM(AG83:AM83)</f>
        <v>23943</v>
      </c>
    </row>
    <row r="84" spans="1:40" ht="19.5" customHeight="1" x14ac:dyDescent="0.2">
      <c r="A84" s="71" t="s">
        <v>237</v>
      </c>
      <c r="B84" s="71"/>
      <c r="C84" s="69" t="s">
        <v>238</v>
      </c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70" t="s">
        <v>239</v>
      </c>
      <c r="AD84" s="70"/>
      <c r="AE84" s="70"/>
      <c r="AF84" s="70"/>
      <c r="AG84" s="66"/>
      <c r="AH84" s="66"/>
      <c r="AI84" s="66"/>
      <c r="AJ84" s="66"/>
      <c r="AK84" s="19"/>
      <c r="AL84" s="25"/>
      <c r="AM84" s="32"/>
      <c r="AN84" s="39">
        <f t="shared" ref="AN84:AN87" si="3">SUM(AG84:AM84)</f>
        <v>0</v>
      </c>
    </row>
    <row r="85" spans="1:40" ht="19.5" customHeight="1" x14ac:dyDescent="0.2">
      <c r="A85" s="71" t="s">
        <v>240</v>
      </c>
      <c r="B85" s="71"/>
      <c r="C85" s="69" t="s">
        <v>241</v>
      </c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70" t="s">
        <v>242</v>
      </c>
      <c r="AD85" s="70"/>
      <c r="AE85" s="70"/>
      <c r="AF85" s="70"/>
      <c r="AG85" s="66">
        <v>1181</v>
      </c>
      <c r="AH85" s="66"/>
      <c r="AI85" s="66"/>
      <c r="AJ85" s="66"/>
      <c r="AK85" s="19"/>
      <c r="AL85" s="25"/>
      <c r="AM85" s="32">
        <v>-915</v>
      </c>
      <c r="AN85" s="39">
        <f t="shared" si="3"/>
        <v>266</v>
      </c>
    </row>
    <row r="86" spans="1:40" ht="19.5" customHeight="1" x14ac:dyDescent="0.2">
      <c r="A86" s="71" t="s">
        <v>243</v>
      </c>
      <c r="B86" s="71"/>
      <c r="C86" s="69" t="s">
        <v>244</v>
      </c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70" t="s">
        <v>245</v>
      </c>
      <c r="AD86" s="70"/>
      <c r="AE86" s="70"/>
      <c r="AF86" s="70"/>
      <c r="AG86" s="66">
        <v>6783</v>
      </c>
      <c r="AH86" s="66"/>
      <c r="AI86" s="66"/>
      <c r="AJ86" s="66"/>
      <c r="AK86" s="19"/>
      <c r="AL86" s="25">
        <v>124</v>
      </c>
      <c r="AM86" s="32">
        <v>-124</v>
      </c>
      <c r="AN86" s="39">
        <f t="shared" si="3"/>
        <v>6783</v>
      </c>
    </row>
    <row r="87" spans="1:40" s="3" customFormat="1" ht="19.5" customHeight="1" x14ac:dyDescent="0.2">
      <c r="A87" s="67" t="s">
        <v>246</v>
      </c>
      <c r="B87" s="67"/>
      <c r="C87" s="72" t="s">
        <v>247</v>
      </c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65" t="s">
        <v>248</v>
      </c>
      <c r="AD87" s="65"/>
      <c r="AE87" s="65"/>
      <c r="AF87" s="65"/>
      <c r="AG87" s="66">
        <v>31907</v>
      </c>
      <c r="AH87" s="66"/>
      <c r="AI87" s="66"/>
      <c r="AJ87" s="66"/>
      <c r="AK87" s="39">
        <f t="shared" ref="AK87:AL87" si="4">SUM(AK83:AK86)</f>
        <v>213</v>
      </c>
      <c r="AL87" s="39">
        <f t="shared" si="4"/>
        <v>583</v>
      </c>
      <c r="AM87" s="32">
        <f>SUM(AM83:AM86)</f>
        <v>-1711</v>
      </c>
      <c r="AN87" s="39">
        <f t="shared" si="3"/>
        <v>30992</v>
      </c>
    </row>
    <row r="88" spans="1:40" ht="29.25" customHeight="1" x14ac:dyDescent="0.2">
      <c r="A88" s="71" t="s">
        <v>249</v>
      </c>
      <c r="B88" s="71"/>
      <c r="C88" s="69" t="s">
        <v>250</v>
      </c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70" t="s">
        <v>251</v>
      </c>
      <c r="AD88" s="70"/>
      <c r="AE88" s="70"/>
      <c r="AF88" s="70"/>
      <c r="AG88" s="66"/>
      <c r="AH88" s="66"/>
      <c r="AI88" s="66"/>
      <c r="AJ88" s="66"/>
      <c r="AK88" s="19"/>
      <c r="AL88" s="25"/>
      <c r="AM88" s="32"/>
      <c r="AN88" s="39">
        <f t="shared" si="2"/>
        <v>0</v>
      </c>
    </row>
    <row r="89" spans="1:40" ht="29.25" customHeight="1" x14ac:dyDescent="0.2">
      <c r="A89" s="71" t="s">
        <v>252</v>
      </c>
      <c r="B89" s="71"/>
      <c r="C89" s="69" t="s">
        <v>253</v>
      </c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70" t="s">
        <v>254</v>
      </c>
      <c r="AD89" s="70"/>
      <c r="AE89" s="70"/>
      <c r="AF89" s="70"/>
      <c r="AG89" s="66"/>
      <c r="AH89" s="66"/>
      <c r="AI89" s="66"/>
      <c r="AJ89" s="66"/>
      <c r="AK89" s="19"/>
      <c r="AL89" s="25"/>
      <c r="AM89" s="32"/>
      <c r="AN89" s="39">
        <f t="shared" si="2"/>
        <v>0</v>
      </c>
    </row>
    <row r="90" spans="1:40" ht="29.25" customHeight="1" x14ac:dyDescent="0.2">
      <c r="A90" s="71" t="s">
        <v>255</v>
      </c>
      <c r="B90" s="71"/>
      <c r="C90" s="69" t="s">
        <v>256</v>
      </c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70" t="s">
        <v>257</v>
      </c>
      <c r="AD90" s="70"/>
      <c r="AE90" s="70"/>
      <c r="AF90" s="70"/>
      <c r="AG90" s="66"/>
      <c r="AH90" s="66"/>
      <c r="AI90" s="66"/>
      <c r="AJ90" s="66"/>
      <c r="AK90" s="19"/>
      <c r="AL90" s="25"/>
      <c r="AM90" s="32"/>
      <c r="AN90" s="39">
        <f t="shared" si="2"/>
        <v>0</v>
      </c>
    </row>
    <row r="91" spans="1:40" ht="19.5" customHeight="1" x14ac:dyDescent="0.2">
      <c r="A91" s="71" t="s">
        <v>258</v>
      </c>
      <c r="B91" s="71"/>
      <c r="C91" s="69" t="s">
        <v>259</v>
      </c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70" t="s">
        <v>260</v>
      </c>
      <c r="AD91" s="70"/>
      <c r="AE91" s="70"/>
      <c r="AF91" s="70"/>
      <c r="AG91" s="66"/>
      <c r="AH91" s="66"/>
      <c r="AI91" s="66"/>
      <c r="AJ91" s="66"/>
      <c r="AK91" s="19"/>
      <c r="AL91" s="25"/>
      <c r="AM91" s="32"/>
      <c r="AN91" s="39">
        <f t="shared" si="2"/>
        <v>0</v>
      </c>
    </row>
    <row r="92" spans="1:40" ht="29.25" customHeight="1" x14ac:dyDescent="0.2">
      <c r="A92" s="71" t="s">
        <v>261</v>
      </c>
      <c r="B92" s="71"/>
      <c r="C92" s="69" t="s">
        <v>262</v>
      </c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70" t="s">
        <v>263</v>
      </c>
      <c r="AD92" s="70"/>
      <c r="AE92" s="70"/>
      <c r="AF92" s="70"/>
      <c r="AG92" s="66"/>
      <c r="AH92" s="66"/>
      <c r="AI92" s="66"/>
      <c r="AJ92" s="66"/>
      <c r="AK92" s="19"/>
      <c r="AL92" s="25"/>
      <c r="AM92" s="32"/>
      <c r="AN92" s="39">
        <f t="shared" si="2"/>
        <v>0</v>
      </c>
    </row>
    <row r="93" spans="1:40" ht="29.25" customHeight="1" x14ac:dyDescent="0.2">
      <c r="A93" s="71" t="s">
        <v>264</v>
      </c>
      <c r="B93" s="71"/>
      <c r="C93" s="69" t="s">
        <v>265</v>
      </c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70" t="s">
        <v>266</v>
      </c>
      <c r="AD93" s="70"/>
      <c r="AE93" s="70"/>
      <c r="AF93" s="70"/>
      <c r="AG93" s="66"/>
      <c r="AH93" s="66"/>
      <c r="AI93" s="66"/>
      <c r="AJ93" s="66"/>
      <c r="AK93" s="19">
        <v>500</v>
      </c>
      <c r="AL93" s="25"/>
      <c r="AM93" s="32"/>
      <c r="AN93" s="39">
        <f t="shared" si="2"/>
        <v>500</v>
      </c>
    </row>
    <row r="94" spans="1:40" ht="19.5" customHeight="1" x14ac:dyDescent="0.2">
      <c r="A94" s="71" t="s">
        <v>267</v>
      </c>
      <c r="B94" s="71"/>
      <c r="C94" s="69" t="s">
        <v>268</v>
      </c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70" t="s">
        <v>269</v>
      </c>
      <c r="AD94" s="70"/>
      <c r="AE94" s="70"/>
      <c r="AF94" s="70"/>
      <c r="AG94" s="66"/>
      <c r="AH94" s="66"/>
      <c r="AI94" s="66"/>
      <c r="AJ94" s="66"/>
      <c r="AK94" s="19"/>
      <c r="AL94" s="25"/>
      <c r="AM94" s="32"/>
      <c r="AN94" s="39">
        <f t="shared" si="2"/>
        <v>0</v>
      </c>
    </row>
    <row r="95" spans="1:40" ht="19.5" customHeight="1" x14ac:dyDescent="0.2">
      <c r="A95" s="71" t="s">
        <v>270</v>
      </c>
      <c r="B95" s="71"/>
      <c r="C95" s="69" t="s">
        <v>271</v>
      </c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70" t="s">
        <v>272</v>
      </c>
      <c r="AD95" s="70"/>
      <c r="AE95" s="70"/>
      <c r="AF95" s="70"/>
      <c r="AG95" s="66"/>
      <c r="AH95" s="66"/>
      <c r="AI95" s="66"/>
      <c r="AJ95" s="66"/>
      <c r="AK95" s="19"/>
      <c r="AL95" s="25"/>
      <c r="AM95" s="32"/>
      <c r="AN95" s="39">
        <f t="shared" si="2"/>
        <v>0</v>
      </c>
    </row>
    <row r="96" spans="1:40" ht="19.5" customHeight="1" x14ac:dyDescent="0.2">
      <c r="A96" s="67" t="s">
        <v>273</v>
      </c>
      <c r="B96" s="67"/>
      <c r="C96" s="72" t="s">
        <v>274</v>
      </c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  <c r="AC96" s="65" t="s">
        <v>275</v>
      </c>
      <c r="AD96" s="65"/>
      <c r="AE96" s="65"/>
      <c r="AF96" s="65"/>
      <c r="AG96" s="66"/>
      <c r="AH96" s="66"/>
      <c r="AI96" s="66"/>
      <c r="AJ96" s="66"/>
      <c r="AK96" s="19">
        <v>500</v>
      </c>
      <c r="AL96" s="25"/>
      <c r="AM96" s="32"/>
      <c r="AN96" s="39">
        <f t="shared" si="2"/>
        <v>500</v>
      </c>
    </row>
    <row r="97" spans="1:40" s="3" customFormat="1" ht="19.5" customHeight="1" x14ac:dyDescent="0.2">
      <c r="A97" s="67" t="s">
        <v>276</v>
      </c>
      <c r="B97" s="67"/>
      <c r="C97" s="68" t="s">
        <v>277</v>
      </c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5" t="s">
        <v>278</v>
      </c>
      <c r="AD97" s="65"/>
      <c r="AE97" s="65"/>
      <c r="AF97" s="65"/>
      <c r="AG97" s="66">
        <v>313946</v>
      </c>
      <c r="AH97" s="66"/>
      <c r="AI97" s="66"/>
      <c r="AJ97" s="66"/>
      <c r="AK97" s="39">
        <f t="shared" ref="AK97:AL97" si="5">SUM(AK26+AK27+AK52+AK61+AK74+AK82+AK87+AK96)</f>
        <v>5166</v>
      </c>
      <c r="AL97" s="39">
        <f t="shared" si="5"/>
        <v>9837</v>
      </c>
      <c r="AM97" s="32">
        <f>SUM(AM26+AM27+AM52+AM61+AM74+AM82+AM87+AM96)</f>
        <v>25840</v>
      </c>
      <c r="AN97" s="39">
        <f>SUM(AG97:AM97)</f>
        <v>354789</v>
      </c>
    </row>
    <row r="98" spans="1:40" x14ac:dyDescent="0.2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</row>
    <row r="99" spans="1:40" x14ac:dyDescent="0.2"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</row>
    <row r="100" spans="1:40" x14ac:dyDescent="0.2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</row>
    <row r="101" spans="1:40" x14ac:dyDescent="0.2"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</row>
    <row r="102" spans="1:40" x14ac:dyDescent="0.2"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</row>
    <row r="103" spans="1:40" x14ac:dyDescent="0.2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</row>
    <row r="104" spans="1:40" x14ac:dyDescent="0.2">
      <c r="AC104" s="5"/>
      <c r="AD104" s="5"/>
      <c r="AE104" s="5"/>
      <c r="AF104" s="5"/>
    </row>
    <row r="105" spans="1:40" x14ac:dyDescent="0.2">
      <c r="AC105" s="5"/>
      <c r="AD105" s="5"/>
      <c r="AE105" s="5"/>
      <c r="AF105" s="5"/>
    </row>
  </sheetData>
  <mergeCells count="373">
    <mergeCell ref="A2:AN2"/>
    <mergeCell ref="A3:AN3"/>
    <mergeCell ref="A4:AN4"/>
    <mergeCell ref="A5:AF5"/>
    <mergeCell ref="A6:B6"/>
    <mergeCell ref="C6:AB6"/>
    <mergeCell ref="AC6:AF6"/>
    <mergeCell ref="AG6:AJ6"/>
    <mergeCell ref="A7:B7"/>
    <mergeCell ref="AG5:AN5"/>
    <mergeCell ref="A10:B10"/>
    <mergeCell ref="C10:AB10"/>
    <mergeCell ref="AC10:AF10"/>
    <mergeCell ref="AG10:AJ10"/>
    <mergeCell ref="A11:B11"/>
    <mergeCell ref="C11:AB11"/>
    <mergeCell ref="AC11:AF11"/>
    <mergeCell ref="AG11:AJ11"/>
    <mergeCell ref="C7:AB7"/>
    <mergeCell ref="AC7:AF7"/>
    <mergeCell ref="AG7:AJ7"/>
    <mergeCell ref="A9:B9"/>
    <mergeCell ref="C9:AB9"/>
    <mergeCell ref="AC9:AF9"/>
    <mergeCell ref="AG9:AJ9"/>
    <mergeCell ref="A8:B8"/>
    <mergeCell ref="C8:AB8"/>
    <mergeCell ref="AC8:AF8"/>
    <mergeCell ref="AG8:AJ8"/>
    <mergeCell ref="A14:B14"/>
    <mergeCell ref="C14:AB14"/>
    <mergeCell ref="AC14:AF14"/>
    <mergeCell ref="AG14:AJ14"/>
    <mergeCell ref="A15:B15"/>
    <mergeCell ref="C15:AB15"/>
    <mergeCell ref="AC15:AF15"/>
    <mergeCell ref="AG15:AJ15"/>
    <mergeCell ref="A12:B12"/>
    <mergeCell ref="C12:AB12"/>
    <mergeCell ref="AC12:AF12"/>
    <mergeCell ref="AG12:AJ12"/>
    <mergeCell ref="A13:B13"/>
    <mergeCell ref="C13:AB13"/>
    <mergeCell ref="AC13:AF13"/>
    <mergeCell ref="AG13:AJ13"/>
    <mergeCell ref="A18:B18"/>
    <mergeCell ref="C18:AB18"/>
    <mergeCell ref="AC18:AF18"/>
    <mergeCell ref="AG18:AJ18"/>
    <mergeCell ref="A19:B19"/>
    <mergeCell ref="C19:AB19"/>
    <mergeCell ref="AC19:AF19"/>
    <mergeCell ref="AG19:AJ19"/>
    <mergeCell ref="A16:B16"/>
    <mergeCell ref="C16:AB16"/>
    <mergeCell ref="AC16:AF16"/>
    <mergeCell ref="AG16:AJ16"/>
    <mergeCell ref="A17:B17"/>
    <mergeCell ref="C17:AB17"/>
    <mergeCell ref="AC17:AF17"/>
    <mergeCell ref="AG17:AJ17"/>
    <mergeCell ref="A22:B22"/>
    <mergeCell ref="C22:AB22"/>
    <mergeCell ref="AC22:AF22"/>
    <mergeCell ref="AG22:AJ22"/>
    <mergeCell ref="A23:B23"/>
    <mergeCell ref="C23:AB23"/>
    <mergeCell ref="AC23:AF23"/>
    <mergeCell ref="AG23:AJ23"/>
    <mergeCell ref="A20:B20"/>
    <mergeCell ref="C20:AB20"/>
    <mergeCell ref="AC20:AF20"/>
    <mergeCell ref="AG20:AJ20"/>
    <mergeCell ref="A21:B21"/>
    <mergeCell ref="C21:AB21"/>
    <mergeCell ref="AC21:AF21"/>
    <mergeCell ref="AG21:AJ21"/>
    <mergeCell ref="A26:B26"/>
    <mergeCell ref="C26:AB26"/>
    <mergeCell ref="AC26:AF26"/>
    <mergeCell ref="AG26:AJ26"/>
    <mergeCell ref="A27:B27"/>
    <mergeCell ref="C27:AB27"/>
    <mergeCell ref="AC27:AF27"/>
    <mergeCell ref="AG27:AJ27"/>
    <mergeCell ref="A24:B24"/>
    <mergeCell ref="C24:AB24"/>
    <mergeCell ref="AC24:AF24"/>
    <mergeCell ref="AG24:AJ24"/>
    <mergeCell ref="A25:B25"/>
    <mergeCell ref="C25:AB25"/>
    <mergeCell ref="AC25:AF25"/>
    <mergeCell ref="AG25:AJ25"/>
    <mergeCell ref="A30:B30"/>
    <mergeCell ref="C30:AB30"/>
    <mergeCell ref="AC30:AF30"/>
    <mergeCell ref="AG30:AJ30"/>
    <mergeCell ref="A31:B31"/>
    <mergeCell ref="C31:AB31"/>
    <mergeCell ref="AC31:AF31"/>
    <mergeCell ref="AG31:AJ31"/>
    <mergeCell ref="A28:B28"/>
    <mergeCell ref="C28:AB28"/>
    <mergeCell ref="AC28:AF28"/>
    <mergeCell ref="AG28:AJ28"/>
    <mergeCell ref="A29:B29"/>
    <mergeCell ref="C29:AB29"/>
    <mergeCell ref="AC29:AF29"/>
    <mergeCell ref="AG29:AJ29"/>
    <mergeCell ref="A34:B34"/>
    <mergeCell ref="C34:AB34"/>
    <mergeCell ref="AC34:AF34"/>
    <mergeCell ref="AG34:AJ34"/>
    <mergeCell ref="A35:B35"/>
    <mergeCell ref="C35:AB35"/>
    <mergeCell ref="AC35:AF35"/>
    <mergeCell ref="AG35:AJ35"/>
    <mergeCell ref="A32:B32"/>
    <mergeCell ref="C32:AB32"/>
    <mergeCell ref="AC32:AF32"/>
    <mergeCell ref="AG32:AJ32"/>
    <mergeCell ref="A33:B33"/>
    <mergeCell ref="C33:AB33"/>
    <mergeCell ref="AC33:AF33"/>
    <mergeCell ref="AG33:AJ33"/>
    <mergeCell ref="A38:B38"/>
    <mergeCell ref="C38:AB38"/>
    <mergeCell ref="AC38:AF38"/>
    <mergeCell ref="AG38:AJ38"/>
    <mergeCell ref="A39:B39"/>
    <mergeCell ref="C39:AB39"/>
    <mergeCell ref="AC39:AF39"/>
    <mergeCell ref="AG39:AJ39"/>
    <mergeCell ref="A36:B36"/>
    <mergeCell ref="C36:AB36"/>
    <mergeCell ref="AC36:AF36"/>
    <mergeCell ref="AG36:AJ36"/>
    <mergeCell ref="A37:B37"/>
    <mergeCell ref="C37:AB37"/>
    <mergeCell ref="AC37:AF37"/>
    <mergeCell ref="AG37:AJ37"/>
    <mergeCell ref="A42:B42"/>
    <mergeCell ref="C42:AB42"/>
    <mergeCell ref="AC42:AF42"/>
    <mergeCell ref="AG42:AJ42"/>
    <mergeCell ref="A43:B43"/>
    <mergeCell ref="C43:AB43"/>
    <mergeCell ref="AC43:AF43"/>
    <mergeCell ref="AG43:AJ43"/>
    <mergeCell ref="A40:B40"/>
    <mergeCell ref="C40:AB40"/>
    <mergeCell ref="AC40:AF40"/>
    <mergeCell ref="AG40:AJ40"/>
    <mergeCell ref="A41:B41"/>
    <mergeCell ref="C41:AB41"/>
    <mergeCell ref="AC41:AF41"/>
    <mergeCell ref="AG41:AJ41"/>
    <mergeCell ref="A46:B46"/>
    <mergeCell ref="C46:AB46"/>
    <mergeCell ref="AC46:AF46"/>
    <mergeCell ref="AG46:AJ46"/>
    <mergeCell ref="A47:B47"/>
    <mergeCell ref="C47:AB47"/>
    <mergeCell ref="AC47:AF47"/>
    <mergeCell ref="AG47:AJ47"/>
    <mergeCell ref="A44:B44"/>
    <mergeCell ref="C44:AB44"/>
    <mergeCell ref="AC44:AF44"/>
    <mergeCell ref="AG44:AJ44"/>
    <mergeCell ref="A45:B45"/>
    <mergeCell ref="C45:AB45"/>
    <mergeCell ref="AC45:AF45"/>
    <mergeCell ref="AG45:AJ45"/>
    <mergeCell ref="A50:B50"/>
    <mergeCell ref="C50:AB50"/>
    <mergeCell ref="AC50:AF50"/>
    <mergeCell ref="AG50:AJ50"/>
    <mergeCell ref="A51:B51"/>
    <mergeCell ref="C51:AB51"/>
    <mergeCell ref="AC51:AF51"/>
    <mergeCell ref="AG51:AJ51"/>
    <mergeCell ref="A48:B48"/>
    <mergeCell ref="C48:AB48"/>
    <mergeCell ref="AC48:AF48"/>
    <mergeCell ref="AG48:AJ48"/>
    <mergeCell ref="A49:B49"/>
    <mergeCell ref="C49:AB49"/>
    <mergeCell ref="AC49:AF49"/>
    <mergeCell ref="AG49:AJ49"/>
    <mergeCell ref="A54:B54"/>
    <mergeCell ref="C54:AB54"/>
    <mergeCell ref="AC54:AF54"/>
    <mergeCell ref="AG54:AJ54"/>
    <mergeCell ref="A55:B55"/>
    <mergeCell ref="C55:AB55"/>
    <mergeCell ref="AC55:AF55"/>
    <mergeCell ref="AG55:AJ55"/>
    <mergeCell ref="A52:B52"/>
    <mergeCell ref="C52:AB52"/>
    <mergeCell ref="AC52:AF52"/>
    <mergeCell ref="AG52:AJ52"/>
    <mergeCell ref="A53:B53"/>
    <mergeCell ref="C53:AB53"/>
    <mergeCell ref="AC53:AF53"/>
    <mergeCell ref="AG53:AJ53"/>
    <mergeCell ref="A58:B58"/>
    <mergeCell ref="C58:AB58"/>
    <mergeCell ref="AC58:AF58"/>
    <mergeCell ref="AG58:AJ58"/>
    <mergeCell ref="A59:B59"/>
    <mergeCell ref="C59:AB59"/>
    <mergeCell ref="AC59:AF59"/>
    <mergeCell ref="AG59:AJ59"/>
    <mergeCell ref="A56:B56"/>
    <mergeCell ref="C56:AB56"/>
    <mergeCell ref="AC56:AF56"/>
    <mergeCell ref="AG56:AJ56"/>
    <mergeCell ref="A57:B57"/>
    <mergeCell ref="C57:AB57"/>
    <mergeCell ref="AC57:AF57"/>
    <mergeCell ref="AG57:AJ57"/>
    <mergeCell ref="A62:B62"/>
    <mergeCell ref="C62:AB62"/>
    <mergeCell ref="AC62:AF62"/>
    <mergeCell ref="AG62:AJ62"/>
    <mergeCell ref="A63:B63"/>
    <mergeCell ref="C63:AB63"/>
    <mergeCell ref="AC63:AF63"/>
    <mergeCell ref="AG63:AJ63"/>
    <mergeCell ref="A60:B60"/>
    <mergeCell ref="C60:AB60"/>
    <mergeCell ref="AC60:AF60"/>
    <mergeCell ref="AG60:AJ60"/>
    <mergeCell ref="A61:B61"/>
    <mergeCell ref="C61:AB61"/>
    <mergeCell ref="AC61:AF61"/>
    <mergeCell ref="AG61:AJ61"/>
    <mergeCell ref="A66:B66"/>
    <mergeCell ref="C66:AB66"/>
    <mergeCell ref="AC66:AF66"/>
    <mergeCell ref="AG66:AJ66"/>
    <mergeCell ref="A67:B67"/>
    <mergeCell ref="C67:AB67"/>
    <mergeCell ref="AC67:AF67"/>
    <mergeCell ref="AG67:AJ67"/>
    <mergeCell ref="A64:B64"/>
    <mergeCell ref="C64:AB64"/>
    <mergeCell ref="AC64:AF64"/>
    <mergeCell ref="AG64:AJ64"/>
    <mergeCell ref="A65:B65"/>
    <mergeCell ref="C65:AB65"/>
    <mergeCell ref="AC65:AF65"/>
    <mergeCell ref="AG65:AJ65"/>
    <mergeCell ref="A70:B70"/>
    <mergeCell ref="C70:AB70"/>
    <mergeCell ref="AC70:AF70"/>
    <mergeCell ref="AG70:AJ70"/>
    <mergeCell ref="A71:B71"/>
    <mergeCell ref="C71:AB71"/>
    <mergeCell ref="AC71:AF71"/>
    <mergeCell ref="AG71:AJ71"/>
    <mergeCell ref="A68:B68"/>
    <mergeCell ref="C68:AB68"/>
    <mergeCell ref="AC68:AF68"/>
    <mergeCell ref="AG68:AJ68"/>
    <mergeCell ref="A69:B69"/>
    <mergeCell ref="C69:AB69"/>
    <mergeCell ref="AC69:AF69"/>
    <mergeCell ref="AG69:AJ69"/>
    <mergeCell ref="A74:B74"/>
    <mergeCell ref="C74:AB74"/>
    <mergeCell ref="AC74:AF74"/>
    <mergeCell ref="AG74:AJ74"/>
    <mergeCell ref="A75:B75"/>
    <mergeCell ref="C75:AB75"/>
    <mergeCell ref="AC75:AF75"/>
    <mergeCell ref="AG75:AJ75"/>
    <mergeCell ref="A72:B72"/>
    <mergeCell ref="C72:AB72"/>
    <mergeCell ref="AC72:AF72"/>
    <mergeCell ref="AG72:AJ72"/>
    <mergeCell ref="A73:B73"/>
    <mergeCell ref="C73:AB73"/>
    <mergeCell ref="AC73:AF73"/>
    <mergeCell ref="AG73:AJ73"/>
    <mergeCell ref="A78:B78"/>
    <mergeCell ref="C78:AB78"/>
    <mergeCell ref="AC78:AF78"/>
    <mergeCell ref="AG78:AJ78"/>
    <mergeCell ref="A79:B79"/>
    <mergeCell ref="C79:AB79"/>
    <mergeCell ref="AC79:AF79"/>
    <mergeCell ref="AG79:AJ79"/>
    <mergeCell ref="A76:B76"/>
    <mergeCell ref="C76:AB76"/>
    <mergeCell ref="AC76:AF76"/>
    <mergeCell ref="AG76:AJ76"/>
    <mergeCell ref="A77:B77"/>
    <mergeCell ref="C77:AB77"/>
    <mergeCell ref="AC77:AF77"/>
    <mergeCell ref="AG77:AJ77"/>
    <mergeCell ref="A82:B82"/>
    <mergeCell ref="C82:AB82"/>
    <mergeCell ref="AC82:AF82"/>
    <mergeCell ref="AG82:AJ82"/>
    <mergeCell ref="A83:B83"/>
    <mergeCell ref="C83:AB83"/>
    <mergeCell ref="AC83:AF83"/>
    <mergeCell ref="AG83:AJ83"/>
    <mergeCell ref="A80:B80"/>
    <mergeCell ref="C80:AB80"/>
    <mergeCell ref="AC80:AF80"/>
    <mergeCell ref="AG80:AJ80"/>
    <mergeCell ref="A81:B81"/>
    <mergeCell ref="C81:AB81"/>
    <mergeCell ref="AC81:AF81"/>
    <mergeCell ref="AG81:AJ81"/>
    <mergeCell ref="A86:B86"/>
    <mergeCell ref="C86:AB86"/>
    <mergeCell ref="AC86:AF86"/>
    <mergeCell ref="AG86:AJ86"/>
    <mergeCell ref="A87:B87"/>
    <mergeCell ref="C87:AB87"/>
    <mergeCell ref="AC87:AF87"/>
    <mergeCell ref="AG87:AJ87"/>
    <mergeCell ref="A84:B84"/>
    <mergeCell ref="C84:AB84"/>
    <mergeCell ref="AC84:AF84"/>
    <mergeCell ref="AG84:AJ84"/>
    <mergeCell ref="A85:B85"/>
    <mergeCell ref="C85:AB85"/>
    <mergeCell ref="AC85:AF85"/>
    <mergeCell ref="AG85:AJ85"/>
    <mergeCell ref="A88:B88"/>
    <mergeCell ref="C88:AB88"/>
    <mergeCell ref="AC88:AF88"/>
    <mergeCell ref="AG88:AJ88"/>
    <mergeCell ref="AC92:AF92"/>
    <mergeCell ref="AG92:AJ92"/>
    <mergeCell ref="A89:B89"/>
    <mergeCell ref="C89:AB89"/>
    <mergeCell ref="AC89:AF89"/>
    <mergeCell ref="AG89:AJ89"/>
    <mergeCell ref="AC91:AF91"/>
    <mergeCell ref="AG91:AJ91"/>
    <mergeCell ref="A92:B92"/>
    <mergeCell ref="C92:AB92"/>
    <mergeCell ref="AG90:AJ90"/>
    <mergeCell ref="A90:B90"/>
    <mergeCell ref="C90:AB90"/>
    <mergeCell ref="AC90:AF90"/>
    <mergeCell ref="A94:B94"/>
    <mergeCell ref="C94:AB94"/>
    <mergeCell ref="AC94:AF94"/>
    <mergeCell ref="AG94:AJ94"/>
    <mergeCell ref="A91:B91"/>
    <mergeCell ref="C91:AB91"/>
    <mergeCell ref="A93:B93"/>
    <mergeCell ref="C93:AB93"/>
    <mergeCell ref="AC93:AF93"/>
    <mergeCell ref="AG93:AJ93"/>
    <mergeCell ref="AC96:AF96"/>
    <mergeCell ref="AG96:AJ96"/>
    <mergeCell ref="A97:B97"/>
    <mergeCell ref="C97:AB97"/>
    <mergeCell ref="AC97:AF97"/>
    <mergeCell ref="AG97:AJ97"/>
    <mergeCell ref="C95:AB95"/>
    <mergeCell ref="AC95:AF95"/>
    <mergeCell ref="AG95:AJ95"/>
    <mergeCell ref="A95:B95"/>
    <mergeCell ref="A96:B96"/>
    <mergeCell ref="C96:AB96"/>
  </mergeCells>
  <phoneticPr fontId="13" type="noConversion"/>
  <printOptions horizontalCentered="1"/>
  <pageMargins left="0.19685039370078741" right="0.19685039370078741" top="0.59055118110236227" bottom="0.59055118110236227" header="0.51181102362204722" footer="0.51181102362204722"/>
  <pageSetup paperSize="9" scale="75" fitToHeight="0" orientation="landscape" verticalDpi="360" r:id="rId1"/>
  <headerFooter alignWithMargins="0"/>
  <rowBreaks count="1" manualBreakCount="1">
    <brk id="46" max="4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7"/>
  <sheetViews>
    <sheetView view="pageBreakPreview" zoomScaleNormal="100" zoomScaleSheetLayoutView="100" workbookViewId="0">
      <selection activeCell="A7" sqref="A7:XFD7"/>
    </sheetView>
  </sheetViews>
  <sheetFormatPr defaultRowHeight="12.75" x14ac:dyDescent="0.2"/>
  <cols>
    <col min="1" max="28" width="2.7109375" style="1" customWidth="1"/>
    <col min="29" max="29" width="2.7109375" style="6" customWidth="1"/>
    <col min="30" max="36" width="2.7109375" style="1" customWidth="1"/>
    <col min="37" max="39" width="11.7109375" style="1" customWidth="1"/>
    <col min="40" max="40" width="12.85546875" style="1" customWidth="1"/>
    <col min="41" max="46" width="2.7109375" style="1" customWidth="1"/>
    <col min="47" max="16384" width="9.140625" style="1"/>
  </cols>
  <sheetData>
    <row r="1" spans="1:41" ht="21.75" customHeight="1" x14ac:dyDescent="0.2"/>
    <row r="2" spans="1:41" ht="31.5" customHeight="1" x14ac:dyDescent="0.4">
      <c r="A2" s="61" t="s">
        <v>446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</row>
    <row r="3" spans="1:41" ht="31.5" customHeight="1" x14ac:dyDescent="0.4">
      <c r="A3" s="100" t="s">
        <v>450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</row>
    <row r="4" spans="1:41" ht="25.5" customHeight="1" x14ac:dyDescent="0.2">
      <c r="A4" s="101" t="s">
        <v>279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</row>
    <row r="5" spans="1:41" ht="19.5" customHeight="1" x14ac:dyDescent="0.2">
      <c r="A5" s="103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</row>
    <row r="6" spans="1:41" ht="40.5" customHeight="1" x14ac:dyDescent="0.25">
      <c r="A6" s="89" t="s">
        <v>1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7" t="s">
        <v>440</v>
      </c>
      <c r="AH6" s="97"/>
      <c r="AI6" s="97"/>
      <c r="AJ6" s="97"/>
      <c r="AK6" s="105"/>
      <c r="AL6" s="105"/>
      <c r="AM6" s="105"/>
      <c r="AN6" s="105"/>
    </row>
    <row r="7" spans="1:41" ht="35.1" customHeight="1" x14ac:dyDescent="0.2">
      <c r="A7" s="91" t="s">
        <v>2</v>
      </c>
      <c r="B7" s="92"/>
      <c r="C7" s="93" t="s">
        <v>3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5" t="s">
        <v>4</v>
      </c>
      <c r="AD7" s="94"/>
      <c r="AE7" s="94"/>
      <c r="AF7" s="94"/>
      <c r="AG7" s="92" t="s">
        <v>5</v>
      </c>
      <c r="AH7" s="97"/>
      <c r="AI7" s="97"/>
      <c r="AJ7" s="97"/>
      <c r="AK7" s="18" t="s">
        <v>455</v>
      </c>
      <c r="AL7" s="18" t="s">
        <v>454</v>
      </c>
      <c r="AM7" s="18" t="s">
        <v>500</v>
      </c>
      <c r="AN7" s="18" t="s">
        <v>452</v>
      </c>
    </row>
    <row r="8" spans="1:41" x14ac:dyDescent="0.2">
      <c r="A8" s="96" t="s">
        <v>6</v>
      </c>
      <c r="B8" s="96"/>
      <c r="C8" s="85" t="s">
        <v>7</v>
      </c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 t="s">
        <v>8</v>
      </c>
      <c r="AD8" s="97"/>
      <c r="AE8" s="97"/>
      <c r="AF8" s="97"/>
      <c r="AG8" s="85" t="s">
        <v>9</v>
      </c>
      <c r="AH8" s="85"/>
      <c r="AI8" s="85"/>
      <c r="AJ8" s="85"/>
      <c r="AK8" s="10" t="s">
        <v>436</v>
      </c>
      <c r="AL8" s="38" t="s">
        <v>437</v>
      </c>
      <c r="AM8" s="38" t="s">
        <v>438</v>
      </c>
      <c r="AN8" s="38" t="s">
        <v>439</v>
      </c>
      <c r="AO8" s="2"/>
    </row>
    <row r="9" spans="1:41" s="3" customFormat="1" ht="19.5" customHeight="1" x14ac:dyDescent="0.2">
      <c r="A9" s="98" t="s">
        <v>10</v>
      </c>
      <c r="B9" s="85"/>
      <c r="C9" s="83" t="s">
        <v>280</v>
      </c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73" t="s">
        <v>281</v>
      </c>
      <c r="AD9" s="73"/>
      <c r="AE9" s="73"/>
      <c r="AF9" s="73"/>
      <c r="AG9" s="66">
        <v>57404</v>
      </c>
      <c r="AH9" s="66"/>
      <c r="AI9" s="66"/>
      <c r="AJ9" s="66"/>
      <c r="AK9" s="14">
        <v>0</v>
      </c>
      <c r="AL9" s="30">
        <v>0</v>
      </c>
      <c r="AM9" s="39">
        <v>532</v>
      </c>
      <c r="AN9" s="14">
        <f>SUM(AG9:AM9)</f>
        <v>57936</v>
      </c>
    </row>
    <row r="10" spans="1:41" s="3" customFormat="1" ht="19.5" customHeight="1" x14ac:dyDescent="0.2">
      <c r="A10" s="98" t="s">
        <v>13</v>
      </c>
      <c r="B10" s="85"/>
      <c r="C10" s="80" t="s">
        <v>282</v>
      </c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73" t="s">
        <v>283</v>
      </c>
      <c r="AD10" s="73"/>
      <c r="AE10" s="73"/>
      <c r="AF10" s="73"/>
      <c r="AG10" s="66">
        <v>35291</v>
      </c>
      <c r="AH10" s="66"/>
      <c r="AI10" s="66"/>
      <c r="AJ10" s="66"/>
      <c r="AK10" s="19">
        <v>0</v>
      </c>
      <c r="AL10" s="30">
        <v>0</v>
      </c>
      <c r="AM10" s="39">
        <v>1197</v>
      </c>
      <c r="AN10" s="39">
        <f t="shared" ref="AN10:AN67" si="0">SUM(AG10:AM10)</f>
        <v>36488</v>
      </c>
    </row>
    <row r="11" spans="1:41" s="3" customFormat="1" ht="30.75" customHeight="1" x14ac:dyDescent="0.2">
      <c r="A11" s="98" t="s">
        <v>16</v>
      </c>
      <c r="B11" s="85"/>
      <c r="C11" s="80" t="s">
        <v>284</v>
      </c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73" t="s">
        <v>285</v>
      </c>
      <c r="AD11" s="73"/>
      <c r="AE11" s="73"/>
      <c r="AF11" s="73"/>
      <c r="AG11" s="66">
        <v>45429</v>
      </c>
      <c r="AH11" s="66"/>
      <c r="AI11" s="66"/>
      <c r="AJ11" s="66"/>
      <c r="AK11" s="19">
        <v>0</v>
      </c>
      <c r="AL11" s="30">
        <v>0</v>
      </c>
      <c r="AM11" s="39">
        <v>-1282</v>
      </c>
      <c r="AN11" s="39">
        <f t="shared" si="0"/>
        <v>44147</v>
      </c>
    </row>
    <row r="12" spans="1:41" ht="19.5" customHeight="1" x14ac:dyDescent="0.2">
      <c r="A12" s="98" t="s">
        <v>19</v>
      </c>
      <c r="B12" s="85"/>
      <c r="C12" s="80" t="s">
        <v>286</v>
      </c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73" t="s">
        <v>287</v>
      </c>
      <c r="AD12" s="73"/>
      <c r="AE12" s="73"/>
      <c r="AF12" s="73"/>
      <c r="AG12" s="66">
        <v>1516</v>
      </c>
      <c r="AH12" s="66"/>
      <c r="AI12" s="66"/>
      <c r="AJ12" s="66"/>
      <c r="AK12" s="19">
        <v>0</v>
      </c>
      <c r="AL12" s="30">
        <v>0</v>
      </c>
      <c r="AM12" s="39"/>
      <c r="AN12" s="39">
        <f t="shared" si="0"/>
        <v>1516</v>
      </c>
    </row>
    <row r="13" spans="1:41" s="2" customFormat="1" ht="19.5" customHeight="1" x14ac:dyDescent="0.2">
      <c r="A13" s="98" t="s">
        <v>22</v>
      </c>
      <c r="B13" s="85"/>
      <c r="C13" s="80" t="s">
        <v>501</v>
      </c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73" t="s">
        <v>288</v>
      </c>
      <c r="AD13" s="73"/>
      <c r="AE13" s="73"/>
      <c r="AF13" s="73"/>
      <c r="AG13" s="66">
        <v>0</v>
      </c>
      <c r="AH13" s="66"/>
      <c r="AI13" s="66"/>
      <c r="AJ13" s="66"/>
      <c r="AK13" s="19">
        <v>0</v>
      </c>
      <c r="AL13" s="30">
        <v>1496</v>
      </c>
      <c r="AM13" s="39">
        <v>2303</v>
      </c>
      <c r="AN13" s="39">
        <f t="shared" si="0"/>
        <v>3799</v>
      </c>
    </row>
    <row r="14" spans="1:41" s="2" customFormat="1" ht="19.5" customHeight="1" x14ac:dyDescent="0.2">
      <c r="A14" s="98" t="s">
        <v>25</v>
      </c>
      <c r="B14" s="85"/>
      <c r="C14" s="80" t="s">
        <v>502</v>
      </c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73" t="s">
        <v>289</v>
      </c>
      <c r="AD14" s="73"/>
      <c r="AE14" s="73"/>
      <c r="AF14" s="73"/>
      <c r="AG14" s="66">
        <v>0</v>
      </c>
      <c r="AH14" s="66"/>
      <c r="AI14" s="66"/>
      <c r="AJ14" s="66"/>
      <c r="AK14" s="19">
        <v>0</v>
      </c>
      <c r="AL14" s="30">
        <v>0</v>
      </c>
      <c r="AM14" s="39">
        <v>651</v>
      </c>
      <c r="AN14" s="39">
        <f t="shared" si="0"/>
        <v>651</v>
      </c>
    </row>
    <row r="15" spans="1:41" ht="19.5" customHeight="1" x14ac:dyDescent="0.2">
      <c r="A15" s="99" t="s">
        <v>28</v>
      </c>
      <c r="B15" s="93"/>
      <c r="C15" s="79" t="s">
        <v>290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68" t="s">
        <v>291</v>
      </c>
      <c r="AD15" s="68"/>
      <c r="AE15" s="68"/>
      <c r="AF15" s="68"/>
      <c r="AG15" s="66">
        <v>139640</v>
      </c>
      <c r="AH15" s="66"/>
      <c r="AI15" s="66"/>
      <c r="AJ15" s="66"/>
      <c r="AK15" s="19">
        <v>0</v>
      </c>
      <c r="AL15" s="30">
        <v>1496</v>
      </c>
      <c r="AM15" s="39">
        <f>SUM(AM9:AM14)</f>
        <v>3401</v>
      </c>
      <c r="AN15" s="39">
        <f t="shared" si="0"/>
        <v>144537</v>
      </c>
    </row>
    <row r="16" spans="1:41" ht="19.5" customHeight="1" x14ac:dyDescent="0.2">
      <c r="A16" s="98" t="s">
        <v>31</v>
      </c>
      <c r="B16" s="85"/>
      <c r="C16" s="80" t="s">
        <v>292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73" t="s">
        <v>293</v>
      </c>
      <c r="AD16" s="73"/>
      <c r="AE16" s="73"/>
      <c r="AF16" s="73"/>
      <c r="AG16" s="66">
        <v>0</v>
      </c>
      <c r="AH16" s="66"/>
      <c r="AI16" s="66"/>
      <c r="AJ16" s="66"/>
      <c r="AK16" s="19">
        <v>0</v>
      </c>
      <c r="AL16" s="30">
        <v>0</v>
      </c>
      <c r="AM16" s="39"/>
      <c r="AN16" s="39">
        <f t="shared" si="0"/>
        <v>0</v>
      </c>
    </row>
    <row r="17" spans="1:40" ht="29.25" customHeight="1" x14ac:dyDescent="0.2">
      <c r="A17" s="98" t="s">
        <v>34</v>
      </c>
      <c r="B17" s="85"/>
      <c r="C17" s="80" t="s">
        <v>294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73" t="s">
        <v>295</v>
      </c>
      <c r="AD17" s="73"/>
      <c r="AE17" s="73"/>
      <c r="AF17" s="73"/>
      <c r="AG17" s="66">
        <v>0</v>
      </c>
      <c r="AH17" s="66"/>
      <c r="AI17" s="66"/>
      <c r="AJ17" s="66"/>
      <c r="AK17" s="19">
        <v>0</v>
      </c>
      <c r="AL17" s="30">
        <v>0</v>
      </c>
      <c r="AM17" s="39"/>
      <c r="AN17" s="39">
        <f t="shared" si="0"/>
        <v>0</v>
      </c>
    </row>
    <row r="18" spans="1:40" ht="29.25" customHeight="1" x14ac:dyDescent="0.2">
      <c r="A18" s="98" t="s">
        <v>37</v>
      </c>
      <c r="B18" s="85"/>
      <c r="C18" s="80" t="s">
        <v>296</v>
      </c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73" t="s">
        <v>297</v>
      </c>
      <c r="AD18" s="73"/>
      <c r="AE18" s="73"/>
      <c r="AF18" s="73"/>
      <c r="AG18" s="66">
        <v>0</v>
      </c>
      <c r="AH18" s="66"/>
      <c r="AI18" s="66"/>
      <c r="AJ18" s="66"/>
      <c r="AK18" s="19">
        <v>0</v>
      </c>
      <c r="AL18" s="30">
        <v>0</v>
      </c>
      <c r="AM18" s="39">
        <v>2641</v>
      </c>
      <c r="AN18" s="39">
        <f t="shared" si="0"/>
        <v>2641</v>
      </c>
    </row>
    <row r="19" spans="1:40" ht="29.25" customHeight="1" x14ac:dyDescent="0.2">
      <c r="A19" s="98" t="s">
        <v>40</v>
      </c>
      <c r="B19" s="85"/>
      <c r="C19" s="80" t="s">
        <v>298</v>
      </c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73" t="s">
        <v>299</v>
      </c>
      <c r="AD19" s="73"/>
      <c r="AE19" s="73"/>
      <c r="AF19" s="73"/>
      <c r="AG19" s="66">
        <v>0</v>
      </c>
      <c r="AH19" s="66"/>
      <c r="AI19" s="66"/>
      <c r="AJ19" s="66"/>
      <c r="AK19" s="19">
        <v>0</v>
      </c>
      <c r="AL19" s="30">
        <v>0</v>
      </c>
      <c r="AM19" s="39">
        <v>0</v>
      </c>
      <c r="AN19" s="39">
        <f t="shared" si="0"/>
        <v>0</v>
      </c>
    </row>
    <row r="20" spans="1:40" ht="19.5" customHeight="1" x14ac:dyDescent="0.2">
      <c r="A20" s="98" t="s">
        <v>43</v>
      </c>
      <c r="B20" s="85"/>
      <c r="C20" s="80" t="s">
        <v>300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73" t="s">
        <v>301</v>
      </c>
      <c r="AD20" s="73"/>
      <c r="AE20" s="73"/>
      <c r="AF20" s="73"/>
      <c r="AG20" s="66">
        <v>88451</v>
      </c>
      <c r="AH20" s="66"/>
      <c r="AI20" s="66"/>
      <c r="AJ20" s="66"/>
      <c r="AK20" s="19">
        <v>5166</v>
      </c>
      <c r="AL20" s="30">
        <v>2880</v>
      </c>
      <c r="AM20" s="39">
        <v>-2399</v>
      </c>
      <c r="AN20" s="39">
        <f t="shared" si="0"/>
        <v>94098</v>
      </c>
    </row>
    <row r="21" spans="1:40" ht="19.5" customHeight="1" x14ac:dyDescent="0.2">
      <c r="A21" s="99" t="s">
        <v>46</v>
      </c>
      <c r="B21" s="93"/>
      <c r="C21" s="79" t="s">
        <v>302</v>
      </c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68" t="s">
        <v>303</v>
      </c>
      <c r="AD21" s="68"/>
      <c r="AE21" s="68"/>
      <c r="AF21" s="68"/>
      <c r="AG21" s="66">
        <v>228091</v>
      </c>
      <c r="AH21" s="66"/>
      <c r="AI21" s="66"/>
      <c r="AJ21" s="66"/>
      <c r="AK21" s="19">
        <v>5166</v>
      </c>
      <c r="AL21" s="30">
        <v>4376</v>
      </c>
      <c r="AM21" s="39">
        <f>SUM(AM15:AM20)</f>
        <v>3643</v>
      </c>
      <c r="AN21" s="39">
        <f t="shared" si="0"/>
        <v>241276</v>
      </c>
    </row>
    <row r="22" spans="1:40" ht="19.5" customHeight="1" x14ac:dyDescent="0.2">
      <c r="A22" s="98" t="s">
        <v>49</v>
      </c>
      <c r="B22" s="85"/>
      <c r="C22" s="80" t="s">
        <v>304</v>
      </c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73" t="s">
        <v>305</v>
      </c>
      <c r="AD22" s="73"/>
      <c r="AE22" s="73"/>
      <c r="AF22" s="73"/>
      <c r="AG22" s="66">
        <v>0</v>
      </c>
      <c r="AH22" s="66"/>
      <c r="AI22" s="66"/>
      <c r="AJ22" s="66"/>
      <c r="AK22" s="19">
        <v>0</v>
      </c>
      <c r="AL22" s="30">
        <v>6139</v>
      </c>
      <c r="AM22" s="39">
        <v>21032</v>
      </c>
      <c r="AN22" s="39">
        <f t="shared" si="0"/>
        <v>27171</v>
      </c>
    </row>
    <row r="23" spans="1:40" ht="29.25" customHeight="1" x14ac:dyDescent="0.2">
      <c r="A23" s="98" t="s">
        <v>52</v>
      </c>
      <c r="B23" s="85"/>
      <c r="C23" s="80" t="s">
        <v>306</v>
      </c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73" t="s">
        <v>307</v>
      </c>
      <c r="AD23" s="73"/>
      <c r="AE23" s="73"/>
      <c r="AF23" s="73"/>
      <c r="AG23" s="66">
        <v>0</v>
      </c>
      <c r="AH23" s="66"/>
      <c r="AI23" s="66"/>
      <c r="AJ23" s="66"/>
      <c r="AK23" s="19">
        <v>0</v>
      </c>
      <c r="AL23" s="30">
        <v>0</v>
      </c>
      <c r="AM23" s="39"/>
      <c r="AN23" s="39">
        <f t="shared" si="0"/>
        <v>0</v>
      </c>
    </row>
    <row r="24" spans="1:40" ht="29.25" customHeight="1" x14ac:dyDescent="0.2">
      <c r="A24" s="98" t="s">
        <v>55</v>
      </c>
      <c r="B24" s="85"/>
      <c r="C24" s="80" t="s">
        <v>308</v>
      </c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73" t="s">
        <v>309</v>
      </c>
      <c r="AD24" s="73"/>
      <c r="AE24" s="73"/>
      <c r="AF24" s="73"/>
      <c r="AG24" s="66">
        <v>0</v>
      </c>
      <c r="AH24" s="66"/>
      <c r="AI24" s="66"/>
      <c r="AJ24" s="66"/>
      <c r="AK24" s="19">
        <v>0</v>
      </c>
      <c r="AL24" s="30">
        <v>0</v>
      </c>
      <c r="AM24" s="39"/>
      <c r="AN24" s="39">
        <f t="shared" si="0"/>
        <v>0</v>
      </c>
    </row>
    <row r="25" spans="1:40" ht="29.25" customHeight="1" x14ac:dyDescent="0.2">
      <c r="A25" s="98" t="s">
        <v>58</v>
      </c>
      <c r="B25" s="85"/>
      <c r="C25" s="80" t="s">
        <v>310</v>
      </c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73" t="s">
        <v>311</v>
      </c>
      <c r="AD25" s="73"/>
      <c r="AE25" s="73"/>
      <c r="AF25" s="73"/>
      <c r="AG25" s="66">
        <v>0</v>
      </c>
      <c r="AH25" s="66"/>
      <c r="AI25" s="66"/>
      <c r="AJ25" s="66"/>
      <c r="AK25" s="19">
        <v>0</v>
      </c>
      <c r="AL25" s="30">
        <v>0</v>
      </c>
      <c r="AM25" s="39"/>
      <c r="AN25" s="39">
        <f t="shared" si="0"/>
        <v>0</v>
      </c>
    </row>
    <row r="26" spans="1:40" ht="19.5" customHeight="1" x14ac:dyDescent="0.2">
      <c r="A26" s="98" t="s">
        <v>61</v>
      </c>
      <c r="B26" s="85"/>
      <c r="C26" s="80" t="s">
        <v>312</v>
      </c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73" t="s">
        <v>313</v>
      </c>
      <c r="AD26" s="73"/>
      <c r="AE26" s="73"/>
      <c r="AF26" s="73"/>
      <c r="AG26" s="66">
        <v>0</v>
      </c>
      <c r="AH26" s="66"/>
      <c r="AI26" s="66"/>
      <c r="AJ26" s="66"/>
      <c r="AK26" s="19">
        <v>0</v>
      </c>
      <c r="AL26" s="30">
        <v>0</v>
      </c>
      <c r="AM26" s="39">
        <v>405</v>
      </c>
      <c r="AN26" s="39">
        <f t="shared" si="0"/>
        <v>405</v>
      </c>
    </row>
    <row r="27" spans="1:40" ht="19.5" customHeight="1" x14ac:dyDescent="0.2">
      <c r="A27" s="99" t="s">
        <v>64</v>
      </c>
      <c r="B27" s="93"/>
      <c r="C27" s="79" t="s">
        <v>314</v>
      </c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68" t="s">
        <v>315</v>
      </c>
      <c r="AD27" s="68"/>
      <c r="AE27" s="68"/>
      <c r="AF27" s="68"/>
      <c r="AG27" s="66">
        <v>0</v>
      </c>
      <c r="AH27" s="66"/>
      <c r="AI27" s="66"/>
      <c r="AJ27" s="66"/>
      <c r="AK27" s="19">
        <v>0</v>
      </c>
      <c r="AL27" s="30">
        <v>6139</v>
      </c>
      <c r="AM27" s="39">
        <f>SUM(AM22:AM26)</f>
        <v>21437</v>
      </c>
      <c r="AN27" s="39">
        <f t="shared" si="0"/>
        <v>27576</v>
      </c>
    </row>
    <row r="28" spans="1:40" ht="19.5" customHeight="1" x14ac:dyDescent="0.2">
      <c r="A28" s="98" t="s">
        <v>67</v>
      </c>
      <c r="B28" s="85"/>
      <c r="C28" s="80" t="s">
        <v>316</v>
      </c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73" t="s">
        <v>317</v>
      </c>
      <c r="AD28" s="73"/>
      <c r="AE28" s="73"/>
      <c r="AF28" s="73"/>
      <c r="AG28" s="66">
        <v>0</v>
      </c>
      <c r="AH28" s="66"/>
      <c r="AI28" s="66"/>
      <c r="AJ28" s="66"/>
      <c r="AK28" s="19">
        <v>0</v>
      </c>
      <c r="AL28" s="30">
        <v>0</v>
      </c>
      <c r="AM28" s="39"/>
      <c r="AN28" s="39">
        <f t="shared" si="0"/>
        <v>0</v>
      </c>
    </row>
    <row r="29" spans="1:40" ht="19.5" customHeight="1" x14ac:dyDescent="0.2">
      <c r="A29" s="98" t="s">
        <v>70</v>
      </c>
      <c r="B29" s="85"/>
      <c r="C29" s="80" t="s">
        <v>318</v>
      </c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73" t="s">
        <v>319</v>
      </c>
      <c r="AD29" s="73"/>
      <c r="AE29" s="73"/>
      <c r="AF29" s="73"/>
      <c r="AG29" s="66">
        <v>0</v>
      </c>
      <c r="AH29" s="66"/>
      <c r="AI29" s="66"/>
      <c r="AJ29" s="66"/>
      <c r="AK29" s="19">
        <v>0</v>
      </c>
      <c r="AL29" s="30">
        <v>0</v>
      </c>
      <c r="AM29" s="39"/>
      <c r="AN29" s="39">
        <f t="shared" si="0"/>
        <v>0</v>
      </c>
    </row>
    <row r="30" spans="1:40" s="6" customFormat="1" ht="19.5" customHeight="1" x14ac:dyDescent="0.2">
      <c r="A30" s="99" t="s">
        <v>73</v>
      </c>
      <c r="B30" s="93"/>
      <c r="C30" s="79" t="s">
        <v>320</v>
      </c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68" t="s">
        <v>321</v>
      </c>
      <c r="AD30" s="68"/>
      <c r="AE30" s="68"/>
      <c r="AF30" s="68"/>
      <c r="AG30" s="66">
        <v>0</v>
      </c>
      <c r="AH30" s="66"/>
      <c r="AI30" s="66"/>
      <c r="AJ30" s="66"/>
      <c r="AK30" s="19">
        <v>0</v>
      </c>
      <c r="AL30" s="30">
        <v>0</v>
      </c>
      <c r="AM30" s="39"/>
      <c r="AN30" s="39">
        <f t="shared" si="0"/>
        <v>0</v>
      </c>
    </row>
    <row r="31" spans="1:40" ht="19.5" customHeight="1" x14ac:dyDescent="0.2">
      <c r="A31" s="98" t="s">
        <v>76</v>
      </c>
      <c r="B31" s="85"/>
      <c r="C31" s="80" t="s">
        <v>322</v>
      </c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73" t="s">
        <v>323</v>
      </c>
      <c r="AD31" s="73"/>
      <c r="AE31" s="73"/>
      <c r="AF31" s="73"/>
      <c r="AG31" s="66">
        <v>0</v>
      </c>
      <c r="AH31" s="66"/>
      <c r="AI31" s="66"/>
      <c r="AJ31" s="66"/>
      <c r="AK31" s="19">
        <v>0</v>
      </c>
      <c r="AL31" s="30">
        <v>0</v>
      </c>
      <c r="AM31" s="39"/>
      <c r="AN31" s="39">
        <f t="shared" si="0"/>
        <v>0</v>
      </c>
    </row>
    <row r="32" spans="1:40" ht="19.5" customHeight="1" x14ac:dyDescent="0.2">
      <c r="A32" s="98" t="s">
        <v>79</v>
      </c>
      <c r="B32" s="85"/>
      <c r="C32" s="80" t="s">
        <v>324</v>
      </c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73" t="s">
        <v>325</v>
      </c>
      <c r="AD32" s="73"/>
      <c r="AE32" s="73"/>
      <c r="AF32" s="73"/>
      <c r="AG32" s="66">
        <v>0</v>
      </c>
      <c r="AH32" s="66"/>
      <c r="AI32" s="66"/>
      <c r="AJ32" s="66"/>
      <c r="AK32" s="19">
        <v>0</v>
      </c>
      <c r="AL32" s="30">
        <v>0</v>
      </c>
      <c r="AM32" s="39"/>
      <c r="AN32" s="39">
        <f t="shared" si="0"/>
        <v>0</v>
      </c>
    </row>
    <row r="33" spans="1:40" ht="19.5" customHeight="1" x14ac:dyDescent="0.2">
      <c r="A33" s="98" t="s">
        <v>82</v>
      </c>
      <c r="B33" s="85"/>
      <c r="C33" s="80" t="s">
        <v>326</v>
      </c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73" t="s">
        <v>327</v>
      </c>
      <c r="AD33" s="73"/>
      <c r="AE33" s="73"/>
      <c r="AF33" s="73"/>
      <c r="AG33" s="66">
        <v>5500</v>
      </c>
      <c r="AH33" s="66"/>
      <c r="AI33" s="66"/>
      <c r="AJ33" s="66"/>
      <c r="AK33" s="19">
        <v>0</v>
      </c>
      <c r="AL33" s="30">
        <v>0</v>
      </c>
      <c r="AM33" s="39"/>
      <c r="AN33" s="39">
        <f t="shared" si="0"/>
        <v>5500</v>
      </c>
    </row>
    <row r="34" spans="1:40" ht="19.5" customHeight="1" x14ac:dyDescent="0.2">
      <c r="A34" s="98" t="s">
        <v>85</v>
      </c>
      <c r="B34" s="85"/>
      <c r="C34" s="80" t="s">
        <v>328</v>
      </c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73" t="s">
        <v>329</v>
      </c>
      <c r="AD34" s="73"/>
      <c r="AE34" s="73"/>
      <c r="AF34" s="73"/>
      <c r="AG34" s="66">
        <v>19500</v>
      </c>
      <c r="AH34" s="66"/>
      <c r="AI34" s="66"/>
      <c r="AJ34" s="66"/>
      <c r="AK34" s="19">
        <v>0</v>
      </c>
      <c r="AL34" s="30">
        <v>0</v>
      </c>
      <c r="AM34" s="39"/>
      <c r="AN34" s="39">
        <f t="shared" si="0"/>
        <v>19500</v>
      </c>
    </row>
    <row r="35" spans="1:40" ht="19.5" customHeight="1" x14ac:dyDescent="0.2">
      <c r="A35" s="98" t="s">
        <v>88</v>
      </c>
      <c r="B35" s="85"/>
      <c r="C35" s="80" t="s">
        <v>330</v>
      </c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73" t="s">
        <v>331</v>
      </c>
      <c r="AD35" s="73"/>
      <c r="AE35" s="73"/>
      <c r="AF35" s="73"/>
      <c r="AG35" s="66">
        <v>0</v>
      </c>
      <c r="AH35" s="66"/>
      <c r="AI35" s="66"/>
      <c r="AJ35" s="66"/>
      <c r="AK35" s="19">
        <v>0</v>
      </c>
      <c r="AL35" s="30">
        <v>0</v>
      </c>
      <c r="AM35" s="39"/>
      <c r="AN35" s="39">
        <f t="shared" si="0"/>
        <v>0</v>
      </c>
    </row>
    <row r="36" spans="1:40" ht="19.5" customHeight="1" x14ac:dyDescent="0.2">
      <c r="A36" s="98" t="s">
        <v>91</v>
      </c>
      <c r="B36" s="85"/>
      <c r="C36" s="80" t="s">
        <v>332</v>
      </c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73" t="s">
        <v>333</v>
      </c>
      <c r="AD36" s="73"/>
      <c r="AE36" s="73"/>
      <c r="AF36" s="73"/>
      <c r="AG36" s="66">
        <v>0</v>
      </c>
      <c r="AH36" s="66"/>
      <c r="AI36" s="66"/>
      <c r="AJ36" s="66"/>
      <c r="AK36" s="19">
        <v>0</v>
      </c>
      <c r="AL36" s="30">
        <v>0</v>
      </c>
      <c r="AM36" s="39"/>
      <c r="AN36" s="39">
        <f t="shared" si="0"/>
        <v>0</v>
      </c>
    </row>
    <row r="37" spans="1:40" ht="19.5" customHeight="1" x14ac:dyDescent="0.2">
      <c r="A37" s="98" t="s">
        <v>94</v>
      </c>
      <c r="B37" s="85"/>
      <c r="C37" s="80" t="s">
        <v>334</v>
      </c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73" t="s">
        <v>335</v>
      </c>
      <c r="AD37" s="73"/>
      <c r="AE37" s="73"/>
      <c r="AF37" s="73"/>
      <c r="AG37" s="66">
        <v>2500</v>
      </c>
      <c r="AH37" s="66"/>
      <c r="AI37" s="66"/>
      <c r="AJ37" s="66"/>
      <c r="AK37" s="19">
        <v>0</v>
      </c>
      <c r="AL37" s="30">
        <v>0</v>
      </c>
      <c r="AM37" s="39"/>
      <c r="AN37" s="39">
        <f t="shared" si="0"/>
        <v>2500</v>
      </c>
    </row>
    <row r="38" spans="1:40" ht="19.5" customHeight="1" x14ac:dyDescent="0.2">
      <c r="A38" s="98" t="s">
        <v>97</v>
      </c>
      <c r="B38" s="85"/>
      <c r="C38" s="80" t="s">
        <v>336</v>
      </c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73" t="s">
        <v>337</v>
      </c>
      <c r="AD38" s="73"/>
      <c r="AE38" s="73"/>
      <c r="AF38" s="73"/>
      <c r="AG38" s="66">
        <v>1000</v>
      </c>
      <c r="AH38" s="66"/>
      <c r="AI38" s="66"/>
      <c r="AJ38" s="66"/>
      <c r="AK38" s="19">
        <v>0</v>
      </c>
      <c r="AL38" s="30">
        <v>0</v>
      </c>
      <c r="AM38" s="39"/>
      <c r="AN38" s="39">
        <f t="shared" si="0"/>
        <v>1000</v>
      </c>
    </row>
    <row r="39" spans="1:40" ht="19.5" customHeight="1" x14ac:dyDescent="0.2">
      <c r="A39" s="99" t="s">
        <v>100</v>
      </c>
      <c r="B39" s="93"/>
      <c r="C39" s="79" t="s">
        <v>338</v>
      </c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68" t="s">
        <v>339</v>
      </c>
      <c r="AD39" s="68"/>
      <c r="AE39" s="68"/>
      <c r="AF39" s="68"/>
      <c r="AG39" s="66">
        <v>23000</v>
      </c>
      <c r="AH39" s="66"/>
      <c r="AI39" s="66"/>
      <c r="AJ39" s="66"/>
      <c r="AK39" s="19">
        <v>0</v>
      </c>
      <c r="AL39" s="30">
        <v>0</v>
      </c>
      <c r="AM39" s="39"/>
      <c r="AN39" s="39">
        <f t="shared" si="0"/>
        <v>23000</v>
      </c>
    </row>
    <row r="40" spans="1:40" ht="19.5" customHeight="1" x14ac:dyDescent="0.2">
      <c r="A40" s="98" t="s">
        <v>103</v>
      </c>
      <c r="B40" s="85"/>
      <c r="C40" s="80" t="s">
        <v>340</v>
      </c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73" t="s">
        <v>341</v>
      </c>
      <c r="AD40" s="73"/>
      <c r="AE40" s="73"/>
      <c r="AF40" s="73"/>
      <c r="AG40" s="66">
        <v>1250</v>
      </c>
      <c r="AH40" s="66"/>
      <c r="AI40" s="66"/>
      <c r="AJ40" s="66"/>
      <c r="AK40" s="19">
        <v>0</v>
      </c>
      <c r="AL40" s="30">
        <v>6</v>
      </c>
      <c r="AM40" s="39">
        <v>-6</v>
      </c>
      <c r="AN40" s="39">
        <f t="shared" si="0"/>
        <v>1250</v>
      </c>
    </row>
    <row r="41" spans="1:40" ht="19.5" customHeight="1" x14ac:dyDescent="0.2">
      <c r="A41" s="99" t="s">
        <v>106</v>
      </c>
      <c r="B41" s="93"/>
      <c r="C41" s="79" t="s">
        <v>342</v>
      </c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68" t="s">
        <v>343</v>
      </c>
      <c r="AD41" s="68"/>
      <c r="AE41" s="68"/>
      <c r="AF41" s="68"/>
      <c r="AG41" s="66">
        <v>29750</v>
      </c>
      <c r="AH41" s="66"/>
      <c r="AI41" s="66"/>
      <c r="AJ41" s="66"/>
      <c r="AK41" s="19">
        <v>0</v>
      </c>
      <c r="AL41" s="30">
        <v>6</v>
      </c>
      <c r="AM41" s="39">
        <v>-6</v>
      </c>
      <c r="AN41" s="39">
        <f t="shared" si="0"/>
        <v>29750</v>
      </c>
    </row>
    <row r="42" spans="1:40" ht="19.5" customHeight="1" x14ac:dyDescent="0.2">
      <c r="A42" s="98" t="s">
        <v>109</v>
      </c>
      <c r="B42" s="85"/>
      <c r="C42" s="69" t="s">
        <v>344</v>
      </c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73" t="s">
        <v>345</v>
      </c>
      <c r="AD42" s="73"/>
      <c r="AE42" s="73"/>
      <c r="AF42" s="73"/>
      <c r="AG42" s="66">
        <v>0</v>
      </c>
      <c r="AH42" s="66"/>
      <c r="AI42" s="66"/>
      <c r="AJ42" s="66"/>
      <c r="AK42" s="19">
        <v>0</v>
      </c>
      <c r="AL42" s="30">
        <v>0</v>
      </c>
      <c r="AM42" s="39">
        <v>1571</v>
      </c>
      <c r="AN42" s="39">
        <f t="shared" si="0"/>
        <v>1571</v>
      </c>
    </row>
    <row r="43" spans="1:40" ht="19.5" customHeight="1" x14ac:dyDescent="0.2">
      <c r="A43" s="98" t="s">
        <v>112</v>
      </c>
      <c r="B43" s="85"/>
      <c r="C43" s="69" t="s">
        <v>346</v>
      </c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73" t="s">
        <v>347</v>
      </c>
      <c r="AD43" s="73"/>
      <c r="AE43" s="73"/>
      <c r="AF43" s="73"/>
      <c r="AG43" s="66">
        <v>12173</v>
      </c>
      <c r="AH43" s="66"/>
      <c r="AI43" s="66"/>
      <c r="AJ43" s="66"/>
      <c r="AK43" s="19">
        <v>0</v>
      </c>
      <c r="AL43" s="30">
        <v>0</v>
      </c>
      <c r="AM43" s="39"/>
      <c r="AN43" s="39">
        <f t="shared" si="0"/>
        <v>12173</v>
      </c>
    </row>
    <row r="44" spans="1:40" ht="19.5" customHeight="1" x14ac:dyDescent="0.2">
      <c r="A44" s="98" t="s">
        <v>115</v>
      </c>
      <c r="B44" s="85"/>
      <c r="C44" s="69" t="s">
        <v>348</v>
      </c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73" t="s">
        <v>349</v>
      </c>
      <c r="AD44" s="73"/>
      <c r="AE44" s="73"/>
      <c r="AF44" s="73"/>
      <c r="AG44" s="66">
        <v>2527</v>
      </c>
      <c r="AH44" s="66"/>
      <c r="AI44" s="66"/>
      <c r="AJ44" s="66"/>
      <c r="AK44" s="19">
        <v>0</v>
      </c>
      <c r="AL44" s="30">
        <v>34</v>
      </c>
      <c r="AM44" s="39">
        <v>-34</v>
      </c>
      <c r="AN44" s="39">
        <f t="shared" si="0"/>
        <v>2527</v>
      </c>
    </row>
    <row r="45" spans="1:40" ht="19.5" customHeight="1" x14ac:dyDescent="0.2">
      <c r="A45" s="98" t="s">
        <v>118</v>
      </c>
      <c r="B45" s="85"/>
      <c r="C45" s="69" t="s">
        <v>350</v>
      </c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73" t="s">
        <v>351</v>
      </c>
      <c r="AD45" s="73"/>
      <c r="AE45" s="73"/>
      <c r="AF45" s="73"/>
      <c r="AG45" s="66">
        <v>0</v>
      </c>
      <c r="AH45" s="66"/>
      <c r="AI45" s="66"/>
      <c r="AJ45" s="66"/>
      <c r="AK45" s="19">
        <v>0</v>
      </c>
      <c r="AL45" s="30">
        <v>0</v>
      </c>
      <c r="AM45" s="39"/>
      <c r="AN45" s="39">
        <f t="shared" si="0"/>
        <v>0</v>
      </c>
    </row>
    <row r="46" spans="1:40" ht="19.5" customHeight="1" x14ac:dyDescent="0.2">
      <c r="A46" s="98" t="s">
        <v>121</v>
      </c>
      <c r="B46" s="85"/>
      <c r="C46" s="69" t="s">
        <v>352</v>
      </c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73" t="s">
        <v>353</v>
      </c>
      <c r="AD46" s="73"/>
      <c r="AE46" s="73"/>
      <c r="AF46" s="73"/>
      <c r="AG46" s="66">
        <v>0</v>
      </c>
      <c r="AH46" s="66"/>
      <c r="AI46" s="66"/>
      <c r="AJ46" s="66"/>
      <c r="AK46" s="19">
        <v>0</v>
      </c>
      <c r="AL46" s="30">
        <v>0</v>
      </c>
      <c r="AM46" s="39"/>
      <c r="AN46" s="39">
        <f t="shared" si="0"/>
        <v>0</v>
      </c>
    </row>
    <row r="47" spans="1:40" ht="19.5" customHeight="1" x14ac:dyDescent="0.2">
      <c r="A47" s="98" t="s">
        <v>124</v>
      </c>
      <c r="B47" s="85"/>
      <c r="C47" s="69" t="s">
        <v>354</v>
      </c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73" t="s">
        <v>355</v>
      </c>
      <c r="AD47" s="73"/>
      <c r="AE47" s="73"/>
      <c r="AF47" s="73"/>
      <c r="AG47" s="66">
        <v>2766</v>
      </c>
      <c r="AH47" s="66"/>
      <c r="AI47" s="66"/>
      <c r="AJ47" s="66"/>
      <c r="AK47" s="19">
        <v>0</v>
      </c>
      <c r="AL47" s="30">
        <v>0</v>
      </c>
      <c r="AM47" s="39"/>
      <c r="AN47" s="39">
        <f t="shared" si="0"/>
        <v>2766</v>
      </c>
    </row>
    <row r="48" spans="1:40" ht="19.5" customHeight="1" x14ac:dyDescent="0.2">
      <c r="A48" s="98" t="s">
        <v>127</v>
      </c>
      <c r="B48" s="85"/>
      <c r="C48" s="69" t="s">
        <v>356</v>
      </c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73" t="s">
        <v>357</v>
      </c>
      <c r="AD48" s="73"/>
      <c r="AE48" s="73"/>
      <c r="AF48" s="73"/>
      <c r="AG48" s="66">
        <v>0</v>
      </c>
      <c r="AH48" s="66"/>
      <c r="AI48" s="66"/>
      <c r="AJ48" s="66"/>
      <c r="AK48" s="19">
        <v>0</v>
      </c>
      <c r="AL48" s="30">
        <v>0</v>
      </c>
      <c r="AM48" s="39"/>
      <c r="AN48" s="39">
        <f t="shared" si="0"/>
        <v>0</v>
      </c>
    </row>
    <row r="49" spans="1:40" ht="19.5" customHeight="1" x14ac:dyDescent="0.2">
      <c r="A49" s="98" t="s">
        <v>130</v>
      </c>
      <c r="B49" s="85"/>
      <c r="C49" s="69" t="s">
        <v>358</v>
      </c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73" t="s">
        <v>359</v>
      </c>
      <c r="AD49" s="73"/>
      <c r="AE49" s="73"/>
      <c r="AF49" s="73"/>
      <c r="AG49" s="66">
        <v>0</v>
      </c>
      <c r="AH49" s="66"/>
      <c r="AI49" s="66"/>
      <c r="AJ49" s="66"/>
      <c r="AK49" s="19">
        <v>0</v>
      </c>
      <c r="AL49" s="30">
        <v>0</v>
      </c>
      <c r="AM49" s="39"/>
      <c r="AN49" s="39">
        <f t="shared" si="0"/>
        <v>0</v>
      </c>
    </row>
    <row r="50" spans="1:40" ht="19.5" customHeight="1" x14ac:dyDescent="0.2">
      <c r="A50" s="98" t="s">
        <v>133</v>
      </c>
      <c r="B50" s="85"/>
      <c r="C50" s="69" t="s">
        <v>360</v>
      </c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73" t="s">
        <v>361</v>
      </c>
      <c r="AD50" s="73"/>
      <c r="AE50" s="73"/>
      <c r="AF50" s="73"/>
      <c r="AG50" s="66">
        <v>0</v>
      </c>
      <c r="AH50" s="66"/>
      <c r="AI50" s="66"/>
      <c r="AJ50" s="66"/>
      <c r="AK50" s="19">
        <v>0</v>
      </c>
      <c r="AL50" s="30">
        <v>0</v>
      </c>
      <c r="AM50" s="39"/>
      <c r="AN50" s="39">
        <f t="shared" si="0"/>
        <v>0</v>
      </c>
    </row>
    <row r="51" spans="1:40" ht="19.5" customHeight="1" x14ac:dyDescent="0.2">
      <c r="A51" s="98" t="s">
        <v>136</v>
      </c>
      <c r="B51" s="85"/>
      <c r="C51" s="69" t="s">
        <v>362</v>
      </c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73" t="s">
        <v>363</v>
      </c>
      <c r="AD51" s="73"/>
      <c r="AE51" s="73"/>
      <c r="AF51" s="73"/>
      <c r="AG51" s="66">
        <v>0</v>
      </c>
      <c r="AH51" s="66"/>
      <c r="AI51" s="66"/>
      <c r="AJ51" s="66"/>
      <c r="AK51" s="19">
        <v>0</v>
      </c>
      <c r="AL51" s="30">
        <v>0</v>
      </c>
      <c r="AM51" s="39"/>
      <c r="AN51" s="39">
        <f t="shared" si="0"/>
        <v>0</v>
      </c>
    </row>
    <row r="52" spans="1:40" ht="19.5" customHeight="1" x14ac:dyDescent="0.2">
      <c r="A52" s="99" t="s">
        <v>139</v>
      </c>
      <c r="B52" s="93"/>
      <c r="C52" s="72" t="s">
        <v>364</v>
      </c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68" t="s">
        <v>365</v>
      </c>
      <c r="AD52" s="68"/>
      <c r="AE52" s="68"/>
      <c r="AF52" s="68"/>
      <c r="AG52" s="66">
        <v>17466</v>
      </c>
      <c r="AH52" s="66"/>
      <c r="AI52" s="66"/>
      <c r="AJ52" s="66"/>
      <c r="AK52" s="19">
        <v>0</v>
      </c>
      <c r="AL52" s="30">
        <v>34</v>
      </c>
      <c r="AM52" s="39">
        <f>SUM(AM42:AM51)</f>
        <v>1537</v>
      </c>
      <c r="AN52" s="39">
        <f t="shared" si="0"/>
        <v>19037</v>
      </c>
    </row>
    <row r="53" spans="1:40" ht="19.5" customHeight="1" x14ac:dyDescent="0.2">
      <c r="A53" s="98">
        <v>45</v>
      </c>
      <c r="B53" s="98"/>
      <c r="C53" s="69" t="s">
        <v>366</v>
      </c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73" t="s">
        <v>367</v>
      </c>
      <c r="AD53" s="73"/>
      <c r="AE53" s="73"/>
      <c r="AF53" s="73"/>
      <c r="AG53" s="66">
        <v>0</v>
      </c>
      <c r="AH53" s="66"/>
      <c r="AI53" s="66"/>
      <c r="AJ53" s="66"/>
      <c r="AK53" s="19">
        <v>0</v>
      </c>
      <c r="AL53" s="30">
        <v>0</v>
      </c>
      <c r="AM53" s="39"/>
      <c r="AN53" s="39">
        <f t="shared" si="0"/>
        <v>0</v>
      </c>
    </row>
    <row r="54" spans="1:40" ht="19.5" customHeight="1" x14ac:dyDescent="0.2">
      <c r="A54" s="98">
        <v>46</v>
      </c>
      <c r="B54" s="98"/>
      <c r="C54" s="69" t="s">
        <v>368</v>
      </c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73" t="s">
        <v>369</v>
      </c>
      <c r="AD54" s="73"/>
      <c r="AE54" s="73"/>
      <c r="AF54" s="73"/>
      <c r="AG54" s="66">
        <v>0</v>
      </c>
      <c r="AH54" s="66"/>
      <c r="AI54" s="66"/>
      <c r="AJ54" s="66"/>
      <c r="AK54" s="19">
        <v>0</v>
      </c>
      <c r="AL54" s="30">
        <v>0</v>
      </c>
      <c r="AM54" s="39"/>
      <c r="AN54" s="39">
        <f t="shared" si="0"/>
        <v>0</v>
      </c>
    </row>
    <row r="55" spans="1:40" ht="19.5" customHeight="1" x14ac:dyDescent="0.2">
      <c r="A55" s="98">
        <v>47</v>
      </c>
      <c r="B55" s="98"/>
      <c r="C55" s="69" t="s">
        <v>370</v>
      </c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73" t="s">
        <v>371</v>
      </c>
      <c r="AD55" s="73"/>
      <c r="AE55" s="73"/>
      <c r="AF55" s="73"/>
      <c r="AG55" s="66">
        <v>0</v>
      </c>
      <c r="AH55" s="66"/>
      <c r="AI55" s="66"/>
      <c r="AJ55" s="66"/>
      <c r="AK55" s="19">
        <v>0</v>
      </c>
      <c r="AL55" s="30">
        <v>0</v>
      </c>
      <c r="AM55" s="39"/>
      <c r="AN55" s="39">
        <f t="shared" si="0"/>
        <v>0</v>
      </c>
    </row>
    <row r="56" spans="1:40" ht="19.5" customHeight="1" x14ac:dyDescent="0.2">
      <c r="A56" s="98">
        <v>48</v>
      </c>
      <c r="B56" s="98"/>
      <c r="C56" s="69" t="s">
        <v>372</v>
      </c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73" t="s">
        <v>373</v>
      </c>
      <c r="AD56" s="73"/>
      <c r="AE56" s="73"/>
      <c r="AF56" s="73"/>
      <c r="AG56" s="66">
        <v>0</v>
      </c>
      <c r="AH56" s="66"/>
      <c r="AI56" s="66"/>
      <c r="AJ56" s="66"/>
      <c r="AK56" s="19">
        <v>0</v>
      </c>
      <c r="AL56" s="30">
        <v>0</v>
      </c>
      <c r="AM56" s="39"/>
      <c r="AN56" s="39">
        <f t="shared" si="0"/>
        <v>0</v>
      </c>
    </row>
    <row r="57" spans="1:40" ht="19.5" customHeight="1" x14ac:dyDescent="0.2">
      <c r="A57" s="98">
        <v>49</v>
      </c>
      <c r="B57" s="98"/>
      <c r="C57" s="69" t="s">
        <v>374</v>
      </c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73" t="s">
        <v>375</v>
      </c>
      <c r="AD57" s="73"/>
      <c r="AE57" s="73"/>
      <c r="AF57" s="73"/>
      <c r="AG57" s="66">
        <v>0</v>
      </c>
      <c r="AH57" s="66"/>
      <c r="AI57" s="66"/>
      <c r="AJ57" s="66"/>
      <c r="AK57" s="19">
        <v>0</v>
      </c>
      <c r="AL57" s="30">
        <v>0</v>
      </c>
      <c r="AM57" s="39"/>
      <c r="AN57" s="39">
        <f t="shared" si="0"/>
        <v>0</v>
      </c>
    </row>
    <row r="58" spans="1:40" ht="19.5" customHeight="1" x14ac:dyDescent="0.2">
      <c r="A58" s="99">
        <v>50</v>
      </c>
      <c r="B58" s="99"/>
      <c r="C58" s="79" t="s">
        <v>376</v>
      </c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68" t="s">
        <v>377</v>
      </c>
      <c r="AD58" s="68"/>
      <c r="AE58" s="68"/>
      <c r="AF58" s="68"/>
      <c r="AG58" s="66">
        <v>0</v>
      </c>
      <c r="AH58" s="66"/>
      <c r="AI58" s="66"/>
      <c r="AJ58" s="66"/>
      <c r="AK58" s="19">
        <v>0</v>
      </c>
      <c r="AL58" s="30">
        <v>0</v>
      </c>
      <c r="AM58" s="39"/>
      <c r="AN58" s="39">
        <f t="shared" si="0"/>
        <v>0</v>
      </c>
    </row>
    <row r="59" spans="1:40" ht="29.25" customHeight="1" x14ac:dyDescent="0.2">
      <c r="A59" s="98">
        <v>51</v>
      </c>
      <c r="B59" s="98"/>
      <c r="C59" s="69" t="s">
        <v>378</v>
      </c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73" t="s">
        <v>379</v>
      </c>
      <c r="AD59" s="73"/>
      <c r="AE59" s="73"/>
      <c r="AF59" s="73"/>
      <c r="AG59" s="66">
        <v>0</v>
      </c>
      <c r="AH59" s="66"/>
      <c r="AI59" s="66"/>
      <c r="AJ59" s="66"/>
      <c r="AK59" s="19">
        <v>0</v>
      </c>
      <c r="AL59" s="30">
        <v>0</v>
      </c>
      <c r="AM59" s="39"/>
      <c r="AN59" s="39">
        <f t="shared" si="0"/>
        <v>0</v>
      </c>
    </row>
    <row r="60" spans="1:40" ht="29.25" customHeight="1" x14ac:dyDescent="0.2">
      <c r="A60" s="98">
        <v>52</v>
      </c>
      <c r="B60" s="98"/>
      <c r="C60" s="80" t="s">
        <v>380</v>
      </c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73" t="s">
        <v>381</v>
      </c>
      <c r="AD60" s="73"/>
      <c r="AE60" s="73"/>
      <c r="AF60" s="73"/>
      <c r="AG60" s="66">
        <v>480</v>
      </c>
      <c r="AH60" s="66"/>
      <c r="AI60" s="66"/>
      <c r="AJ60" s="66"/>
      <c r="AK60" s="19">
        <v>0</v>
      </c>
      <c r="AL60" s="30">
        <v>0</v>
      </c>
      <c r="AM60" s="39">
        <v>80</v>
      </c>
      <c r="AN60" s="39">
        <f t="shared" si="0"/>
        <v>560</v>
      </c>
    </row>
    <row r="61" spans="1:40" ht="19.5" customHeight="1" x14ac:dyDescent="0.2">
      <c r="A61" s="98">
        <v>53</v>
      </c>
      <c r="B61" s="98"/>
      <c r="C61" s="69" t="s">
        <v>382</v>
      </c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73" t="s">
        <v>383</v>
      </c>
      <c r="AD61" s="73"/>
      <c r="AE61" s="73"/>
      <c r="AF61" s="73"/>
      <c r="AG61" s="66">
        <v>0</v>
      </c>
      <c r="AH61" s="66"/>
      <c r="AI61" s="66"/>
      <c r="AJ61" s="66"/>
      <c r="AK61" s="19">
        <v>0</v>
      </c>
      <c r="AL61" s="30">
        <v>0</v>
      </c>
      <c r="AM61" s="39"/>
      <c r="AN61" s="39">
        <f t="shared" si="0"/>
        <v>0</v>
      </c>
    </row>
    <row r="62" spans="1:40" ht="19.5" customHeight="1" x14ac:dyDescent="0.2">
      <c r="A62" s="99">
        <v>54</v>
      </c>
      <c r="B62" s="99"/>
      <c r="C62" s="79" t="s">
        <v>384</v>
      </c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68" t="s">
        <v>385</v>
      </c>
      <c r="AD62" s="68"/>
      <c r="AE62" s="68"/>
      <c r="AF62" s="68"/>
      <c r="AG62" s="66">
        <v>480</v>
      </c>
      <c r="AH62" s="66"/>
      <c r="AI62" s="66"/>
      <c r="AJ62" s="66"/>
      <c r="AK62" s="19">
        <v>0</v>
      </c>
      <c r="AL62" s="30">
        <v>0</v>
      </c>
      <c r="AM62" s="39">
        <v>80</v>
      </c>
      <c r="AN62" s="39">
        <f t="shared" si="0"/>
        <v>560</v>
      </c>
    </row>
    <row r="63" spans="1:40" ht="29.25" customHeight="1" x14ac:dyDescent="0.2">
      <c r="A63" s="98">
        <v>55</v>
      </c>
      <c r="B63" s="98"/>
      <c r="C63" s="69" t="s">
        <v>386</v>
      </c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73" t="s">
        <v>387</v>
      </c>
      <c r="AD63" s="73"/>
      <c r="AE63" s="73"/>
      <c r="AF63" s="73"/>
      <c r="AG63" s="66">
        <v>0</v>
      </c>
      <c r="AH63" s="66"/>
      <c r="AI63" s="66"/>
      <c r="AJ63" s="66"/>
      <c r="AK63" s="19">
        <v>0</v>
      </c>
      <c r="AL63" s="30">
        <v>0</v>
      </c>
      <c r="AM63" s="39"/>
      <c r="AN63" s="39">
        <f t="shared" si="0"/>
        <v>0</v>
      </c>
    </row>
    <row r="64" spans="1:40" ht="29.25" customHeight="1" x14ac:dyDescent="0.2">
      <c r="A64" s="98">
        <v>56</v>
      </c>
      <c r="B64" s="98"/>
      <c r="C64" s="80" t="s">
        <v>388</v>
      </c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73" t="s">
        <v>389</v>
      </c>
      <c r="AD64" s="73"/>
      <c r="AE64" s="73"/>
      <c r="AF64" s="73"/>
      <c r="AG64" s="66">
        <v>350</v>
      </c>
      <c r="AH64" s="66"/>
      <c r="AI64" s="66"/>
      <c r="AJ64" s="66"/>
      <c r="AK64" s="19">
        <v>0</v>
      </c>
      <c r="AL64" s="30">
        <v>0</v>
      </c>
      <c r="AM64" s="39"/>
      <c r="AN64" s="39">
        <f t="shared" si="0"/>
        <v>350</v>
      </c>
    </row>
    <row r="65" spans="1:40" ht="19.5" customHeight="1" x14ac:dyDescent="0.2">
      <c r="A65" s="98">
        <v>57</v>
      </c>
      <c r="B65" s="98"/>
      <c r="C65" s="69" t="s">
        <v>390</v>
      </c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73" t="s">
        <v>391</v>
      </c>
      <c r="AD65" s="73"/>
      <c r="AE65" s="73"/>
      <c r="AF65" s="73"/>
      <c r="AG65" s="66">
        <v>8074</v>
      </c>
      <c r="AH65" s="66"/>
      <c r="AI65" s="66"/>
      <c r="AJ65" s="66"/>
      <c r="AK65" s="19">
        <v>0</v>
      </c>
      <c r="AL65" s="30">
        <v>0</v>
      </c>
      <c r="AM65" s="39">
        <v>-6139</v>
      </c>
      <c r="AN65" s="39">
        <f t="shared" si="0"/>
        <v>1935</v>
      </c>
    </row>
    <row r="66" spans="1:40" ht="19.5" customHeight="1" x14ac:dyDescent="0.2">
      <c r="A66" s="99">
        <v>58</v>
      </c>
      <c r="B66" s="99"/>
      <c r="C66" s="79" t="s">
        <v>392</v>
      </c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68" t="s">
        <v>393</v>
      </c>
      <c r="AD66" s="68"/>
      <c r="AE66" s="68"/>
      <c r="AF66" s="68"/>
      <c r="AG66" s="66">
        <v>8424</v>
      </c>
      <c r="AH66" s="66"/>
      <c r="AI66" s="66"/>
      <c r="AJ66" s="66"/>
      <c r="AK66" s="19">
        <v>0</v>
      </c>
      <c r="AL66" s="30">
        <v>0</v>
      </c>
      <c r="AM66" s="39">
        <f>SUM(AM65)</f>
        <v>-6139</v>
      </c>
      <c r="AN66" s="39">
        <f t="shared" si="0"/>
        <v>2285</v>
      </c>
    </row>
    <row r="67" spans="1:40" ht="19.5" customHeight="1" x14ac:dyDescent="0.2">
      <c r="A67" s="99">
        <v>59</v>
      </c>
      <c r="B67" s="99"/>
      <c r="C67" s="72" t="s">
        <v>394</v>
      </c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68" t="s">
        <v>395</v>
      </c>
      <c r="AD67" s="68"/>
      <c r="AE67" s="68"/>
      <c r="AF67" s="68"/>
      <c r="AG67" s="66">
        <v>284211</v>
      </c>
      <c r="AH67" s="66"/>
      <c r="AI67" s="66"/>
      <c r="AJ67" s="66"/>
      <c r="AK67" s="19">
        <v>5166</v>
      </c>
      <c r="AL67" s="30">
        <v>10555</v>
      </c>
      <c r="AM67" s="39">
        <f>SUM(AM21+AM27+AM41+AM52+AM62+AM66)</f>
        <v>20552</v>
      </c>
      <c r="AN67" s="39">
        <f t="shared" si="0"/>
        <v>320484</v>
      </c>
    </row>
  </sheetData>
  <mergeCells count="250">
    <mergeCell ref="A11:B11"/>
    <mergeCell ref="C11:AB11"/>
    <mergeCell ref="AC11:AF11"/>
    <mergeCell ref="AG11:AJ11"/>
    <mergeCell ref="A2:AN2"/>
    <mergeCell ref="A3:AN3"/>
    <mergeCell ref="A4:AN4"/>
    <mergeCell ref="A5:AN5"/>
    <mergeCell ref="A6:AF6"/>
    <mergeCell ref="AC9:AF9"/>
    <mergeCell ref="AG9:AJ9"/>
    <mergeCell ref="A7:B7"/>
    <mergeCell ref="C7:AB7"/>
    <mergeCell ref="AC7:AF7"/>
    <mergeCell ref="AG6:AN6"/>
    <mergeCell ref="AG7:AJ7"/>
    <mergeCell ref="A8:B8"/>
    <mergeCell ref="C8:AB8"/>
    <mergeCell ref="AC8:AF8"/>
    <mergeCell ref="AG8:AJ8"/>
    <mergeCell ref="A9:B9"/>
    <mergeCell ref="C9:AB9"/>
    <mergeCell ref="A16:B16"/>
    <mergeCell ref="C16:AB16"/>
    <mergeCell ref="AC16:AF16"/>
    <mergeCell ref="AG16:AJ16"/>
    <mergeCell ref="A17:B17"/>
    <mergeCell ref="C17:AB17"/>
    <mergeCell ref="AC17:AF17"/>
    <mergeCell ref="AG17:AJ17"/>
    <mergeCell ref="A10:B10"/>
    <mergeCell ref="C10:AB10"/>
    <mergeCell ref="AC10:AF10"/>
    <mergeCell ref="AG10:AJ10"/>
    <mergeCell ref="A14:B14"/>
    <mergeCell ref="C14:AB14"/>
    <mergeCell ref="AC14:AF14"/>
    <mergeCell ref="AG14:AJ14"/>
    <mergeCell ref="A15:B15"/>
    <mergeCell ref="C15:AB15"/>
    <mergeCell ref="AC15:AF15"/>
    <mergeCell ref="AG15:AJ15"/>
    <mergeCell ref="A12:B12"/>
    <mergeCell ref="C12:AB12"/>
    <mergeCell ref="AC12:AF12"/>
    <mergeCell ref="AG12:AJ12"/>
    <mergeCell ref="A20:B20"/>
    <mergeCell ref="C20:AB20"/>
    <mergeCell ref="AC20:AF20"/>
    <mergeCell ref="AG20:AJ20"/>
    <mergeCell ref="A21:B21"/>
    <mergeCell ref="C21:AB21"/>
    <mergeCell ref="AC21:AF21"/>
    <mergeCell ref="AG21:AJ21"/>
    <mergeCell ref="A18:B18"/>
    <mergeCell ref="C18:AB18"/>
    <mergeCell ref="AC18:AF18"/>
    <mergeCell ref="AG18:AJ18"/>
    <mergeCell ref="A19:B19"/>
    <mergeCell ref="C19:AB19"/>
    <mergeCell ref="AC19:AF19"/>
    <mergeCell ref="AG19:AJ19"/>
    <mergeCell ref="A13:B13"/>
    <mergeCell ref="C13:AB13"/>
    <mergeCell ref="AC13:AF13"/>
    <mergeCell ref="AG13:AJ13"/>
    <mergeCell ref="A24:B24"/>
    <mergeCell ref="C24:AB24"/>
    <mergeCell ref="AC24:AF24"/>
    <mergeCell ref="AG24:AJ24"/>
    <mergeCell ref="A25:B25"/>
    <mergeCell ref="C25:AB25"/>
    <mergeCell ref="AC25:AF25"/>
    <mergeCell ref="AG25:AJ25"/>
    <mergeCell ref="A22:B22"/>
    <mergeCell ref="C22:AB22"/>
    <mergeCell ref="AC22:AF22"/>
    <mergeCell ref="AG22:AJ22"/>
    <mergeCell ref="A23:B23"/>
    <mergeCell ref="C23:AB23"/>
    <mergeCell ref="AC23:AF23"/>
    <mergeCell ref="AG23:AJ23"/>
    <mergeCell ref="A28:B28"/>
    <mergeCell ref="C28:AB28"/>
    <mergeCell ref="AC28:AF28"/>
    <mergeCell ref="AG28:AJ28"/>
    <mergeCell ref="A29:B29"/>
    <mergeCell ref="C29:AB29"/>
    <mergeCell ref="AC29:AF29"/>
    <mergeCell ref="AG29:AJ29"/>
    <mergeCell ref="A26:B26"/>
    <mergeCell ref="C26:AB26"/>
    <mergeCell ref="AC26:AF26"/>
    <mergeCell ref="AG26:AJ26"/>
    <mergeCell ref="A27:B27"/>
    <mergeCell ref="C27:AB27"/>
    <mergeCell ref="AC27:AF27"/>
    <mergeCell ref="AG27:AJ27"/>
    <mergeCell ref="A32:B32"/>
    <mergeCell ref="C32:AB32"/>
    <mergeCell ref="AC32:AF32"/>
    <mergeCell ref="AG32:AJ32"/>
    <mergeCell ref="A33:B33"/>
    <mergeCell ref="C33:AB33"/>
    <mergeCell ref="AC33:AF33"/>
    <mergeCell ref="AG33:AJ33"/>
    <mergeCell ref="A30:B30"/>
    <mergeCell ref="C30:AB30"/>
    <mergeCell ref="AC30:AF30"/>
    <mergeCell ref="AG30:AJ30"/>
    <mergeCell ref="A31:B31"/>
    <mergeCell ref="C31:AB31"/>
    <mergeCell ref="AC31:AF31"/>
    <mergeCell ref="AG31:AJ31"/>
    <mergeCell ref="A36:B36"/>
    <mergeCell ref="C36:AB36"/>
    <mergeCell ref="AC36:AF36"/>
    <mergeCell ref="AG36:AJ36"/>
    <mergeCell ref="A37:B37"/>
    <mergeCell ref="C37:AB37"/>
    <mergeCell ref="AC37:AF37"/>
    <mergeCell ref="AG37:AJ37"/>
    <mergeCell ref="A34:B34"/>
    <mergeCell ref="C34:AB34"/>
    <mergeCell ref="AC34:AF34"/>
    <mergeCell ref="AG34:AJ34"/>
    <mergeCell ref="A35:B35"/>
    <mergeCell ref="C35:AB35"/>
    <mergeCell ref="AC35:AF35"/>
    <mergeCell ref="AG35:AJ35"/>
    <mergeCell ref="A40:B40"/>
    <mergeCell ref="C40:AB40"/>
    <mergeCell ref="AC40:AF40"/>
    <mergeCell ref="AG40:AJ40"/>
    <mergeCell ref="A41:B41"/>
    <mergeCell ref="C41:AB41"/>
    <mergeCell ref="AC41:AF41"/>
    <mergeCell ref="AG41:AJ41"/>
    <mergeCell ref="A38:B38"/>
    <mergeCell ref="C38:AB38"/>
    <mergeCell ref="AC38:AF38"/>
    <mergeCell ref="AG38:AJ38"/>
    <mergeCell ref="A39:B39"/>
    <mergeCell ref="C39:AB39"/>
    <mergeCell ref="AC39:AF39"/>
    <mergeCell ref="AG39:AJ39"/>
    <mergeCell ref="A44:B44"/>
    <mergeCell ref="C44:AB44"/>
    <mergeCell ref="AC44:AF44"/>
    <mergeCell ref="AG44:AJ44"/>
    <mergeCell ref="A45:B45"/>
    <mergeCell ref="C45:AB45"/>
    <mergeCell ref="AC45:AF45"/>
    <mergeCell ref="AG45:AJ45"/>
    <mergeCell ref="A42:B42"/>
    <mergeCell ref="C42:AB42"/>
    <mergeCell ref="AC42:AF42"/>
    <mergeCell ref="AG42:AJ42"/>
    <mergeCell ref="A43:B43"/>
    <mergeCell ref="C43:AB43"/>
    <mergeCell ref="AC43:AF43"/>
    <mergeCell ref="AG43:AJ43"/>
    <mergeCell ref="A48:B48"/>
    <mergeCell ref="C48:AB48"/>
    <mergeCell ref="AC48:AF48"/>
    <mergeCell ref="AG48:AJ48"/>
    <mergeCell ref="A49:B49"/>
    <mergeCell ref="C49:AB49"/>
    <mergeCell ref="AC49:AF49"/>
    <mergeCell ref="AG49:AJ49"/>
    <mergeCell ref="A46:B46"/>
    <mergeCell ref="C46:AB46"/>
    <mergeCell ref="AC46:AF46"/>
    <mergeCell ref="AG46:AJ46"/>
    <mergeCell ref="A47:B47"/>
    <mergeCell ref="C47:AB47"/>
    <mergeCell ref="AC47:AF47"/>
    <mergeCell ref="AG47:AJ47"/>
    <mergeCell ref="A52:B52"/>
    <mergeCell ref="C52:AB52"/>
    <mergeCell ref="AC52:AF52"/>
    <mergeCell ref="AG52:AJ52"/>
    <mergeCell ref="A53:B53"/>
    <mergeCell ref="C53:AB53"/>
    <mergeCell ref="AC53:AF53"/>
    <mergeCell ref="AG53:AJ53"/>
    <mergeCell ref="A50:B50"/>
    <mergeCell ref="C50:AB50"/>
    <mergeCell ref="AC50:AF50"/>
    <mergeCell ref="AG50:AJ50"/>
    <mergeCell ref="A51:B51"/>
    <mergeCell ref="C51:AB51"/>
    <mergeCell ref="AC51:AF51"/>
    <mergeCell ref="AG51:AJ51"/>
    <mergeCell ref="A56:B56"/>
    <mergeCell ref="C56:AB56"/>
    <mergeCell ref="AC56:AF56"/>
    <mergeCell ref="AG56:AJ56"/>
    <mergeCell ref="A57:B57"/>
    <mergeCell ref="C57:AB57"/>
    <mergeCell ref="AC57:AF57"/>
    <mergeCell ref="AG57:AJ57"/>
    <mergeCell ref="A54:B54"/>
    <mergeCell ref="C54:AB54"/>
    <mergeCell ref="AC54:AF54"/>
    <mergeCell ref="AG54:AJ54"/>
    <mergeCell ref="A55:B55"/>
    <mergeCell ref="C55:AB55"/>
    <mergeCell ref="AC55:AF55"/>
    <mergeCell ref="AG55:AJ55"/>
    <mergeCell ref="A66:B66"/>
    <mergeCell ref="C66:AB66"/>
    <mergeCell ref="AC66:AF66"/>
    <mergeCell ref="AG66:AJ66"/>
    <mergeCell ref="A67:B67"/>
    <mergeCell ref="C67:AB67"/>
    <mergeCell ref="AC67:AF67"/>
    <mergeCell ref="AG67:AJ67"/>
    <mergeCell ref="A65:B65"/>
    <mergeCell ref="C65:AB65"/>
    <mergeCell ref="AC65:AF65"/>
    <mergeCell ref="AG65:AJ65"/>
    <mergeCell ref="A64:B64"/>
    <mergeCell ref="C64:AB64"/>
    <mergeCell ref="AC64:AF64"/>
    <mergeCell ref="AG64:AJ64"/>
    <mergeCell ref="A62:B62"/>
    <mergeCell ref="C62:AB62"/>
    <mergeCell ref="AC62:AF62"/>
    <mergeCell ref="AG62:AJ62"/>
    <mergeCell ref="A63:B63"/>
    <mergeCell ref="C63:AB63"/>
    <mergeCell ref="AC63:AF63"/>
    <mergeCell ref="AG63:AJ63"/>
    <mergeCell ref="A60:B60"/>
    <mergeCell ref="C60:AB60"/>
    <mergeCell ref="AC60:AF60"/>
    <mergeCell ref="AG60:AJ60"/>
    <mergeCell ref="A61:B61"/>
    <mergeCell ref="C61:AB61"/>
    <mergeCell ref="AC61:AF61"/>
    <mergeCell ref="AG61:AJ61"/>
    <mergeCell ref="A58:B58"/>
    <mergeCell ref="C58:AB58"/>
    <mergeCell ref="AC58:AF58"/>
    <mergeCell ref="AG58:AJ58"/>
    <mergeCell ref="A59:B59"/>
    <mergeCell ref="C59:AB59"/>
    <mergeCell ref="AC59:AF59"/>
    <mergeCell ref="AG59:AJ59"/>
  </mergeCells>
  <phoneticPr fontId="13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75" fitToHeight="0" orientation="landscape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2"/>
  <sheetViews>
    <sheetView view="pageBreakPreview" zoomScaleNormal="100" zoomScaleSheetLayoutView="100" workbookViewId="0">
      <selection activeCell="AI16" sqref="AI16"/>
    </sheetView>
  </sheetViews>
  <sheetFormatPr defaultRowHeight="12.75" x14ac:dyDescent="0.2"/>
  <cols>
    <col min="1" max="32" width="2.7109375" style="1" customWidth="1"/>
    <col min="33" max="35" width="11.85546875" style="1" customWidth="1"/>
    <col min="36" max="36" width="11" style="1" customWidth="1"/>
    <col min="37" max="254" width="9.140625" style="1"/>
    <col min="255" max="290" width="2.7109375" style="1" customWidth="1"/>
    <col min="291" max="291" width="11.85546875" style="1" customWidth="1"/>
    <col min="292" max="292" width="11" style="1" customWidth="1"/>
    <col min="293" max="510" width="9.140625" style="1"/>
    <col min="511" max="546" width="2.7109375" style="1" customWidth="1"/>
    <col min="547" max="547" width="11.85546875" style="1" customWidth="1"/>
    <col min="548" max="548" width="11" style="1" customWidth="1"/>
    <col min="549" max="766" width="9.140625" style="1"/>
    <col min="767" max="802" width="2.7109375" style="1" customWidth="1"/>
    <col min="803" max="803" width="11.85546875" style="1" customWidth="1"/>
    <col min="804" max="804" width="11" style="1" customWidth="1"/>
    <col min="805" max="1022" width="9.140625" style="1"/>
    <col min="1023" max="1058" width="2.7109375" style="1" customWidth="1"/>
    <col min="1059" max="1059" width="11.85546875" style="1" customWidth="1"/>
    <col min="1060" max="1060" width="11" style="1" customWidth="1"/>
    <col min="1061" max="1278" width="9.140625" style="1"/>
    <col min="1279" max="1314" width="2.7109375" style="1" customWidth="1"/>
    <col min="1315" max="1315" width="11.85546875" style="1" customWidth="1"/>
    <col min="1316" max="1316" width="11" style="1" customWidth="1"/>
    <col min="1317" max="1534" width="9.140625" style="1"/>
    <col min="1535" max="1570" width="2.7109375" style="1" customWidth="1"/>
    <col min="1571" max="1571" width="11.85546875" style="1" customWidth="1"/>
    <col min="1572" max="1572" width="11" style="1" customWidth="1"/>
    <col min="1573" max="1790" width="9.140625" style="1"/>
    <col min="1791" max="1826" width="2.7109375" style="1" customWidth="1"/>
    <col min="1827" max="1827" width="11.85546875" style="1" customWidth="1"/>
    <col min="1828" max="1828" width="11" style="1" customWidth="1"/>
    <col min="1829" max="2046" width="9.140625" style="1"/>
    <col min="2047" max="2082" width="2.7109375" style="1" customWidth="1"/>
    <col min="2083" max="2083" width="11.85546875" style="1" customWidth="1"/>
    <col min="2084" max="2084" width="11" style="1" customWidth="1"/>
    <col min="2085" max="2302" width="9.140625" style="1"/>
    <col min="2303" max="2338" width="2.7109375" style="1" customWidth="1"/>
    <col min="2339" max="2339" width="11.85546875" style="1" customWidth="1"/>
    <col min="2340" max="2340" width="11" style="1" customWidth="1"/>
    <col min="2341" max="2558" width="9.140625" style="1"/>
    <col min="2559" max="2594" width="2.7109375" style="1" customWidth="1"/>
    <col min="2595" max="2595" width="11.85546875" style="1" customWidth="1"/>
    <col min="2596" max="2596" width="11" style="1" customWidth="1"/>
    <col min="2597" max="2814" width="9.140625" style="1"/>
    <col min="2815" max="2850" width="2.7109375" style="1" customWidth="1"/>
    <col min="2851" max="2851" width="11.85546875" style="1" customWidth="1"/>
    <col min="2852" max="2852" width="11" style="1" customWidth="1"/>
    <col min="2853" max="3070" width="9.140625" style="1"/>
    <col min="3071" max="3106" width="2.7109375" style="1" customWidth="1"/>
    <col min="3107" max="3107" width="11.85546875" style="1" customWidth="1"/>
    <col min="3108" max="3108" width="11" style="1" customWidth="1"/>
    <col min="3109" max="3326" width="9.140625" style="1"/>
    <col min="3327" max="3362" width="2.7109375" style="1" customWidth="1"/>
    <col min="3363" max="3363" width="11.85546875" style="1" customWidth="1"/>
    <col min="3364" max="3364" width="11" style="1" customWidth="1"/>
    <col min="3365" max="3582" width="9.140625" style="1"/>
    <col min="3583" max="3618" width="2.7109375" style="1" customWidth="1"/>
    <col min="3619" max="3619" width="11.85546875" style="1" customWidth="1"/>
    <col min="3620" max="3620" width="11" style="1" customWidth="1"/>
    <col min="3621" max="3838" width="9.140625" style="1"/>
    <col min="3839" max="3874" width="2.7109375" style="1" customWidth="1"/>
    <col min="3875" max="3875" width="11.85546875" style="1" customWidth="1"/>
    <col min="3876" max="3876" width="11" style="1" customWidth="1"/>
    <col min="3877" max="4094" width="9.140625" style="1"/>
    <col min="4095" max="4130" width="2.7109375" style="1" customWidth="1"/>
    <col min="4131" max="4131" width="11.85546875" style="1" customWidth="1"/>
    <col min="4132" max="4132" width="11" style="1" customWidth="1"/>
    <col min="4133" max="4350" width="9.140625" style="1"/>
    <col min="4351" max="4386" width="2.7109375" style="1" customWidth="1"/>
    <col min="4387" max="4387" width="11.85546875" style="1" customWidth="1"/>
    <col min="4388" max="4388" width="11" style="1" customWidth="1"/>
    <col min="4389" max="4606" width="9.140625" style="1"/>
    <col min="4607" max="4642" width="2.7109375" style="1" customWidth="1"/>
    <col min="4643" max="4643" width="11.85546875" style="1" customWidth="1"/>
    <col min="4644" max="4644" width="11" style="1" customWidth="1"/>
    <col min="4645" max="4862" width="9.140625" style="1"/>
    <col min="4863" max="4898" width="2.7109375" style="1" customWidth="1"/>
    <col min="4899" max="4899" width="11.85546875" style="1" customWidth="1"/>
    <col min="4900" max="4900" width="11" style="1" customWidth="1"/>
    <col min="4901" max="5118" width="9.140625" style="1"/>
    <col min="5119" max="5154" width="2.7109375" style="1" customWidth="1"/>
    <col min="5155" max="5155" width="11.85546875" style="1" customWidth="1"/>
    <col min="5156" max="5156" width="11" style="1" customWidth="1"/>
    <col min="5157" max="5374" width="9.140625" style="1"/>
    <col min="5375" max="5410" width="2.7109375" style="1" customWidth="1"/>
    <col min="5411" max="5411" width="11.85546875" style="1" customWidth="1"/>
    <col min="5412" max="5412" width="11" style="1" customWidth="1"/>
    <col min="5413" max="5630" width="9.140625" style="1"/>
    <col min="5631" max="5666" width="2.7109375" style="1" customWidth="1"/>
    <col min="5667" max="5667" width="11.85546875" style="1" customWidth="1"/>
    <col min="5668" max="5668" width="11" style="1" customWidth="1"/>
    <col min="5669" max="5886" width="9.140625" style="1"/>
    <col min="5887" max="5922" width="2.7109375" style="1" customWidth="1"/>
    <col min="5923" max="5923" width="11.85546875" style="1" customWidth="1"/>
    <col min="5924" max="5924" width="11" style="1" customWidth="1"/>
    <col min="5925" max="6142" width="9.140625" style="1"/>
    <col min="6143" max="6178" width="2.7109375" style="1" customWidth="1"/>
    <col min="6179" max="6179" width="11.85546875" style="1" customWidth="1"/>
    <col min="6180" max="6180" width="11" style="1" customWidth="1"/>
    <col min="6181" max="6398" width="9.140625" style="1"/>
    <col min="6399" max="6434" width="2.7109375" style="1" customWidth="1"/>
    <col min="6435" max="6435" width="11.85546875" style="1" customWidth="1"/>
    <col min="6436" max="6436" width="11" style="1" customWidth="1"/>
    <col min="6437" max="6654" width="9.140625" style="1"/>
    <col min="6655" max="6690" width="2.7109375" style="1" customWidth="1"/>
    <col min="6691" max="6691" width="11.85546875" style="1" customWidth="1"/>
    <col min="6692" max="6692" width="11" style="1" customWidth="1"/>
    <col min="6693" max="6910" width="9.140625" style="1"/>
    <col min="6911" max="6946" width="2.7109375" style="1" customWidth="1"/>
    <col min="6947" max="6947" width="11.85546875" style="1" customWidth="1"/>
    <col min="6948" max="6948" width="11" style="1" customWidth="1"/>
    <col min="6949" max="7166" width="9.140625" style="1"/>
    <col min="7167" max="7202" width="2.7109375" style="1" customWidth="1"/>
    <col min="7203" max="7203" width="11.85546875" style="1" customWidth="1"/>
    <col min="7204" max="7204" width="11" style="1" customWidth="1"/>
    <col min="7205" max="7422" width="9.140625" style="1"/>
    <col min="7423" max="7458" width="2.7109375" style="1" customWidth="1"/>
    <col min="7459" max="7459" width="11.85546875" style="1" customWidth="1"/>
    <col min="7460" max="7460" width="11" style="1" customWidth="1"/>
    <col min="7461" max="7678" width="9.140625" style="1"/>
    <col min="7679" max="7714" width="2.7109375" style="1" customWidth="1"/>
    <col min="7715" max="7715" width="11.85546875" style="1" customWidth="1"/>
    <col min="7716" max="7716" width="11" style="1" customWidth="1"/>
    <col min="7717" max="7934" width="9.140625" style="1"/>
    <col min="7935" max="7970" width="2.7109375" style="1" customWidth="1"/>
    <col min="7971" max="7971" width="11.85546875" style="1" customWidth="1"/>
    <col min="7972" max="7972" width="11" style="1" customWidth="1"/>
    <col min="7973" max="8190" width="9.140625" style="1"/>
    <col min="8191" max="8226" width="2.7109375" style="1" customWidth="1"/>
    <col min="8227" max="8227" width="11.85546875" style="1" customWidth="1"/>
    <col min="8228" max="8228" width="11" style="1" customWidth="1"/>
    <col min="8229" max="8446" width="9.140625" style="1"/>
    <col min="8447" max="8482" width="2.7109375" style="1" customWidth="1"/>
    <col min="8483" max="8483" width="11.85546875" style="1" customWidth="1"/>
    <col min="8484" max="8484" width="11" style="1" customWidth="1"/>
    <col min="8485" max="8702" width="9.140625" style="1"/>
    <col min="8703" max="8738" width="2.7109375" style="1" customWidth="1"/>
    <col min="8739" max="8739" width="11.85546875" style="1" customWidth="1"/>
    <col min="8740" max="8740" width="11" style="1" customWidth="1"/>
    <col min="8741" max="8958" width="9.140625" style="1"/>
    <col min="8959" max="8994" width="2.7109375" style="1" customWidth="1"/>
    <col min="8995" max="8995" width="11.85546875" style="1" customWidth="1"/>
    <col min="8996" max="8996" width="11" style="1" customWidth="1"/>
    <col min="8997" max="9214" width="9.140625" style="1"/>
    <col min="9215" max="9250" width="2.7109375" style="1" customWidth="1"/>
    <col min="9251" max="9251" width="11.85546875" style="1" customWidth="1"/>
    <col min="9252" max="9252" width="11" style="1" customWidth="1"/>
    <col min="9253" max="9470" width="9.140625" style="1"/>
    <col min="9471" max="9506" width="2.7109375" style="1" customWidth="1"/>
    <col min="9507" max="9507" width="11.85546875" style="1" customWidth="1"/>
    <col min="9508" max="9508" width="11" style="1" customWidth="1"/>
    <col min="9509" max="9726" width="9.140625" style="1"/>
    <col min="9727" max="9762" width="2.7109375" style="1" customWidth="1"/>
    <col min="9763" max="9763" width="11.85546875" style="1" customWidth="1"/>
    <col min="9764" max="9764" width="11" style="1" customWidth="1"/>
    <col min="9765" max="9982" width="9.140625" style="1"/>
    <col min="9983" max="10018" width="2.7109375" style="1" customWidth="1"/>
    <col min="10019" max="10019" width="11.85546875" style="1" customWidth="1"/>
    <col min="10020" max="10020" width="11" style="1" customWidth="1"/>
    <col min="10021" max="10238" width="9.140625" style="1"/>
    <col min="10239" max="10274" width="2.7109375" style="1" customWidth="1"/>
    <col min="10275" max="10275" width="11.85546875" style="1" customWidth="1"/>
    <col min="10276" max="10276" width="11" style="1" customWidth="1"/>
    <col min="10277" max="10494" width="9.140625" style="1"/>
    <col min="10495" max="10530" width="2.7109375" style="1" customWidth="1"/>
    <col min="10531" max="10531" width="11.85546875" style="1" customWidth="1"/>
    <col min="10532" max="10532" width="11" style="1" customWidth="1"/>
    <col min="10533" max="10750" width="9.140625" style="1"/>
    <col min="10751" max="10786" width="2.7109375" style="1" customWidth="1"/>
    <col min="10787" max="10787" width="11.85546875" style="1" customWidth="1"/>
    <col min="10788" max="10788" width="11" style="1" customWidth="1"/>
    <col min="10789" max="11006" width="9.140625" style="1"/>
    <col min="11007" max="11042" width="2.7109375" style="1" customWidth="1"/>
    <col min="11043" max="11043" width="11.85546875" style="1" customWidth="1"/>
    <col min="11044" max="11044" width="11" style="1" customWidth="1"/>
    <col min="11045" max="11262" width="9.140625" style="1"/>
    <col min="11263" max="11298" width="2.7109375" style="1" customWidth="1"/>
    <col min="11299" max="11299" width="11.85546875" style="1" customWidth="1"/>
    <col min="11300" max="11300" width="11" style="1" customWidth="1"/>
    <col min="11301" max="11518" width="9.140625" style="1"/>
    <col min="11519" max="11554" width="2.7109375" style="1" customWidth="1"/>
    <col min="11555" max="11555" width="11.85546875" style="1" customWidth="1"/>
    <col min="11556" max="11556" width="11" style="1" customWidth="1"/>
    <col min="11557" max="11774" width="9.140625" style="1"/>
    <col min="11775" max="11810" width="2.7109375" style="1" customWidth="1"/>
    <col min="11811" max="11811" width="11.85546875" style="1" customWidth="1"/>
    <col min="11812" max="11812" width="11" style="1" customWidth="1"/>
    <col min="11813" max="12030" width="9.140625" style="1"/>
    <col min="12031" max="12066" width="2.7109375" style="1" customWidth="1"/>
    <col min="12067" max="12067" width="11.85546875" style="1" customWidth="1"/>
    <col min="12068" max="12068" width="11" style="1" customWidth="1"/>
    <col min="12069" max="12286" width="9.140625" style="1"/>
    <col min="12287" max="12322" width="2.7109375" style="1" customWidth="1"/>
    <col min="12323" max="12323" width="11.85546875" style="1" customWidth="1"/>
    <col min="12324" max="12324" width="11" style="1" customWidth="1"/>
    <col min="12325" max="12542" width="9.140625" style="1"/>
    <col min="12543" max="12578" width="2.7109375" style="1" customWidth="1"/>
    <col min="12579" max="12579" width="11.85546875" style="1" customWidth="1"/>
    <col min="12580" max="12580" width="11" style="1" customWidth="1"/>
    <col min="12581" max="12798" width="9.140625" style="1"/>
    <col min="12799" max="12834" width="2.7109375" style="1" customWidth="1"/>
    <col min="12835" max="12835" width="11.85546875" style="1" customWidth="1"/>
    <col min="12836" max="12836" width="11" style="1" customWidth="1"/>
    <col min="12837" max="13054" width="9.140625" style="1"/>
    <col min="13055" max="13090" width="2.7109375" style="1" customWidth="1"/>
    <col min="13091" max="13091" width="11.85546875" style="1" customWidth="1"/>
    <col min="13092" max="13092" width="11" style="1" customWidth="1"/>
    <col min="13093" max="13310" width="9.140625" style="1"/>
    <col min="13311" max="13346" width="2.7109375" style="1" customWidth="1"/>
    <col min="13347" max="13347" width="11.85546875" style="1" customWidth="1"/>
    <col min="13348" max="13348" width="11" style="1" customWidth="1"/>
    <col min="13349" max="13566" width="9.140625" style="1"/>
    <col min="13567" max="13602" width="2.7109375" style="1" customWidth="1"/>
    <col min="13603" max="13603" width="11.85546875" style="1" customWidth="1"/>
    <col min="13604" max="13604" width="11" style="1" customWidth="1"/>
    <col min="13605" max="13822" width="9.140625" style="1"/>
    <col min="13823" max="13858" width="2.7109375" style="1" customWidth="1"/>
    <col min="13859" max="13859" width="11.85546875" style="1" customWidth="1"/>
    <col min="13860" max="13860" width="11" style="1" customWidth="1"/>
    <col min="13861" max="14078" width="9.140625" style="1"/>
    <col min="14079" max="14114" width="2.7109375" style="1" customWidth="1"/>
    <col min="14115" max="14115" width="11.85546875" style="1" customWidth="1"/>
    <col min="14116" max="14116" width="11" style="1" customWidth="1"/>
    <col min="14117" max="14334" width="9.140625" style="1"/>
    <col min="14335" max="14370" width="2.7109375" style="1" customWidth="1"/>
    <col min="14371" max="14371" width="11.85546875" style="1" customWidth="1"/>
    <col min="14372" max="14372" width="11" style="1" customWidth="1"/>
    <col min="14373" max="14590" width="9.140625" style="1"/>
    <col min="14591" max="14626" width="2.7109375" style="1" customWidth="1"/>
    <col min="14627" max="14627" width="11.85546875" style="1" customWidth="1"/>
    <col min="14628" max="14628" width="11" style="1" customWidth="1"/>
    <col min="14629" max="14846" width="9.140625" style="1"/>
    <col min="14847" max="14882" width="2.7109375" style="1" customWidth="1"/>
    <col min="14883" max="14883" width="11.85546875" style="1" customWidth="1"/>
    <col min="14884" max="14884" width="11" style="1" customWidth="1"/>
    <col min="14885" max="15102" width="9.140625" style="1"/>
    <col min="15103" max="15138" width="2.7109375" style="1" customWidth="1"/>
    <col min="15139" max="15139" width="11.85546875" style="1" customWidth="1"/>
    <col min="15140" max="15140" width="11" style="1" customWidth="1"/>
    <col min="15141" max="15358" width="9.140625" style="1"/>
    <col min="15359" max="15394" width="2.7109375" style="1" customWidth="1"/>
    <col min="15395" max="15395" width="11.85546875" style="1" customWidth="1"/>
    <col min="15396" max="15396" width="11" style="1" customWidth="1"/>
    <col min="15397" max="15614" width="9.140625" style="1"/>
    <col min="15615" max="15650" width="2.7109375" style="1" customWidth="1"/>
    <col min="15651" max="15651" width="11.85546875" style="1" customWidth="1"/>
    <col min="15652" max="15652" width="11" style="1" customWidth="1"/>
    <col min="15653" max="15870" width="9.140625" style="1"/>
    <col min="15871" max="15906" width="2.7109375" style="1" customWidth="1"/>
    <col min="15907" max="15907" width="11.85546875" style="1" customWidth="1"/>
    <col min="15908" max="15908" width="11" style="1" customWidth="1"/>
    <col min="15909" max="16126" width="9.140625" style="1"/>
    <col min="16127" max="16162" width="2.7109375" style="1" customWidth="1"/>
    <col min="16163" max="16163" width="11.85546875" style="1" customWidth="1"/>
    <col min="16164" max="16164" width="11" style="1" customWidth="1"/>
    <col min="16165" max="16384" width="9.140625" style="1"/>
  </cols>
  <sheetData>
    <row r="1" spans="1:38" ht="22.5" customHeight="1" x14ac:dyDescent="0.2">
      <c r="AG1" s="106"/>
      <c r="AH1" s="106"/>
      <c r="AI1" s="106"/>
      <c r="AJ1" s="106"/>
    </row>
    <row r="2" spans="1:38" ht="31.5" customHeight="1" x14ac:dyDescent="0.4">
      <c r="A2" s="87" t="s">
        <v>446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90"/>
      <c r="AH2" s="90"/>
      <c r="AI2" s="90"/>
      <c r="AJ2" s="90"/>
    </row>
    <row r="3" spans="1:38" ht="31.5" customHeight="1" x14ac:dyDescent="0.4">
      <c r="A3" s="87" t="s">
        <v>450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90"/>
      <c r="AH3" s="90"/>
      <c r="AI3" s="90"/>
      <c r="AJ3" s="90"/>
    </row>
    <row r="4" spans="1:38" ht="25.5" customHeight="1" x14ac:dyDescent="0.25">
      <c r="A4" s="88" t="s">
        <v>456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90"/>
      <c r="AH4" s="90"/>
      <c r="AI4" s="90"/>
      <c r="AJ4" s="90"/>
    </row>
    <row r="5" spans="1:38" ht="19.5" customHeight="1" x14ac:dyDescent="0.25">
      <c r="A5" s="10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90"/>
      <c r="AH5" s="90"/>
      <c r="AI5" s="90"/>
      <c r="AJ5" s="90"/>
    </row>
    <row r="6" spans="1:38" ht="27.75" customHeight="1" x14ac:dyDescent="0.25">
      <c r="A6" s="89" t="s">
        <v>1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111" t="s">
        <v>497</v>
      </c>
      <c r="AH6" s="112"/>
      <c r="AI6" s="112"/>
      <c r="AJ6" s="113"/>
    </row>
    <row r="7" spans="1:38" ht="35.1" customHeight="1" x14ac:dyDescent="0.2">
      <c r="A7" s="91" t="s">
        <v>2</v>
      </c>
      <c r="B7" s="92"/>
      <c r="C7" s="93" t="s">
        <v>3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5" t="s">
        <v>4</v>
      </c>
      <c r="AD7" s="94"/>
      <c r="AE7" s="94"/>
      <c r="AF7" s="94"/>
      <c r="AG7" s="28" t="s">
        <v>444</v>
      </c>
      <c r="AH7" s="28" t="s">
        <v>454</v>
      </c>
      <c r="AI7" s="37" t="s">
        <v>503</v>
      </c>
      <c r="AJ7" s="28" t="s">
        <v>498</v>
      </c>
      <c r="AK7" s="35"/>
      <c r="AL7" s="35"/>
    </row>
    <row r="8" spans="1:38" x14ac:dyDescent="0.2">
      <c r="A8" s="96" t="s">
        <v>6</v>
      </c>
      <c r="B8" s="96"/>
      <c r="C8" s="85" t="s">
        <v>7</v>
      </c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 t="s">
        <v>8</v>
      </c>
      <c r="AD8" s="85"/>
      <c r="AE8" s="85"/>
      <c r="AF8" s="85"/>
      <c r="AG8" s="12"/>
      <c r="AH8" s="12"/>
      <c r="AI8" s="12"/>
      <c r="AJ8" s="12"/>
    </row>
    <row r="9" spans="1:38" ht="19.5" customHeight="1" x14ac:dyDescent="0.2">
      <c r="A9" s="98" t="s">
        <v>10</v>
      </c>
      <c r="B9" s="98"/>
      <c r="C9" s="69" t="s">
        <v>457</v>
      </c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80" t="s">
        <v>458</v>
      </c>
      <c r="AD9" s="80"/>
      <c r="AE9" s="80"/>
      <c r="AF9" s="80"/>
      <c r="AG9" s="20"/>
      <c r="AH9" s="20"/>
      <c r="AI9" s="20"/>
      <c r="AJ9" s="20"/>
    </row>
    <row r="10" spans="1:38" ht="19.5" customHeight="1" x14ac:dyDescent="0.2">
      <c r="A10" s="98" t="s">
        <v>13</v>
      </c>
      <c r="B10" s="98"/>
      <c r="C10" s="69" t="s">
        <v>459</v>
      </c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80" t="s">
        <v>460</v>
      </c>
      <c r="AD10" s="80"/>
      <c r="AE10" s="80"/>
      <c r="AF10" s="80"/>
      <c r="AG10" s="20"/>
      <c r="AH10" s="20"/>
      <c r="AI10" s="20"/>
      <c r="AJ10" s="20"/>
    </row>
    <row r="11" spans="1:38" ht="19.5" customHeight="1" x14ac:dyDescent="0.2">
      <c r="A11" s="98" t="s">
        <v>16</v>
      </c>
      <c r="B11" s="98"/>
      <c r="C11" s="69" t="s">
        <v>461</v>
      </c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80" t="s">
        <v>462</v>
      </c>
      <c r="AD11" s="80"/>
      <c r="AE11" s="80"/>
      <c r="AF11" s="80"/>
      <c r="AG11" s="20"/>
      <c r="AH11" s="20"/>
      <c r="AI11" s="20"/>
      <c r="AJ11" s="20"/>
    </row>
    <row r="12" spans="1:38" ht="19.5" customHeight="1" x14ac:dyDescent="0.2">
      <c r="A12" s="99" t="s">
        <v>19</v>
      </c>
      <c r="B12" s="99"/>
      <c r="C12" s="72" t="s">
        <v>463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9" t="s">
        <v>410</v>
      </c>
      <c r="AD12" s="79"/>
      <c r="AE12" s="79"/>
      <c r="AF12" s="79"/>
      <c r="AG12" s="20"/>
      <c r="AH12" s="20"/>
      <c r="AI12" s="20"/>
      <c r="AJ12" s="20"/>
    </row>
    <row r="13" spans="1:38" s="3" customFormat="1" ht="19.5" customHeight="1" x14ac:dyDescent="0.2">
      <c r="A13" s="98" t="s">
        <v>22</v>
      </c>
      <c r="B13" s="98"/>
      <c r="C13" s="109" t="s">
        <v>464</v>
      </c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80" t="s">
        <v>465</v>
      </c>
      <c r="AD13" s="80"/>
      <c r="AE13" s="80"/>
      <c r="AF13" s="80"/>
      <c r="AG13" s="11"/>
      <c r="AH13" s="11"/>
      <c r="AI13" s="11"/>
      <c r="AJ13" s="11"/>
    </row>
    <row r="14" spans="1:38" ht="19.5" customHeight="1" x14ac:dyDescent="0.2">
      <c r="A14" s="98" t="s">
        <v>25</v>
      </c>
      <c r="B14" s="98"/>
      <c r="C14" s="109" t="s">
        <v>466</v>
      </c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80" t="s">
        <v>467</v>
      </c>
      <c r="AD14" s="80"/>
      <c r="AE14" s="80"/>
      <c r="AF14" s="80"/>
      <c r="AG14" s="20"/>
      <c r="AH14" s="20"/>
      <c r="AI14" s="20"/>
      <c r="AJ14" s="20"/>
    </row>
    <row r="15" spans="1:38" ht="19.5" customHeight="1" x14ac:dyDescent="0.2">
      <c r="A15" s="98" t="s">
        <v>28</v>
      </c>
      <c r="B15" s="98"/>
      <c r="C15" s="69" t="s">
        <v>468</v>
      </c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80" t="s">
        <v>469</v>
      </c>
      <c r="AD15" s="80"/>
      <c r="AE15" s="80"/>
      <c r="AF15" s="80"/>
      <c r="AG15" s="20"/>
      <c r="AH15" s="20"/>
      <c r="AI15" s="20"/>
      <c r="AJ15" s="20"/>
    </row>
    <row r="16" spans="1:38" ht="19.5" customHeight="1" x14ac:dyDescent="0.2">
      <c r="A16" s="98" t="s">
        <v>31</v>
      </c>
      <c r="B16" s="98"/>
      <c r="C16" s="69" t="s">
        <v>470</v>
      </c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80" t="s">
        <v>471</v>
      </c>
      <c r="AD16" s="80"/>
      <c r="AE16" s="80"/>
      <c r="AF16" s="80"/>
      <c r="AG16" s="20"/>
      <c r="AH16" s="20"/>
      <c r="AI16" s="20"/>
      <c r="AJ16" s="20"/>
    </row>
    <row r="17" spans="1:36" ht="19.5" customHeight="1" x14ac:dyDescent="0.2">
      <c r="A17" s="99" t="s">
        <v>34</v>
      </c>
      <c r="B17" s="99"/>
      <c r="C17" s="110" t="s">
        <v>472</v>
      </c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79" t="s">
        <v>411</v>
      </c>
      <c r="AD17" s="79"/>
      <c r="AE17" s="79"/>
      <c r="AF17" s="79"/>
      <c r="AG17" s="20"/>
      <c r="AH17" s="20"/>
      <c r="AI17" s="20"/>
      <c r="AJ17" s="20"/>
    </row>
    <row r="18" spans="1:36" ht="19.5" customHeight="1" x14ac:dyDescent="0.2">
      <c r="A18" s="98" t="s">
        <v>37</v>
      </c>
      <c r="B18" s="98"/>
      <c r="C18" s="109" t="s">
        <v>473</v>
      </c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80" t="s">
        <v>474</v>
      </c>
      <c r="AD18" s="80"/>
      <c r="AE18" s="80"/>
      <c r="AF18" s="80"/>
      <c r="AG18" s="20"/>
      <c r="AH18" s="20"/>
      <c r="AI18" s="20"/>
      <c r="AJ18" s="20"/>
    </row>
    <row r="19" spans="1:36" ht="19.5" customHeight="1" x14ac:dyDescent="0.2">
      <c r="A19" s="98" t="s">
        <v>40</v>
      </c>
      <c r="B19" s="98"/>
      <c r="C19" s="109" t="s">
        <v>475</v>
      </c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80" t="s">
        <v>476</v>
      </c>
      <c r="AD19" s="80"/>
      <c r="AE19" s="80"/>
      <c r="AF19" s="80"/>
      <c r="AG19" s="20">
        <v>4948</v>
      </c>
      <c r="AH19" s="20"/>
      <c r="AI19" s="20"/>
      <c r="AJ19" s="20">
        <f>SUM(AG19:AH19)</f>
        <v>4948</v>
      </c>
    </row>
    <row r="20" spans="1:36" ht="19.5" customHeight="1" x14ac:dyDescent="0.2">
      <c r="A20" s="98" t="s">
        <v>43</v>
      </c>
      <c r="B20" s="98"/>
      <c r="C20" s="109" t="s">
        <v>477</v>
      </c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80" t="s">
        <v>478</v>
      </c>
      <c r="AD20" s="80"/>
      <c r="AE20" s="80"/>
      <c r="AF20" s="80"/>
      <c r="AG20" s="20">
        <v>41675</v>
      </c>
      <c r="AH20" s="20">
        <v>1069</v>
      </c>
      <c r="AI20" s="20">
        <v>2276</v>
      </c>
      <c r="AJ20" s="20">
        <f>SUM(AG20:AI20)</f>
        <v>45020</v>
      </c>
    </row>
    <row r="21" spans="1:36" ht="19.5" customHeight="1" x14ac:dyDescent="0.2">
      <c r="A21" s="98" t="s">
        <v>46</v>
      </c>
      <c r="B21" s="98"/>
      <c r="C21" s="109" t="s">
        <v>479</v>
      </c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80" t="s">
        <v>480</v>
      </c>
      <c r="AD21" s="80"/>
      <c r="AE21" s="80"/>
      <c r="AF21" s="80"/>
      <c r="AG21" s="20"/>
      <c r="AH21" s="20"/>
      <c r="AI21" s="20"/>
      <c r="AJ21" s="20"/>
    </row>
    <row r="22" spans="1:36" ht="19.5" customHeight="1" x14ac:dyDescent="0.2">
      <c r="A22" s="98" t="s">
        <v>49</v>
      </c>
      <c r="B22" s="98"/>
      <c r="C22" s="109" t="s">
        <v>412</v>
      </c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80" t="s">
        <v>481</v>
      </c>
      <c r="AD22" s="80"/>
      <c r="AE22" s="80"/>
      <c r="AF22" s="80"/>
      <c r="AG22" s="20"/>
      <c r="AH22" s="20"/>
      <c r="AI22" s="20"/>
      <c r="AJ22" s="20"/>
    </row>
    <row r="23" spans="1:36" ht="19.5" customHeight="1" x14ac:dyDescent="0.2">
      <c r="A23" s="98" t="s">
        <v>52</v>
      </c>
      <c r="B23" s="98"/>
      <c r="C23" s="109" t="s">
        <v>482</v>
      </c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80" t="s">
        <v>483</v>
      </c>
      <c r="AD23" s="80"/>
      <c r="AE23" s="80"/>
      <c r="AF23" s="80"/>
      <c r="AG23" s="20"/>
      <c r="AH23" s="20"/>
      <c r="AI23" s="20"/>
      <c r="AJ23" s="20"/>
    </row>
    <row r="24" spans="1:36" ht="19.5" customHeight="1" x14ac:dyDescent="0.2">
      <c r="A24" s="99" t="s">
        <v>55</v>
      </c>
      <c r="B24" s="99"/>
      <c r="C24" s="110" t="s">
        <v>484</v>
      </c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79" t="s">
        <v>413</v>
      </c>
      <c r="AD24" s="79"/>
      <c r="AE24" s="79"/>
      <c r="AF24" s="79"/>
      <c r="AG24" s="20">
        <f>SUM(AG19:AG23)</f>
        <v>46623</v>
      </c>
      <c r="AH24" s="20">
        <f>SUM(AH20:AH23)</f>
        <v>1069</v>
      </c>
      <c r="AI24" s="20">
        <v>2276</v>
      </c>
      <c r="AJ24" s="20">
        <f>SUM(AG24:AI24)</f>
        <v>49968</v>
      </c>
    </row>
    <row r="25" spans="1:36" ht="19.5" customHeight="1" x14ac:dyDescent="0.2">
      <c r="A25" s="98" t="s">
        <v>58</v>
      </c>
      <c r="B25" s="98"/>
      <c r="C25" s="109" t="s">
        <v>485</v>
      </c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80" t="s">
        <v>486</v>
      </c>
      <c r="AD25" s="80"/>
      <c r="AE25" s="80"/>
      <c r="AF25" s="80"/>
      <c r="AG25" s="20"/>
      <c r="AH25" s="20"/>
      <c r="AI25" s="20"/>
      <c r="AJ25" s="20"/>
    </row>
    <row r="26" spans="1:36" ht="19.5" customHeight="1" x14ac:dyDescent="0.2">
      <c r="A26" s="98" t="s">
        <v>61</v>
      </c>
      <c r="B26" s="98"/>
      <c r="C26" s="69" t="s">
        <v>487</v>
      </c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80" t="s">
        <v>488</v>
      </c>
      <c r="AD26" s="80"/>
      <c r="AE26" s="80"/>
      <c r="AF26" s="80"/>
      <c r="AG26" s="20"/>
      <c r="AH26" s="20"/>
      <c r="AI26" s="20"/>
      <c r="AJ26" s="20"/>
    </row>
    <row r="27" spans="1:36" ht="19.5" customHeight="1" x14ac:dyDescent="0.2">
      <c r="A27" s="98" t="s">
        <v>64</v>
      </c>
      <c r="B27" s="98"/>
      <c r="C27" s="109" t="s">
        <v>489</v>
      </c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80" t="s">
        <v>490</v>
      </c>
      <c r="AD27" s="80"/>
      <c r="AE27" s="80"/>
      <c r="AF27" s="80"/>
      <c r="AG27" s="20"/>
      <c r="AH27" s="20"/>
      <c r="AI27" s="20"/>
      <c r="AJ27" s="20"/>
    </row>
    <row r="28" spans="1:36" ht="19.5" customHeight="1" x14ac:dyDescent="0.2">
      <c r="A28" s="98" t="s">
        <v>67</v>
      </c>
      <c r="B28" s="98"/>
      <c r="C28" s="109" t="s">
        <v>491</v>
      </c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80" t="s">
        <v>492</v>
      </c>
      <c r="AD28" s="80"/>
      <c r="AE28" s="80"/>
      <c r="AF28" s="80"/>
      <c r="AG28" s="20"/>
      <c r="AH28" s="20"/>
      <c r="AI28" s="20"/>
      <c r="AJ28" s="20"/>
    </row>
    <row r="29" spans="1:36" ht="19.5" customHeight="1" x14ac:dyDescent="0.2">
      <c r="A29" s="99" t="s">
        <v>70</v>
      </c>
      <c r="B29" s="99"/>
      <c r="C29" s="110" t="s">
        <v>493</v>
      </c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79" t="s">
        <v>414</v>
      </c>
      <c r="AD29" s="79"/>
      <c r="AE29" s="79"/>
      <c r="AF29" s="79"/>
      <c r="AG29" s="20"/>
      <c r="AH29" s="20"/>
      <c r="AI29" s="20"/>
      <c r="AJ29" s="20"/>
    </row>
    <row r="30" spans="1:36" ht="19.5" customHeight="1" x14ac:dyDescent="0.2">
      <c r="A30" s="98" t="s">
        <v>73</v>
      </c>
      <c r="B30" s="98"/>
      <c r="C30" s="69" t="s">
        <v>494</v>
      </c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80" t="s">
        <v>495</v>
      </c>
      <c r="AD30" s="80"/>
      <c r="AE30" s="80"/>
      <c r="AF30" s="80"/>
      <c r="AG30" s="20"/>
      <c r="AH30" s="20"/>
      <c r="AI30" s="20"/>
      <c r="AJ30" s="20"/>
    </row>
    <row r="31" spans="1:36" ht="19.5" customHeight="1" x14ac:dyDescent="0.2">
      <c r="A31" s="99" t="s">
        <v>76</v>
      </c>
      <c r="B31" s="99"/>
      <c r="C31" s="110" t="s">
        <v>496</v>
      </c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79" t="s">
        <v>415</v>
      </c>
      <c r="AD31" s="79"/>
      <c r="AE31" s="79"/>
      <c r="AF31" s="79"/>
      <c r="AG31" s="20">
        <f>SUM(AG24+AG29)</f>
        <v>46623</v>
      </c>
      <c r="AH31" s="20">
        <f>SUM(AH24)</f>
        <v>1069</v>
      </c>
      <c r="AI31" s="20">
        <v>2276</v>
      </c>
      <c r="AJ31" s="20">
        <f>SUM(AG31:AI31)</f>
        <v>49968</v>
      </c>
    </row>
    <row r="32" spans="1:36" x14ac:dyDescent="0.2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</sheetData>
  <mergeCells count="82">
    <mergeCell ref="A31:B31"/>
    <mergeCell ref="C31:AB31"/>
    <mergeCell ref="AC31:AF31"/>
    <mergeCell ref="AG6:AJ6"/>
    <mergeCell ref="A29:B29"/>
    <mergeCell ref="C29:AB29"/>
    <mergeCell ref="AC29:AF29"/>
    <mergeCell ref="A30:B30"/>
    <mergeCell ref="C30:AB30"/>
    <mergeCell ref="AC30:AF30"/>
    <mergeCell ref="A27:B27"/>
    <mergeCell ref="C27:AB27"/>
    <mergeCell ref="AC27:AF27"/>
    <mergeCell ref="A28:B28"/>
    <mergeCell ref="C28:AB28"/>
    <mergeCell ref="AC28:AF28"/>
    <mergeCell ref="A25:B25"/>
    <mergeCell ref="C25:AB25"/>
    <mergeCell ref="AC25:AF25"/>
    <mergeCell ref="A26:B26"/>
    <mergeCell ref="C26:AB26"/>
    <mergeCell ref="AC26:AF26"/>
    <mergeCell ref="A23:B23"/>
    <mergeCell ref="C23:AB23"/>
    <mergeCell ref="AC23:AF23"/>
    <mergeCell ref="A24:B24"/>
    <mergeCell ref="C24:AB24"/>
    <mergeCell ref="AC24:AF24"/>
    <mergeCell ref="A21:B21"/>
    <mergeCell ref="C21:AB21"/>
    <mergeCell ref="AC21:AF21"/>
    <mergeCell ref="A22:B22"/>
    <mergeCell ref="C22:AB22"/>
    <mergeCell ref="AC22:AF22"/>
    <mergeCell ref="A19:B19"/>
    <mergeCell ref="C19:AB19"/>
    <mergeCell ref="AC19:AF19"/>
    <mergeCell ref="A20:B20"/>
    <mergeCell ref="C20:AB20"/>
    <mergeCell ref="AC20:AF20"/>
    <mergeCell ref="A17:B17"/>
    <mergeCell ref="C17:AB17"/>
    <mergeCell ref="AC17:AF17"/>
    <mergeCell ref="A18:B18"/>
    <mergeCell ref="C18:AB18"/>
    <mergeCell ref="AC18:AF18"/>
    <mergeCell ref="A15:B15"/>
    <mergeCell ref="C15:AB15"/>
    <mergeCell ref="AC15:AF15"/>
    <mergeCell ref="A16:B16"/>
    <mergeCell ref="C16:AB16"/>
    <mergeCell ref="AC16:AF16"/>
    <mergeCell ref="A13:B13"/>
    <mergeCell ref="C13:AB13"/>
    <mergeCell ref="AC13:AF13"/>
    <mergeCell ref="A14:B14"/>
    <mergeCell ref="C14:AB14"/>
    <mergeCell ref="AC14:AF14"/>
    <mergeCell ref="A11:B11"/>
    <mergeCell ref="C11:AB11"/>
    <mergeCell ref="AC11:AF11"/>
    <mergeCell ref="A12:B12"/>
    <mergeCell ref="C12:AB12"/>
    <mergeCell ref="AC12:AF12"/>
    <mergeCell ref="A9:B9"/>
    <mergeCell ref="C9:AB9"/>
    <mergeCell ref="AC9:AF9"/>
    <mergeCell ref="A10:B10"/>
    <mergeCell ref="C10:AB10"/>
    <mergeCell ref="AC10:AF10"/>
    <mergeCell ref="A7:B7"/>
    <mergeCell ref="C7:AB7"/>
    <mergeCell ref="AC7:AF7"/>
    <mergeCell ref="A8:B8"/>
    <mergeCell ref="C8:AB8"/>
    <mergeCell ref="AC8:AF8"/>
    <mergeCell ref="A6:AF6"/>
    <mergeCell ref="AG1:AJ1"/>
    <mergeCell ref="A2:AJ2"/>
    <mergeCell ref="A3:AJ3"/>
    <mergeCell ref="A4:AJ4"/>
    <mergeCell ref="A5:AJ5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75" fitToHeight="0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8</vt:i4>
      </vt:variant>
    </vt:vector>
  </HeadingPairs>
  <TitlesOfParts>
    <vt:vector size="12" baseType="lpstr">
      <vt:lpstr>1</vt:lpstr>
      <vt:lpstr>2</vt:lpstr>
      <vt:lpstr>3</vt:lpstr>
      <vt:lpstr>4</vt:lpstr>
      <vt:lpstr>'1'!Nyomtatási_cím</vt:lpstr>
      <vt:lpstr>'2'!Nyomtatási_cím</vt:lpstr>
      <vt:lpstr>'3'!Nyomtatási_cím</vt:lpstr>
      <vt:lpstr>'4'!Nyomtatási_cím</vt:lpstr>
      <vt:lpstr>'1'!Nyomtatási_terület</vt:lpstr>
      <vt:lpstr>'2'!Nyomtatási_terület</vt:lpstr>
      <vt:lpstr>'3'!Nyomtatási_terület</vt:lpstr>
      <vt:lpstr>'4'!Nyomtatási_terület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2014-01-31T09:21:39Z</cp:lastPrinted>
  <dcterms:created xsi:type="dcterms:W3CDTF">2006-09-16T00:00:00Z</dcterms:created>
  <dcterms:modified xsi:type="dcterms:W3CDTF">2017-05-10T07:08:10Z</dcterms:modified>
</cp:coreProperties>
</file>