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L13" i="2"/>
  <c r="J18"/>
  <c r="E23"/>
  <c r="E18"/>
  <c r="I18"/>
  <c r="I25" s="1"/>
  <c r="L24"/>
  <c r="L21"/>
  <c r="L20"/>
  <c r="L17"/>
  <c r="L16"/>
  <c r="L15"/>
  <c r="L14"/>
  <c r="L12"/>
  <c r="L11"/>
  <c r="G23"/>
  <c r="F23"/>
  <c r="G18"/>
  <c r="F18"/>
  <c r="H18"/>
  <c r="H25" s="1"/>
  <c r="D23"/>
  <c r="D18"/>
  <c r="L23" l="1"/>
  <c r="K18"/>
  <c r="K25" s="1"/>
  <c r="J25"/>
  <c r="G25"/>
  <c r="E25"/>
  <c r="F25"/>
  <c r="L18"/>
  <c r="L25" s="1"/>
  <c r="D25"/>
</calcChain>
</file>

<file path=xl/sharedStrings.xml><?xml version="1.0" encoding="utf-8"?>
<sst xmlns="http://schemas.openxmlformats.org/spreadsheetml/2006/main" count="40" uniqueCount="38">
  <si>
    <t>sorszám</t>
  </si>
  <si>
    <t>Megnevezés</t>
  </si>
  <si>
    <t>Összes kiadás</t>
  </si>
  <si>
    <t>I.</t>
  </si>
  <si>
    <t xml:space="preserve">II. </t>
  </si>
  <si>
    <t>III.</t>
  </si>
  <si>
    <t>IV.</t>
  </si>
  <si>
    <t>Működési kiadások:</t>
  </si>
  <si>
    <t>Személyi juttatások</t>
  </si>
  <si>
    <t>Munkaadókat terhelő járulékok</t>
  </si>
  <si>
    <t>Dologi kiadások</t>
  </si>
  <si>
    <t xml:space="preserve">Működési kiadások összesen: </t>
  </si>
  <si>
    <t>Felhalmozási kiadások</t>
  </si>
  <si>
    <t>Fejlesztési kiadások</t>
  </si>
  <si>
    <t>Felújítási kiadások</t>
  </si>
  <si>
    <t>Felhalmozási kölcsön törlesztése</t>
  </si>
  <si>
    <t xml:space="preserve">Felhalmozási kiadások összesen: </t>
  </si>
  <si>
    <t xml:space="preserve">Költségvetési kiadások összesen: </t>
  </si>
  <si>
    <t>Céltartalék</t>
  </si>
  <si>
    <t>Önkormányzat</t>
  </si>
  <si>
    <t>Közös Hivatal</t>
  </si>
  <si>
    <t>Összesen</t>
  </si>
  <si>
    <t>I-IV.</t>
  </si>
  <si>
    <t>Irányítószerv alá tartozó ktgv-i szervnek folyósított támogatás</t>
  </si>
  <si>
    <t>Irányítószerv alá tartozó ktgv-i szervnek folyósított támogatásmiatti korrekció</t>
  </si>
  <si>
    <t>szerinti bontásban</t>
  </si>
  <si>
    <t>Támogatások, pénzeszköz átadások</t>
  </si>
  <si>
    <t>2016. évi költségvetési kiadásai előirányzat-csoportok, kiemelt előirányzatok szerinti bontásben</t>
  </si>
  <si>
    <t>Pénzbeli és természetbeni juttatások összesen</t>
  </si>
  <si>
    <t>Eredeti előirányzat</t>
  </si>
  <si>
    <t>Módosított előirányzat</t>
  </si>
  <si>
    <t>Változás    I.</t>
  </si>
  <si>
    <t>Változás   I.</t>
  </si>
  <si>
    <t>Változás     II.</t>
  </si>
  <si>
    <t>Változás   II.</t>
  </si>
  <si>
    <t>Adatok  Ft-ban</t>
  </si>
  <si>
    <t xml:space="preserve">            Kincsesbánya Község Önkormányzata </t>
  </si>
  <si>
    <t>2.  melléklet a 12/2016.(XI.28.) önkormányzati rendelethez; 2.  melléklet a 2/2016.(II.20.) önkormányzati rendelethez</t>
  </si>
</sst>
</file>

<file path=xl/styles.xml><?xml version="1.0" encoding="utf-8"?>
<styleSheet xmlns="http://schemas.openxmlformats.org/spreadsheetml/2006/main">
  <fonts count="3">
    <font>
      <sz val="10"/>
      <name val="Arial CE"/>
      <charset val="238"/>
    </font>
    <font>
      <b/>
      <sz val="12"/>
      <name val="Arial CE"/>
      <charset val="238"/>
    </font>
    <font>
      <sz val="10"/>
      <color rgb="FFFF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3" fontId="0" fillId="0" borderId="2" xfId="0" applyNumberFormat="1" applyFont="1" applyBorder="1"/>
    <xf numFmtId="0" fontId="0" fillId="0" borderId="0" xfId="0" applyFont="1"/>
    <xf numFmtId="0" fontId="0" fillId="0" borderId="2" xfId="0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vertical="center"/>
    </xf>
    <xf numFmtId="0" fontId="0" fillId="0" borderId="2" xfId="0" applyFont="1" applyBorder="1"/>
    <xf numFmtId="0" fontId="0" fillId="0" borderId="0" xfId="0" applyFont="1" applyAlignment="1">
      <alignment wrapText="1"/>
    </xf>
    <xf numFmtId="0" fontId="0" fillId="0" borderId="2" xfId="0" applyFont="1" applyFill="1" applyBorder="1"/>
    <xf numFmtId="0" fontId="0" fillId="0" borderId="2" xfId="0" applyFont="1" applyBorder="1" applyAlignment="1">
      <alignment horizontal="left" vertical="center"/>
    </xf>
    <xf numFmtId="3" fontId="0" fillId="3" borderId="2" xfId="0" applyNumberFormat="1" applyFont="1" applyFill="1" applyBorder="1"/>
    <xf numFmtId="3" fontId="0" fillId="0" borderId="2" xfId="0" applyNumberFormat="1" applyFont="1" applyFill="1" applyBorder="1"/>
    <xf numFmtId="0" fontId="0" fillId="0" borderId="2" xfId="0" applyFont="1" applyBorder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 textRotation="180"/>
    </xf>
    <xf numFmtId="0" fontId="0" fillId="0" borderId="4" xfId="0" applyNumberFormat="1" applyFont="1" applyBorder="1" applyAlignment="1">
      <alignment horizontal="center" vertical="center" textRotation="180"/>
    </xf>
    <xf numFmtId="0" fontId="0" fillId="0" borderId="1" xfId="0" applyNumberFormat="1" applyFont="1" applyBorder="1" applyAlignment="1">
      <alignment horizontal="center" vertical="center" textRotation="180"/>
    </xf>
    <xf numFmtId="0" fontId="0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0" borderId="2" xfId="0" applyFont="1" applyBorder="1"/>
    <xf numFmtId="0" fontId="0" fillId="0" borderId="2" xfId="0" applyFont="1" applyFill="1" applyBorder="1" applyAlignment="1">
      <alignment horizontal="left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left"/>
    </xf>
    <xf numFmtId="0" fontId="0" fillId="0" borderId="2" xfId="0" applyFont="1" applyBorder="1" applyAlignme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O25"/>
  <sheetViews>
    <sheetView tabSelected="1" workbookViewId="0">
      <selection sqref="A1:L1"/>
    </sheetView>
  </sheetViews>
  <sheetFormatPr defaultRowHeight="12.75"/>
  <cols>
    <col min="1" max="1" width="3" customWidth="1"/>
    <col min="2" max="2" width="37.140625" customWidth="1"/>
    <col min="3" max="3" width="5.85546875" hidden="1" customWidth="1"/>
    <col min="4" max="4" width="11.7109375" customWidth="1"/>
    <col min="5" max="5" width="9.5703125" customWidth="1"/>
    <col min="6" max="6" width="10.5703125" customWidth="1"/>
    <col min="7" max="7" width="12.42578125" customWidth="1"/>
    <col min="8" max="8" width="11.42578125" customWidth="1"/>
    <col min="9" max="9" width="9" customWidth="1"/>
    <col min="10" max="10" width="10.28515625" customWidth="1"/>
    <col min="11" max="11" width="10.5703125" customWidth="1"/>
    <col min="12" max="12" width="11.42578125" customWidth="1"/>
  </cols>
  <sheetData>
    <row r="1" spans="1:15">
      <c r="A1" s="22" t="s">
        <v>37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5" s="1" customFormat="1" ht="33.75" customHeight="1">
      <c r="A2" s="14" t="s">
        <v>36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5" s="1" customFormat="1" ht="18.75" customHeight="1">
      <c r="A3" s="14" t="s">
        <v>27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5" ht="18.75" customHeight="1">
      <c r="A4" s="14" t="s">
        <v>25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5" ht="3.75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15">
      <c r="B6" s="21" t="s">
        <v>35</v>
      </c>
      <c r="C6" s="21"/>
      <c r="D6" s="21"/>
      <c r="E6" s="21"/>
      <c r="F6" s="21"/>
      <c r="G6" s="21"/>
      <c r="H6" s="21"/>
      <c r="I6" s="21"/>
      <c r="J6" s="21"/>
      <c r="K6" s="21"/>
      <c r="L6" s="21"/>
      <c r="N6" s="2"/>
    </row>
    <row r="7" spans="1:15" s="4" customFormat="1" ht="23.25" customHeight="1">
      <c r="A7" s="17" t="s">
        <v>0</v>
      </c>
      <c r="B7" s="16" t="s">
        <v>1</v>
      </c>
      <c r="C7" s="16"/>
      <c r="D7" s="15" t="s">
        <v>2</v>
      </c>
      <c r="E7" s="15"/>
      <c r="F7" s="15"/>
      <c r="G7" s="15"/>
      <c r="H7" s="15"/>
      <c r="I7" s="15"/>
      <c r="J7" s="15"/>
      <c r="K7" s="15"/>
      <c r="L7" s="15"/>
    </row>
    <row r="8" spans="1:15" s="4" customFormat="1" ht="22.5" customHeight="1">
      <c r="A8" s="18"/>
      <c r="B8" s="16"/>
      <c r="C8" s="16"/>
      <c r="D8" s="20" t="s">
        <v>19</v>
      </c>
      <c r="E8" s="20"/>
      <c r="F8" s="20"/>
      <c r="G8" s="20"/>
      <c r="H8" s="20" t="s">
        <v>20</v>
      </c>
      <c r="I8" s="20"/>
      <c r="J8" s="20"/>
      <c r="K8" s="20"/>
      <c r="L8" s="16" t="s">
        <v>21</v>
      </c>
    </row>
    <row r="9" spans="1:15" s="4" customFormat="1" ht="25.5">
      <c r="A9" s="19"/>
      <c r="B9" s="16"/>
      <c r="C9" s="16"/>
      <c r="D9" s="5" t="s">
        <v>29</v>
      </c>
      <c r="E9" s="5" t="s">
        <v>31</v>
      </c>
      <c r="F9" s="5" t="s">
        <v>33</v>
      </c>
      <c r="G9" s="5" t="s">
        <v>30</v>
      </c>
      <c r="H9" s="5" t="s">
        <v>29</v>
      </c>
      <c r="I9" s="5" t="s">
        <v>32</v>
      </c>
      <c r="J9" s="5" t="s">
        <v>34</v>
      </c>
      <c r="K9" s="5" t="s">
        <v>30</v>
      </c>
      <c r="L9" s="16"/>
    </row>
    <row r="10" spans="1:15" s="4" customFormat="1" ht="19.5" customHeight="1">
      <c r="A10" s="10" t="s">
        <v>3</v>
      </c>
      <c r="B10" s="25" t="s">
        <v>7</v>
      </c>
      <c r="C10" s="25"/>
      <c r="D10" s="6"/>
      <c r="E10" s="6"/>
      <c r="F10" s="6"/>
      <c r="G10" s="6"/>
      <c r="H10" s="7"/>
      <c r="I10" s="7"/>
      <c r="J10" s="7"/>
      <c r="K10" s="7"/>
      <c r="L10" s="7"/>
    </row>
    <row r="11" spans="1:15" s="4" customFormat="1" ht="19.5" customHeight="1">
      <c r="A11" s="7"/>
      <c r="B11" s="26" t="s">
        <v>8</v>
      </c>
      <c r="C11" s="26"/>
      <c r="D11" s="3">
        <v>39289161</v>
      </c>
      <c r="E11" s="3">
        <v>-394800</v>
      </c>
      <c r="F11" s="3">
        <v>1179380</v>
      </c>
      <c r="G11" s="11">
        <v>40073741</v>
      </c>
      <c r="H11" s="3">
        <v>28894418</v>
      </c>
      <c r="I11" s="3">
        <v>93500</v>
      </c>
      <c r="J11" s="3">
        <v>262624</v>
      </c>
      <c r="K11" s="3">
        <v>29250542</v>
      </c>
      <c r="L11" s="3">
        <f>G11+K11</f>
        <v>69324283</v>
      </c>
      <c r="O11" s="8"/>
    </row>
    <row r="12" spans="1:15" s="4" customFormat="1" ht="19.5" customHeight="1">
      <c r="A12" s="7"/>
      <c r="B12" s="27" t="s">
        <v>9</v>
      </c>
      <c r="C12" s="27"/>
      <c r="D12" s="3">
        <v>10439700</v>
      </c>
      <c r="E12" s="3">
        <v>39204</v>
      </c>
      <c r="F12" s="3">
        <v>396610</v>
      </c>
      <c r="G12" s="11">
        <v>10875514</v>
      </c>
      <c r="H12" s="3">
        <v>7726587</v>
      </c>
      <c r="I12" s="3">
        <v>25245</v>
      </c>
      <c r="J12" s="3">
        <v>36166</v>
      </c>
      <c r="K12" s="3">
        <v>7787998</v>
      </c>
      <c r="L12" s="3">
        <f>G12+K12</f>
        <v>18663512</v>
      </c>
    </row>
    <row r="13" spans="1:15" s="4" customFormat="1" ht="19.5" customHeight="1">
      <c r="A13" s="7"/>
      <c r="B13" s="27" t="s">
        <v>10</v>
      </c>
      <c r="C13" s="27"/>
      <c r="D13" s="3">
        <v>51599244</v>
      </c>
      <c r="E13" s="3">
        <v>3139023</v>
      </c>
      <c r="F13" s="3">
        <v>6687214</v>
      </c>
      <c r="G13" s="11">
        <v>61425481</v>
      </c>
      <c r="H13" s="3">
        <v>3565890</v>
      </c>
      <c r="I13" s="3"/>
      <c r="J13" s="3">
        <v>725759</v>
      </c>
      <c r="K13" s="3">
        <v>4291649</v>
      </c>
      <c r="L13" s="3">
        <f>G13+K13</f>
        <v>65717130</v>
      </c>
    </row>
    <row r="14" spans="1:15" s="4" customFormat="1" ht="24.75" customHeight="1">
      <c r="A14" s="7"/>
      <c r="B14" s="13" t="s">
        <v>23</v>
      </c>
      <c r="C14" s="13"/>
      <c r="D14" s="3">
        <v>36273600</v>
      </c>
      <c r="E14" s="3">
        <v>118745</v>
      </c>
      <c r="F14" s="3">
        <v>244782</v>
      </c>
      <c r="G14" s="3">
        <v>36637127</v>
      </c>
      <c r="H14" s="3"/>
      <c r="I14" s="3"/>
      <c r="J14" s="3"/>
      <c r="K14" s="3"/>
      <c r="L14" s="3">
        <f>G14</f>
        <v>36637127</v>
      </c>
    </row>
    <row r="15" spans="1:15" s="4" customFormat="1" ht="24.75" customHeight="1">
      <c r="A15" s="7"/>
      <c r="B15" s="13" t="s">
        <v>24</v>
      </c>
      <c r="C15" s="13"/>
      <c r="D15" s="3">
        <v>-36273600</v>
      </c>
      <c r="E15" s="3">
        <v>-118745</v>
      </c>
      <c r="F15" s="3">
        <v>-244782</v>
      </c>
      <c r="G15" s="3">
        <v>-36637127</v>
      </c>
      <c r="H15" s="3"/>
      <c r="I15" s="3"/>
      <c r="J15" s="3"/>
      <c r="K15" s="3"/>
      <c r="L15" s="3">
        <f>G15</f>
        <v>-36637127</v>
      </c>
    </row>
    <row r="16" spans="1:15" s="4" customFormat="1" ht="19.5" customHeight="1">
      <c r="A16" s="9"/>
      <c r="B16" s="26" t="s">
        <v>26</v>
      </c>
      <c r="C16" s="26"/>
      <c r="D16" s="12">
        <v>7177063</v>
      </c>
      <c r="E16" s="12">
        <v>6570449</v>
      </c>
      <c r="F16" s="12">
        <v>7633600</v>
      </c>
      <c r="G16" s="12">
        <v>21381112</v>
      </c>
      <c r="H16" s="3">
        <v>0</v>
      </c>
      <c r="I16" s="3"/>
      <c r="J16" s="3"/>
      <c r="K16" s="3"/>
      <c r="L16" s="3">
        <f>G16</f>
        <v>21381112</v>
      </c>
    </row>
    <row r="17" spans="1:12" s="4" customFormat="1" ht="19.5" customHeight="1">
      <c r="A17" s="7"/>
      <c r="B17" s="26" t="s">
        <v>28</v>
      </c>
      <c r="C17" s="26"/>
      <c r="D17" s="3">
        <v>2785000</v>
      </c>
      <c r="E17" s="3"/>
      <c r="F17" s="3"/>
      <c r="G17" s="3">
        <v>2785000</v>
      </c>
      <c r="H17" s="3"/>
      <c r="I17" s="3"/>
      <c r="J17" s="3"/>
      <c r="K17" s="3"/>
      <c r="L17" s="3">
        <f>G17</f>
        <v>2785000</v>
      </c>
    </row>
    <row r="18" spans="1:12" s="4" customFormat="1" ht="19.5" customHeight="1">
      <c r="A18" s="7"/>
      <c r="B18" s="24" t="s">
        <v>11</v>
      </c>
      <c r="C18" s="24"/>
      <c r="D18" s="3">
        <f t="shared" ref="D18:J18" si="0">SUM(D11:D17)</f>
        <v>111290168</v>
      </c>
      <c r="E18" s="3">
        <f t="shared" si="0"/>
        <v>9353876</v>
      </c>
      <c r="F18" s="3">
        <f t="shared" si="0"/>
        <v>15896804</v>
      </c>
      <c r="G18" s="3">
        <f t="shared" si="0"/>
        <v>136540848</v>
      </c>
      <c r="H18" s="3">
        <f t="shared" si="0"/>
        <v>40186895</v>
      </c>
      <c r="I18" s="3">
        <f t="shared" si="0"/>
        <v>118745</v>
      </c>
      <c r="J18" s="3">
        <f t="shared" si="0"/>
        <v>1024549</v>
      </c>
      <c r="K18" s="3">
        <f>SUM(H18:J18)</f>
        <v>41330189</v>
      </c>
      <c r="L18" s="3">
        <f>SUM(L11:L17)</f>
        <v>177871037</v>
      </c>
    </row>
    <row r="19" spans="1:12" s="4" customFormat="1" ht="20.25" customHeight="1">
      <c r="A19" s="7" t="s">
        <v>4</v>
      </c>
      <c r="B19" s="23" t="s">
        <v>12</v>
      </c>
      <c r="C19" s="23"/>
      <c r="D19" s="3"/>
      <c r="E19" s="3"/>
      <c r="F19" s="3"/>
      <c r="G19" s="3"/>
      <c r="H19" s="3"/>
      <c r="I19" s="3"/>
      <c r="J19" s="3"/>
      <c r="K19" s="3"/>
      <c r="L19" s="3"/>
    </row>
    <row r="20" spans="1:12" s="4" customFormat="1" ht="19.5" customHeight="1">
      <c r="A20" s="7"/>
      <c r="B20" s="23" t="s">
        <v>13</v>
      </c>
      <c r="C20" s="23"/>
      <c r="D20" s="3">
        <v>14463499</v>
      </c>
      <c r="E20" s="3">
        <v>1057308</v>
      </c>
      <c r="F20" s="3">
        <v>774464</v>
      </c>
      <c r="G20" s="3">
        <v>16295271</v>
      </c>
      <c r="H20" s="3"/>
      <c r="I20" s="3"/>
      <c r="J20" s="3"/>
      <c r="K20" s="3"/>
      <c r="L20" s="3">
        <f>G20</f>
        <v>16295271</v>
      </c>
    </row>
    <row r="21" spans="1:12" s="4" customFormat="1" ht="19.5" customHeight="1">
      <c r="A21" s="7"/>
      <c r="B21" s="23" t="s">
        <v>14</v>
      </c>
      <c r="C21" s="23"/>
      <c r="D21" s="3">
        <v>14139932</v>
      </c>
      <c r="E21" s="3">
        <v>0</v>
      </c>
      <c r="F21" s="3">
        <v>5757739</v>
      </c>
      <c r="G21" s="3">
        <v>19897671</v>
      </c>
      <c r="H21" s="3"/>
      <c r="I21" s="3"/>
      <c r="J21" s="3"/>
      <c r="K21" s="3"/>
      <c r="L21" s="3">
        <f>G21</f>
        <v>19897671</v>
      </c>
    </row>
    <row r="22" spans="1:12" s="4" customFormat="1" ht="19.5" customHeight="1">
      <c r="A22" s="7" t="s">
        <v>5</v>
      </c>
      <c r="B22" s="23" t="s">
        <v>15</v>
      </c>
      <c r="C22" s="23"/>
      <c r="D22" s="3">
        <v>0</v>
      </c>
      <c r="E22" s="3"/>
      <c r="F22" s="3"/>
      <c r="G22" s="3"/>
      <c r="H22" s="3"/>
      <c r="I22" s="3"/>
      <c r="J22" s="3"/>
      <c r="K22" s="3"/>
      <c r="L22" s="3">
        <v>0</v>
      </c>
    </row>
    <row r="23" spans="1:12" s="4" customFormat="1" ht="19.5" customHeight="1">
      <c r="A23" s="7"/>
      <c r="B23" s="23" t="s">
        <v>16</v>
      </c>
      <c r="C23" s="23"/>
      <c r="D23" s="3">
        <f>SUM(D20:D22)</f>
        <v>28603431</v>
      </c>
      <c r="E23" s="3">
        <f>SUM(E20:E22)</f>
        <v>1057308</v>
      </c>
      <c r="F23" s="3">
        <f>SUM(F20:F22)</f>
        <v>6532203</v>
      </c>
      <c r="G23" s="3">
        <f>SUM(G20:G22)</f>
        <v>36192942</v>
      </c>
      <c r="H23" s="3"/>
      <c r="I23" s="3"/>
      <c r="J23" s="3"/>
      <c r="K23" s="3"/>
      <c r="L23" s="3">
        <f>SUM(L20:L22)</f>
        <v>36192942</v>
      </c>
    </row>
    <row r="24" spans="1:12" s="4" customFormat="1" ht="19.5" customHeight="1">
      <c r="A24" s="7" t="s">
        <v>6</v>
      </c>
      <c r="B24" s="23" t="s">
        <v>18</v>
      </c>
      <c r="C24" s="23"/>
      <c r="D24" s="3">
        <v>6200000</v>
      </c>
      <c r="E24" s="3">
        <v>-4919760</v>
      </c>
      <c r="F24" s="3">
        <v>-1129083</v>
      </c>
      <c r="G24" s="3">
        <v>151157</v>
      </c>
      <c r="H24" s="3"/>
      <c r="I24" s="3"/>
      <c r="J24" s="3"/>
      <c r="K24" s="3"/>
      <c r="L24" s="3">
        <f>G24</f>
        <v>151157</v>
      </c>
    </row>
    <row r="25" spans="1:12" s="4" customFormat="1" ht="19.5" customHeight="1">
      <c r="A25" s="7" t="s">
        <v>22</v>
      </c>
      <c r="B25" s="23" t="s">
        <v>17</v>
      </c>
      <c r="C25" s="23"/>
      <c r="D25" s="11">
        <f>SUM(D23:D24,D18)</f>
        <v>146093599</v>
      </c>
      <c r="E25" s="3">
        <f>E18+E23+E24</f>
        <v>5491424</v>
      </c>
      <c r="F25" s="3">
        <f>F18+F23+F24</f>
        <v>21299924</v>
      </c>
      <c r="G25" s="3">
        <f>G18+G23+G24</f>
        <v>172884947</v>
      </c>
      <c r="H25" s="11">
        <f>H18</f>
        <v>40186895</v>
      </c>
      <c r="I25" s="3">
        <f>SUM(I18:I24)</f>
        <v>118745</v>
      </c>
      <c r="J25" s="3">
        <f>SUM(J18:J24)</f>
        <v>1024549</v>
      </c>
      <c r="K25" s="3">
        <f>SUM(K18:K24)</f>
        <v>41330189</v>
      </c>
      <c r="L25" s="11">
        <f>SUM(L18,L23,L24)</f>
        <v>214215136</v>
      </c>
    </row>
  </sheetData>
  <mergeCells count="28">
    <mergeCell ref="A1:L1"/>
    <mergeCell ref="A2:L2"/>
    <mergeCell ref="B25:C25"/>
    <mergeCell ref="B23:C23"/>
    <mergeCell ref="B22:C22"/>
    <mergeCell ref="B24:C24"/>
    <mergeCell ref="B19:C19"/>
    <mergeCell ref="B20:C20"/>
    <mergeCell ref="B21:C21"/>
    <mergeCell ref="B18:C18"/>
    <mergeCell ref="B10:C10"/>
    <mergeCell ref="B17:C17"/>
    <mergeCell ref="B11:C11"/>
    <mergeCell ref="B13:C13"/>
    <mergeCell ref="B16:C16"/>
    <mergeCell ref="B12:C12"/>
    <mergeCell ref="B15:C15"/>
    <mergeCell ref="B14:C14"/>
    <mergeCell ref="A3:L3"/>
    <mergeCell ref="A4:L4"/>
    <mergeCell ref="A5:L5"/>
    <mergeCell ref="D7:L7"/>
    <mergeCell ref="L8:L9"/>
    <mergeCell ref="A7:A9"/>
    <mergeCell ref="B7:C9"/>
    <mergeCell ref="D8:G8"/>
    <mergeCell ref="H8:K8"/>
    <mergeCell ref="B6:L6"/>
  </mergeCells>
  <phoneticPr fontId="0" type="noConversion"/>
  <printOptions horizontalCentered="1"/>
  <pageMargins left="0.25" right="0.25" top="0.75" bottom="0.75" header="0.3" footer="0.3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2016-11-10T13:35:11Z</cp:lastPrinted>
  <dcterms:created xsi:type="dcterms:W3CDTF">2001-03-10T10:34:29Z</dcterms:created>
  <dcterms:modified xsi:type="dcterms:W3CDTF">2016-11-28T10:45:00Z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