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Költségvetés 2019\Költségvetés módosítás I\"/>
    </mc:Choice>
  </mc:AlternateContent>
  <xr:revisionPtr revIDLastSave="0" documentId="13_ncr:1_{9DB92F32-DE7D-46AC-827A-5DDEAA6C9E43}" xr6:coauthVersionLast="45" xr6:coauthVersionMax="45" xr10:uidLastSave="{00000000-0000-0000-0000-000000000000}"/>
  <bookViews>
    <workbookView xWindow="-120" yWindow="-120" windowWidth="29040" windowHeight="15840" activeTab="1" xr2:uid="{3D5145D6-6870-4D10-8C3A-ACD9E9D4D0D9}"/>
  </bookViews>
  <sheets>
    <sheet name="költségvetési kiadások" sheetId="1" r:id="rId1"/>
    <sheet name="költségvetési bevételek" sheetId="2" r:id="rId2"/>
    <sheet name="Finanszírozási kiadások" sheetId="3" state="hidden" r:id="rId3"/>
    <sheet name="Finanszírozási bevételek" sheetId="4" state="hidden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00" i="1" l="1"/>
  <c r="F107" i="1" l="1"/>
  <c r="J112" i="2"/>
  <c r="J91" i="2"/>
  <c r="J90" i="2"/>
  <c r="J89" i="2"/>
  <c r="H92" i="2"/>
  <c r="I92" i="2"/>
  <c r="G92" i="2"/>
  <c r="C92" i="2"/>
  <c r="J92" i="2" l="1"/>
  <c r="J6" i="2" l="1"/>
  <c r="J7" i="2"/>
  <c r="J8" i="2"/>
  <c r="J9" i="2"/>
  <c r="J10" i="2"/>
  <c r="J12" i="2"/>
  <c r="J13" i="2"/>
  <c r="J14" i="2"/>
  <c r="J15" i="2"/>
  <c r="J16" i="2"/>
  <c r="J18" i="2"/>
  <c r="J19" i="2"/>
  <c r="J20" i="2"/>
  <c r="J21" i="2"/>
  <c r="J22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9" i="2"/>
  <c r="J41" i="2"/>
  <c r="J42" i="2"/>
  <c r="J43" i="2"/>
  <c r="J44" i="2"/>
  <c r="J45" i="2"/>
  <c r="J46" i="2"/>
  <c r="J47" i="2"/>
  <c r="J48" i="2"/>
  <c r="J49" i="2"/>
  <c r="J51" i="2"/>
  <c r="J52" i="2"/>
  <c r="J54" i="2"/>
  <c r="J55" i="2"/>
  <c r="J57" i="2"/>
  <c r="J58" i="2"/>
  <c r="J59" i="2"/>
  <c r="J60" i="2"/>
  <c r="J61" i="2"/>
  <c r="J63" i="2"/>
  <c r="J64" i="2"/>
  <c r="J65" i="2"/>
  <c r="J66" i="2"/>
  <c r="J67" i="2"/>
  <c r="J69" i="2"/>
  <c r="J70" i="2"/>
  <c r="J71" i="2"/>
  <c r="J72" i="2"/>
  <c r="J73" i="2"/>
  <c r="J5" i="2"/>
  <c r="I56" i="2"/>
  <c r="H56" i="2" l="1"/>
  <c r="H17" i="2"/>
  <c r="H75" i="2" l="1"/>
  <c r="G74" i="2"/>
  <c r="J74" i="2" s="1"/>
  <c r="G68" i="2"/>
  <c r="J68" i="2" s="1"/>
  <c r="G62" i="2"/>
  <c r="J62" i="2" s="1"/>
  <c r="G53" i="2"/>
  <c r="G50" i="2"/>
  <c r="J50" i="2" s="1"/>
  <c r="G38" i="2"/>
  <c r="G23" i="2"/>
  <c r="J23" i="2" s="1"/>
  <c r="G11" i="2"/>
  <c r="G40" i="2" l="1"/>
  <c r="J40" i="2" s="1"/>
  <c r="J38" i="2"/>
  <c r="G17" i="2"/>
  <c r="J11" i="2"/>
  <c r="G56" i="2"/>
  <c r="J56" i="2" s="1"/>
  <c r="J53" i="2"/>
  <c r="J7" i="1"/>
  <c r="J8" i="1"/>
  <c r="J9" i="1"/>
  <c r="J10" i="1"/>
  <c r="J11" i="1"/>
  <c r="J12" i="1"/>
  <c r="J13" i="1"/>
  <c r="J14" i="1"/>
  <c r="J15" i="1"/>
  <c r="J16" i="1"/>
  <c r="J17" i="1"/>
  <c r="J18" i="1"/>
  <c r="J20" i="1"/>
  <c r="J21" i="1"/>
  <c r="J22" i="1"/>
  <c r="J25" i="1"/>
  <c r="J26" i="1"/>
  <c r="J27" i="1"/>
  <c r="J28" i="1"/>
  <c r="J30" i="1"/>
  <c r="J31" i="1"/>
  <c r="J33" i="1"/>
  <c r="J34" i="1"/>
  <c r="J35" i="1"/>
  <c r="J36" i="1"/>
  <c r="J37" i="1"/>
  <c r="J38" i="1"/>
  <c r="J39" i="1"/>
  <c r="J41" i="1"/>
  <c r="J42" i="1"/>
  <c r="J43" i="1"/>
  <c r="J44" i="1"/>
  <c r="J45" i="1"/>
  <c r="J46" i="1"/>
  <c r="J47" i="1"/>
  <c r="J48" i="1"/>
  <c r="J51" i="1"/>
  <c r="J52" i="1"/>
  <c r="J53" i="1"/>
  <c r="J54" i="1"/>
  <c r="J55" i="1"/>
  <c r="J56" i="1"/>
  <c r="J57" i="1"/>
  <c r="J58" i="1"/>
  <c r="J60" i="1"/>
  <c r="J61" i="1"/>
  <c r="J62" i="1"/>
  <c r="J63" i="1"/>
  <c r="J65" i="1"/>
  <c r="J66" i="1"/>
  <c r="J67" i="1"/>
  <c r="J68" i="1"/>
  <c r="J69" i="1"/>
  <c r="J70" i="1"/>
  <c r="J71" i="1"/>
  <c r="J72" i="1"/>
  <c r="J73" i="1"/>
  <c r="J74" i="1"/>
  <c r="J75" i="1"/>
  <c r="J77" i="1"/>
  <c r="J78" i="1"/>
  <c r="J79" i="1"/>
  <c r="J80" i="1"/>
  <c r="J81" i="1"/>
  <c r="J82" i="1"/>
  <c r="J83" i="1"/>
  <c r="J85" i="1"/>
  <c r="J86" i="1"/>
  <c r="J87" i="1"/>
  <c r="J88" i="1"/>
  <c r="J90" i="1"/>
  <c r="J91" i="1"/>
  <c r="J92" i="1"/>
  <c r="J93" i="1"/>
  <c r="J94" i="1"/>
  <c r="J95" i="1"/>
  <c r="J96" i="1"/>
  <c r="J97" i="1"/>
  <c r="J98" i="1"/>
  <c r="J99" i="1"/>
  <c r="J6" i="1"/>
  <c r="I84" i="1"/>
  <c r="I49" i="1"/>
  <c r="I50" i="1" s="1"/>
  <c r="I19" i="1"/>
  <c r="I24" i="1" s="1"/>
  <c r="I100" i="1" l="1"/>
  <c r="G75" i="2"/>
  <c r="J75" i="2" s="1"/>
  <c r="J17" i="2"/>
  <c r="H49" i="1"/>
  <c r="H40" i="1"/>
  <c r="H19" i="1"/>
  <c r="H24" i="1" s="1"/>
  <c r="H50" i="1" l="1"/>
  <c r="H100" i="1"/>
  <c r="G89" i="1"/>
  <c r="J89" i="1" s="1"/>
  <c r="G84" i="1"/>
  <c r="J84" i="1" s="1"/>
  <c r="G64" i="1"/>
  <c r="J64" i="1" s="1"/>
  <c r="G59" i="1"/>
  <c r="J59" i="1" s="1"/>
  <c r="G49" i="1"/>
  <c r="J49" i="1" s="1"/>
  <c r="G40" i="1"/>
  <c r="J40" i="1" s="1"/>
  <c r="G32" i="1"/>
  <c r="J32" i="1" s="1"/>
  <c r="G29" i="1"/>
  <c r="G23" i="1"/>
  <c r="J23" i="1" s="1"/>
  <c r="G19" i="1"/>
  <c r="J19" i="1" s="1"/>
  <c r="G76" i="1" l="1"/>
  <c r="J76" i="1" s="1"/>
  <c r="G24" i="1"/>
  <c r="J24" i="1" s="1"/>
  <c r="G50" i="1"/>
  <c r="J50" i="1" s="1"/>
  <c r="J29" i="1"/>
  <c r="J100" i="1" l="1"/>
  <c r="J107" i="1" s="1"/>
  <c r="F6" i="2"/>
  <c r="F7" i="2"/>
  <c r="F8" i="2"/>
  <c r="F9" i="2"/>
  <c r="F10" i="2"/>
  <c r="F12" i="2"/>
  <c r="F13" i="2"/>
  <c r="F14" i="2"/>
  <c r="F15" i="2"/>
  <c r="F16" i="2"/>
  <c r="F18" i="2"/>
  <c r="F19" i="2"/>
  <c r="F20" i="2"/>
  <c r="F21" i="2"/>
  <c r="F22" i="2"/>
  <c r="F24" i="2"/>
  <c r="F25" i="2"/>
  <c r="F26" i="2"/>
  <c r="F27" i="2"/>
  <c r="F28" i="2"/>
  <c r="F30" i="2"/>
  <c r="F31" i="2"/>
  <c r="F32" i="2"/>
  <c r="F33" i="2"/>
  <c r="F34" i="2"/>
  <c r="F35" i="2"/>
  <c r="F36" i="2"/>
  <c r="F37" i="2"/>
  <c r="F39" i="2"/>
  <c r="F41" i="2"/>
  <c r="F42" i="2"/>
  <c r="F43" i="2"/>
  <c r="F44" i="2"/>
  <c r="F45" i="2"/>
  <c r="F46" i="2"/>
  <c r="F47" i="2"/>
  <c r="F48" i="2"/>
  <c r="F49" i="2"/>
  <c r="F51" i="2"/>
  <c r="F52" i="2"/>
  <c r="F54" i="2"/>
  <c r="F55" i="2"/>
  <c r="F57" i="2"/>
  <c r="F58" i="2"/>
  <c r="F59" i="2"/>
  <c r="F60" i="2"/>
  <c r="F61" i="2"/>
  <c r="F63" i="2"/>
  <c r="F64" i="2"/>
  <c r="F65" i="2"/>
  <c r="F66" i="2"/>
  <c r="F67" i="2"/>
  <c r="F69" i="2"/>
  <c r="F70" i="2"/>
  <c r="F71" i="2"/>
  <c r="F72" i="2"/>
  <c r="F73" i="2"/>
  <c r="F5" i="2"/>
  <c r="F7" i="1"/>
  <c r="F8" i="1"/>
  <c r="F9" i="1"/>
  <c r="F10" i="1"/>
  <c r="F11" i="1"/>
  <c r="F12" i="1"/>
  <c r="F13" i="1"/>
  <c r="F14" i="1"/>
  <c r="F15" i="1"/>
  <c r="F16" i="1"/>
  <c r="F17" i="1"/>
  <c r="F18" i="1"/>
  <c r="F20" i="1"/>
  <c r="F21" i="1"/>
  <c r="F22" i="1"/>
  <c r="F25" i="1"/>
  <c r="F26" i="1"/>
  <c r="F27" i="1"/>
  <c r="F28" i="1"/>
  <c r="F30" i="1"/>
  <c r="F31" i="1"/>
  <c r="F33" i="1"/>
  <c r="F34" i="1"/>
  <c r="F35" i="1"/>
  <c r="F36" i="1"/>
  <c r="F37" i="1"/>
  <c r="F38" i="1"/>
  <c r="F39" i="1"/>
  <c r="F41" i="1"/>
  <c r="F42" i="1"/>
  <c r="F44" i="1"/>
  <c r="F45" i="1"/>
  <c r="F46" i="1"/>
  <c r="F47" i="1"/>
  <c r="F48" i="1"/>
  <c r="F51" i="1"/>
  <c r="F52" i="1"/>
  <c r="F53" i="1"/>
  <c r="F54" i="1"/>
  <c r="F55" i="1"/>
  <c r="F56" i="1"/>
  <c r="F57" i="1"/>
  <c r="F58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7" i="1"/>
  <c r="F78" i="1"/>
  <c r="F79" i="1"/>
  <c r="F80" i="1"/>
  <c r="F81" i="1"/>
  <c r="F82" i="1"/>
  <c r="F83" i="1"/>
  <c r="F85" i="1"/>
  <c r="F86" i="1"/>
  <c r="F87" i="1"/>
  <c r="F88" i="1"/>
  <c r="F90" i="1"/>
  <c r="F91" i="1"/>
  <c r="F92" i="1"/>
  <c r="F93" i="1"/>
  <c r="F94" i="1"/>
  <c r="F95" i="1"/>
  <c r="F96" i="1"/>
  <c r="F97" i="1"/>
  <c r="F98" i="1"/>
  <c r="F99" i="1"/>
  <c r="F6" i="1"/>
  <c r="C89" i="1"/>
  <c r="F89" i="1" s="1"/>
  <c r="C84" i="1"/>
  <c r="F84" i="1" s="1"/>
  <c r="C76" i="1"/>
  <c r="F76" i="1" s="1"/>
  <c r="C59" i="1"/>
  <c r="F59" i="1" s="1"/>
  <c r="E49" i="1"/>
  <c r="D49" i="1"/>
  <c r="C49" i="1"/>
  <c r="E43" i="1"/>
  <c r="D43" i="1"/>
  <c r="C43" i="1"/>
  <c r="E40" i="1"/>
  <c r="D40" i="1"/>
  <c r="C40" i="1"/>
  <c r="D32" i="1"/>
  <c r="C32" i="1"/>
  <c r="D29" i="1"/>
  <c r="C29" i="1"/>
  <c r="C23" i="1"/>
  <c r="F23" i="1" s="1"/>
  <c r="E19" i="1"/>
  <c r="E24" i="1" s="1"/>
  <c r="D19" i="1"/>
  <c r="C19" i="1"/>
  <c r="J110" i="2"/>
  <c r="J109" i="2"/>
  <c r="J108" i="2"/>
  <c r="J107" i="2"/>
  <c r="J106" i="2"/>
  <c r="J105" i="2"/>
  <c r="J104" i="2"/>
  <c r="J103" i="2"/>
  <c r="J102" i="2"/>
  <c r="J101" i="2"/>
  <c r="J100" i="2"/>
  <c r="J99" i="2"/>
  <c r="J98" i="2"/>
  <c r="J97" i="2"/>
  <c r="J96" i="2"/>
  <c r="J95" i="2"/>
  <c r="J94" i="2"/>
  <c r="J93" i="2"/>
  <c r="F88" i="2"/>
  <c r="F87" i="2"/>
  <c r="F86" i="2"/>
  <c r="F85" i="2"/>
  <c r="F84" i="2"/>
  <c r="F83" i="2"/>
  <c r="F82" i="2"/>
  <c r="F81" i="2"/>
  <c r="F80" i="2"/>
  <c r="F29" i="1" l="1"/>
  <c r="F40" i="1"/>
  <c r="F32" i="1"/>
  <c r="F43" i="1"/>
  <c r="F49" i="1"/>
  <c r="D50" i="1"/>
  <c r="D100" i="1" s="1"/>
  <c r="E50" i="1"/>
  <c r="E100" i="1" s="1"/>
  <c r="F19" i="1"/>
  <c r="C24" i="1"/>
  <c r="F24" i="1" s="1"/>
  <c r="C50" i="1"/>
  <c r="D56" i="2"/>
  <c r="C74" i="2"/>
  <c r="F74" i="2" s="1"/>
  <c r="C68" i="2"/>
  <c r="F68" i="2" s="1"/>
  <c r="C62" i="2"/>
  <c r="F62" i="2" s="1"/>
  <c r="C53" i="2"/>
  <c r="F53" i="2" s="1"/>
  <c r="C50" i="2"/>
  <c r="F50" i="2" s="1"/>
  <c r="C38" i="2"/>
  <c r="F38" i="2" s="1"/>
  <c r="C29" i="2"/>
  <c r="F29" i="2" s="1"/>
  <c r="C23" i="2"/>
  <c r="F23" i="2" s="1"/>
  <c r="C11" i="2"/>
  <c r="F11" i="2" s="1"/>
  <c r="F50" i="1" l="1"/>
  <c r="C100" i="1"/>
  <c r="F100" i="1" s="1"/>
  <c r="C17" i="2"/>
  <c r="F17" i="2" s="1"/>
  <c r="C40" i="2"/>
  <c r="F40" i="2" s="1"/>
  <c r="C56" i="2"/>
  <c r="F56" i="2" s="1"/>
  <c r="C75" i="2" l="1"/>
  <c r="F75" i="2" l="1"/>
  <c r="F112" i="2" s="1"/>
  <c r="XFA38" i="2"/>
</calcChain>
</file>

<file path=xl/sharedStrings.xml><?xml version="1.0" encoding="utf-8"?>
<sst xmlns="http://schemas.openxmlformats.org/spreadsheetml/2006/main" count="247" uniqueCount="217">
  <si>
    <t>Törvény szerinti illetmények, munkabérek (K1101)</t>
  </si>
  <si>
    <t>Normatív jutalmak (K1102)</t>
  </si>
  <si>
    <t>Céljuttatás, projektprémium (K1103)</t>
  </si>
  <si>
    <t>Készenléti, ügyeleti, helyettesítési díj, túlóra, túlszolgálat (K1104)</t>
  </si>
  <si>
    <t>Végkielégítés (K1105)</t>
  </si>
  <si>
    <t>Jubileumi jutalom (K1106)</t>
  </si>
  <si>
    <t>Béren kívüli juttatások (K1107)</t>
  </si>
  <si>
    <t>Ruházati költségtérítés (K1108)</t>
  </si>
  <si>
    <t>Közlekedési költségtérítés (K1109)</t>
  </si>
  <si>
    <t>Egyéb költségtérítések (K1110)</t>
  </si>
  <si>
    <t>Lakhatási támogatások (K1111)</t>
  </si>
  <si>
    <t>Szociális támogatások (K1112)</t>
  </si>
  <si>
    <t>Foglalkoztatottak egyéb személyi juttatásai (K1113)</t>
  </si>
  <si>
    <t>Foglalkoztatottak személyi juttatásai (=01+…+13) (K11)</t>
  </si>
  <si>
    <t>Választott tisztségviselők juttatásai (K121)</t>
  </si>
  <si>
    <t>Munkavégzésre irányuló egyéb jogviszonyban nem saját foglalkoztatottnak fizetett juttatások (K122)</t>
  </si>
  <si>
    <t>Egyéb külső személyi juttatások (K123)</t>
  </si>
  <si>
    <t>Külső személyi juttatások (=15+16+17) (K12)</t>
  </si>
  <si>
    <t>Személyi juttatások (=14+18) (K1)</t>
  </si>
  <si>
    <t>Munkaadókat terhelő járulékok és szociális hozzájárulási adó (K2)</t>
  </si>
  <si>
    <t>Szakmai anyagok beszerzése (K311)</t>
  </si>
  <si>
    <t>Üzemeltetési anyagok beszerzése (K312)</t>
  </si>
  <si>
    <t>Árubeszerzés (K313)</t>
  </si>
  <si>
    <t>Készletbeszerzés (=21+22+23) (K31)</t>
  </si>
  <si>
    <t>Informatikai szolgáltatások igénybevétele (K321)</t>
  </si>
  <si>
    <t>Egyéb kommunikációs szolgáltatások (K322)</t>
  </si>
  <si>
    <t>Kommunikációs szolgáltatások (=25+26) (K32)</t>
  </si>
  <si>
    <t>Közüzemi díjak (K331)</t>
  </si>
  <si>
    <t>Vásárolt élelmezés (K332)</t>
  </si>
  <si>
    <t>Bérleti és lízing díjak (K333)</t>
  </si>
  <si>
    <t>Karbantartási, kisjavítási szolgáltatások (K334)</t>
  </si>
  <si>
    <t>Közvetített szolgáltatások (K335)</t>
  </si>
  <si>
    <t>Szakmai tevékenységet segítő szolgáltatások (K336)</t>
  </si>
  <si>
    <t>Egyéb szolgáltatások (K337)</t>
  </si>
  <si>
    <t>Szolgáltatási kiadások (=28+…+34) (K33)</t>
  </si>
  <si>
    <t>Kiküldetések kiadásai (K341)</t>
  </si>
  <si>
    <t>Reklám- és propagandakiadások (K342)</t>
  </si>
  <si>
    <t>Kiküldetések, reklám- és propagandakiadások (=36+37) (K34)</t>
  </si>
  <si>
    <t>Működési célú előzetesen felszámított általános forgalmi adó (K351)</t>
  </si>
  <si>
    <t>Fizetendő általános forgalmi adó (K352)</t>
  </si>
  <si>
    <t>Kamatkiadások (K353)</t>
  </si>
  <si>
    <t>Egyéb pénzügyi műveletek kiadásai (K354)</t>
  </si>
  <si>
    <t>Egyéb dologi kiadások (K355)</t>
  </si>
  <si>
    <t>Különféle befizetések és egyéb dologi kiadások (=39+…+43) (K35)</t>
  </si>
  <si>
    <t>Dologi kiadások (=24+27+35+38+44) (K3)</t>
  </si>
  <si>
    <t>Társadalombiztosítási ellátások (K41)</t>
  </si>
  <si>
    <t>Családi támogatások (K42)</t>
  </si>
  <si>
    <t>Pénzbeli kárpótlások, kártérítések (K43)</t>
  </si>
  <si>
    <t>Betegséggel kapcsolatos (nem társadalombiztosítási) ellátások (K44)</t>
  </si>
  <si>
    <t>Foglalkoztatással, munkanélküliséggel kapcsolatos ellátások (K45)</t>
  </si>
  <si>
    <t>Lakhatással kapcsolatos ellátások (K46)</t>
  </si>
  <si>
    <t>Intézményi ellátottak pénzbeli juttatásai (K47)</t>
  </si>
  <si>
    <t>Egyéb nem intézményi ellátások (K48)</t>
  </si>
  <si>
    <t>Ellátottak pénzbeli juttatásai (=46+...+53) (K4)</t>
  </si>
  <si>
    <t>Nemzetközi kötelezettségek (K501)</t>
  </si>
  <si>
    <t>A helyi önkormányzatok előző évi elszámolásából származó kiadások (K5021)</t>
  </si>
  <si>
    <t>A helyi önkormányzatok törvényi előíráson alapuló befizetései (K5022)</t>
  </si>
  <si>
    <t>Egyéb elvonások, befizetések (K5023)</t>
  </si>
  <si>
    <t>Elvonások és befizetések (=56+57+58) (K502)</t>
  </si>
  <si>
    <t>Működési célú garancia- és kezességvállalásból származó kifizetés államháztartáson belülre (K503)</t>
  </si>
  <si>
    <t>Működési célú visszatérítendő támogatások, kölcsönök nyújtása államháztartáson belülre (K504)</t>
  </si>
  <si>
    <t>Működési célú visszatérítendő támogatások, kölcsönök törlesztése államháztartáson belülre (K505)</t>
  </si>
  <si>
    <t>Egyéb működési célú támogatások államháztartáson belülre (K506)</t>
  </si>
  <si>
    <t>Működési célú garancia- és kezességvállalásból származó kifizetés államháztartáson kívülre (K507)</t>
  </si>
  <si>
    <t>Működési célú visszatérítendő támogatások, kölcsönök nyújtása államháztartáson kívülre (K508)</t>
  </si>
  <si>
    <t>Árkiegészítések, ártámogatások (K509)</t>
  </si>
  <si>
    <t>Kamattámogatások (K510)</t>
  </si>
  <si>
    <t>Működési célú támogatások az Európai Uniónak (K511)</t>
  </si>
  <si>
    <t>Egyéb működési célú támogatások államháztartáson kívülre (K512)</t>
  </si>
  <si>
    <t>Tartalékok (K513)</t>
  </si>
  <si>
    <t>Egyéb működési célú kiadások (=55+59+…+70) (K5)</t>
  </si>
  <si>
    <t>Immateriális javak beszerzése, létesítése (K61)</t>
  </si>
  <si>
    <t>Ingatlanok beszerzése, létesítése (K62)</t>
  </si>
  <si>
    <t>Informatikai eszközök beszerzése, létesítése (K63)</t>
  </si>
  <si>
    <t>Egyéb tárgyi eszközök beszerzése, létesítése (K64)</t>
  </si>
  <si>
    <t>Részesedések beszerzése (K65)</t>
  </si>
  <si>
    <t>Meglévő részesedések növeléséhez kapcsolódó kiadások (K66)</t>
  </si>
  <si>
    <t>Beruházási célú előzetesen felszámított általános forgalmi adó (K67)</t>
  </si>
  <si>
    <t>Beruházások (=72+…+78) (K6)</t>
  </si>
  <si>
    <t>Ingatlanok felújítása (K71)</t>
  </si>
  <si>
    <t>Informatikai eszközök felújítása (K72)</t>
  </si>
  <si>
    <t>Egyéb tárgyi eszközök felújítása (K73)</t>
  </si>
  <si>
    <t>Felújítási célú előzetesen felszámított általános forgalmi adó (K74)</t>
  </si>
  <si>
    <t>Felújítások (=80+...+83) (K7)</t>
  </si>
  <si>
    <t>Felhalmozási célú garancia- és kezességvállalásból származó kifizetés államháztartáson belülre (K81)</t>
  </si>
  <si>
    <t>Felhalmozási célú visszatérítendő támogatások, kölcsönök nyújtása államháztartáson belülre (K82)</t>
  </si>
  <si>
    <t>Felhalmozási célú visszatérítendő támogatások, kölcsönök törlesztése államháztartáson belülre (K83)</t>
  </si>
  <si>
    <t>Egyéb felhalmozási célú támogatások államháztartáson belülre (K84)</t>
  </si>
  <si>
    <t>Felhalmozási célú garancia- és kezességvállalásból származó kifizetés államháztartáson kívülre (K85)</t>
  </si>
  <si>
    <t>Felhalmozási célú visszatérítendő támogatások, kölcsönök nyújtása államháztartáson kívülre (K86)</t>
  </si>
  <si>
    <t>Lakástámogatás (K87)</t>
  </si>
  <si>
    <t>Felhalmozási célú támogatások az Európai Uniónak (K88)</t>
  </si>
  <si>
    <t>Egyéb felhalmozási célú támogatások államháztartáson kívülre (K89)</t>
  </si>
  <si>
    <t>Egyéb felhalmozási célú kiadások (=85+…+93) (K8)</t>
  </si>
  <si>
    <t>Költségvetési kiadások (=19+20+45+54+71+79+84+94) (K1-K8)</t>
  </si>
  <si>
    <t>Sorszám</t>
  </si>
  <si>
    <t>Megnevezés</t>
  </si>
  <si>
    <t>Eredeti előirányzat</t>
  </si>
  <si>
    <t>Helyi önkormányzatok működésének általános támogatása (B111)</t>
  </si>
  <si>
    <t>Települési önkormányzatok egyes köznevelési feladatainak támogatása (B112)</t>
  </si>
  <si>
    <t>Települési önkormányzatok kulturális feladatainak támogatása (B114)</t>
  </si>
  <si>
    <t>Működési célú költségvetési támogatások és kiegészítő támogatások (B115)</t>
  </si>
  <si>
    <t>Elszámolásból származó bevételek (B116)</t>
  </si>
  <si>
    <t>Önkormányzatok működési támogatásai (=01+…+06) (B11)</t>
  </si>
  <si>
    <t>Elvonások és befizetések bevételei (B12)</t>
  </si>
  <si>
    <t>Működési célú garancia- és kezességvállalásból származó megtérülések államháztartáson belülről (B13)</t>
  </si>
  <si>
    <t>Felhalmozási célú önkormányzati támogatások (B21)</t>
  </si>
  <si>
    <t>Felhalmozási célú garancia- és kezességvállalásból származó megtérülések államháztartáson belülről (B22)</t>
  </si>
  <si>
    <t>Pénzügyi monopóliumok nyereségét terhelő adók (B353)</t>
  </si>
  <si>
    <t>Készletértékesítés ellenértéke (B401)</t>
  </si>
  <si>
    <t>Ellátási díjak (B405)</t>
  </si>
  <si>
    <t>Kiszámlázott általános forgalmi adó (B406)</t>
  </si>
  <si>
    <t>Általános forgalmi adó visszatérítése (B407)</t>
  </si>
  <si>
    <t>Részesedésekből származó pénzügyi műveletek bevételei (B4091)</t>
  </si>
  <si>
    <t>Biztosító által fizetett kártérítés (B410)</t>
  </si>
  <si>
    <t>Egyéb tárgyi eszközök értékesítése (B53)</t>
  </si>
  <si>
    <t>Részesedések megszűnéséhez kapcsolódó bevételek (B55)</t>
  </si>
  <si>
    <t>Működési célú garancia- és kezességvállalásból származó megtérülések államháztartáson kívülről (B61)</t>
  </si>
  <si>
    <t>Működési célú visszatérítendő támogatások, kölcsönök visszatérülése az Európai Uniótól (B62)</t>
  </si>
  <si>
    <t>Működési célú visszatérítendő támogatások, kölcsönök visszatérülése kormányoktól és más nemzetközi szervezetektől (B63)</t>
  </si>
  <si>
    <t>Felhalmozási célú garancia- és kezességvállalásból származó megtérülések államháztartáson kívülről (B71)</t>
  </si>
  <si>
    <t>Felhalmozási célú visszatérítendő támogatások, kölcsönök visszatérülése az Európai Uniótól (B72)</t>
  </si>
  <si>
    <t>Felhalmozási célú visszatérítendő támogatások, kölcsönök visszatérülése kormányoktól és más nemzetközi szervezetektől (B73)</t>
  </si>
  <si>
    <t>Települési önkormányzatok szociális gyermekjóléti és gyermekétkeztetési feladatainak támogatása (B113)</t>
  </si>
  <si>
    <t>Működési célú visszatérítendő támogatások, kölcsönök visszatérülése államháztartáson belülről (B14)</t>
  </si>
  <si>
    <t>Működési célú visszatérítendő támogatások, kölcsönök igénybevétele államháztartáson belülről (B15)</t>
  </si>
  <si>
    <t>Egyéb működési célú támogatások bevételei államháztartáson belülről (B16)</t>
  </si>
  <si>
    <t>Működési célú támogatások államháztartáson belülről (=07+…+12) (B1)</t>
  </si>
  <si>
    <t>Felhalmozási célú visszatérítendő támogatások, kölcsönök visszatérülése államháztartáson belülről (B23)</t>
  </si>
  <si>
    <t>Felhalmozási célú visszatérítendő támogatások, kölcsönök igénybevétele államháztartáson belülről (B24)</t>
  </si>
  <si>
    <t>Egyéb felhalmozási célú támogatások bevételei államháztartáson belülről (B25)</t>
  </si>
  <si>
    <t>Felhalmozási célú támogatások államháztartáson belülről (=14+…+18) (B2)</t>
  </si>
  <si>
    <t>Magánszemélyek jövedelemadói (B311)</t>
  </si>
  <si>
    <t>Társaságok jövedelemadói (B312)</t>
  </si>
  <si>
    <t>Jövedelemadók (=20+21) (B31)</t>
  </si>
  <si>
    <t>Szociális hozzájárulási adó és járulékok (B32)</t>
  </si>
  <si>
    <t>Bérhez és foglalkoztatáshoz kapcsolódó adók (B33)</t>
  </si>
  <si>
    <t>Vagyoni tipusú adók (B34)</t>
  </si>
  <si>
    <t>Fogyasztási adók (B352)</t>
  </si>
  <si>
    <t>Gépjárműadók (B354)</t>
  </si>
  <si>
    <t>Egyéb áruhasználati és szolgáltatási adók (B355)</t>
  </si>
  <si>
    <t>Termékek és szolgáltatások adói (=26+…+30) (B35)</t>
  </si>
  <si>
    <t>Egyéb közhatalmi bevételek (B36)</t>
  </si>
  <si>
    <t>Közhatalmi bevételek (=22+...+25+31+32) (B3)</t>
  </si>
  <si>
    <t>Szolgáltatások ellenértéke (B402)</t>
  </si>
  <si>
    <t>Közvetített szolgáltatások ellenértéke (B403)</t>
  </si>
  <si>
    <t>Tulajdonosi bevételek (B404)</t>
  </si>
  <si>
    <t>Befektetett pénzügyi eszközökből származó bevételek (B4081)</t>
  </si>
  <si>
    <t>Egyéb kapott (járó) kamatok és kamatjellegű bevételek (B4082)</t>
  </si>
  <si>
    <t>Kamatbevételek és más nyereségjellegű bevételek (=41+42) (B408)</t>
  </si>
  <si>
    <t>Más egyéb pénzügyi műveletek bevételei (B4092)</t>
  </si>
  <si>
    <t>Egyéb pénzügyi műveletek bevételei (=44+45) (B409)</t>
  </si>
  <si>
    <t>Egyéb működési bevételek (B411)</t>
  </si>
  <si>
    <t>Működési bevételek (=34+…+40+43+46+...+48) (B4)</t>
  </si>
  <si>
    <t>Immateriális javak értékesítése (B51)</t>
  </si>
  <si>
    <t>Ingatlanok értékesítése (B52)</t>
  </si>
  <si>
    <t>Részesedések értékesítése (B54)</t>
  </si>
  <si>
    <t>Felhalmozási bevételek (=50+…+54) (B5)</t>
  </si>
  <si>
    <t>Működési célú visszatérítendő támogatások, kölcsönök visszatérülése államháztartáson kívülről (B64)</t>
  </si>
  <si>
    <t>Egyéb működési célú átvett pénzeszközök (B65)</t>
  </si>
  <si>
    <t>Működési célú átvett pénzeszközök (=56+…+60) (B6)</t>
  </si>
  <si>
    <t>Felhalmozási célú visszatérítendő támogatások, kölcsönök visszatérülése államháztartáson kívülről (B74)</t>
  </si>
  <si>
    <t>Egyéb felhalmozási célú átvett pénzeszközök (B75)</t>
  </si>
  <si>
    <t>Felhalmozási célú átvett pénzeszközök (=62+…+66) (B7)</t>
  </si>
  <si>
    <t>Költségvetési bevételek (=13+19+33+49+55+61+67) (B1-B7)</t>
  </si>
  <si>
    <t>- magánszemélyek kommunális adója</t>
  </si>
  <si>
    <t>- építményadó</t>
  </si>
  <si>
    <t>- telekadó</t>
  </si>
  <si>
    <t>Értékesítési és forgalmi adók (B351) (iparűzési adó)</t>
  </si>
  <si>
    <t>Hosszú lejáratú hitelek, kölcsönök felvétele pénzügyi vállalkozástól (B8111)</t>
  </si>
  <si>
    <t>Likviditási célú hitelek, kölcsönök felvétele pénzügyi vállalkozástól (B8112)</t>
  </si>
  <si>
    <t>Rövid lejáratú hitelek, kölcsönök felvétele pénzügyi vállalkozástól (B8113)</t>
  </si>
  <si>
    <t>Hitel-, kölcsönfelvétel pénzügyi vállalkozástól (=01+02+03) (B811)</t>
  </si>
  <si>
    <t>Forgatási célú belföldi értékpapírok beváltása, értékesítése (B8121)</t>
  </si>
  <si>
    <t>Éven belüli lejáratú belföldi értékpapírok kibocsátása (B8122)</t>
  </si>
  <si>
    <t>Befektetési célú belföldi értékpapírok beváltása, értékesítése (B8123)</t>
  </si>
  <si>
    <t>Éven túli lejáratú belföldi értékpapírok kibocsátása (B8124)</t>
  </si>
  <si>
    <t>Belföldi értékpapírok bevételei (=05+..+08) (B812)</t>
  </si>
  <si>
    <t>Előző év költségvetési maradványának igénybevétele (B8131)</t>
  </si>
  <si>
    <t>Államháztartáson belüli megelőlegezések (B814)</t>
  </si>
  <si>
    <t>Államháztartáson belüli megelőlegezések törlesztése (B815)</t>
  </si>
  <si>
    <t>Központi, irányító szervi támogatás (B816)</t>
  </si>
  <si>
    <t>Lekötött bankbetétek megszüntetése (B817)</t>
  </si>
  <si>
    <t>Központi költségvetés sajátos finanszírozási bevételei (B818)</t>
  </si>
  <si>
    <t>Hosszú lejáratú tulajdonosi kölcsönök bevételei (B8191)</t>
  </si>
  <si>
    <t>Rövid lejáratú tulajdonosi kölcsönök bevételei (B8192)</t>
  </si>
  <si>
    <t>Tulajdonosi kölcsönök bevételei (=18+19) (B819)</t>
  </si>
  <si>
    <t>Belföldi finanszírozás bevételei (=04+09+12+…+17+20) (B81)</t>
  </si>
  <si>
    <t>Forgatási célú külföldi értékpapírok beváltása, értékesítése (B821)</t>
  </si>
  <si>
    <t>Befektetési célú külföldi értékpapírok beváltása, értékesítése (B822)</t>
  </si>
  <si>
    <t>Külföldi értékpapírok kibocsátása (B823)</t>
  </si>
  <si>
    <t>Hitelek, kölcsönök felvétele külföldi kormányoktól és nemzetközi szervezetektől (B824)</t>
  </si>
  <si>
    <t>Hitelek, kölcsönök felvétele külföldi pénzintézetektől (B825)</t>
  </si>
  <si>
    <t>Külföldi finanszírozás bevételei (=22+…+26) (B82)</t>
  </si>
  <si>
    <t>Adóssághoz nem kapcsolódó származékos ügyletek bevételei (B83)</t>
  </si>
  <si>
    <t>Váltóbevételek (B84)</t>
  </si>
  <si>
    <t>Finanszírozási bevételek (=21+27+28+29) (B8)</t>
  </si>
  <si>
    <t>GYÖNGYÖSHALÁSZ KÖZSÉGI ÖNKORMÁNYZAT, GYÖNGYÖSHALÁSZ KÖZSÉG POLGÁRMESTERI HIVATALA, GYÖNGYÖSHALÁSZI ÁLTALÁNOS MŰVELŐDÉSI KÖZPONT</t>
  </si>
  <si>
    <t>ÖSSZESÍTETT KÖLTSÉGVETÉSI KIADÁSOK</t>
  </si>
  <si>
    <t>ÖSSZESÍTETT KÖLTSÉGVETÉSI BEVÉTELEK</t>
  </si>
  <si>
    <t>ÖSSZESÍTETT FINANSZÍROZÁSI BEVÉTELEK</t>
  </si>
  <si>
    <t>Bevétel összesen:</t>
  </si>
  <si>
    <t>Önkormányzat</t>
  </si>
  <si>
    <t>Polgármesteri Hivatal</t>
  </si>
  <si>
    <t>Általános Művelődési Központ</t>
  </si>
  <si>
    <t>Összesített Eredeti előirányzat</t>
  </si>
  <si>
    <t>EREDETI ELŐIRÁNYZAT</t>
  </si>
  <si>
    <t>MÓDOSÍTOTT ELŐIRÁNYZAT I.</t>
  </si>
  <si>
    <t>Összesített Módosított előirányzat</t>
  </si>
  <si>
    <t>Módosított előirányzat I.</t>
  </si>
  <si>
    <t>Módosított előirányzat I. összesen</t>
  </si>
  <si>
    <t>Finanszírozási bevételek összesen:</t>
  </si>
  <si>
    <t>GYÖNGYÖSHALÁSZ KÖZSÉGI ÖNKORMÁNYZAT</t>
  </si>
  <si>
    <t>FINANSZÍROZÁSI KIADÁSOK</t>
  </si>
  <si>
    <t>Rövid lejáratú hitelek, kölcsönök törlesztése pénzügyi vállalkozásnak (K9113)</t>
  </si>
  <si>
    <t>Kiadások összesen:</t>
  </si>
  <si>
    <t>1. melléklet a 14/2019. (XI.07.)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</si>
</sst>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Ft&quot;"/>
  </numFmts>
  <fonts count="7" x14ac:knownFonts="1">
    <font>
      <sz val="11"/>
      <color theme="1"/>
      <name val="Calibri"/>
      <family val="2"/>
      <charset val="238"/>
      <scheme val="minor"/>
    </font>
    <font>
      <i/>
      <sz val="8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8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b/>
      <sz val="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3" fillId="0" borderId="0" xfId="0" applyFont="1"/>
    <xf numFmtId="0" fontId="2" fillId="0" borderId="1" xfId="0" applyFont="1" applyBorder="1"/>
    <xf numFmtId="164" fontId="2" fillId="0" borderId="1" xfId="0" applyNumberFormat="1" applyFont="1" applyBorder="1"/>
    <xf numFmtId="0" fontId="3" fillId="0" borderId="1" xfId="0" applyFont="1" applyBorder="1"/>
    <xf numFmtId="164" fontId="3" fillId="0" borderId="1" xfId="0" applyNumberFormat="1" applyFont="1" applyBorder="1"/>
    <xf numFmtId="0" fontId="2" fillId="0" borderId="0" xfId="0" applyFont="1"/>
    <xf numFmtId="164" fontId="3" fillId="0" borderId="0" xfId="0" applyNumberFormat="1" applyFont="1"/>
    <xf numFmtId="0" fontId="4" fillId="0" borderId="0" xfId="0" applyFont="1"/>
    <xf numFmtId="0" fontId="3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0" borderId="0" xfId="0" applyFont="1" applyAlignment="1">
      <alignment wrapText="1"/>
    </xf>
    <xf numFmtId="164" fontId="4" fillId="0" borderId="0" xfId="0" applyNumberFormat="1" applyFont="1"/>
    <xf numFmtId="0" fontId="2" fillId="0" borderId="0" xfId="0" applyFont="1" applyAlignment="1">
      <alignment wrapText="1"/>
    </xf>
    <xf numFmtId="164" fontId="2" fillId="0" borderId="3" xfId="0" applyNumberFormat="1" applyFont="1" applyBorder="1"/>
    <xf numFmtId="0" fontId="5" fillId="0" borderId="0" xfId="0" applyFont="1" applyAlignment="1">
      <alignment wrapText="1"/>
    </xf>
    <xf numFmtId="164" fontId="5" fillId="0" borderId="0" xfId="0" applyNumberFormat="1" applyFont="1"/>
    <xf numFmtId="0" fontId="5" fillId="0" borderId="0" xfId="0" applyFont="1"/>
    <xf numFmtId="0" fontId="3" fillId="0" borderId="4" xfId="0" applyFont="1" applyBorder="1"/>
    <xf numFmtId="0" fontId="3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164" fontId="1" fillId="0" borderId="1" xfId="0" applyNumberFormat="1" applyFont="1" applyBorder="1"/>
    <xf numFmtId="0" fontId="2" fillId="0" borderId="5" xfId="0" applyFont="1" applyBorder="1"/>
    <xf numFmtId="0" fontId="3" fillId="0" borderId="5" xfId="0" applyFont="1" applyBorder="1"/>
    <xf numFmtId="0" fontId="2" fillId="0" borderId="9" xfId="0" applyFont="1" applyBorder="1"/>
    <xf numFmtId="0" fontId="2" fillId="0" borderId="10" xfId="0" applyFont="1" applyBorder="1" applyAlignment="1">
      <alignment horizontal="center" wrapText="1"/>
    </xf>
    <xf numFmtId="164" fontId="3" fillId="0" borderId="9" xfId="0" applyNumberFormat="1" applyFont="1" applyBorder="1"/>
    <xf numFmtId="164" fontId="3" fillId="0" borderId="10" xfId="0" applyNumberFormat="1" applyFont="1" applyBorder="1"/>
    <xf numFmtId="164" fontId="2" fillId="0" borderId="9" xfId="0" applyNumberFormat="1" applyFont="1" applyBorder="1"/>
    <xf numFmtId="164" fontId="2" fillId="0" borderId="10" xfId="0" applyNumberFormat="1" applyFont="1" applyBorder="1"/>
    <xf numFmtId="164" fontId="2" fillId="0" borderId="11" xfId="0" applyNumberFormat="1" applyFont="1" applyBorder="1"/>
    <xf numFmtId="164" fontId="2" fillId="0" borderId="12" xfId="0" applyNumberFormat="1" applyFont="1" applyBorder="1"/>
    <xf numFmtId="164" fontId="2" fillId="0" borderId="13" xfId="0" applyNumberFormat="1" applyFont="1" applyBorder="1"/>
    <xf numFmtId="0" fontId="2" fillId="0" borderId="5" xfId="0" applyFont="1" applyBorder="1" applyAlignment="1">
      <alignment wrapText="1"/>
    </xf>
    <xf numFmtId="0" fontId="3" fillId="0" borderId="5" xfId="0" applyFont="1" applyBorder="1" applyAlignment="1">
      <alignment wrapText="1"/>
    </xf>
    <xf numFmtId="49" fontId="1" fillId="0" borderId="5" xfId="0" applyNumberFormat="1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2" fillId="0" borderId="10" xfId="0" applyFont="1" applyBorder="1" applyAlignment="1">
      <alignment horizontal="center"/>
    </xf>
    <xf numFmtId="0" fontId="3" fillId="0" borderId="1" xfId="0" applyFont="1" applyBorder="1" applyAlignment="1"/>
    <xf numFmtId="0" fontId="2" fillId="0" borderId="1" xfId="0" applyFont="1" applyBorder="1" applyAlignment="1"/>
    <xf numFmtId="164" fontId="3" fillId="0" borderId="1" xfId="0" applyNumberFormat="1" applyFont="1" applyBorder="1" applyAlignment="1">
      <alignment horizontal="left"/>
    </xf>
    <xf numFmtId="164" fontId="3" fillId="0" borderId="1" xfId="0" applyNumberFormat="1" applyFont="1" applyBorder="1" applyAlignment="1"/>
    <xf numFmtId="164" fontId="2" fillId="0" borderId="1" xfId="0" applyNumberFormat="1" applyFont="1" applyBorder="1" applyAlignment="1"/>
    <xf numFmtId="164" fontId="2" fillId="0" borderId="0" xfId="0" applyNumberFormat="1" applyFont="1"/>
    <xf numFmtId="164" fontId="2" fillId="0" borderId="4" xfId="0" applyNumberFormat="1" applyFont="1" applyBorder="1"/>
    <xf numFmtId="16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4A5F40-2196-419F-AC14-CEA7034CF139}">
  <dimension ref="A1:J107"/>
  <sheetViews>
    <sheetView zoomScale="140" zoomScaleNormal="140" workbookViewId="0">
      <selection activeCell="B8" sqref="B8"/>
    </sheetView>
  </sheetViews>
  <sheetFormatPr defaultRowHeight="11.25" x14ac:dyDescent="0.2"/>
  <cols>
    <col min="1" max="1" width="7.42578125" style="1" bestFit="1" customWidth="1"/>
    <col min="2" max="2" width="70.140625" style="1" bestFit="1" customWidth="1"/>
    <col min="3" max="3" width="11.42578125" style="1" bestFit="1" customWidth="1"/>
    <col min="4" max="5" width="10.5703125" style="1" bestFit="1" customWidth="1"/>
    <col min="6" max="6" width="15.42578125" style="1" bestFit="1" customWidth="1"/>
    <col min="7" max="7" width="11.42578125" style="1" bestFit="1" customWidth="1"/>
    <col min="8" max="9" width="10.5703125" style="1" bestFit="1" customWidth="1"/>
    <col min="10" max="10" width="12.7109375" style="1" bestFit="1" customWidth="1"/>
    <col min="11" max="16384" width="9.140625" style="1"/>
  </cols>
  <sheetData>
    <row r="1" spans="1:10" x14ac:dyDescent="0.2">
      <c r="A1" s="52" t="s">
        <v>216</v>
      </c>
      <c r="B1" s="52"/>
      <c r="C1" s="52"/>
      <c r="D1" s="52"/>
      <c r="E1" s="52"/>
      <c r="F1" s="52"/>
      <c r="G1" s="52"/>
      <c r="H1" s="52"/>
      <c r="I1" s="52"/>
      <c r="J1" s="52"/>
    </row>
    <row r="2" spans="1:10" ht="32.25" customHeight="1" x14ac:dyDescent="0.2">
      <c r="A2" s="53" t="s">
        <v>197</v>
      </c>
      <c r="B2" s="53"/>
      <c r="C2" s="53"/>
      <c r="D2" s="53"/>
      <c r="E2" s="53"/>
      <c r="F2" s="53"/>
      <c r="G2" s="53"/>
      <c r="H2" s="53"/>
      <c r="I2" s="53"/>
      <c r="J2" s="53"/>
    </row>
    <row r="3" spans="1:10" ht="12" thickBot="1" x14ac:dyDescent="0.25">
      <c r="A3" s="54" t="s">
        <v>198</v>
      </c>
      <c r="B3" s="54"/>
      <c r="C3" s="54"/>
      <c r="D3" s="54"/>
      <c r="E3" s="54"/>
      <c r="F3" s="54"/>
      <c r="G3" s="54"/>
      <c r="H3" s="54"/>
      <c r="I3" s="54"/>
      <c r="J3" s="54"/>
    </row>
    <row r="4" spans="1:10" x14ac:dyDescent="0.2">
      <c r="C4" s="49" t="s">
        <v>206</v>
      </c>
      <c r="D4" s="50"/>
      <c r="E4" s="50"/>
      <c r="F4" s="51"/>
      <c r="G4" s="49" t="s">
        <v>207</v>
      </c>
      <c r="H4" s="50"/>
      <c r="I4" s="50"/>
      <c r="J4" s="51"/>
    </row>
    <row r="5" spans="1:10" ht="32.25" x14ac:dyDescent="0.2">
      <c r="A5" s="2" t="s">
        <v>95</v>
      </c>
      <c r="B5" s="24" t="s">
        <v>96</v>
      </c>
      <c r="C5" s="26" t="s">
        <v>202</v>
      </c>
      <c r="D5" s="10" t="s">
        <v>203</v>
      </c>
      <c r="E5" s="10" t="s">
        <v>204</v>
      </c>
      <c r="F5" s="27" t="s">
        <v>205</v>
      </c>
      <c r="G5" s="26" t="s">
        <v>202</v>
      </c>
      <c r="H5" s="10" t="s">
        <v>203</v>
      </c>
      <c r="I5" s="10" t="s">
        <v>204</v>
      </c>
      <c r="J5" s="27" t="s">
        <v>208</v>
      </c>
    </row>
    <row r="6" spans="1:10" x14ac:dyDescent="0.2">
      <c r="A6" s="4">
        <v>1</v>
      </c>
      <c r="B6" s="25" t="s">
        <v>0</v>
      </c>
      <c r="C6" s="28">
        <v>7449570</v>
      </c>
      <c r="D6" s="5">
        <v>45387089</v>
      </c>
      <c r="E6" s="5">
        <v>39927132</v>
      </c>
      <c r="F6" s="29">
        <f>SUM(C6:E6)</f>
        <v>92763791</v>
      </c>
      <c r="G6" s="28">
        <v>7449570</v>
      </c>
      <c r="H6" s="5">
        <v>35026511</v>
      </c>
      <c r="I6" s="5">
        <v>48411338</v>
      </c>
      <c r="J6" s="29">
        <f>SUM(G6:I6)</f>
        <v>90887419</v>
      </c>
    </row>
    <row r="7" spans="1:10" x14ac:dyDescent="0.2">
      <c r="A7" s="4">
        <v>2</v>
      </c>
      <c r="B7" s="25" t="s">
        <v>1</v>
      </c>
      <c r="C7" s="28"/>
      <c r="D7" s="5"/>
      <c r="E7" s="5"/>
      <c r="F7" s="29">
        <f t="shared" ref="F7:F70" si="0">SUM(C7:E7)</f>
        <v>0</v>
      </c>
      <c r="G7" s="28"/>
      <c r="H7" s="5">
        <v>3500000</v>
      </c>
      <c r="I7" s="5"/>
      <c r="J7" s="29">
        <f t="shared" ref="J7:J70" si="1">SUM(G7:I7)</f>
        <v>3500000</v>
      </c>
    </row>
    <row r="8" spans="1:10" x14ac:dyDescent="0.2">
      <c r="A8" s="4">
        <v>3</v>
      </c>
      <c r="B8" s="25" t="s">
        <v>2</v>
      </c>
      <c r="C8" s="28"/>
      <c r="D8" s="5"/>
      <c r="E8" s="5"/>
      <c r="F8" s="29">
        <f t="shared" si="0"/>
        <v>0</v>
      </c>
      <c r="G8" s="28"/>
      <c r="H8" s="5">
        <v>3352540</v>
      </c>
      <c r="I8" s="5">
        <v>401940</v>
      </c>
      <c r="J8" s="29">
        <f t="shared" si="1"/>
        <v>3754480</v>
      </c>
    </row>
    <row r="9" spans="1:10" x14ac:dyDescent="0.2">
      <c r="A9" s="4">
        <v>4</v>
      </c>
      <c r="B9" s="25" t="s">
        <v>3</v>
      </c>
      <c r="C9" s="28"/>
      <c r="D9" s="5"/>
      <c r="E9" s="5"/>
      <c r="F9" s="29">
        <f t="shared" si="0"/>
        <v>0</v>
      </c>
      <c r="G9" s="28"/>
      <c r="H9" s="5">
        <v>928500</v>
      </c>
      <c r="I9" s="5"/>
      <c r="J9" s="29">
        <f t="shared" si="1"/>
        <v>928500</v>
      </c>
    </row>
    <row r="10" spans="1:10" x14ac:dyDescent="0.2">
      <c r="A10" s="4">
        <v>5</v>
      </c>
      <c r="B10" s="25" t="s">
        <v>4</v>
      </c>
      <c r="C10" s="28"/>
      <c r="D10" s="5"/>
      <c r="E10" s="5"/>
      <c r="F10" s="29">
        <f t="shared" si="0"/>
        <v>0</v>
      </c>
      <c r="G10" s="28"/>
      <c r="H10" s="5"/>
      <c r="I10" s="5"/>
      <c r="J10" s="29">
        <f t="shared" si="1"/>
        <v>0</v>
      </c>
    </row>
    <row r="11" spans="1:10" x14ac:dyDescent="0.2">
      <c r="A11" s="4">
        <v>6</v>
      </c>
      <c r="B11" s="25" t="s">
        <v>5</v>
      </c>
      <c r="C11" s="28"/>
      <c r="D11" s="5"/>
      <c r="E11" s="5">
        <v>1336451</v>
      </c>
      <c r="F11" s="29">
        <f t="shared" si="0"/>
        <v>1336451</v>
      </c>
      <c r="G11" s="28"/>
      <c r="H11" s="5"/>
      <c r="I11" s="5">
        <v>1827000</v>
      </c>
      <c r="J11" s="29">
        <f t="shared" si="1"/>
        <v>1827000</v>
      </c>
    </row>
    <row r="12" spans="1:10" x14ac:dyDescent="0.2">
      <c r="A12" s="4">
        <v>7</v>
      </c>
      <c r="B12" s="25" t="s">
        <v>6</v>
      </c>
      <c r="C12" s="28">
        <v>187500</v>
      </c>
      <c r="D12" s="5">
        <v>1040900</v>
      </c>
      <c r="E12" s="5">
        <v>891000</v>
      </c>
      <c r="F12" s="29">
        <f t="shared" si="0"/>
        <v>2119400</v>
      </c>
      <c r="G12" s="28">
        <v>187500</v>
      </c>
      <c r="H12" s="5">
        <v>1040900</v>
      </c>
      <c r="I12" s="5">
        <v>891000</v>
      </c>
      <c r="J12" s="29">
        <f t="shared" si="1"/>
        <v>2119400</v>
      </c>
    </row>
    <row r="13" spans="1:10" x14ac:dyDescent="0.2">
      <c r="A13" s="4">
        <v>8</v>
      </c>
      <c r="B13" s="25" t="s">
        <v>7</v>
      </c>
      <c r="C13" s="28">
        <v>12500</v>
      </c>
      <c r="D13" s="5">
        <v>231900</v>
      </c>
      <c r="E13" s="5">
        <v>225000</v>
      </c>
      <c r="F13" s="29">
        <f t="shared" si="0"/>
        <v>469400</v>
      </c>
      <c r="G13" s="28">
        <v>12500</v>
      </c>
      <c r="H13" s="5">
        <v>231900</v>
      </c>
      <c r="I13" s="5">
        <v>225000</v>
      </c>
      <c r="J13" s="29">
        <f t="shared" si="1"/>
        <v>469400</v>
      </c>
    </row>
    <row r="14" spans="1:10" x14ac:dyDescent="0.2">
      <c r="A14" s="4">
        <v>9</v>
      </c>
      <c r="B14" s="25" t="s">
        <v>8</v>
      </c>
      <c r="C14" s="28">
        <v>24000</v>
      </c>
      <c r="D14" s="5">
        <v>341260</v>
      </c>
      <c r="E14" s="5">
        <v>810696</v>
      </c>
      <c r="F14" s="29">
        <f t="shared" si="0"/>
        <v>1175956</v>
      </c>
      <c r="G14" s="28">
        <v>150000</v>
      </c>
      <c r="H14" s="5">
        <v>368605</v>
      </c>
      <c r="I14" s="5">
        <v>810696</v>
      </c>
      <c r="J14" s="29">
        <f t="shared" si="1"/>
        <v>1329301</v>
      </c>
    </row>
    <row r="15" spans="1:10" x14ac:dyDescent="0.2">
      <c r="A15" s="4">
        <v>10</v>
      </c>
      <c r="B15" s="25" t="s">
        <v>9</v>
      </c>
      <c r="C15" s="28"/>
      <c r="D15" s="5"/>
      <c r="E15" s="5"/>
      <c r="F15" s="29">
        <f t="shared" si="0"/>
        <v>0</v>
      </c>
      <c r="G15" s="28"/>
      <c r="H15" s="5">
        <v>350000</v>
      </c>
      <c r="I15" s="5"/>
      <c r="J15" s="29">
        <f t="shared" si="1"/>
        <v>350000</v>
      </c>
    </row>
    <row r="16" spans="1:10" x14ac:dyDescent="0.2">
      <c r="A16" s="4">
        <v>11</v>
      </c>
      <c r="B16" s="25" t="s">
        <v>10</v>
      </c>
      <c r="C16" s="28"/>
      <c r="D16" s="5"/>
      <c r="E16" s="5"/>
      <c r="F16" s="29">
        <f t="shared" si="0"/>
        <v>0</v>
      </c>
      <c r="G16" s="28"/>
      <c r="H16" s="5"/>
      <c r="I16" s="5"/>
      <c r="J16" s="29">
        <f t="shared" si="1"/>
        <v>0</v>
      </c>
    </row>
    <row r="17" spans="1:10" x14ac:dyDescent="0.2">
      <c r="A17" s="4">
        <v>12</v>
      </c>
      <c r="B17" s="25" t="s">
        <v>11</v>
      </c>
      <c r="C17" s="28"/>
      <c r="D17" s="5"/>
      <c r="E17" s="5"/>
      <c r="F17" s="29">
        <f t="shared" si="0"/>
        <v>0</v>
      </c>
      <c r="G17" s="28"/>
      <c r="H17" s="5"/>
      <c r="I17" s="5"/>
      <c r="J17" s="29">
        <f t="shared" si="1"/>
        <v>0</v>
      </c>
    </row>
    <row r="18" spans="1:10" x14ac:dyDescent="0.2">
      <c r="A18" s="4">
        <v>13</v>
      </c>
      <c r="B18" s="25" t="s">
        <v>12</v>
      </c>
      <c r="C18" s="28"/>
      <c r="D18" s="5"/>
      <c r="E18" s="5"/>
      <c r="F18" s="29">
        <f t="shared" si="0"/>
        <v>0</v>
      </c>
      <c r="G18" s="28">
        <v>400000</v>
      </c>
      <c r="H18" s="5">
        <v>1971600</v>
      </c>
      <c r="I18" s="5">
        <v>797464</v>
      </c>
      <c r="J18" s="29">
        <f t="shared" si="1"/>
        <v>3169064</v>
      </c>
    </row>
    <row r="19" spans="1:10" s="6" customFormat="1" ht="10.5" x14ac:dyDescent="0.15">
      <c r="A19" s="2">
        <v>14</v>
      </c>
      <c r="B19" s="24" t="s">
        <v>13</v>
      </c>
      <c r="C19" s="30">
        <f>SUM(C6:C18)</f>
        <v>7673570</v>
      </c>
      <c r="D19" s="3">
        <f>SUM(D6:D18)</f>
        <v>47001149</v>
      </c>
      <c r="E19" s="3">
        <f>SUM(E6:E18)</f>
        <v>43190279</v>
      </c>
      <c r="F19" s="31">
        <f t="shared" si="0"/>
        <v>97864998</v>
      </c>
      <c r="G19" s="30">
        <f>SUM(G6:G18)</f>
        <v>8199570</v>
      </c>
      <c r="H19" s="3">
        <f>SUM(H6:H18)</f>
        <v>46770556</v>
      </c>
      <c r="I19" s="3">
        <f>SUM(I6)</f>
        <v>48411338</v>
      </c>
      <c r="J19" s="31">
        <f t="shared" si="1"/>
        <v>103381464</v>
      </c>
    </row>
    <row r="20" spans="1:10" x14ac:dyDescent="0.2">
      <c r="A20" s="4">
        <v>15</v>
      </c>
      <c r="B20" s="25" t="s">
        <v>14</v>
      </c>
      <c r="C20" s="28">
        <v>7530172</v>
      </c>
      <c r="D20" s="5"/>
      <c r="E20" s="5"/>
      <c r="F20" s="29">
        <f t="shared" si="0"/>
        <v>7530172</v>
      </c>
      <c r="G20" s="28">
        <v>7530172</v>
      </c>
      <c r="H20" s="5"/>
      <c r="I20" s="5"/>
      <c r="J20" s="29">
        <f t="shared" si="1"/>
        <v>7530172</v>
      </c>
    </row>
    <row r="21" spans="1:10" x14ac:dyDescent="0.2">
      <c r="A21" s="4">
        <v>16</v>
      </c>
      <c r="B21" s="25" t="s">
        <v>15</v>
      </c>
      <c r="C21" s="28"/>
      <c r="D21" s="5"/>
      <c r="E21" s="5"/>
      <c r="F21" s="29">
        <f t="shared" si="0"/>
        <v>0</v>
      </c>
      <c r="G21" s="28">
        <v>6823785</v>
      </c>
      <c r="H21" s="5"/>
      <c r="I21" s="5">
        <v>1092000</v>
      </c>
      <c r="J21" s="29">
        <f t="shared" si="1"/>
        <v>7915785</v>
      </c>
    </row>
    <row r="22" spans="1:10" x14ac:dyDescent="0.2">
      <c r="A22" s="4">
        <v>17</v>
      </c>
      <c r="B22" s="25" t="s">
        <v>16</v>
      </c>
      <c r="C22" s="28">
        <v>7468560</v>
      </c>
      <c r="D22" s="5"/>
      <c r="E22" s="5">
        <v>777504</v>
      </c>
      <c r="F22" s="29">
        <f t="shared" si="0"/>
        <v>8246064</v>
      </c>
      <c r="G22" s="28">
        <v>644775</v>
      </c>
      <c r="H22" s="5">
        <v>360453</v>
      </c>
      <c r="I22" s="5">
        <v>0</v>
      </c>
      <c r="J22" s="29">
        <f t="shared" si="1"/>
        <v>1005228</v>
      </c>
    </row>
    <row r="23" spans="1:10" s="6" customFormat="1" ht="10.5" x14ac:dyDescent="0.15">
      <c r="A23" s="2">
        <v>18</v>
      </c>
      <c r="B23" s="24" t="s">
        <v>17</v>
      </c>
      <c r="C23" s="30">
        <f>SUM(C20:C22)</f>
        <v>14998732</v>
      </c>
      <c r="D23" s="3">
        <v>0</v>
      </c>
      <c r="E23" s="3">
        <v>777504</v>
      </c>
      <c r="F23" s="31">
        <f t="shared" si="0"/>
        <v>15776236</v>
      </c>
      <c r="G23" s="30">
        <f>SUM(G20:G22)</f>
        <v>14998732</v>
      </c>
      <c r="H23" s="3">
        <v>360453</v>
      </c>
      <c r="I23" s="3">
        <v>1092000</v>
      </c>
      <c r="J23" s="31">
        <f t="shared" si="1"/>
        <v>16451185</v>
      </c>
    </row>
    <row r="24" spans="1:10" s="6" customFormat="1" ht="10.5" x14ac:dyDescent="0.15">
      <c r="A24" s="2">
        <v>19</v>
      </c>
      <c r="B24" s="24" t="s">
        <v>18</v>
      </c>
      <c r="C24" s="30">
        <f>C19+C23</f>
        <v>22672302</v>
      </c>
      <c r="D24" s="3">
        <v>47001149</v>
      </c>
      <c r="E24" s="3">
        <f>E19+E23</f>
        <v>43967783</v>
      </c>
      <c r="F24" s="31">
        <f t="shared" si="0"/>
        <v>113641234</v>
      </c>
      <c r="G24" s="30">
        <f>G19+G23</f>
        <v>23198302</v>
      </c>
      <c r="H24" s="3">
        <f>H19+H23</f>
        <v>47131009</v>
      </c>
      <c r="I24" s="3">
        <f>I19+I23</f>
        <v>49503338</v>
      </c>
      <c r="J24" s="31">
        <f t="shared" si="1"/>
        <v>119832649</v>
      </c>
    </row>
    <row r="25" spans="1:10" s="6" customFormat="1" ht="10.5" x14ac:dyDescent="0.15">
      <c r="A25" s="2">
        <v>20</v>
      </c>
      <c r="B25" s="24" t="s">
        <v>19</v>
      </c>
      <c r="C25" s="30">
        <v>5357594</v>
      </c>
      <c r="D25" s="3">
        <v>11460811</v>
      </c>
      <c r="E25" s="3">
        <v>12642779</v>
      </c>
      <c r="F25" s="31">
        <f t="shared" si="0"/>
        <v>29461184</v>
      </c>
      <c r="G25" s="30">
        <v>5627177</v>
      </c>
      <c r="H25" s="3">
        <v>11460811</v>
      </c>
      <c r="I25" s="3">
        <v>12642779</v>
      </c>
      <c r="J25" s="31">
        <f t="shared" si="1"/>
        <v>29730767</v>
      </c>
    </row>
    <row r="26" spans="1:10" x14ac:dyDescent="0.2">
      <c r="A26" s="4">
        <v>21</v>
      </c>
      <c r="B26" s="25" t="s">
        <v>20</v>
      </c>
      <c r="C26" s="28"/>
      <c r="D26" s="5">
        <v>120000</v>
      </c>
      <c r="E26" s="5"/>
      <c r="F26" s="29">
        <f t="shared" si="0"/>
        <v>120000</v>
      </c>
      <c r="G26" s="28">
        <v>376956</v>
      </c>
      <c r="H26" s="5">
        <v>232000</v>
      </c>
      <c r="I26" s="5"/>
      <c r="J26" s="29">
        <f t="shared" si="1"/>
        <v>608956</v>
      </c>
    </row>
    <row r="27" spans="1:10" x14ac:dyDescent="0.2">
      <c r="A27" s="4">
        <v>22</v>
      </c>
      <c r="B27" s="25" t="s">
        <v>21</v>
      </c>
      <c r="C27" s="28">
        <v>3778000</v>
      </c>
      <c r="D27" s="5">
        <v>150000</v>
      </c>
      <c r="E27" s="5">
        <v>15500000</v>
      </c>
      <c r="F27" s="29">
        <f t="shared" si="0"/>
        <v>19428000</v>
      </c>
      <c r="G27" s="28">
        <v>7305068</v>
      </c>
      <c r="H27" s="5">
        <v>100000</v>
      </c>
      <c r="I27" s="5">
        <v>18419935</v>
      </c>
      <c r="J27" s="29">
        <f t="shared" si="1"/>
        <v>25825003</v>
      </c>
    </row>
    <row r="28" spans="1:10" x14ac:dyDescent="0.2">
      <c r="A28" s="4">
        <v>23</v>
      </c>
      <c r="B28" s="25" t="s">
        <v>22</v>
      </c>
      <c r="C28" s="28"/>
      <c r="D28" s="5"/>
      <c r="E28" s="5"/>
      <c r="F28" s="29">
        <f t="shared" si="0"/>
        <v>0</v>
      </c>
      <c r="G28" s="28"/>
      <c r="H28" s="5"/>
      <c r="I28" s="5"/>
      <c r="J28" s="29">
        <f t="shared" si="1"/>
        <v>0</v>
      </c>
    </row>
    <row r="29" spans="1:10" s="6" customFormat="1" ht="10.5" x14ac:dyDescent="0.15">
      <c r="A29" s="2">
        <v>24</v>
      </c>
      <c r="B29" s="24" t="s">
        <v>23</v>
      </c>
      <c r="C29" s="30">
        <f>SUM(C27:C28)</f>
        <v>3778000</v>
      </c>
      <c r="D29" s="3">
        <f>SUM(D26:D28)</f>
        <v>270000</v>
      </c>
      <c r="E29" s="3">
        <v>15500000</v>
      </c>
      <c r="F29" s="31">
        <f t="shared" si="0"/>
        <v>19548000</v>
      </c>
      <c r="G29" s="30">
        <f>G26+G27</f>
        <v>7682024</v>
      </c>
      <c r="H29" s="3">
        <v>332000</v>
      </c>
      <c r="I29" s="3">
        <v>18419935</v>
      </c>
      <c r="J29" s="31">
        <f t="shared" si="1"/>
        <v>26433959</v>
      </c>
    </row>
    <row r="30" spans="1:10" x14ac:dyDescent="0.2">
      <c r="A30" s="4">
        <v>25</v>
      </c>
      <c r="B30" s="25" t="s">
        <v>24</v>
      </c>
      <c r="C30" s="28">
        <v>1300000</v>
      </c>
      <c r="D30" s="5">
        <v>120000</v>
      </c>
      <c r="E30" s="5"/>
      <c r="F30" s="29">
        <f t="shared" si="0"/>
        <v>1420000</v>
      </c>
      <c r="G30" s="28">
        <v>0</v>
      </c>
      <c r="H30" s="5">
        <v>10000</v>
      </c>
      <c r="I30" s="5"/>
      <c r="J30" s="29">
        <f t="shared" si="1"/>
        <v>10000</v>
      </c>
    </row>
    <row r="31" spans="1:10" x14ac:dyDescent="0.2">
      <c r="A31" s="4">
        <v>26</v>
      </c>
      <c r="B31" s="25" t="s">
        <v>25</v>
      </c>
      <c r="C31" s="28"/>
      <c r="D31" s="5">
        <v>855000</v>
      </c>
      <c r="E31" s="5"/>
      <c r="F31" s="29">
        <f t="shared" si="0"/>
        <v>855000</v>
      </c>
      <c r="G31" s="28">
        <v>110000</v>
      </c>
      <c r="H31" s="5">
        <v>845000</v>
      </c>
      <c r="I31" s="5"/>
      <c r="J31" s="29">
        <f t="shared" si="1"/>
        <v>955000</v>
      </c>
    </row>
    <row r="32" spans="1:10" s="6" customFormat="1" ht="10.5" x14ac:dyDescent="0.15">
      <c r="A32" s="2">
        <v>27</v>
      </c>
      <c r="B32" s="24" t="s">
        <v>26</v>
      </c>
      <c r="C32" s="30">
        <f>SUM(C30:C31)</f>
        <v>1300000</v>
      </c>
      <c r="D32" s="3">
        <f>SUM(D31)</f>
        <v>855000</v>
      </c>
      <c r="E32" s="3">
        <v>0</v>
      </c>
      <c r="F32" s="31">
        <f t="shared" si="0"/>
        <v>2155000</v>
      </c>
      <c r="G32" s="30">
        <f>SUM(G30:G31)</f>
        <v>110000</v>
      </c>
      <c r="H32" s="3">
        <v>855000</v>
      </c>
      <c r="I32" s="3">
        <v>0</v>
      </c>
      <c r="J32" s="31">
        <f t="shared" si="1"/>
        <v>965000</v>
      </c>
    </row>
    <row r="33" spans="1:10" x14ac:dyDescent="0.2">
      <c r="A33" s="4">
        <v>28</v>
      </c>
      <c r="B33" s="25" t="s">
        <v>27</v>
      </c>
      <c r="C33" s="28">
        <v>7100000</v>
      </c>
      <c r="D33" s="5">
        <v>710000</v>
      </c>
      <c r="E33" s="5">
        <v>3524000</v>
      </c>
      <c r="F33" s="29">
        <f t="shared" si="0"/>
        <v>11334000</v>
      </c>
      <c r="G33" s="28">
        <v>9262308</v>
      </c>
      <c r="H33" s="5">
        <v>1248339</v>
      </c>
      <c r="I33" s="5">
        <v>3844000</v>
      </c>
      <c r="J33" s="29">
        <f t="shared" si="1"/>
        <v>14354647</v>
      </c>
    </row>
    <row r="34" spans="1:10" x14ac:dyDescent="0.2">
      <c r="A34" s="4">
        <v>29</v>
      </c>
      <c r="B34" s="25" t="s">
        <v>28</v>
      </c>
      <c r="C34" s="28">
        <v>300000</v>
      </c>
      <c r="D34" s="5"/>
      <c r="E34" s="5"/>
      <c r="F34" s="29">
        <f t="shared" si="0"/>
        <v>300000</v>
      </c>
      <c r="G34" s="28">
        <v>300000</v>
      </c>
      <c r="H34" s="5"/>
      <c r="I34" s="5"/>
      <c r="J34" s="29">
        <f t="shared" si="1"/>
        <v>300000</v>
      </c>
    </row>
    <row r="35" spans="1:10" x14ac:dyDescent="0.2">
      <c r="A35" s="4">
        <v>30</v>
      </c>
      <c r="B35" s="25" t="s">
        <v>29</v>
      </c>
      <c r="C35" s="28"/>
      <c r="D35" s="5"/>
      <c r="E35" s="5"/>
      <c r="F35" s="29">
        <f t="shared" si="0"/>
        <v>0</v>
      </c>
      <c r="G35" s="28"/>
      <c r="H35" s="5"/>
      <c r="I35" s="5"/>
      <c r="J35" s="29">
        <f t="shared" si="1"/>
        <v>0</v>
      </c>
    </row>
    <row r="36" spans="1:10" x14ac:dyDescent="0.2">
      <c r="A36" s="4">
        <v>31</v>
      </c>
      <c r="B36" s="25" t="s">
        <v>30</v>
      </c>
      <c r="C36" s="28">
        <v>50000</v>
      </c>
      <c r="D36" s="5"/>
      <c r="E36" s="5"/>
      <c r="F36" s="29">
        <f t="shared" si="0"/>
        <v>50000</v>
      </c>
      <c r="G36" s="28">
        <v>1273633</v>
      </c>
      <c r="H36" s="5"/>
      <c r="I36" s="5"/>
      <c r="J36" s="29">
        <f t="shared" si="1"/>
        <v>1273633</v>
      </c>
    </row>
    <row r="37" spans="1:10" x14ac:dyDescent="0.2">
      <c r="A37" s="4">
        <v>32</v>
      </c>
      <c r="B37" s="25" t="s">
        <v>31</v>
      </c>
      <c r="C37" s="28"/>
      <c r="D37" s="5"/>
      <c r="E37" s="5"/>
      <c r="F37" s="29">
        <f t="shared" si="0"/>
        <v>0</v>
      </c>
      <c r="G37" s="28">
        <v>86276</v>
      </c>
      <c r="H37" s="5"/>
      <c r="I37" s="5"/>
      <c r="J37" s="29">
        <f t="shared" si="1"/>
        <v>86276</v>
      </c>
    </row>
    <row r="38" spans="1:10" x14ac:dyDescent="0.2">
      <c r="A38" s="4">
        <v>33</v>
      </c>
      <c r="B38" s="25" t="s">
        <v>32</v>
      </c>
      <c r="C38" s="28">
        <v>3200000</v>
      </c>
      <c r="D38" s="5">
        <v>130000</v>
      </c>
      <c r="E38" s="5"/>
      <c r="F38" s="29">
        <f t="shared" si="0"/>
        <v>3330000</v>
      </c>
      <c r="G38" s="28">
        <v>3200000</v>
      </c>
      <c r="H38" s="5">
        <v>155253</v>
      </c>
      <c r="I38" s="5"/>
      <c r="J38" s="29">
        <f t="shared" si="1"/>
        <v>3355253</v>
      </c>
    </row>
    <row r="39" spans="1:10" x14ac:dyDescent="0.2">
      <c r="A39" s="4">
        <v>34</v>
      </c>
      <c r="B39" s="25" t="s">
        <v>33</v>
      </c>
      <c r="C39" s="28">
        <v>13300000</v>
      </c>
      <c r="D39" s="5">
        <v>322000</v>
      </c>
      <c r="E39" s="5">
        <v>800000</v>
      </c>
      <c r="F39" s="29">
        <f t="shared" si="0"/>
        <v>14422000</v>
      </c>
      <c r="G39" s="28">
        <v>36872937</v>
      </c>
      <c r="H39" s="5">
        <v>452750</v>
      </c>
      <c r="I39" s="5">
        <v>1800000</v>
      </c>
      <c r="J39" s="29">
        <f t="shared" si="1"/>
        <v>39125687</v>
      </c>
    </row>
    <row r="40" spans="1:10" s="6" customFormat="1" ht="10.5" x14ac:dyDescent="0.15">
      <c r="A40" s="2">
        <v>35</v>
      </c>
      <c r="B40" s="24" t="s">
        <v>34</v>
      </c>
      <c r="C40" s="30">
        <f>SUM(C33:C39)</f>
        <v>23950000</v>
      </c>
      <c r="D40" s="3">
        <f>SUM(D33:D39)</f>
        <v>1162000</v>
      </c>
      <c r="E40" s="3">
        <f>SUM(E33:E39)</f>
        <v>4324000</v>
      </c>
      <c r="F40" s="31">
        <f t="shared" si="0"/>
        <v>29436000</v>
      </c>
      <c r="G40" s="30">
        <f>SUM(G33:G39)</f>
        <v>50995154</v>
      </c>
      <c r="H40" s="3">
        <f>H33+H38+H39</f>
        <v>1856342</v>
      </c>
      <c r="I40" s="3">
        <v>5644000</v>
      </c>
      <c r="J40" s="31">
        <f t="shared" si="1"/>
        <v>58495496</v>
      </c>
    </row>
    <row r="41" spans="1:10" x14ac:dyDescent="0.2">
      <c r="A41" s="4">
        <v>36</v>
      </c>
      <c r="B41" s="25" t="s">
        <v>35</v>
      </c>
      <c r="C41" s="28"/>
      <c r="D41" s="5">
        <v>50000</v>
      </c>
      <c r="E41" s="5">
        <v>50000</v>
      </c>
      <c r="F41" s="29">
        <f t="shared" si="0"/>
        <v>100000</v>
      </c>
      <c r="G41" s="28">
        <v>20000</v>
      </c>
      <c r="H41" s="5">
        <v>107364</v>
      </c>
      <c r="I41" s="5">
        <v>50000</v>
      </c>
      <c r="J41" s="29">
        <f t="shared" si="1"/>
        <v>177364</v>
      </c>
    </row>
    <row r="42" spans="1:10" x14ac:dyDescent="0.2">
      <c r="A42" s="4">
        <v>37</v>
      </c>
      <c r="B42" s="25" t="s">
        <v>36</v>
      </c>
      <c r="C42" s="28">
        <v>3000000</v>
      </c>
      <c r="D42" s="5"/>
      <c r="E42" s="5"/>
      <c r="F42" s="29">
        <f t="shared" si="0"/>
        <v>3000000</v>
      </c>
      <c r="G42" s="28">
        <v>2980000</v>
      </c>
      <c r="H42" s="5"/>
      <c r="I42" s="5"/>
      <c r="J42" s="29">
        <f t="shared" si="1"/>
        <v>2980000</v>
      </c>
    </row>
    <row r="43" spans="1:10" s="6" customFormat="1" ht="10.5" x14ac:dyDescent="0.15">
      <c r="A43" s="2">
        <v>38</v>
      </c>
      <c r="B43" s="24" t="s">
        <v>37</v>
      </c>
      <c r="C43" s="30">
        <f>SUM(C42)</f>
        <v>3000000</v>
      </c>
      <c r="D43" s="3">
        <f>SUM(D41:D42)</f>
        <v>50000</v>
      </c>
      <c r="E43" s="3">
        <f>SUM(E41:E42)</f>
        <v>50000</v>
      </c>
      <c r="F43" s="31">
        <f t="shared" si="0"/>
        <v>3100000</v>
      </c>
      <c r="G43" s="30">
        <v>3000000</v>
      </c>
      <c r="H43" s="3">
        <v>107364</v>
      </c>
      <c r="I43" s="3">
        <v>50000</v>
      </c>
      <c r="J43" s="31">
        <f t="shared" si="1"/>
        <v>3157364</v>
      </c>
    </row>
    <row r="44" spans="1:10" x14ac:dyDescent="0.2">
      <c r="A44" s="4">
        <v>39</v>
      </c>
      <c r="B44" s="25" t="s">
        <v>38</v>
      </c>
      <c r="C44" s="28">
        <v>6000000</v>
      </c>
      <c r="D44" s="5">
        <v>525000</v>
      </c>
      <c r="E44" s="5">
        <v>3945000</v>
      </c>
      <c r="F44" s="29">
        <f t="shared" si="0"/>
        <v>10470000</v>
      </c>
      <c r="G44" s="28">
        <v>10957037</v>
      </c>
      <c r="H44" s="5">
        <v>681950</v>
      </c>
      <c r="I44" s="5">
        <v>4445000</v>
      </c>
      <c r="J44" s="29">
        <f t="shared" si="1"/>
        <v>16083987</v>
      </c>
    </row>
    <row r="45" spans="1:10" x14ac:dyDescent="0.2">
      <c r="A45" s="4">
        <v>40</v>
      </c>
      <c r="B45" s="25" t="s">
        <v>39</v>
      </c>
      <c r="C45" s="28">
        <v>653000</v>
      </c>
      <c r="D45" s="5"/>
      <c r="E45" s="5"/>
      <c r="F45" s="29">
        <f t="shared" si="0"/>
        <v>653000</v>
      </c>
      <c r="G45" s="28">
        <v>36355191</v>
      </c>
      <c r="H45" s="5"/>
      <c r="I45" s="5"/>
      <c r="J45" s="29">
        <f t="shared" si="1"/>
        <v>36355191</v>
      </c>
    </row>
    <row r="46" spans="1:10" x14ac:dyDescent="0.2">
      <c r="A46" s="4">
        <v>41</v>
      </c>
      <c r="B46" s="25" t="s">
        <v>40</v>
      </c>
      <c r="C46" s="28"/>
      <c r="D46" s="5"/>
      <c r="E46" s="5"/>
      <c r="F46" s="29">
        <f t="shared" si="0"/>
        <v>0</v>
      </c>
      <c r="G46" s="28"/>
      <c r="H46" s="5"/>
      <c r="I46" s="5"/>
      <c r="J46" s="29">
        <f t="shared" si="1"/>
        <v>0</v>
      </c>
    </row>
    <row r="47" spans="1:10" x14ac:dyDescent="0.2">
      <c r="A47" s="4">
        <v>42</v>
      </c>
      <c r="B47" s="25" t="s">
        <v>41</v>
      </c>
      <c r="C47" s="28"/>
      <c r="D47" s="5"/>
      <c r="E47" s="5"/>
      <c r="F47" s="29">
        <f t="shared" si="0"/>
        <v>0</v>
      </c>
      <c r="G47" s="28"/>
      <c r="H47" s="5"/>
      <c r="I47" s="5"/>
      <c r="J47" s="29">
        <f t="shared" si="1"/>
        <v>0</v>
      </c>
    </row>
    <row r="48" spans="1:10" x14ac:dyDescent="0.2">
      <c r="A48" s="4">
        <v>43</v>
      </c>
      <c r="B48" s="25" t="s">
        <v>42</v>
      </c>
      <c r="C48" s="28">
        <v>3500000</v>
      </c>
      <c r="D48" s="5">
        <v>500000</v>
      </c>
      <c r="E48" s="5">
        <v>1000000</v>
      </c>
      <c r="F48" s="29">
        <f t="shared" si="0"/>
        <v>5000000</v>
      </c>
      <c r="G48" s="28">
        <v>8660730</v>
      </c>
      <c r="H48" s="5">
        <v>343050</v>
      </c>
      <c r="I48" s="5">
        <v>1171346</v>
      </c>
      <c r="J48" s="29">
        <f t="shared" si="1"/>
        <v>10175126</v>
      </c>
    </row>
    <row r="49" spans="1:10" s="6" customFormat="1" ht="10.5" x14ac:dyDescent="0.15">
      <c r="A49" s="2">
        <v>44</v>
      </c>
      <c r="B49" s="24" t="s">
        <v>43</v>
      </c>
      <c r="C49" s="30">
        <f>SUM(C44:C48)</f>
        <v>10153000</v>
      </c>
      <c r="D49" s="3">
        <f>SUM(D44:D48)</f>
        <v>1025000</v>
      </c>
      <c r="E49" s="3">
        <f>SUM(E44:E48)</f>
        <v>4945000</v>
      </c>
      <c r="F49" s="31">
        <f t="shared" si="0"/>
        <v>16123000</v>
      </c>
      <c r="G49" s="30">
        <f>SUM(G44:G48)</f>
        <v>55972958</v>
      </c>
      <c r="H49" s="3">
        <f>H44+H48</f>
        <v>1025000</v>
      </c>
      <c r="I49" s="3">
        <f>I44+I48</f>
        <v>5616346</v>
      </c>
      <c r="J49" s="31">
        <f t="shared" si="1"/>
        <v>62614304</v>
      </c>
    </row>
    <row r="50" spans="1:10" s="6" customFormat="1" ht="10.5" x14ac:dyDescent="0.15">
      <c r="A50" s="2">
        <v>45</v>
      </c>
      <c r="B50" s="24" t="s">
        <v>44</v>
      </c>
      <c r="C50" s="30">
        <f>C29+C32+C40+C43+C49</f>
        <v>42181000</v>
      </c>
      <c r="D50" s="3">
        <f>D29+D32+D40+D43+D49</f>
        <v>3362000</v>
      </c>
      <c r="E50" s="3">
        <f>E29+E32+E40+E43+E49</f>
        <v>24819000</v>
      </c>
      <c r="F50" s="31">
        <f t="shared" si="0"/>
        <v>70362000</v>
      </c>
      <c r="G50" s="30">
        <f>G29+G32+G40+G43+G49</f>
        <v>117760136</v>
      </c>
      <c r="H50" s="3">
        <f>H29+H32+H40+H43+H49</f>
        <v>4175706</v>
      </c>
      <c r="I50" s="3">
        <f>I29+I32+I40+I43+I49</f>
        <v>29730281</v>
      </c>
      <c r="J50" s="31">
        <f t="shared" si="1"/>
        <v>151666123</v>
      </c>
    </row>
    <row r="51" spans="1:10" x14ac:dyDescent="0.2">
      <c r="A51" s="4">
        <v>46</v>
      </c>
      <c r="B51" s="25" t="s">
        <v>45</v>
      </c>
      <c r="C51" s="28"/>
      <c r="D51" s="5"/>
      <c r="E51" s="5"/>
      <c r="F51" s="29">
        <f t="shared" si="0"/>
        <v>0</v>
      </c>
      <c r="G51" s="28"/>
      <c r="H51" s="5"/>
      <c r="I51" s="5"/>
      <c r="J51" s="29">
        <f t="shared" si="1"/>
        <v>0</v>
      </c>
    </row>
    <row r="52" spans="1:10" x14ac:dyDescent="0.2">
      <c r="A52" s="4">
        <v>47</v>
      </c>
      <c r="B52" s="25" t="s">
        <v>46</v>
      </c>
      <c r="C52" s="28">
        <v>437000</v>
      </c>
      <c r="D52" s="5"/>
      <c r="E52" s="5"/>
      <c r="F52" s="29">
        <f t="shared" si="0"/>
        <v>437000</v>
      </c>
      <c r="G52" s="28">
        <v>437000</v>
      </c>
      <c r="H52" s="5"/>
      <c r="I52" s="5"/>
      <c r="J52" s="29">
        <f t="shared" si="1"/>
        <v>437000</v>
      </c>
    </row>
    <row r="53" spans="1:10" x14ac:dyDescent="0.2">
      <c r="A53" s="4">
        <v>48</v>
      </c>
      <c r="B53" s="25" t="s">
        <v>47</v>
      </c>
      <c r="C53" s="28"/>
      <c r="D53" s="5"/>
      <c r="E53" s="5"/>
      <c r="F53" s="29">
        <f t="shared" si="0"/>
        <v>0</v>
      </c>
      <c r="G53" s="28"/>
      <c r="H53" s="5"/>
      <c r="I53" s="5"/>
      <c r="J53" s="29">
        <f t="shared" si="1"/>
        <v>0</v>
      </c>
    </row>
    <row r="54" spans="1:10" x14ac:dyDescent="0.2">
      <c r="A54" s="4">
        <v>49</v>
      </c>
      <c r="B54" s="25" t="s">
        <v>48</v>
      </c>
      <c r="C54" s="28"/>
      <c r="D54" s="5"/>
      <c r="E54" s="5"/>
      <c r="F54" s="29">
        <f t="shared" si="0"/>
        <v>0</v>
      </c>
      <c r="G54" s="28"/>
      <c r="H54" s="5"/>
      <c r="I54" s="5"/>
      <c r="J54" s="29">
        <f t="shared" si="1"/>
        <v>0</v>
      </c>
    </row>
    <row r="55" spans="1:10" x14ac:dyDescent="0.2">
      <c r="A55" s="4">
        <v>50</v>
      </c>
      <c r="B55" s="25" t="s">
        <v>49</v>
      </c>
      <c r="C55" s="28"/>
      <c r="D55" s="5"/>
      <c r="E55" s="5"/>
      <c r="F55" s="29">
        <f t="shared" si="0"/>
        <v>0</v>
      </c>
      <c r="G55" s="28"/>
      <c r="H55" s="5"/>
      <c r="I55" s="5"/>
      <c r="J55" s="29">
        <f t="shared" si="1"/>
        <v>0</v>
      </c>
    </row>
    <row r="56" spans="1:10" x14ac:dyDescent="0.2">
      <c r="A56" s="4">
        <v>51</v>
      </c>
      <c r="B56" s="25" t="s">
        <v>50</v>
      </c>
      <c r="C56" s="28"/>
      <c r="D56" s="5"/>
      <c r="E56" s="5"/>
      <c r="F56" s="29">
        <f t="shared" si="0"/>
        <v>0</v>
      </c>
      <c r="G56" s="28"/>
      <c r="H56" s="5"/>
      <c r="I56" s="5"/>
      <c r="J56" s="29">
        <f t="shared" si="1"/>
        <v>0</v>
      </c>
    </row>
    <row r="57" spans="1:10" x14ac:dyDescent="0.2">
      <c r="A57" s="4">
        <v>52</v>
      </c>
      <c r="B57" s="25" t="s">
        <v>51</v>
      </c>
      <c r="C57" s="28"/>
      <c r="D57" s="5"/>
      <c r="E57" s="5"/>
      <c r="F57" s="29">
        <f t="shared" si="0"/>
        <v>0</v>
      </c>
      <c r="G57" s="28">
        <v>62000</v>
      </c>
      <c r="H57" s="23"/>
      <c r="I57" s="5"/>
      <c r="J57" s="29">
        <f t="shared" si="1"/>
        <v>62000</v>
      </c>
    </row>
    <row r="58" spans="1:10" x14ac:dyDescent="0.2">
      <c r="A58" s="4">
        <v>53</v>
      </c>
      <c r="B58" s="25" t="s">
        <v>52</v>
      </c>
      <c r="C58" s="28">
        <v>16764000</v>
      </c>
      <c r="D58" s="5"/>
      <c r="E58" s="5"/>
      <c r="F58" s="29">
        <f t="shared" si="0"/>
        <v>16764000</v>
      </c>
      <c r="G58" s="28">
        <v>19410000</v>
      </c>
      <c r="H58" s="23"/>
      <c r="I58" s="5"/>
      <c r="J58" s="29">
        <f t="shared" si="1"/>
        <v>19410000</v>
      </c>
    </row>
    <row r="59" spans="1:10" s="6" customFormat="1" ht="10.5" x14ac:dyDescent="0.15">
      <c r="A59" s="2">
        <v>54</v>
      </c>
      <c r="B59" s="24" t="s">
        <v>53</v>
      </c>
      <c r="C59" s="30">
        <f>SUM(C51:C58)</f>
        <v>17201000</v>
      </c>
      <c r="D59" s="3">
        <v>0</v>
      </c>
      <c r="E59" s="3">
        <v>0</v>
      </c>
      <c r="F59" s="31">
        <f t="shared" si="0"/>
        <v>17201000</v>
      </c>
      <c r="G59" s="30">
        <f>SUM(G51:G58)</f>
        <v>19909000</v>
      </c>
      <c r="H59" s="3">
        <v>0</v>
      </c>
      <c r="I59" s="3">
        <v>0</v>
      </c>
      <c r="J59" s="31">
        <f t="shared" si="1"/>
        <v>19909000</v>
      </c>
    </row>
    <row r="60" spans="1:10" x14ac:dyDescent="0.2">
      <c r="A60" s="4">
        <v>55</v>
      </c>
      <c r="B60" s="25" t="s">
        <v>54</v>
      </c>
      <c r="C60" s="28"/>
      <c r="D60" s="5"/>
      <c r="E60" s="5"/>
      <c r="F60" s="29">
        <f t="shared" si="0"/>
        <v>0</v>
      </c>
      <c r="G60" s="28"/>
      <c r="H60" s="5"/>
      <c r="I60" s="5"/>
      <c r="J60" s="29">
        <f t="shared" si="1"/>
        <v>0</v>
      </c>
    </row>
    <row r="61" spans="1:10" x14ac:dyDescent="0.2">
      <c r="A61" s="4">
        <v>56</v>
      </c>
      <c r="B61" s="25" t="s">
        <v>55</v>
      </c>
      <c r="C61" s="28"/>
      <c r="D61" s="5"/>
      <c r="E61" s="5"/>
      <c r="F61" s="29">
        <f t="shared" si="0"/>
        <v>0</v>
      </c>
      <c r="G61" s="28">
        <v>14512803</v>
      </c>
      <c r="H61" s="5"/>
      <c r="I61" s="5"/>
      <c r="J61" s="29">
        <f t="shared" si="1"/>
        <v>14512803</v>
      </c>
    </row>
    <row r="62" spans="1:10" x14ac:dyDescent="0.2">
      <c r="A62" s="4">
        <v>57</v>
      </c>
      <c r="B62" s="25" t="s">
        <v>56</v>
      </c>
      <c r="C62" s="28"/>
      <c r="D62" s="5"/>
      <c r="E62" s="5"/>
      <c r="F62" s="29">
        <f t="shared" si="0"/>
        <v>0</v>
      </c>
      <c r="G62" s="28">
        <v>26400</v>
      </c>
      <c r="H62" s="5"/>
      <c r="I62" s="5"/>
      <c r="J62" s="29">
        <f t="shared" si="1"/>
        <v>26400</v>
      </c>
    </row>
    <row r="63" spans="1:10" x14ac:dyDescent="0.2">
      <c r="A63" s="4">
        <v>58</v>
      </c>
      <c r="B63" s="25" t="s">
        <v>57</v>
      </c>
      <c r="C63" s="28">
        <v>0</v>
      </c>
      <c r="D63" s="5"/>
      <c r="E63" s="5"/>
      <c r="F63" s="29">
        <f t="shared" si="0"/>
        <v>0</v>
      </c>
      <c r="G63" s="28"/>
      <c r="H63" s="23"/>
      <c r="I63" s="5"/>
      <c r="J63" s="29">
        <f t="shared" si="1"/>
        <v>0</v>
      </c>
    </row>
    <row r="64" spans="1:10" s="6" customFormat="1" ht="10.5" x14ac:dyDescent="0.15">
      <c r="A64" s="2">
        <v>59</v>
      </c>
      <c r="B64" s="24" t="s">
        <v>58</v>
      </c>
      <c r="C64" s="30">
        <v>0</v>
      </c>
      <c r="D64" s="3">
        <v>0</v>
      </c>
      <c r="E64" s="3">
        <v>0</v>
      </c>
      <c r="F64" s="31">
        <f t="shared" si="0"/>
        <v>0</v>
      </c>
      <c r="G64" s="30">
        <f>SUM(G61:G63)</f>
        <v>14539203</v>
      </c>
      <c r="H64" s="3">
        <v>0</v>
      </c>
      <c r="I64" s="3">
        <v>0</v>
      </c>
      <c r="J64" s="31">
        <f t="shared" si="1"/>
        <v>14539203</v>
      </c>
    </row>
    <row r="65" spans="1:10" x14ac:dyDescent="0.2">
      <c r="A65" s="4">
        <v>60</v>
      </c>
      <c r="B65" s="25" t="s">
        <v>59</v>
      </c>
      <c r="C65" s="28"/>
      <c r="D65" s="5"/>
      <c r="E65" s="5"/>
      <c r="F65" s="29">
        <f t="shared" si="0"/>
        <v>0</v>
      </c>
      <c r="G65" s="28"/>
      <c r="H65" s="5"/>
      <c r="I65" s="5"/>
      <c r="J65" s="29">
        <f t="shared" si="1"/>
        <v>0</v>
      </c>
    </row>
    <row r="66" spans="1:10" x14ac:dyDescent="0.2">
      <c r="A66" s="4">
        <v>61</v>
      </c>
      <c r="B66" s="25" t="s">
        <v>60</v>
      </c>
      <c r="C66" s="28"/>
      <c r="D66" s="5"/>
      <c r="E66" s="5"/>
      <c r="F66" s="29">
        <f t="shared" si="0"/>
        <v>0</v>
      </c>
      <c r="G66" s="28"/>
      <c r="H66" s="5"/>
      <c r="I66" s="5"/>
      <c r="J66" s="29">
        <f t="shared" si="1"/>
        <v>0</v>
      </c>
    </row>
    <row r="67" spans="1:10" x14ac:dyDescent="0.2">
      <c r="A67" s="4">
        <v>62</v>
      </c>
      <c r="B67" s="25" t="s">
        <v>61</v>
      </c>
      <c r="C67" s="28"/>
      <c r="D67" s="5"/>
      <c r="E67" s="5"/>
      <c r="F67" s="29">
        <f t="shared" si="0"/>
        <v>0</v>
      </c>
      <c r="G67" s="28"/>
      <c r="H67" s="5"/>
      <c r="I67" s="5"/>
      <c r="J67" s="29">
        <f t="shared" si="1"/>
        <v>0</v>
      </c>
    </row>
    <row r="68" spans="1:10" x14ac:dyDescent="0.2">
      <c r="A68" s="4">
        <v>63</v>
      </c>
      <c r="B68" s="25" t="s">
        <v>62</v>
      </c>
      <c r="C68" s="28">
        <v>3041000</v>
      </c>
      <c r="D68" s="5"/>
      <c r="E68" s="5"/>
      <c r="F68" s="29">
        <f t="shared" si="0"/>
        <v>3041000</v>
      </c>
      <c r="G68" s="28">
        <v>3041000</v>
      </c>
      <c r="H68" s="23"/>
      <c r="I68" s="5"/>
      <c r="J68" s="29">
        <f t="shared" si="1"/>
        <v>3041000</v>
      </c>
    </row>
    <row r="69" spans="1:10" x14ac:dyDescent="0.2">
      <c r="A69" s="4">
        <v>64</v>
      </c>
      <c r="B69" s="25" t="s">
        <v>63</v>
      </c>
      <c r="C69" s="28"/>
      <c r="D69" s="5"/>
      <c r="E69" s="5"/>
      <c r="F69" s="29">
        <f t="shared" si="0"/>
        <v>0</v>
      </c>
      <c r="G69" s="28"/>
      <c r="H69" s="5"/>
      <c r="I69" s="5"/>
      <c r="J69" s="29">
        <f t="shared" si="1"/>
        <v>0</v>
      </c>
    </row>
    <row r="70" spans="1:10" x14ac:dyDescent="0.2">
      <c r="A70" s="4">
        <v>65</v>
      </c>
      <c r="B70" s="25" t="s">
        <v>64</v>
      </c>
      <c r="C70" s="28"/>
      <c r="D70" s="5"/>
      <c r="E70" s="5"/>
      <c r="F70" s="29">
        <f t="shared" si="0"/>
        <v>0</v>
      </c>
      <c r="G70" s="28"/>
      <c r="H70" s="5"/>
      <c r="I70" s="5"/>
      <c r="J70" s="29">
        <f t="shared" si="1"/>
        <v>0</v>
      </c>
    </row>
    <row r="71" spans="1:10" x14ac:dyDescent="0.2">
      <c r="A71" s="4">
        <v>66</v>
      </c>
      <c r="B71" s="25" t="s">
        <v>65</v>
      </c>
      <c r="C71" s="28"/>
      <c r="D71" s="5"/>
      <c r="E71" s="5"/>
      <c r="F71" s="29">
        <f t="shared" ref="F71:F100" si="2">SUM(C71:E71)</f>
        <v>0</v>
      </c>
      <c r="G71" s="28"/>
      <c r="H71" s="5"/>
      <c r="I71" s="5"/>
      <c r="J71" s="29">
        <f t="shared" ref="J71:J100" si="3">SUM(G71:I71)</f>
        <v>0</v>
      </c>
    </row>
    <row r="72" spans="1:10" x14ac:dyDescent="0.2">
      <c r="A72" s="4">
        <v>67</v>
      </c>
      <c r="B72" s="25" t="s">
        <v>66</v>
      </c>
      <c r="C72" s="28"/>
      <c r="D72" s="5"/>
      <c r="E72" s="5"/>
      <c r="F72" s="29">
        <f t="shared" si="2"/>
        <v>0</v>
      </c>
      <c r="G72" s="28"/>
      <c r="H72" s="5"/>
      <c r="I72" s="5"/>
      <c r="J72" s="29">
        <f t="shared" si="3"/>
        <v>0</v>
      </c>
    </row>
    <row r="73" spans="1:10" x14ac:dyDescent="0.2">
      <c r="A73" s="4">
        <v>68</v>
      </c>
      <c r="B73" s="25" t="s">
        <v>67</v>
      </c>
      <c r="C73" s="28"/>
      <c r="D73" s="5"/>
      <c r="E73" s="5"/>
      <c r="F73" s="29">
        <f t="shared" si="2"/>
        <v>0</v>
      </c>
      <c r="G73" s="28"/>
      <c r="H73" s="5"/>
      <c r="I73" s="5"/>
      <c r="J73" s="29">
        <f t="shared" si="3"/>
        <v>0</v>
      </c>
    </row>
    <row r="74" spans="1:10" x14ac:dyDescent="0.2">
      <c r="A74" s="4">
        <v>69</v>
      </c>
      <c r="B74" s="25" t="s">
        <v>68</v>
      </c>
      <c r="C74" s="28">
        <v>13500000</v>
      </c>
      <c r="D74" s="5"/>
      <c r="E74" s="5"/>
      <c r="F74" s="29">
        <f t="shared" si="2"/>
        <v>13500000</v>
      </c>
      <c r="G74" s="28">
        <v>13500000</v>
      </c>
      <c r="H74" s="23"/>
      <c r="I74" s="5"/>
      <c r="J74" s="29">
        <f t="shared" si="3"/>
        <v>13500000</v>
      </c>
    </row>
    <row r="75" spans="1:10" x14ac:dyDescent="0.2">
      <c r="A75" s="4">
        <v>70</v>
      </c>
      <c r="B75" s="25" t="s">
        <v>69</v>
      </c>
      <c r="C75" s="28">
        <v>60448880</v>
      </c>
      <c r="D75" s="5"/>
      <c r="E75" s="5"/>
      <c r="F75" s="29">
        <f t="shared" si="2"/>
        <v>60448880</v>
      </c>
      <c r="G75" s="28">
        <v>0</v>
      </c>
      <c r="H75" s="5"/>
      <c r="I75" s="5"/>
      <c r="J75" s="29">
        <f t="shared" si="3"/>
        <v>0</v>
      </c>
    </row>
    <row r="76" spans="1:10" s="6" customFormat="1" ht="10.5" x14ac:dyDescent="0.15">
      <c r="A76" s="2">
        <v>71</v>
      </c>
      <c r="B76" s="24" t="s">
        <v>70</v>
      </c>
      <c r="C76" s="30">
        <f>SUM(C65:C75)</f>
        <v>76989880</v>
      </c>
      <c r="D76" s="3">
        <v>0</v>
      </c>
      <c r="E76" s="3">
        <v>0</v>
      </c>
      <c r="F76" s="31">
        <f t="shared" si="2"/>
        <v>76989880</v>
      </c>
      <c r="G76" s="30">
        <f>G64+G68+G74+G75</f>
        <v>31080203</v>
      </c>
      <c r="H76" s="3">
        <v>0</v>
      </c>
      <c r="I76" s="3"/>
      <c r="J76" s="31">
        <f t="shared" si="3"/>
        <v>31080203</v>
      </c>
    </row>
    <row r="77" spans="1:10" x14ac:dyDescent="0.2">
      <c r="A77" s="4">
        <v>72</v>
      </c>
      <c r="B77" s="25" t="s">
        <v>71</v>
      </c>
      <c r="C77" s="28"/>
      <c r="D77" s="5"/>
      <c r="E77" s="5"/>
      <c r="F77" s="29">
        <f t="shared" si="2"/>
        <v>0</v>
      </c>
      <c r="G77" s="28"/>
      <c r="H77" s="5"/>
      <c r="I77" s="5"/>
      <c r="J77" s="29">
        <f t="shared" si="3"/>
        <v>0</v>
      </c>
    </row>
    <row r="78" spans="1:10" x14ac:dyDescent="0.2">
      <c r="A78" s="4">
        <v>73</v>
      </c>
      <c r="B78" s="25" t="s">
        <v>72</v>
      </c>
      <c r="C78" s="28">
        <v>160646000</v>
      </c>
      <c r="D78" s="5"/>
      <c r="E78" s="5"/>
      <c r="F78" s="29">
        <f t="shared" si="2"/>
        <v>160646000</v>
      </c>
      <c r="G78" s="28">
        <v>189680703</v>
      </c>
      <c r="H78" s="5"/>
      <c r="I78" s="5"/>
      <c r="J78" s="29">
        <f t="shared" si="3"/>
        <v>189680703</v>
      </c>
    </row>
    <row r="79" spans="1:10" x14ac:dyDescent="0.2">
      <c r="A79" s="4">
        <v>74</v>
      </c>
      <c r="B79" s="25" t="s">
        <v>73</v>
      </c>
      <c r="C79" s="28">
        <v>11024000</v>
      </c>
      <c r="D79" s="5"/>
      <c r="E79" s="5"/>
      <c r="F79" s="29">
        <f t="shared" si="2"/>
        <v>11024000</v>
      </c>
      <c r="G79" s="28">
        <v>1011643</v>
      </c>
      <c r="H79" s="5"/>
      <c r="I79" s="5">
        <v>41331</v>
      </c>
      <c r="J79" s="29">
        <f t="shared" si="3"/>
        <v>1052974</v>
      </c>
    </row>
    <row r="80" spans="1:10" x14ac:dyDescent="0.2">
      <c r="A80" s="4">
        <v>75</v>
      </c>
      <c r="B80" s="25" t="s">
        <v>74</v>
      </c>
      <c r="C80" s="28">
        <v>12598000</v>
      </c>
      <c r="D80" s="5"/>
      <c r="E80" s="5"/>
      <c r="F80" s="29">
        <f t="shared" si="2"/>
        <v>12598000</v>
      </c>
      <c r="G80" s="28">
        <v>25068073</v>
      </c>
      <c r="H80" s="5"/>
      <c r="I80" s="5">
        <v>73450</v>
      </c>
      <c r="J80" s="29">
        <f t="shared" si="3"/>
        <v>25141523</v>
      </c>
    </row>
    <row r="81" spans="1:10" x14ac:dyDescent="0.2">
      <c r="A81" s="4">
        <v>76</v>
      </c>
      <c r="B81" s="25" t="s">
        <v>75</v>
      </c>
      <c r="C81" s="28"/>
      <c r="D81" s="5"/>
      <c r="E81" s="5"/>
      <c r="F81" s="29">
        <f t="shared" si="2"/>
        <v>0</v>
      </c>
      <c r="G81" s="28"/>
      <c r="H81" s="5"/>
      <c r="I81" s="5"/>
      <c r="J81" s="29">
        <f t="shared" si="3"/>
        <v>0</v>
      </c>
    </row>
    <row r="82" spans="1:10" x14ac:dyDescent="0.2">
      <c r="A82" s="4">
        <v>77</v>
      </c>
      <c r="B82" s="25" t="s">
        <v>76</v>
      </c>
      <c r="C82" s="28"/>
      <c r="D82" s="5"/>
      <c r="E82" s="5"/>
      <c r="F82" s="29">
        <f t="shared" si="2"/>
        <v>0</v>
      </c>
      <c r="G82" s="28"/>
      <c r="H82" s="5"/>
      <c r="I82" s="5"/>
      <c r="J82" s="29">
        <f t="shared" si="3"/>
        <v>0</v>
      </c>
    </row>
    <row r="83" spans="1:10" x14ac:dyDescent="0.2">
      <c r="A83" s="4">
        <v>78</v>
      </c>
      <c r="B83" s="25" t="s">
        <v>77</v>
      </c>
      <c r="C83" s="28">
        <v>36035000</v>
      </c>
      <c r="D83" s="5"/>
      <c r="E83" s="5"/>
      <c r="F83" s="29">
        <f t="shared" si="2"/>
        <v>36035000</v>
      </c>
      <c r="G83" s="28">
        <v>32323099</v>
      </c>
      <c r="H83" s="5"/>
      <c r="I83" s="5">
        <v>30991</v>
      </c>
      <c r="J83" s="29">
        <f t="shared" si="3"/>
        <v>32354090</v>
      </c>
    </row>
    <row r="84" spans="1:10" s="6" customFormat="1" ht="10.5" x14ac:dyDescent="0.15">
      <c r="A84" s="2">
        <v>79</v>
      </c>
      <c r="B84" s="24" t="s">
        <v>78</v>
      </c>
      <c r="C84" s="30">
        <f>SUM(C77:C83)</f>
        <v>220303000</v>
      </c>
      <c r="D84" s="3">
        <v>0</v>
      </c>
      <c r="E84" s="3">
        <v>0</v>
      </c>
      <c r="F84" s="31">
        <f t="shared" si="2"/>
        <v>220303000</v>
      </c>
      <c r="G84" s="30">
        <f>SUM(G77:G83)</f>
        <v>248083518</v>
      </c>
      <c r="H84" s="3">
        <v>0</v>
      </c>
      <c r="I84" s="3">
        <f>I79+I80+I83</f>
        <v>145772</v>
      </c>
      <c r="J84" s="31">
        <f t="shared" si="3"/>
        <v>248229290</v>
      </c>
    </row>
    <row r="85" spans="1:10" x14ac:dyDescent="0.2">
      <c r="A85" s="4">
        <v>80</v>
      </c>
      <c r="B85" s="25" t="s">
        <v>79</v>
      </c>
      <c r="C85" s="28">
        <v>245669000</v>
      </c>
      <c r="D85" s="5"/>
      <c r="E85" s="5"/>
      <c r="F85" s="29">
        <f t="shared" si="2"/>
        <v>245669000</v>
      </c>
      <c r="G85" s="28">
        <v>287069625</v>
      </c>
      <c r="H85" s="5"/>
      <c r="I85" s="5"/>
      <c r="J85" s="29">
        <f t="shared" si="3"/>
        <v>287069625</v>
      </c>
    </row>
    <row r="86" spans="1:10" x14ac:dyDescent="0.2">
      <c r="A86" s="4">
        <v>81</v>
      </c>
      <c r="B86" s="25" t="s">
        <v>80</v>
      </c>
      <c r="C86" s="28"/>
      <c r="D86" s="5"/>
      <c r="E86" s="5"/>
      <c r="F86" s="29">
        <f t="shared" si="2"/>
        <v>0</v>
      </c>
      <c r="G86" s="28"/>
      <c r="H86" s="5"/>
      <c r="I86" s="5"/>
      <c r="J86" s="29">
        <f t="shared" si="3"/>
        <v>0</v>
      </c>
    </row>
    <row r="87" spans="1:10" x14ac:dyDescent="0.2">
      <c r="A87" s="4">
        <v>82</v>
      </c>
      <c r="B87" s="25" t="s">
        <v>81</v>
      </c>
      <c r="C87" s="28">
        <v>2756000</v>
      </c>
      <c r="D87" s="5"/>
      <c r="E87" s="5"/>
      <c r="F87" s="29">
        <f t="shared" si="2"/>
        <v>2756000</v>
      </c>
      <c r="G87" s="28">
        <v>0</v>
      </c>
      <c r="H87" s="5"/>
      <c r="I87" s="5"/>
      <c r="J87" s="29">
        <f t="shared" si="3"/>
        <v>0</v>
      </c>
    </row>
    <row r="88" spans="1:10" x14ac:dyDescent="0.2">
      <c r="A88" s="4">
        <v>83</v>
      </c>
      <c r="B88" s="25" t="s">
        <v>82</v>
      </c>
      <c r="C88" s="28">
        <v>67075000</v>
      </c>
      <c r="D88" s="5"/>
      <c r="E88" s="5"/>
      <c r="F88" s="29">
        <f t="shared" si="2"/>
        <v>67075000</v>
      </c>
      <c r="G88" s="28">
        <v>77508799</v>
      </c>
      <c r="H88" s="5"/>
      <c r="I88" s="5"/>
      <c r="J88" s="29">
        <f t="shared" si="3"/>
        <v>77508799</v>
      </c>
    </row>
    <row r="89" spans="1:10" s="6" customFormat="1" ht="10.5" x14ac:dyDescent="0.15">
      <c r="A89" s="2">
        <v>84</v>
      </c>
      <c r="B89" s="24" t="s">
        <v>83</v>
      </c>
      <c r="C89" s="30">
        <f>SUM(C85:C88)</f>
        <v>315500000</v>
      </c>
      <c r="D89" s="3">
        <v>0</v>
      </c>
      <c r="E89" s="3">
        <v>0</v>
      </c>
      <c r="F89" s="31">
        <f t="shared" si="2"/>
        <v>315500000</v>
      </c>
      <c r="G89" s="30">
        <f>SUM(G85:G88)</f>
        <v>364578424</v>
      </c>
      <c r="H89" s="3">
        <v>0</v>
      </c>
      <c r="I89" s="3">
        <v>0</v>
      </c>
      <c r="J89" s="31">
        <f t="shared" si="3"/>
        <v>364578424</v>
      </c>
    </row>
    <row r="90" spans="1:10" x14ac:dyDescent="0.2">
      <c r="A90" s="4">
        <v>85</v>
      </c>
      <c r="B90" s="25" t="s">
        <v>84</v>
      </c>
      <c r="C90" s="28"/>
      <c r="D90" s="5"/>
      <c r="E90" s="5"/>
      <c r="F90" s="29">
        <f t="shared" si="2"/>
        <v>0</v>
      </c>
      <c r="G90" s="28"/>
      <c r="H90" s="5"/>
      <c r="I90" s="5"/>
      <c r="J90" s="29">
        <f t="shared" si="3"/>
        <v>0</v>
      </c>
    </row>
    <row r="91" spans="1:10" x14ac:dyDescent="0.2">
      <c r="A91" s="4">
        <v>86</v>
      </c>
      <c r="B91" s="25" t="s">
        <v>85</v>
      </c>
      <c r="C91" s="28"/>
      <c r="D91" s="5"/>
      <c r="E91" s="5"/>
      <c r="F91" s="29">
        <f t="shared" si="2"/>
        <v>0</v>
      </c>
      <c r="G91" s="28"/>
      <c r="H91" s="5"/>
      <c r="I91" s="5"/>
      <c r="J91" s="29">
        <f t="shared" si="3"/>
        <v>0</v>
      </c>
    </row>
    <row r="92" spans="1:10" x14ac:dyDescent="0.2">
      <c r="A92" s="4">
        <v>87</v>
      </c>
      <c r="B92" s="25" t="s">
        <v>86</v>
      </c>
      <c r="C92" s="28"/>
      <c r="D92" s="5"/>
      <c r="E92" s="5"/>
      <c r="F92" s="29">
        <f t="shared" si="2"/>
        <v>0</v>
      </c>
      <c r="G92" s="28"/>
      <c r="H92" s="5"/>
      <c r="I92" s="5"/>
      <c r="J92" s="29">
        <f t="shared" si="3"/>
        <v>0</v>
      </c>
    </row>
    <row r="93" spans="1:10" x14ac:dyDescent="0.2">
      <c r="A93" s="4">
        <v>88</v>
      </c>
      <c r="B93" s="25" t="s">
        <v>87</v>
      </c>
      <c r="C93" s="28"/>
      <c r="D93" s="5"/>
      <c r="E93" s="5"/>
      <c r="F93" s="29">
        <f t="shared" si="2"/>
        <v>0</v>
      </c>
      <c r="G93" s="28"/>
      <c r="H93" s="5"/>
      <c r="I93" s="5"/>
      <c r="J93" s="29">
        <f t="shared" si="3"/>
        <v>0</v>
      </c>
    </row>
    <row r="94" spans="1:10" x14ac:dyDescent="0.2">
      <c r="A94" s="4">
        <v>89</v>
      </c>
      <c r="B94" s="25" t="s">
        <v>88</v>
      </c>
      <c r="C94" s="28"/>
      <c r="D94" s="5"/>
      <c r="E94" s="5"/>
      <c r="F94" s="29">
        <f t="shared" si="2"/>
        <v>0</v>
      </c>
      <c r="G94" s="28"/>
      <c r="H94" s="5"/>
      <c r="I94" s="5"/>
      <c r="J94" s="29">
        <f t="shared" si="3"/>
        <v>0</v>
      </c>
    </row>
    <row r="95" spans="1:10" x14ac:dyDescent="0.2">
      <c r="A95" s="4">
        <v>90</v>
      </c>
      <c r="B95" s="25" t="s">
        <v>89</v>
      </c>
      <c r="C95" s="28"/>
      <c r="D95" s="5"/>
      <c r="E95" s="5"/>
      <c r="F95" s="29">
        <f t="shared" si="2"/>
        <v>0</v>
      </c>
      <c r="G95" s="28"/>
      <c r="H95" s="5"/>
      <c r="I95" s="5"/>
      <c r="J95" s="29">
        <f t="shared" si="3"/>
        <v>0</v>
      </c>
    </row>
    <row r="96" spans="1:10" x14ac:dyDescent="0.2">
      <c r="A96" s="4">
        <v>91</v>
      </c>
      <c r="B96" s="25" t="s">
        <v>90</v>
      </c>
      <c r="C96" s="28"/>
      <c r="D96" s="5"/>
      <c r="E96" s="5"/>
      <c r="F96" s="29">
        <f t="shared" si="2"/>
        <v>0</v>
      </c>
      <c r="G96" s="28"/>
      <c r="H96" s="5"/>
      <c r="I96" s="5"/>
      <c r="J96" s="29">
        <f t="shared" si="3"/>
        <v>0</v>
      </c>
    </row>
    <row r="97" spans="1:10" x14ac:dyDescent="0.2">
      <c r="A97" s="4">
        <v>92</v>
      </c>
      <c r="B97" s="25" t="s">
        <v>91</v>
      </c>
      <c r="C97" s="28"/>
      <c r="D97" s="5"/>
      <c r="E97" s="5"/>
      <c r="F97" s="29">
        <f t="shared" si="2"/>
        <v>0</v>
      </c>
      <c r="G97" s="28"/>
      <c r="H97" s="5"/>
      <c r="I97" s="5"/>
      <c r="J97" s="29">
        <f t="shared" si="3"/>
        <v>0</v>
      </c>
    </row>
    <row r="98" spans="1:10" x14ac:dyDescent="0.2">
      <c r="A98" s="4">
        <v>93</v>
      </c>
      <c r="B98" s="25" t="s">
        <v>92</v>
      </c>
      <c r="C98" s="28"/>
      <c r="D98" s="5"/>
      <c r="E98" s="5"/>
      <c r="F98" s="29">
        <f t="shared" si="2"/>
        <v>0</v>
      </c>
      <c r="G98" s="28"/>
      <c r="H98" s="5"/>
      <c r="I98" s="5"/>
      <c r="J98" s="29">
        <f t="shared" si="3"/>
        <v>0</v>
      </c>
    </row>
    <row r="99" spans="1:10" s="6" customFormat="1" ht="10.5" x14ac:dyDescent="0.15">
      <c r="A99" s="2">
        <v>94</v>
      </c>
      <c r="B99" s="24" t="s">
        <v>93</v>
      </c>
      <c r="C99" s="30"/>
      <c r="D99" s="3">
        <v>0</v>
      </c>
      <c r="E99" s="3">
        <v>0</v>
      </c>
      <c r="F99" s="31">
        <f t="shared" si="2"/>
        <v>0</v>
      </c>
      <c r="G99" s="30"/>
      <c r="H99" s="3">
        <v>0</v>
      </c>
      <c r="I99" s="3">
        <v>0</v>
      </c>
      <c r="J99" s="31">
        <f t="shared" si="3"/>
        <v>0</v>
      </c>
    </row>
    <row r="100" spans="1:10" s="6" customFormat="1" thickBot="1" x14ac:dyDescent="0.2">
      <c r="A100" s="2">
        <v>95</v>
      </c>
      <c r="B100" s="24" t="s">
        <v>94</v>
      </c>
      <c r="C100" s="32">
        <f>C24+C25+C50+C59+C64+C76+C84+C89</f>
        <v>700204776</v>
      </c>
      <c r="D100" s="33">
        <f>D24+D25+D50</f>
        <v>61823960</v>
      </c>
      <c r="E100" s="33">
        <f>E24+E25+E50+E59+E76+E84+E89+E99</f>
        <v>81429562</v>
      </c>
      <c r="F100" s="34">
        <f t="shared" si="2"/>
        <v>843458298</v>
      </c>
      <c r="G100" s="32">
        <f>G24+G25+G50+G59+G76+G84+G89</f>
        <v>810236760</v>
      </c>
      <c r="H100" s="33">
        <f>H24+H25+H50</f>
        <v>62767526</v>
      </c>
      <c r="I100" s="33">
        <f>I24+I25+I50+I84</f>
        <v>92022170</v>
      </c>
      <c r="J100" s="34">
        <f t="shared" si="3"/>
        <v>965026456</v>
      </c>
    </row>
    <row r="102" spans="1:10" x14ac:dyDescent="0.2">
      <c r="A102" s="54" t="s">
        <v>212</v>
      </c>
      <c r="B102" s="54"/>
      <c r="C102" s="54"/>
      <c r="D102" s="54"/>
    </row>
    <row r="103" spans="1:10" x14ac:dyDescent="0.2">
      <c r="A103" s="54" t="s">
        <v>213</v>
      </c>
      <c r="B103" s="54"/>
      <c r="C103" s="54"/>
      <c r="D103" s="54"/>
    </row>
    <row r="104" spans="1:10" x14ac:dyDescent="0.2">
      <c r="A104" s="2" t="s">
        <v>95</v>
      </c>
      <c r="B104" s="10" t="s">
        <v>96</v>
      </c>
      <c r="C104" s="47" t="s">
        <v>97</v>
      </c>
      <c r="D104" s="47"/>
      <c r="E104" s="47"/>
      <c r="F104" s="47"/>
      <c r="G104" s="48" t="s">
        <v>209</v>
      </c>
      <c r="H104" s="48"/>
      <c r="I104" s="48"/>
      <c r="J104" s="48"/>
    </row>
    <row r="105" spans="1:10" x14ac:dyDescent="0.2">
      <c r="A105" s="4">
        <v>3</v>
      </c>
      <c r="B105" s="4" t="s">
        <v>214</v>
      </c>
      <c r="C105" s="5"/>
      <c r="D105" s="5"/>
      <c r="E105" s="4"/>
      <c r="F105" s="3">
        <v>0</v>
      </c>
      <c r="G105" s="5">
        <v>60000000</v>
      </c>
      <c r="H105" s="5"/>
      <c r="I105" s="5"/>
      <c r="J105" s="3">
        <v>60000000</v>
      </c>
    </row>
    <row r="107" spans="1:10" x14ac:dyDescent="0.2">
      <c r="B107" s="6" t="s">
        <v>215</v>
      </c>
      <c r="C107" s="6"/>
      <c r="D107" s="6"/>
      <c r="E107" s="6"/>
      <c r="F107" s="45">
        <f>F100</f>
        <v>843458298</v>
      </c>
      <c r="G107" s="6"/>
      <c r="H107" s="6"/>
      <c r="I107" s="6"/>
      <c r="J107" s="45">
        <f>J100+J105</f>
        <v>1025026456</v>
      </c>
    </row>
  </sheetData>
  <mergeCells count="9">
    <mergeCell ref="C104:F104"/>
    <mergeCell ref="G104:J104"/>
    <mergeCell ref="C4:F4"/>
    <mergeCell ref="G4:J4"/>
    <mergeCell ref="A1:J1"/>
    <mergeCell ref="A2:J2"/>
    <mergeCell ref="A3:J3"/>
    <mergeCell ref="A102:D102"/>
    <mergeCell ref="A103:D103"/>
  </mergeCells>
  <pageMargins left="0.51181102362204722" right="0.51181102362204722" top="0.74803149606299213" bottom="0.74803149606299213" header="0.31496062992125984" footer="0.31496062992125984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ED379F-C524-4FDE-8EFE-68699B172BDA}">
  <dimension ref="A1:XFA430"/>
  <sheetViews>
    <sheetView tabSelected="1" workbookViewId="0">
      <selection activeCell="A2" sqref="A2:J2"/>
    </sheetView>
  </sheetViews>
  <sheetFormatPr defaultRowHeight="11.25" x14ac:dyDescent="0.2"/>
  <cols>
    <col min="1" max="1" width="7.42578125" style="8" bestFit="1" customWidth="1"/>
    <col min="2" max="2" width="76.5703125" style="12" customWidth="1"/>
    <col min="3" max="3" width="12.7109375" style="12" customWidth="1"/>
    <col min="4" max="5" width="11.85546875" style="12" customWidth="1"/>
    <col min="6" max="6" width="15.42578125" style="13" bestFit="1" customWidth="1"/>
    <col min="7" max="7" width="15.85546875" style="13" customWidth="1"/>
    <col min="8" max="8" width="14.7109375" style="8" customWidth="1"/>
    <col min="9" max="9" width="17.28515625" style="8" bestFit="1" customWidth="1"/>
    <col min="10" max="10" width="19.5703125" style="8" bestFit="1" customWidth="1"/>
    <col min="11" max="11" width="9.140625" style="8"/>
    <col min="12" max="12" width="11.42578125" style="8" customWidth="1"/>
    <col min="13" max="13" width="9.7109375" style="8" customWidth="1"/>
    <col min="14" max="16384" width="9.140625" style="8"/>
  </cols>
  <sheetData>
    <row r="1" spans="1:12" ht="31.5" customHeight="1" x14ac:dyDescent="0.2">
      <c r="A1" s="53" t="s">
        <v>197</v>
      </c>
      <c r="B1" s="53"/>
      <c r="C1" s="53"/>
      <c r="D1" s="53"/>
      <c r="E1" s="53"/>
      <c r="F1" s="53"/>
      <c r="G1" s="53"/>
      <c r="H1" s="53"/>
      <c r="I1" s="53"/>
      <c r="J1" s="53"/>
      <c r="K1" s="6"/>
      <c r="L1" s="6"/>
    </row>
    <row r="2" spans="1:12" ht="12" thickBot="1" x14ac:dyDescent="0.25">
      <c r="A2" s="54" t="s">
        <v>199</v>
      </c>
      <c r="B2" s="54"/>
      <c r="C2" s="54"/>
      <c r="D2" s="54"/>
      <c r="E2" s="54"/>
      <c r="F2" s="54"/>
      <c r="G2" s="54"/>
      <c r="H2" s="54"/>
      <c r="I2" s="54"/>
      <c r="J2" s="54"/>
    </row>
    <row r="3" spans="1:12" x14ac:dyDescent="0.2">
      <c r="A3" s="1"/>
      <c r="B3" s="9"/>
      <c r="C3" s="56" t="s">
        <v>206</v>
      </c>
      <c r="D3" s="57"/>
      <c r="E3" s="57"/>
      <c r="F3" s="58"/>
      <c r="G3" s="59" t="s">
        <v>207</v>
      </c>
      <c r="H3" s="60"/>
      <c r="I3" s="60"/>
      <c r="J3" s="61"/>
    </row>
    <row r="4" spans="1:12" ht="32.25" x14ac:dyDescent="0.2">
      <c r="A4" s="2" t="s">
        <v>95</v>
      </c>
      <c r="B4" s="35" t="s">
        <v>96</v>
      </c>
      <c r="C4" s="38" t="s">
        <v>202</v>
      </c>
      <c r="D4" s="10" t="s">
        <v>204</v>
      </c>
      <c r="E4" s="10" t="s">
        <v>203</v>
      </c>
      <c r="F4" s="39" t="s">
        <v>97</v>
      </c>
      <c r="G4" s="38" t="s">
        <v>202</v>
      </c>
      <c r="H4" s="10" t="s">
        <v>203</v>
      </c>
      <c r="I4" s="10" t="s">
        <v>204</v>
      </c>
      <c r="J4" s="27" t="s">
        <v>210</v>
      </c>
    </row>
    <row r="5" spans="1:12" s="1" customFormat="1" x14ac:dyDescent="0.2">
      <c r="A5" s="4">
        <v>1</v>
      </c>
      <c r="B5" s="36" t="s">
        <v>98</v>
      </c>
      <c r="C5" s="28">
        <v>31197519</v>
      </c>
      <c r="D5" s="5"/>
      <c r="E5" s="11"/>
      <c r="F5" s="29">
        <f>SUM(C5:E5)</f>
        <v>31197519</v>
      </c>
      <c r="G5" s="28">
        <v>31197519</v>
      </c>
      <c r="H5" s="5"/>
      <c r="I5" s="5"/>
      <c r="J5" s="29">
        <f>SUM(G5:I5)</f>
        <v>31197519</v>
      </c>
    </row>
    <row r="6" spans="1:12" s="1" customFormat="1" x14ac:dyDescent="0.2">
      <c r="A6" s="4">
        <v>2</v>
      </c>
      <c r="B6" s="36" t="s">
        <v>99</v>
      </c>
      <c r="C6" s="28">
        <v>41686400</v>
      </c>
      <c r="D6" s="5"/>
      <c r="E6" s="11"/>
      <c r="F6" s="29">
        <f t="shared" ref="F6:F69" si="0">SUM(C6:E6)</f>
        <v>41686400</v>
      </c>
      <c r="G6" s="28">
        <v>41686400</v>
      </c>
      <c r="H6" s="5"/>
      <c r="I6" s="5"/>
      <c r="J6" s="29">
        <f t="shared" ref="J6:J69" si="1">SUM(G6:I6)</f>
        <v>41686400</v>
      </c>
    </row>
    <row r="7" spans="1:12" s="1" customFormat="1" x14ac:dyDescent="0.2">
      <c r="A7" s="4">
        <v>3</v>
      </c>
      <c r="B7" s="36" t="s">
        <v>123</v>
      </c>
      <c r="C7" s="28">
        <v>17007738</v>
      </c>
      <c r="D7" s="5"/>
      <c r="E7" s="11"/>
      <c r="F7" s="29">
        <f t="shared" si="0"/>
        <v>17007738</v>
      </c>
      <c r="G7" s="28">
        <v>17007738</v>
      </c>
      <c r="H7" s="5"/>
      <c r="I7" s="5"/>
      <c r="J7" s="29">
        <f t="shared" si="1"/>
        <v>17007738</v>
      </c>
    </row>
    <row r="8" spans="1:12" s="1" customFormat="1" x14ac:dyDescent="0.2">
      <c r="A8" s="4">
        <v>4</v>
      </c>
      <c r="B8" s="36" t="s">
        <v>100</v>
      </c>
      <c r="C8" s="28">
        <v>3152050</v>
      </c>
      <c r="D8" s="5"/>
      <c r="E8" s="11"/>
      <c r="F8" s="29">
        <f t="shared" si="0"/>
        <v>3152050</v>
      </c>
      <c r="G8" s="28">
        <v>3152050</v>
      </c>
      <c r="H8" s="5"/>
      <c r="I8" s="5"/>
      <c r="J8" s="29">
        <f t="shared" si="1"/>
        <v>3152050</v>
      </c>
    </row>
    <row r="9" spans="1:12" s="1" customFormat="1" x14ac:dyDescent="0.2">
      <c r="A9" s="4">
        <v>5</v>
      </c>
      <c r="B9" s="36" t="s">
        <v>101</v>
      </c>
      <c r="C9" s="28">
        <v>2600000</v>
      </c>
      <c r="D9" s="5"/>
      <c r="E9" s="11"/>
      <c r="F9" s="29">
        <f t="shared" si="0"/>
        <v>2600000</v>
      </c>
      <c r="G9" s="28">
        <v>2600000</v>
      </c>
      <c r="H9" s="5"/>
      <c r="I9" s="5"/>
      <c r="J9" s="29">
        <f t="shared" si="1"/>
        <v>2600000</v>
      </c>
    </row>
    <row r="10" spans="1:12" s="1" customFormat="1" x14ac:dyDescent="0.2">
      <c r="A10" s="4">
        <v>6</v>
      </c>
      <c r="B10" s="36" t="s">
        <v>102</v>
      </c>
      <c r="C10" s="28"/>
      <c r="D10" s="5"/>
      <c r="E10" s="11"/>
      <c r="F10" s="29">
        <f t="shared" si="0"/>
        <v>0</v>
      </c>
      <c r="G10" s="28"/>
      <c r="H10" s="5"/>
      <c r="I10" s="5"/>
      <c r="J10" s="29">
        <f t="shared" si="1"/>
        <v>0</v>
      </c>
    </row>
    <row r="11" spans="1:12" s="6" customFormat="1" ht="10.5" x14ac:dyDescent="0.15">
      <c r="A11" s="2">
        <v>7</v>
      </c>
      <c r="B11" s="35" t="s">
        <v>103</v>
      </c>
      <c r="C11" s="30">
        <f>SUM(C5:C10)</f>
        <v>95643707</v>
      </c>
      <c r="D11" s="3">
        <v>0</v>
      </c>
      <c r="E11" s="3">
        <v>0</v>
      </c>
      <c r="F11" s="31">
        <f t="shared" si="0"/>
        <v>95643707</v>
      </c>
      <c r="G11" s="30">
        <f>SUM(G5:G10)</f>
        <v>95643707</v>
      </c>
      <c r="H11" s="3">
        <v>0</v>
      </c>
      <c r="I11" s="3">
        <v>0</v>
      </c>
      <c r="J11" s="31">
        <f t="shared" si="1"/>
        <v>95643707</v>
      </c>
    </row>
    <row r="12" spans="1:12" s="1" customFormat="1" x14ac:dyDescent="0.2">
      <c r="A12" s="4">
        <v>8</v>
      </c>
      <c r="B12" s="36" t="s">
        <v>104</v>
      </c>
      <c r="C12" s="28"/>
      <c r="D12" s="5"/>
      <c r="E12" s="5"/>
      <c r="F12" s="29">
        <f t="shared" si="0"/>
        <v>0</v>
      </c>
      <c r="G12" s="28"/>
      <c r="H12" s="5"/>
      <c r="I12" s="5"/>
      <c r="J12" s="29">
        <f t="shared" si="1"/>
        <v>0</v>
      </c>
    </row>
    <row r="13" spans="1:12" s="1" customFormat="1" x14ac:dyDescent="0.2">
      <c r="A13" s="4">
        <v>9</v>
      </c>
      <c r="B13" s="36" t="s">
        <v>105</v>
      </c>
      <c r="C13" s="28"/>
      <c r="D13" s="5"/>
      <c r="E13" s="5"/>
      <c r="F13" s="29">
        <f t="shared" si="0"/>
        <v>0</v>
      </c>
      <c r="G13" s="28"/>
      <c r="H13" s="5"/>
      <c r="I13" s="5"/>
      <c r="J13" s="29">
        <f t="shared" si="1"/>
        <v>0</v>
      </c>
    </row>
    <row r="14" spans="1:12" s="1" customFormat="1" x14ac:dyDescent="0.2">
      <c r="A14" s="4">
        <v>10</v>
      </c>
      <c r="B14" s="36" t="s">
        <v>124</v>
      </c>
      <c r="C14" s="28"/>
      <c r="D14" s="5"/>
      <c r="E14" s="5"/>
      <c r="F14" s="29">
        <f t="shared" si="0"/>
        <v>0</v>
      </c>
      <c r="G14" s="28"/>
      <c r="H14" s="5"/>
      <c r="I14" s="5"/>
      <c r="J14" s="29">
        <f t="shared" si="1"/>
        <v>0</v>
      </c>
    </row>
    <row r="15" spans="1:12" s="1" customFormat="1" x14ac:dyDescent="0.2">
      <c r="A15" s="4">
        <v>11</v>
      </c>
      <c r="B15" s="36" t="s">
        <v>125</v>
      </c>
      <c r="C15" s="28"/>
      <c r="D15" s="5"/>
      <c r="E15" s="5"/>
      <c r="F15" s="29">
        <f t="shared" si="0"/>
        <v>0</v>
      </c>
      <c r="G15" s="28"/>
      <c r="H15" s="5"/>
      <c r="I15" s="5"/>
      <c r="J15" s="29">
        <f t="shared" si="1"/>
        <v>0</v>
      </c>
    </row>
    <row r="16" spans="1:12" s="1" customFormat="1" x14ac:dyDescent="0.2">
      <c r="A16" s="4">
        <v>12</v>
      </c>
      <c r="B16" s="36" t="s">
        <v>126</v>
      </c>
      <c r="C16" s="28">
        <v>13500000</v>
      </c>
      <c r="D16" s="5"/>
      <c r="E16" s="5"/>
      <c r="F16" s="29">
        <f t="shared" si="0"/>
        <v>13500000</v>
      </c>
      <c r="G16" s="28">
        <v>13500000</v>
      </c>
      <c r="H16" s="5">
        <v>1759616</v>
      </c>
      <c r="I16" s="5"/>
      <c r="J16" s="29">
        <f t="shared" si="1"/>
        <v>15259616</v>
      </c>
    </row>
    <row r="17" spans="1:10" s="6" customFormat="1" ht="10.5" x14ac:dyDescent="0.15">
      <c r="A17" s="2">
        <v>13</v>
      </c>
      <c r="B17" s="35" t="s">
        <v>127</v>
      </c>
      <c r="C17" s="30">
        <f>SUM(C11:C16)</f>
        <v>109143707</v>
      </c>
      <c r="D17" s="3">
        <v>0</v>
      </c>
      <c r="E17" s="3">
        <v>0</v>
      </c>
      <c r="F17" s="31">
        <f t="shared" si="0"/>
        <v>109143707</v>
      </c>
      <c r="G17" s="30">
        <f>SUM(G11:G16)</f>
        <v>109143707</v>
      </c>
      <c r="H17" s="3">
        <f>H16</f>
        <v>1759616</v>
      </c>
      <c r="I17" s="3">
        <v>0</v>
      </c>
      <c r="J17" s="31">
        <f t="shared" si="1"/>
        <v>110903323</v>
      </c>
    </row>
    <row r="18" spans="1:10" s="1" customFormat="1" x14ac:dyDescent="0.2">
      <c r="A18" s="4">
        <v>14</v>
      </c>
      <c r="B18" s="36" t="s">
        <v>106</v>
      </c>
      <c r="C18" s="28">
        <v>50803000</v>
      </c>
      <c r="D18" s="5"/>
      <c r="E18" s="5"/>
      <c r="F18" s="29">
        <f t="shared" si="0"/>
        <v>50803000</v>
      </c>
      <c r="G18" s="28">
        <v>50803000</v>
      </c>
      <c r="H18" s="5"/>
      <c r="I18" s="5"/>
      <c r="J18" s="29">
        <f t="shared" si="1"/>
        <v>50803000</v>
      </c>
    </row>
    <row r="19" spans="1:10" s="1" customFormat="1" x14ac:dyDescent="0.2">
      <c r="A19" s="4">
        <v>15</v>
      </c>
      <c r="B19" s="36" t="s">
        <v>107</v>
      </c>
      <c r="C19" s="28"/>
      <c r="D19" s="5"/>
      <c r="E19" s="5"/>
      <c r="F19" s="29">
        <f t="shared" si="0"/>
        <v>0</v>
      </c>
      <c r="G19" s="28"/>
      <c r="H19" s="5"/>
      <c r="I19" s="5"/>
      <c r="J19" s="29">
        <f t="shared" si="1"/>
        <v>0</v>
      </c>
    </row>
    <row r="20" spans="1:10" s="1" customFormat="1" x14ac:dyDescent="0.2">
      <c r="A20" s="4">
        <v>16</v>
      </c>
      <c r="B20" s="36" t="s">
        <v>128</v>
      </c>
      <c r="C20" s="28"/>
      <c r="D20" s="5"/>
      <c r="E20" s="5"/>
      <c r="F20" s="29">
        <f t="shared" si="0"/>
        <v>0</v>
      </c>
      <c r="G20" s="28"/>
      <c r="H20" s="5"/>
      <c r="I20" s="5"/>
      <c r="J20" s="29">
        <f t="shared" si="1"/>
        <v>0</v>
      </c>
    </row>
    <row r="21" spans="1:10" s="1" customFormat="1" x14ac:dyDescent="0.2">
      <c r="A21" s="4">
        <v>17</v>
      </c>
      <c r="B21" s="36" t="s">
        <v>129</v>
      </c>
      <c r="C21" s="28"/>
      <c r="D21" s="5"/>
      <c r="E21" s="5"/>
      <c r="F21" s="29">
        <f t="shared" si="0"/>
        <v>0</v>
      </c>
      <c r="G21" s="28"/>
      <c r="H21" s="5"/>
      <c r="I21" s="5"/>
      <c r="J21" s="29">
        <f t="shared" si="1"/>
        <v>0</v>
      </c>
    </row>
    <row r="22" spans="1:10" s="1" customFormat="1" x14ac:dyDescent="0.2">
      <c r="A22" s="4">
        <v>18</v>
      </c>
      <c r="B22" s="36" t="s">
        <v>130</v>
      </c>
      <c r="C22" s="28"/>
      <c r="D22" s="5"/>
      <c r="E22" s="5"/>
      <c r="F22" s="29">
        <f t="shared" si="0"/>
        <v>0</v>
      </c>
      <c r="G22" s="28"/>
      <c r="H22" s="5"/>
      <c r="I22" s="5"/>
      <c r="J22" s="29">
        <f t="shared" si="1"/>
        <v>0</v>
      </c>
    </row>
    <row r="23" spans="1:10" s="6" customFormat="1" ht="10.5" x14ac:dyDescent="0.15">
      <c r="A23" s="2">
        <v>19</v>
      </c>
      <c r="B23" s="35" t="s">
        <v>131</v>
      </c>
      <c r="C23" s="30">
        <f>SUM(C18:C22)</f>
        <v>50803000</v>
      </c>
      <c r="D23" s="3">
        <v>0</v>
      </c>
      <c r="E23" s="3">
        <v>0</v>
      </c>
      <c r="F23" s="31">
        <f t="shared" si="0"/>
        <v>50803000</v>
      </c>
      <c r="G23" s="30">
        <f>SUM(G18:G22)</f>
        <v>50803000</v>
      </c>
      <c r="H23" s="3">
        <v>0</v>
      </c>
      <c r="I23" s="3">
        <v>0</v>
      </c>
      <c r="J23" s="31">
        <f t="shared" si="1"/>
        <v>50803000</v>
      </c>
    </row>
    <row r="24" spans="1:10" s="1" customFormat="1" x14ac:dyDescent="0.2">
      <c r="A24" s="4">
        <v>20</v>
      </c>
      <c r="B24" s="36" t="s">
        <v>132</v>
      </c>
      <c r="C24" s="28"/>
      <c r="D24" s="5"/>
      <c r="E24" s="5"/>
      <c r="F24" s="29">
        <f t="shared" si="0"/>
        <v>0</v>
      </c>
      <c r="G24" s="28"/>
      <c r="H24" s="5"/>
      <c r="I24" s="5"/>
      <c r="J24" s="29">
        <f t="shared" si="1"/>
        <v>0</v>
      </c>
    </row>
    <row r="25" spans="1:10" s="1" customFormat="1" x14ac:dyDescent="0.2">
      <c r="A25" s="4">
        <v>21</v>
      </c>
      <c r="B25" s="36" t="s">
        <v>133</v>
      </c>
      <c r="C25" s="28"/>
      <c r="D25" s="5"/>
      <c r="E25" s="5"/>
      <c r="F25" s="29">
        <f t="shared" si="0"/>
        <v>0</v>
      </c>
      <c r="G25" s="28"/>
      <c r="H25" s="5"/>
      <c r="I25" s="5"/>
      <c r="J25" s="29">
        <f t="shared" si="1"/>
        <v>0</v>
      </c>
    </row>
    <row r="26" spans="1:10" s="1" customFormat="1" x14ac:dyDescent="0.2">
      <c r="A26" s="4">
        <v>22</v>
      </c>
      <c r="B26" s="36" t="s">
        <v>134</v>
      </c>
      <c r="C26" s="28"/>
      <c r="D26" s="5"/>
      <c r="E26" s="5"/>
      <c r="F26" s="29">
        <f t="shared" si="0"/>
        <v>0</v>
      </c>
      <c r="G26" s="28"/>
      <c r="H26" s="5"/>
      <c r="I26" s="5"/>
      <c r="J26" s="29">
        <f t="shared" si="1"/>
        <v>0</v>
      </c>
    </row>
    <row r="27" spans="1:10" s="1" customFormat="1" x14ac:dyDescent="0.2">
      <c r="A27" s="4">
        <v>23</v>
      </c>
      <c r="B27" s="36" t="s">
        <v>135</v>
      </c>
      <c r="C27" s="28"/>
      <c r="D27" s="5"/>
      <c r="E27" s="5"/>
      <c r="F27" s="29">
        <f t="shared" si="0"/>
        <v>0</v>
      </c>
      <c r="G27" s="28"/>
      <c r="H27" s="5"/>
      <c r="I27" s="5"/>
      <c r="J27" s="29">
        <f t="shared" si="1"/>
        <v>0</v>
      </c>
    </row>
    <row r="28" spans="1:10" s="1" customFormat="1" x14ac:dyDescent="0.2">
      <c r="A28" s="4">
        <v>24</v>
      </c>
      <c r="B28" s="36" t="s">
        <v>136</v>
      </c>
      <c r="C28" s="28"/>
      <c r="D28" s="5"/>
      <c r="E28" s="5"/>
      <c r="F28" s="29">
        <f t="shared" si="0"/>
        <v>0</v>
      </c>
      <c r="G28" s="28"/>
      <c r="H28" s="5"/>
      <c r="I28" s="5"/>
      <c r="J28" s="29">
        <f t="shared" si="1"/>
        <v>0</v>
      </c>
    </row>
    <row r="29" spans="1:10" s="6" customFormat="1" ht="10.5" x14ac:dyDescent="0.15">
      <c r="A29" s="2">
        <v>25</v>
      </c>
      <c r="B29" s="35" t="s">
        <v>137</v>
      </c>
      <c r="C29" s="30">
        <f>SUM(C30:C32)</f>
        <v>248000000</v>
      </c>
      <c r="D29" s="3">
        <v>0</v>
      </c>
      <c r="E29" s="3">
        <v>0</v>
      </c>
      <c r="F29" s="31">
        <f t="shared" si="0"/>
        <v>248000000</v>
      </c>
      <c r="G29" s="30">
        <v>106137496</v>
      </c>
      <c r="H29" s="3"/>
      <c r="I29" s="3">
        <v>0</v>
      </c>
      <c r="J29" s="31">
        <f t="shared" si="1"/>
        <v>106137496</v>
      </c>
    </row>
    <row r="30" spans="1:10" s="1" customFormat="1" x14ac:dyDescent="0.2">
      <c r="A30" s="4"/>
      <c r="B30" s="37" t="s">
        <v>166</v>
      </c>
      <c r="C30" s="28">
        <v>140000000</v>
      </c>
      <c r="D30" s="5"/>
      <c r="E30" s="5"/>
      <c r="F30" s="29">
        <f t="shared" si="0"/>
        <v>140000000</v>
      </c>
      <c r="G30" s="28">
        <v>76029297</v>
      </c>
      <c r="H30" s="5"/>
      <c r="I30" s="5"/>
      <c r="J30" s="29">
        <f t="shared" si="1"/>
        <v>76029297</v>
      </c>
    </row>
    <row r="31" spans="1:10" s="1" customFormat="1" x14ac:dyDescent="0.2">
      <c r="A31" s="4"/>
      <c r="B31" s="37" t="s">
        <v>165</v>
      </c>
      <c r="C31" s="28">
        <v>8000000</v>
      </c>
      <c r="D31" s="5"/>
      <c r="E31" s="5"/>
      <c r="F31" s="29">
        <f t="shared" si="0"/>
        <v>8000000</v>
      </c>
      <c r="G31" s="28">
        <v>4561324</v>
      </c>
      <c r="H31" s="5"/>
      <c r="I31" s="5"/>
      <c r="J31" s="29">
        <f t="shared" si="1"/>
        <v>4561324</v>
      </c>
    </row>
    <row r="32" spans="1:10" s="1" customFormat="1" x14ac:dyDescent="0.2">
      <c r="A32" s="4"/>
      <c r="B32" s="37" t="s">
        <v>167</v>
      </c>
      <c r="C32" s="28">
        <v>100000000</v>
      </c>
      <c r="D32" s="5"/>
      <c r="E32" s="5"/>
      <c r="F32" s="29">
        <f t="shared" si="0"/>
        <v>100000000</v>
      </c>
      <c r="G32" s="28">
        <v>25546875</v>
      </c>
      <c r="H32" s="5"/>
      <c r="I32" s="5"/>
      <c r="J32" s="29">
        <f t="shared" si="1"/>
        <v>25546875</v>
      </c>
    </row>
    <row r="33" spans="1:10 16381:16381" s="1" customFormat="1" x14ac:dyDescent="0.2">
      <c r="A33" s="4">
        <v>26</v>
      </c>
      <c r="B33" s="36" t="s">
        <v>168</v>
      </c>
      <c r="C33" s="28">
        <v>44000000</v>
      </c>
      <c r="D33" s="5"/>
      <c r="E33" s="5"/>
      <c r="F33" s="29">
        <f t="shared" si="0"/>
        <v>44000000</v>
      </c>
      <c r="G33" s="28">
        <v>190361232</v>
      </c>
      <c r="H33" s="5"/>
      <c r="I33" s="5"/>
      <c r="J33" s="29">
        <f t="shared" si="1"/>
        <v>190361232</v>
      </c>
    </row>
    <row r="34" spans="1:10 16381:16381" s="1" customFormat="1" x14ac:dyDescent="0.2">
      <c r="A34" s="4">
        <v>27</v>
      </c>
      <c r="B34" s="36" t="s">
        <v>138</v>
      </c>
      <c r="C34" s="28"/>
      <c r="D34" s="5"/>
      <c r="E34" s="5"/>
      <c r="F34" s="29">
        <f t="shared" si="0"/>
        <v>0</v>
      </c>
      <c r="G34" s="28"/>
      <c r="H34" s="5"/>
      <c r="I34" s="5"/>
      <c r="J34" s="29">
        <f t="shared" si="1"/>
        <v>0</v>
      </c>
    </row>
    <row r="35" spans="1:10 16381:16381" s="1" customFormat="1" x14ac:dyDescent="0.2">
      <c r="A35" s="4">
        <v>28</v>
      </c>
      <c r="B35" s="36" t="s">
        <v>108</v>
      </c>
      <c r="C35" s="28"/>
      <c r="D35" s="5"/>
      <c r="E35" s="5"/>
      <c r="F35" s="29">
        <f t="shared" si="0"/>
        <v>0</v>
      </c>
      <c r="G35" s="28"/>
      <c r="H35" s="5"/>
      <c r="I35" s="5"/>
      <c r="J35" s="29">
        <f t="shared" si="1"/>
        <v>0</v>
      </c>
    </row>
    <row r="36" spans="1:10 16381:16381" s="1" customFormat="1" x14ac:dyDescent="0.2">
      <c r="A36" s="4">
        <v>29</v>
      </c>
      <c r="B36" s="36" t="s">
        <v>139</v>
      </c>
      <c r="C36" s="28">
        <v>8000000</v>
      </c>
      <c r="D36" s="5"/>
      <c r="E36" s="5"/>
      <c r="F36" s="29">
        <f t="shared" si="0"/>
        <v>8000000</v>
      </c>
      <c r="G36" s="28">
        <v>8000000</v>
      </c>
      <c r="H36" s="5"/>
      <c r="I36" s="5"/>
      <c r="J36" s="29">
        <f t="shared" si="1"/>
        <v>8000000</v>
      </c>
    </row>
    <row r="37" spans="1:10 16381:16381" s="1" customFormat="1" x14ac:dyDescent="0.2">
      <c r="A37" s="4">
        <v>30</v>
      </c>
      <c r="B37" s="36" t="s">
        <v>140</v>
      </c>
      <c r="C37" s="28"/>
      <c r="D37" s="5"/>
      <c r="E37" s="5"/>
      <c r="F37" s="29">
        <f t="shared" si="0"/>
        <v>0</v>
      </c>
      <c r="G37" s="28"/>
      <c r="H37" s="5"/>
      <c r="I37" s="5"/>
      <c r="J37" s="29">
        <f t="shared" si="1"/>
        <v>0</v>
      </c>
    </row>
    <row r="38" spans="1:10 16381:16381" s="6" customFormat="1" ht="10.5" x14ac:dyDescent="0.15">
      <c r="A38" s="2">
        <v>31</v>
      </c>
      <c r="B38" s="35" t="s">
        <v>141</v>
      </c>
      <c r="C38" s="30">
        <f>SUM(C33:C37)</f>
        <v>52000000</v>
      </c>
      <c r="D38" s="3">
        <v>0</v>
      </c>
      <c r="E38" s="3">
        <v>0</v>
      </c>
      <c r="F38" s="31">
        <f t="shared" si="0"/>
        <v>52000000</v>
      </c>
      <c r="G38" s="30">
        <f>SUM(G33:G37)</f>
        <v>198361232</v>
      </c>
      <c r="H38" s="3">
        <v>0</v>
      </c>
      <c r="I38" s="3">
        <v>0</v>
      </c>
      <c r="J38" s="31">
        <f t="shared" si="1"/>
        <v>198361232</v>
      </c>
      <c r="XFA38" s="6">
        <f>SUM(A38:XEZ38)</f>
        <v>500722495</v>
      </c>
    </row>
    <row r="39" spans="1:10 16381:16381" s="1" customFormat="1" x14ac:dyDescent="0.2">
      <c r="A39" s="4">
        <v>32</v>
      </c>
      <c r="B39" s="36" t="s">
        <v>142</v>
      </c>
      <c r="C39" s="28"/>
      <c r="D39" s="5"/>
      <c r="E39" s="5"/>
      <c r="F39" s="29">
        <f t="shared" si="0"/>
        <v>0</v>
      </c>
      <c r="G39" s="28">
        <v>255854</v>
      </c>
      <c r="H39" s="5"/>
      <c r="I39" s="5"/>
      <c r="J39" s="29">
        <f t="shared" si="1"/>
        <v>255854</v>
      </c>
    </row>
    <row r="40" spans="1:10 16381:16381" s="6" customFormat="1" ht="10.5" x14ac:dyDescent="0.15">
      <c r="A40" s="2">
        <v>33</v>
      </c>
      <c r="B40" s="35" t="s">
        <v>143</v>
      </c>
      <c r="C40" s="30">
        <f>C26+C27+C28+C29+C38+C39</f>
        <v>300000000</v>
      </c>
      <c r="D40" s="3">
        <v>0</v>
      </c>
      <c r="E40" s="3">
        <v>0</v>
      </c>
      <c r="F40" s="31">
        <f t="shared" si="0"/>
        <v>300000000</v>
      </c>
      <c r="G40" s="30">
        <f>G26+G27+G28+G29+G38+G39</f>
        <v>304754582</v>
      </c>
      <c r="H40" s="3">
        <v>0</v>
      </c>
      <c r="I40" s="3">
        <v>0</v>
      </c>
      <c r="J40" s="31">
        <f t="shared" si="1"/>
        <v>304754582</v>
      </c>
    </row>
    <row r="41" spans="1:10 16381:16381" s="1" customFormat="1" x14ac:dyDescent="0.2">
      <c r="A41" s="4">
        <v>34</v>
      </c>
      <c r="B41" s="36" t="s">
        <v>109</v>
      </c>
      <c r="C41" s="28"/>
      <c r="D41" s="5"/>
      <c r="E41" s="5"/>
      <c r="F41" s="29">
        <f t="shared" si="0"/>
        <v>0</v>
      </c>
      <c r="G41" s="28"/>
      <c r="H41" s="5"/>
      <c r="I41" s="5"/>
      <c r="J41" s="29">
        <f t="shared" si="1"/>
        <v>0</v>
      </c>
    </row>
    <row r="42" spans="1:10 16381:16381" s="1" customFormat="1" x14ac:dyDescent="0.2">
      <c r="A42" s="4">
        <v>35</v>
      </c>
      <c r="B42" s="36" t="s">
        <v>144</v>
      </c>
      <c r="C42" s="28">
        <v>1500000</v>
      </c>
      <c r="D42" s="5">
        <v>1454000</v>
      </c>
      <c r="E42" s="5"/>
      <c r="F42" s="29">
        <f t="shared" si="0"/>
        <v>2954000</v>
      </c>
      <c r="G42" s="28">
        <v>850000</v>
      </c>
      <c r="H42" s="5"/>
      <c r="I42" s="5">
        <v>1454000</v>
      </c>
      <c r="J42" s="29">
        <f t="shared" si="1"/>
        <v>2304000</v>
      </c>
    </row>
    <row r="43" spans="1:10 16381:16381" s="1" customFormat="1" x14ac:dyDescent="0.2">
      <c r="A43" s="4">
        <v>36</v>
      </c>
      <c r="B43" s="36" t="s">
        <v>145</v>
      </c>
      <c r="C43" s="28"/>
      <c r="D43" s="5"/>
      <c r="E43" s="5"/>
      <c r="F43" s="29">
        <f t="shared" si="0"/>
        <v>0</v>
      </c>
      <c r="G43" s="28"/>
      <c r="H43" s="5"/>
      <c r="I43" s="5"/>
      <c r="J43" s="29">
        <f t="shared" si="1"/>
        <v>0</v>
      </c>
    </row>
    <row r="44" spans="1:10 16381:16381" s="1" customFormat="1" x14ac:dyDescent="0.2">
      <c r="A44" s="4">
        <v>37</v>
      </c>
      <c r="B44" s="36" t="s">
        <v>146</v>
      </c>
      <c r="C44" s="28">
        <v>4200000</v>
      </c>
      <c r="D44" s="5">
        <v>250000</v>
      </c>
      <c r="E44" s="5"/>
      <c r="F44" s="29">
        <f t="shared" si="0"/>
        <v>4450000</v>
      </c>
      <c r="G44" s="28">
        <v>5000000</v>
      </c>
      <c r="H44" s="5"/>
      <c r="I44" s="5">
        <v>450000</v>
      </c>
      <c r="J44" s="29">
        <f t="shared" si="1"/>
        <v>5450000</v>
      </c>
    </row>
    <row r="45" spans="1:10 16381:16381" s="1" customFormat="1" x14ac:dyDescent="0.2">
      <c r="A45" s="4">
        <v>38</v>
      </c>
      <c r="B45" s="36" t="s">
        <v>110</v>
      </c>
      <c r="C45" s="28"/>
      <c r="D45" s="5">
        <v>5700000</v>
      </c>
      <c r="E45" s="5"/>
      <c r="F45" s="29">
        <f t="shared" si="0"/>
        <v>5700000</v>
      </c>
      <c r="G45" s="28"/>
      <c r="H45" s="5"/>
      <c r="I45" s="5">
        <v>5700000</v>
      </c>
      <c r="J45" s="29">
        <f t="shared" si="1"/>
        <v>5700000</v>
      </c>
    </row>
    <row r="46" spans="1:10 16381:16381" s="1" customFormat="1" x14ac:dyDescent="0.2">
      <c r="A46" s="4">
        <v>39</v>
      </c>
      <c r="B46" s="36" t="s">
        <v>111</v>
      </c>
      <c r="C46" s="28"/>
      <c r="D46" s="5">
        <v>1982000</v>
      </c>
      <c r="E46" s="5"/>
      <c r="F46" s="29">
        <f t="shared" si="0"/>
        <v>1982000</v>
      </c>
      <c r="G46" s="28">
        <v>1215687</v>
      </c>
      <c r="H46" s="5"/>
      <c r="I46" s="5">
        <v>1982000</v>
      </c>
      <c r="J46" s="29">
        <f t="shared" si="1"/>
        <v>3197687</v>
      </c>
    </row>
    <row r="47" spans="1:10 16381:16381" s="1" customFormat="1" x14ac:dyDescent="0.2">
      <c r="A47" s="4">
        <v>40</v>
      </c>
      <c r="B47" s="36" t="s">
        <v>112</v>
      </c>
      <c r="C47" s="28"/>
      <c r="D47" s="5"/>
      <c r="E47" s="5"/>
      <c r="F47" s="29">
        <f t="shared" si="0"/>
        <v>0</v>
      </c>
      <c r="G47" s="28"/>
      <c r="H47" s="5"/>
      <c r="I47" s="5"/>
      <c r="J47" s="29">
        <f t="shared" si="1"/>
        <v>0</v>
      </c>
    </row>
    <row r="48" spans="1:10 16381:16381" s="1" customFormat="1" x14ac:dyDescent="0.2">
      <c r="A48" s="4">
        <v>41</v>
      </c>
      <c r="B48" s="36" t="s">
        <v>147</v>
      </c>
      <c r="C48" s="28"/>
      <c r="D48" s="5"/>
      <c r="E48" s="5"/>
      <c r="F48" s="29">
        <f t="shared" si="0"/>
        <v>0</v>
      </c>
      <c r="G48" s="28"/>
      <c r="H48" s="5"/>
      <c r="I48" s="5"/>
      <c r="J48" s="29">
        <f t="shared" si="1"/>
        <v>0</v>
      </c>
    </row>
    <row r="49" spans="1:10" s="1" customFormat="1" x14ac:dyDescent="0.2">
      <c r="A49" s="4">
        <v>42</v>
      </c>
      <c r="B49" s="36" t="s">
        <v>148</v>
      </c>
      <c r="C49" s="28"/>
      <c r="D49" s="5"/>
      <c r="E49" s="5"/>
      <c r="F49" s="29">
        <f t="shared" si="0"/>
        <v>0</v>
      </c>
      <c r="G49" s="28">
        <v>60000</v>
      </c>
      <c r="H49" s="5">
        <v>4</v>
      </c>
      <c r="I49" s="5">
        <v>25</v>
      </c>
      <c r="J49" s="29">
        <f t="shared" si="1"/>
        <v>60029</v>
      </c>
    </row>
    <row r="50" spans="1:10" s="6" customFormat="1" ht="10.5" x14ac:dyDescent="0.15">
      <c r="A50" s="2">
        <v>43</v>
      </c>
      <c r="B50" s="35" t="s">
        <v>149</v>
      </c>
      <c r="C50" s="30">
        <f>SUM(C48:C49)</f>
        <v>0</v>
      </c>
      <c r="D50" s="3">
        <v>0</v>
      </c>
      <c r="E50" s="3">
        <v>0</v>
      </c>
      <c r="F50" s="31">
        <f t="shared" si="0"/>
        <v>0</v>
      </c>
      <c r="G50" s="30">
        <f>SUM(G48:G49)</f>
        <v>60000</v>
      </c>
      <c r="H50" s="3">
        <v>4</v>
      </c>
      <c r="I50" s="3">
        <v>25</v>
      </c>
      <c r="J50" s="31">
        <f t="shared" si="1"/>
        <v>60029</v>
      </c>
    </row>
    <row r="51" spans="1:10" s="1" customFormat="1" x14ac:dyDescent="0.2">
      <c r="A51" s="4">
        <v>44</v>
      </c>
      <c r="B51" s="36" t="s">
        <v>113</v>
      </c>
      <c r="C51" s="28"/>
      <c r="D51" s="5"/>
      <c r="E51" s="5"/>
      <c r="F51" s="29">
        <f t="shared" si="0"/>
        <v>0</v>
      </c>
      <c r="G51" s="28"/>
      <c r="H51" s="5"/>
      <c r="I51" s="5"/>
      <c r="J51" s="29">
        <f t="shared" si="1"/>
        <v>0</v>
      </c>
    </row>
    <row r="52" spans="1:10" s="1" customFormat="1" x14ac:dyDescent="0.2">
      <c r="A52" s="4">
        <v>45</v>
      </c>
      <c r="B52" s="36" t="s">
        <v>150</v>
      </c>
      <c r="C52" s="28"/>
      <c r="D52" s="5"/>
      <c r="E52" s="5"/>
      <c r="F52" s="29">
        <f t="shared" si="0"/>
        <v>0</v>
      </c>
      <c r="G52" s="28"/>
      <c r="H52" s="5"/>
      <c r="I52" s="5"/>
      <c r="J52" s="29">
        <f t="shared" si="1"/>
        <v>0</v>
      </c>
    </row>
    <row r="53" spans="1:10" s="6" customFormat="1" ht="10.5" x14ac:dyDescent="0.15">
      <c r="A53" s="2">
        <v>46</v>
      </c>
      <c r="B53" s="35" t="s">
        <v>151</v>
      </c>
      <c r="C53" s="30">
        <f>SUM(C51:C52)</f>
        <v>0</v>
      </c>
      <c r="D53" s="3">
        <v>0</v>
      </c>
      <c r="E53" s="3">
        <v>0</v>
      </c>
      <c r="F53" s="31">
        <f t="shared" si="0"/>
        <v>0</v>
      </c>
      <c r="G53" s="30">
        <f>SUM(G51:G52)</f>
        <v>0</v>
      </c>
      <c r="H53" s="3">
        <v>0</v>
      </c>
      <c r="I53" s="3"/>
      <c r="J53" s="31">
        <f t="shared" si="1"/>
        <v>0</v>
      </c>
    </row>
    <row r="54" spans="1:10" s="1" customFormat="1" x14ac:dyDescent="0.2">
      <c r="A54" s="4">
        <v>47</v>
      </c>
      <c r="B54" s="36" t="s">
        <v>114</v>
      </c>
      <c r="C54" s="28"/>
      <c r="D54" s="5"/>
      <c r="E54" s="5"/>
      <c r="F54" s="29">
        <f t="shared" si="0"/>
        <v>0</v>
      </c>
      <c r="G54" s="28"/>
      <c r="H54" s="5"/>
      <c r="I54" s="5"/>
      <c r="J54" s="29">
        <f t="shared" si="1"/>
        <v>0</v>
      </c>
    </row>
    <row r="55" spans="1:10" s="1" customFormat="1" x14ac:dyDescent="0.2">
      <c r="A55" s="4">
        <v>48</v>
      </c>
      <c r="B55" s="36" t="s">
        <v>152</v>
      </c>
      <c r="C55" s="28"/>
      <c r="D55" s="5">
        <v>210000</v>
      </c>
      <c r="E55" s="5"/>
      <c r="F55" s="29">
        <f t="shared" si="0"/>
        <v>210000</v>
      </c>
      <c r="G55" s="28"/>
      <c r="H55" s="5">
        <v>2980</v>
      </c>
      <c r="I55" s="5">
        <v>9975</v>
      </c>
      <c r="J55" s="29">
        <f t="shared" si="1"/>
        <v>12955</v>
      </c>
    </row>
    <row r="56" spans="1:10" s="6" customFormat="1" ht="10.5" x14ac:dyDescent="0.15">
      <c r="A56" s="2">
        <v>49</v>
      </c>
      <c r="B56" s="35" t="s">
        <v>153</v>
      </c>
      <c r="C56" s="30">
        <f>C41+C42+C43+C44+C45+C46+C47+C50+C53+C54+C55</f>
        <v>5700000</v>
      </c>
      <c r="D56" s="3">
        <f>D41+D42+D43+D44+D45+D46+D47+D50+D51+D52+D53+D54+D55</f>
        <v>9596000</v>
      </c>
      <c r="E56" s="3"/>
      <c r="F56" s="31">
        <f t="shared" si="0"/>
        <v>15296000</v>
      </c>
      <c r="G56" s="30">
        <f>G41+G42+G43+G44+G45+G46+G47+G50+G53+G54+G55</f>
        <v>7125687</v>
      </c>
      <c r="H56" s="3">
        <f>H50+H55</f>
        <v>2984</v>
      </c>
      <c r="I56" s="3">
        <f>I42+I43+I44+I45+I46+I49+I55</f>
        <v>9596000</v>
      </c>
      <c r="J56" s="31">
        <f t="shared" si="1"/>
        <v>16724671</v>
      </c>
    </row>
    <row r="57" spans="1:10" s="1" customFormat="1" x14ac:dyDescent="0.2">
      <c r="A57" s="4">
        <v>50</v>
      </c>
      <c r="B57" s="36" t="s">
        <v>154</v>
      </c>
      <c r="C57" s="28"/>
      <c r="D57" s="5"/>
      <c r="E57" s="5"/>
      <c r="F57" s="29">
        <f t="shared" si="0"/>
        <v>0</v>
      </c>
      <c r="G57" s="28"/>
      <c r="H57" s="5"/>
      <c r="I57" s="5"/>
      <c r="J57" s="29">
        <f t="shared" si="1"/>
        <v>0</v>
      </c>
    </row>
    <row r="58" spans="1:10" s="1" customFormat="1" x14ac:dyDescent="0.2">
      <c r="A58" s="4">
        <v>51</v>
      </c>
      <c r="B58" s="36" t="s">
        <v>155</v>
      </c>
      <c r="C58" s="28"/>
      <c r="D58" s="5"/>
      <c r="E58" s="5"/>
      <c r="F58" s="29">
        <f t="shared" si="0"/>
        <v>0</v>
      </c>
      <c r="G58" s="28">
        <v>500000</v>
      </c>
      <c r="H58" s="5"/>
      <c r="I58" s="5"/>
      <c r="J58" s="29">
        <f t="shared" si="1"/>
        <v>500000</v>
      </c>
    </row>
    <row r="59" spans="1:10" s="1" customFormat="1" x14ac:dyDescent="0.2">
      <c r="A59" s="4">
        <v>52</v>
      </c>
      <c r="B59" s="36" t="s">
        <v>115</v>
      </c>
      <c r="C59" s="28"/>
      <c r="D59" s="5"/>
      <c r="E59" s="5"/>
      <c r="F59" s="29">
        <f t="shared" si="0"/>
        <v>0</v>
      </c>
      <c r="G59" s="28"/>
      <c r="H59" s="5"/>
      <c r="I59" s="5"/>
      <c r="J59" s="29">
        <f t="shared" si="1"/>
        <v>0</v>
      </c>
    </row>
    <row r="60" spans="1:10" s="1" customFormat="1" x14ac:dyDescent="0.2">
      <c r="A60" s="4">
        <v>53</v>
      </c>
      <c r="B60" s="36" t="s">
        <v>156</v>
      </c>
      <c r="C60" s="28"/>
      <c r="D60" s="5"/>
      <c r="E60" s="5"/>
      <c r="F60" s="29">
        <f t="shared" si="0"/>
        <v>0</v>
      </c>
      <c r="G60" s="28"/>
      <c r="H60" s="5"/>
      <c r="I60" s="5"/>
      <c r="J60" s="29">
        <f t="shared" si="1"/>
        <v>0</v>
      </c>
    </row>
    <row r="61" spans="1:10" s="1" customFormat="1" x14ac:dyDescent="0.2">
      <c r="A61" s="4">
        <v>54</v>
      </c>
      <c r="B61" s="36" t="s">
        <v>116</v>
      </c>
      <c r="C61" s="28"/>
      <c r="D61" s="5"/>
      <c r="E61" s="5"/>
      <c r="F61" s="29">
        <f t="shared" si="0"/>
        <v>0</v>
      </c>
      <c r="G61" s="28"/>
      <c r="H61" s="5"/>
      <c r="I61" s="5"/>
      <c r="J61" s="29">
        <f t="shared" si="1"/>
        <v>0</v>
      </c>
    </row>
    <row r="62" spans="1:10" s="6" customFormat="1" ht="10.5" x14ac:dyDescent="0.15">
      <c r="A62" s="2">
        <v>55</v>
      </c>
      <c r="B62" s="35" t="s">
        <v>157</v>
      </c>
      <c r="C62" s="30">
        <f>SUM(C57:C61)</f>
        <v>0</v>
      </c>
      <c r="D62" s="3">
        <v>0</v>
      </c>
      <c r="E62" s="3">
        <v>0</v>
      </c>
      <c r="F62" s="31">
        <f t="shared" si="0"/>
        <v>0</v>
      </c>
      <c r="G62" s="30">
        <f>SUM(G57:G61)</f>
        <v>500000</v>
      </c>
      <c r="H62" s="3">
        <v>0</v>
      </c>
      <c r="I62" s="3">
        <v>0</v>
      </c>
      <c r="J62" s="31">
        <f t="shared" si="1"/>
        <v>500000</v>
      </c>
    </row>
    <row r="63" spans="1:10" s="1" customFormat="1" x14ac:dyDescent="0.2">
      <c r="A63" s="4">
        <v>56</v>
      </c>
      <c r="B63" s="36" t="s">
        <v>117</v>
      </c>
      <c r="C63" s="28"/>
      <c r="D63" s="5"/>
      <c r="E63" s="5"/>
      <c r="F63" s="29">
        <f t="shared" si="0"/>
        <v>0</v>
      </c>
      <c r="G63" s="28"/>
      <c r="H63" s="5"/>
      <c r="I63" s="5"/>
      <c r="J63" s="29">
        <f t="shared" si="1"/>
        <v>0</v>
      </c>
    </row>
    <row r="64" spans="1:10" s="1" customFormat="1" x14ac:dyDescent="0.2">
      <c r="A64" s="4">
        <v>57</v>
      </c>
      <c r="B64" s="36" t="s">
        <v>118</v>
      </c>
      <c r="C64" s="28"/>
      <c r="D64" s="5"/>
      <c r="E64" s="5"/>
      <c r="F64" s="29">
        <f t="shared" si="0"/>
        <v>0</v>
      </c>
      <c r="G64" s="28"/>
      <c r="H64" s="5"/>
      <c r="I64" s="5"/>
      <c r="J64" s="29">
        <f t="shared" si="1"/>
        <v>0</v>
      </c>
    </row>
    <row r="65" spans="1:12" s="1" customFormat="1" ht="22.5" x14ac:dyDescent="0.2">
      <c r="A65" s="4">
        <v>58</v>
      </c>
      <c r="B65" s="36" t="s">
        <v>119</v>
      </c>
      <c r="C65" s="28"/>
      <c r="D65" s="5"/>
      <c r="E65" s="5"/>
      <c r="F65" s="29">
        <f t="shared" si="0"/>
        <v>0</v>
      </c>
      <c r="G65" s="28"/>
      <c r="H65" s="5"/>
      <c r="I65" s="5"/>
      <c r="J65" s="29">
        <f t="shared" si="1"/>
        <v>0</v>
      </c>
    </row>
    <row r="66" spans="1:12" s="1" customFormat="1" x14ac:dyDescent="0.2">
      <c r="A66" s="4">
        <v>59</v>
      </c>
      <c r="B66" s="36" t="s">
        <v>158</v>
      </c>
      <c r="C66" s="28"/>
      <c r="D66" s="5"/>
      <c r="E66" s="5"/>
      <c r="F66" s="29">
        <f t="shared" si="0"/>
        <v>0</v>
      </c>
      <c r="G66" s="28"/>
      <c r="H66" s="5"/>
      <c r="I66" s="5"/>
      <c r="J66" s="29">
        <f t="shared" si="1"/>
        <v>0</v>
      </c>
    </row>
    <row r="67" spans="1:12" s="1" customFormat="1" x14ac:dyDescent="0.2">
      <c r="A67" s="4">
        <v>60</v>
      </c>
      <c r="B67" s="36" t="s">
        <v>159</v>
      </c>
      <c r="C67" s="28">
        <v>641000</v>
      </c>
      <c r="D67" s="5"/>
      <c r="E67" s="5"/>
      <c r="F67" s="29">
        <f t="shared" si="0"/>
        <v>641000</v>
      </c>
      <c r="G67" s="28">
        <v>0</v>
      </c>
      <c r="H67" s="5"/>
      <c r="I67" s="5"/>
      <c r="J67" s="29">
        <f t="shared" si="1"/>
        <v>0</v>
      </c>
    </row>
    <row r="68" spans="1:12" s="6" customFormat="1" ht="10.5" x14ac:dyDescent="0.15">
      <c r="A68" s="2">
        <v>61</v>
      </c>
      <c r="B68" s="35" t="s">
        <v>160</v>
      </c>
      <c r="C68" s="30">
        <f>SUM(C63:C67)</f>
        <v>641000</v>
      </c>
      <c r="D68" s="3">
        <v>0</v>
      </c>
      <c r="E68" s="3">
        <v>0</v>
      </c>
      <c r="F68" s="31">
        <f t="shared" si="0"/>
        <v>641000</v>
      </c>
      <c r="G68" s="30">
        <f>SUM(G63:G67)</f>
        <v>0</v>
      </c>
      <c r="H68" s="3">
        <v>0</v>
      </c>
      <c r="I68" s="3">
        <v>0</v>
      </c>
      <c r="J68" s="31">
        <f t="shared" si="1"/>
        <v>0</v>
      </c>
    </row>
    <row r="69" spans="1:12" s="1" customFormat="1" x14ac:dyDescent="0.2">
      <c r="A69" s="4">
        <v>62</v>
      </c>
      <c r="B69" s="36" t="s">
        <v>120</v>
      </c>
      <c r="C69" s="28"/>
      <c r="D69" s="5"/>
      <c r="E69" s="5"/>
      <c r="F69" s="29">
        <f t="shared" si="0"/>
        <v>0</v>
      </c>
      <c r="G69" s="28"/>
      <c r="H69" s="5"/>
      <c r="I69" s="5"/>
      <c r="J69" s="29">
        <f t="shared" si="1"/>
        <v>0</v>
      </c>
    </row>
    <row r="70" spans="1:12" s="1" customFormat="1" x14ac:dyDescent="0.2">
      <c r="A70" s="4">
        <v>63</v>
      </c>
      <c r="B70" s="36" t="s">
        <v>121</v>
      </c>
      <c r="C70" s="28"/>
      <c r="D70" s="5"/>
      <c r="E70" s="5"/>
      <c r="F70" s="29">
        <f t="shared" ref="F70:F75" si="2">SUM(C70:E70)</f>
        <v>0</v>
      </c>
      <c r="G70" s="28"/>
      <c r="H70" s="5"/>
      <c r="I70" s="5"/>
      <c r="J70" s="29">
        <f t="shared" ref="J70:J75" si="3">SUM(G70:I70)</f>
        <v>0</v>
      </c>
    </row>
    <row r="71" spans="1:12" s="1" customFormat="1" ht="22.5" x14ac:dyDescent="0.2">
      <c r="A71" s="4">
        <v>64</v>
      </c>
      <c r="B71" s="36" t="s">
        <v>122</v>
      </c>
      <c r="C71" s="28"/>
      <c r="D71" s="5"/>
      <c r="E71" s="5"/>
      <c r="F71" s="29">
        <f t="shared" si="2"/>
        <v>0</v>
      </c>
      <c r="G71" s="28"/>
      <c r="H71" s="5"/>
      <c r="I71" s="5"/>
      <c r="J71" s="29">
        <f t="shared" si="3"/>
        <v>0</v>
      </c>
    </row>
    <row r="72" spans="1:12" s="1" customFormat="1" x14ac:dyDescent="0.2">
      <c r="A72" s="4">
        <v>65</v>
      </c>
      <c r="B72" s="36" t="s">
        <v>161</v>
      </c>
      <c r="C72" s="28"/>
      <c r="D72" s="5"/>
      <c r="E72" s="5"/>
      <c r="F72" s="29">
        <f t="shared" si="2"/>
        <v>0</v>
      </c>
      <c r="G72" s="28"/>
      <c r="H72" s="5"/>
      <c r="I72" s="5"/>
      <c r="J72" s="29">
        <f t="shared" si="3"/>
        <v>0</v>
      </c>
    </row>
    <row r="73" spans="1:12" s="1" customFormat="1" x14ac:dyDescent="0.2">
      <c r="A73" s="4">
        <v>66</v>
      </c>
      <c r="B73" s="36" t="s">
        <v>162</v>
      </c>
      <c r="C73" s="28"/>
      <c r="D73" s="5"/>
      <c r="E73" s="5"/>
      <c r="F73" s="29">
        <f t="shared" si="2"/>
        <v>0</v>
      </c>
      <c r="G73" s="28"/>
      <c r="H73" s="5"/>
      <c r="I73" s="5"/>
      <c r="J73" s="29">
        <f t="shared" si="3"/>
        <v>0</v>
      </c>
    </row>
    <row r="74" spans="1:12" s="6" customFormat="1" ht="10.5" x14ac:dyDescent="0.15">
      <c r="A74" s="2">
        <v>67</v>
      </c>
      <c r="B74" s="35" t="s">
        <v>163</v>
      </c>
      <c r="C74" s="30">
        <f>SUM(C69:C73)</f>
        <v>0</v>
      </c>
      <c r="D74" s="3">
        <v>0</v>
      </c>
      <c r="E74" s="3">
        <v>0</v>
      </c>
      <c r="F74" s="31">
        <f t="shared" si="2"/>
        <v>0</v>
      </c>
      <c r="G74" s="30">
        <f>SUM(G69:G73)</f>
        <v>0</v>
      </c>
      <c r="H74" s="3">
        <v>0</v>
      </c>
      <c r="I74" s="3">
        <v>0</v>
      </c>
      <c r="J74" s="31">
        <f t="shared" si="3"/>
        <v>0</v>
      </c>
    </row>
    <row r="75" spans="1:12" s="6" customFormat="1" thickBot="1" x14ac:dyDescent="0.2">
      <c r="A75" s="2">
        <v>68</v>
      </c>
      <c r="B75" s="35" t="s">
        <v>164</v>
      </c>
      <c r="C75" s="32">
        <f>C17+C23+C40+C56+C62+C68+C74</f>
        <v>466287707</v>
      </c>
      <c r="D75" s="33">
        <v>9596000</v>
      </c>
      <c r="E75" s="33">
        <v>0</v>
      </c>
      <c r="F75" s="34">
        <f t="shared" si="2"/>
        <v>475883707</v>
      </c>
      <c r="G75" s="32">
        <f>G17+G23+G40+G56+G62+G68+G74</f>
        <v>472326976</v>
      </c>
      <c r="H75" s="33">
        <f>H56+H17</f>
        <v>1762600</v>
      </c>
      <c r="I75" s="33">
        <v>9596000</v>
      </c>
      <c r="J75" s="34">
        <f t="shared" si="3"/>
        <v>483685576</v>
      </c>
    </row>
    <row r="76" spans="1:12" s="1" customFormat="1" x14ac:dyDescent="0.2">
      <c r="B76" s="9"/>
      <c r="C76" s="9"/>
      <c r="D76" s="9"/>
      <c r="E76" s="9"/>
      <c r="F76" s="7"/>
      <c r="G76" s="7"/>
    </row>
    <row r="77" spans="1:12" s="1" customFormat="1" ht="11.25" customHeight="1" x14ac:dyDescent="0.2">
      <c r="A77" s="53" t="s">
        <v>197</v>
      </c>
      <c r="B77" s="53"/>
      <c r="C77" s="53"/>
      <c r="D77" s="53"/>
      <c r="E77" s="53"/>
      <c r="F77" s="53"/>
      <c r="G77" s="53"/>
      <c r="H77" s="53"/>
      <c r="I77" s="53"/>
      <c r="J77" s="53"/>
      <c r="K77" s="14"/>
      <c r="L77" s="14"/>
    </row>
    <row r="78" spans="1:12" s="1" customFormat="1" x14ac:dyDescent="0.2">
      <c r="A78" s="55" t="s">
        <v>200</v>
      </c>
      <c r="B78" s="55"/>
      <c r="C78" s="55"/>
      <c r="D78" s="55"/>
      <c r="E78" s="55"/>
      <c r="F78" s="55"/>
      <c r="G78" s="55"/>
      <c r="H78" s="55"/>
      <c r="I78" s="55"/>
      <c r="J78" s="55"/>
      <c r="K78" s="6"/>
      <c r="L78" s="6"/>
    </row>
    <row r="79" spans="1:12" s="1" customFormat="1" ht="32.25" x14ac:dyDescent="0.2">
      <c r="A79" s="2" t="s">
        <v>95</v>
      </c>
      <c r="B79" s="10" t="s">
        <v>96</v>
      </c>
      <c r="C79" s="38" t="s">
        <v>202</v>
      </c>
      <c r="D79" s="10" t="s">
        <v>204</v>
      </c>
      <c r="E79" s="10" t="s">
        <v>203</v>
      </c>
      <c r="F79" s="15" t="s">
        <v>97</v>
      </c>
      <c r="G79" s="3" t="s">
        <v>202</v>
      </c>
      <c r="H79" s="2" t="s">
        <v>203</v>
      </c>
      <c r="I79" s="10" t="s">
        <v>204</v>
      </c>
      <c r="J79" s="2" t="s">
        <v>209</v>
      </c>
    </row>
    <row r="80" spans="1:12" s="1" customFormat="1" hidden="1" x14ac:dyDescent="0.2">
      <c r="A80" s="4">
        <v>1</v>
      </c>
      <c r="B80" s="20" t="s">
        <v>169</v>
      </c>
      <c r="C80" s="20"/>
      <c r="D80" s="20"/>
      <c r="E80" s="20"/>
      <c r="F80" s="5">
        <f t="shared" ref="F80:F88" si="4">SUM(L80:N80)</f>
        <v>0</v>
      </c>
      <c r="G80" s="5"/>
      <c r="H80" s="4"/>
      <c r="I80" s="4"/>
      <c r="J80" s="4"/>
    </row>
    <row r="81" spans="1:10" s="1" customFormat="1" hidden="1" x14ac:dyDescent="0.2">
      <c r="A81" s="4">
        <v>2</v>
      </c>
      <c r="B81" s="20" t="s">
        <v>170</v>
      </c>
      <c r="C81" s="20"/>
      <c r="D81" s="20"/>
      <c r="E81" s="20"/>
      <c r="F81" s="5">
        <f t="shared" si="4"/>
        <v>0</v>
      </c>
      <c r="G81" s="5"/>
      <c r="H81" s="4"/>
      <c r="I81" s="4"/>
      <c r="J81" s="4"/>
    </row>
    <row r="82" spans="1:10" s="1" customFormat="1" hidden="1" x14ac:dyDescent="0.2">
      <c r="A82" s="4">
        <v>3</v>
      </c>
      <c r="B82" s="20" t="s">
        <v>171</v>
      </c>
      <c r="C82" s="20"/>
      <c r="D82" s="20"/>
      <c r="E82" s="20"/>
      <c r="F82" s="5">
        <f t="shared" si="4"/>
        <v>0</v>
      </c>
      <c r="G82" s="5"/>
      <c r="H82" s="4"/>
      <c r="I82" s="4"/>
      <c r="J82" s="4"/>
    </row>
    <row r="83" spans="1:10" s="1" customFormat="1" hidden="1" x14ac:dyDescent="0.2">
      <c r="A83" s="2">
        <v>4</v>
      </c>
      <c r="B83" s="21" t="s">
        <v>172</v>
      </c>
      <c r="C83" s="20"/>
      <c r="D83" s="21"/>
      <c r="E83" s="21"/>
      <c r="F83" s="5">
        <f t="shared" si="4"/>
        <v>0</v>
      </c>
      <c r="G83" s="5"/>
      <c r="H83" s="4"/>
      <c r="I83" s="4"/>
      <c r="J83" s="4"/>
    </row>
    <row r="84" spans="1:10" s="1" customFormat="1" hidden="1" x14ac:dyDescent="0.2">
      <c r="A84" s="4">
        <v>5</v>
      </c>
      <c r="B84" s="20" t="s">
        <v>173</v>
      </c>
      <c r="C84" s="20"/>
      <c r="D84" s="20"/>
      <c r="E84" s="20"/>
      <c r="F84" s="5">
        <f t="shared" si="4"/>
        <v>0</v>
      </c>
      <c r="G84" s="5"/>
      <c r="H84" s="4"/>
      <c r="I84" s="4"/>
      <c r="J84" s="4"/>
    </row>
    <row r="85" spans="1:10" s="1" customFormat="1" hidden="1" x14ac:dyDescent="0.2">
      <c r="A85" s="4">
        <v>6</v>
      </c>
      <c r="B85" s="20" t="s">
        <v>174</v>
      </c>
      <c r="C85" s="20"/>
      <c r="D85" s="20"/>
      <c r="E85" s="20"/>
      <c r="F85" s="5">
        <f t="shared" si="4"/>
        <v>0</v>
      </c>
      <c r="G85" s="5"/>
      <c r="H85" s="4"/>
      <c r="I85" s="4"/>
      <c r="J85" s="4"/>
    </row>
    <row r="86" spans="1:10" s="1" customFormat="1" hidden="1" x14ac:dyDescent="0.2">
      <c r="A86" s="4">
        <v>7</v>
      </c>
      <c r="B86" s="20" t="s">
        <v>175</v>
      </c>
      <c r="C86" s="20"/>
      <c r="D86" s="20"/>
      <c r="E86" s="20"/>
      <c r="F86" s="5">
        <f t="shared" si="4"/>
        <v>0</v>
      </c>
      <c r="G86" s="5"/>
      <c r="H86" s="4"/>
      <c r="I86" s="4"/>
      <c r="J86" s="4"/>
    </row>
    <row r="87" spans="1:10" s="1" customFormat="1" hidden="1" x14ac:dyDescent="0.2">
      <c r="A87" s="4">
        <v>8</v>
      </c>
      <c r="B87" s="20" t="s">
        <v>176</v>
      </c>
      <c r="C87" s="20"/>
      <c r="D87" s="20"/>
      <c r="E87" s="20"/>
      <c r="F87" s="5">
        <f t="shared" si="4"/>
        <v>0</v>
      </c>
      <c r="G87" s="5"/>
      <c r="H87" s="4"/>
      <c r="I87" s="4"/>
      <c r="J87" s="4"/>
    </row>
    <row r="88" spans="1:10" s="1" customFormat="1" hidden="1" x14ac:dyDescent="0.2">
      <c r="A88" s="2">
        <v>9</v>
      </c>
      <c r="B88" s="21" t="s">
        <v>177</v>
      </c>
      <c r="C88" s="20"/>
      <c r="D88" s="21"/>
      <c r="E88" s="21"/>
      <c r="F88" s="5">
        <f t="shared" si="4"/>
        <v>0</v>
      </c>
      <c r="G88" s="5"/>
      <c r="H88" s="4"/>
      <c r="I88" s="4"/>
      <c r="J88" s="4"/>
    </row>
    <row r="89" spans="1:10" s="1" customFormat="1" x14ac:dyDescent="0.2">
      <c r="A89" s="4">
        <v>1</v>
      </c>
      <c r="B89" s="22" t="s">
        <v>169</v>
      </c>
      <c r="C89" s="42"/>
      <c r="D89" s="42"/>
      <c r="E89" s="42"/>
      <c r="F89" s="5"/>
      <c r="G89" s="5">
        <v>100000000</v>
      </c>
      <c r="H89" s="5">
        <v>0</v>
      </c>
      <c r="I89" s="5"/>
      <c r="J89" s="5">
        <f>SUM(G89:I89)</f>
        <v>100000000</v>
      </c>
    </row>
    <row r="90" spans="1:10" s="1" customFormat="1" x14ac:dyDescent="0.2">
      <c r="A90" s="4">
        <v>3</v>
      </c>
      <c r="B90" s="22" t="s">
        <v>171</v>
      </c>
      <c r="C90" s="42"/>
      <c r="D90" s="42"/>
      <c r="E90" s="42"/>
      <c r="F90" s="5"/>
      <c r="G90" s="5">
        <v>60000000</v>
      </c>
      <c r="H90" s="5">
        <v>0</v>
      </c>
      <c r="I90" s="5"/>
      <c r="J90" s="5">
        <f>SUM(G90:I90)</f>
        <v>60000000</v>
      </c>
    </row>
    <row r="91" spans="1:10" s="1" customFormat="1" x14ac:dyDescent="0.2">
      <c r="A91" s="4">
        <v>10</v>
      </c>
      <c r="B91" s="40" t="s">
        <v>178</v>
      </c>
      <c r="C91" s="43">
        <v>367574591</v>
      </c>
      <c r="D91" s="43"/>
      <c r="E91" s="43"/>
      <c r="F91" s="5">
        <v>367574591</v>
      </c>
      <c r="G91" s="5">
        <v>367574591</v>
      </c>
      <c r="H91" s="5">
        <v>13766289</v>
      </c>
      <c r="I91" s="5">
        <v>0</v>
      </c>
      <c r="J91" s="5">
        <f>SUM(G91:I91)</f>
        <v>381340880</v>
      </c>
    </row>
    <row r="92" spans="1:10" s="1" customFormat="1" x14ac:dyDescent="0.2">
      <c r="A92" s="2"/>
      <c r="B92" s="41" t="s">
        <v>211</v>
      </c>
      <c r="C92" s="44">
        <f>SUM(C91)</f>
        <v>367574591</v>
      </c>
      <c r="D92" s="44"/>
      <c r="E92" s="44"/>
      <c r="F92" s="3">
        <v>367574591</v>
      </c>
      <c r="G92" s="3">
        <f>SUM(G89:G91)</f>
        <v>527574591</v>
      </c>
      <c r="H92" s="3">
        <f t="shared" ref="H92:J92" si="5">SUM(H89:H91)</f>
        <v>13766289</v>
      </c>
      <c r="I92" s="3">
        <f t="shared" si="5"/>
        <v>0</v>
      </c>
      <c r="J92" s="3">
        <f t="shared" si="5"/>
        <v>541340880</v>
      </c>
    </row>
    <row r="93" spans="1:10" s="1" customFormat="1" hidden="1" x14ac:dyDescent="0.2">
      <c r="A93" s="4">
        <v>13</v>
      </c>
      <c r="B93" s="19" t="s">
        <v>179</v>
      </c>
      <c r="F93" s="7"/>
      <c r="G93" s="45"/>
      <c r="H93" s="6"/>
      <c r="I93" s="6"/>
      <c r="J93" s="46">
        <f t="shared" ref="J93:J110" si="6">SUM(L93:N93)</f>
        <v>0</v>
      </c>
    </row>
    <row r="94" spans="1:10" s="1" customFormat="1" hidden="1" x14ac:dyDescent="0.2">
      <c r="A94" s="4">
        <v>14</v>
      </c>
      <c r="B94" s="4" t="s">
        <v>180</v>
      </c>
      <c r="F94" s="7"/>
      <c r="G94" s="45"/>
      <c r="H94" s="6"/>
      <c r="I94" s="6"/>
      <c r="J94" s="3">
        <f t="shared" si="6"/>
        <v>0</v>
      </c>
    </row>
    <row r="95" spans="1:10" s="1" customFormat="1" hidden="1" x14ac:dyDescent="0.2">
      <c r="A95" s="4">
        <v>15</v>
      </c>
      <c r="B95" s="4" t="s">
        <v>181</v>
      </c>
      <c r="F95" s="7"/>
      <c r="G95" s="45"/>
      <c r="H95" s="6"/>
      <c r="I95" s="6"/>
      <c r="J95" s="3">
        <f t="shared" si="6"/>
        <v>0</v>
      </c>
    </row>
    <row r="96" spans="1:10" s="1" customFormat="1" hidden="1" x14ac:dyDescent="0.2">
      <c r="A96" s="4">
        <v>16</v>
      </c>
      <c r="B96" s="4" t="s">
        <v>182</v>
      </c>
      <c r="F96" s="7"/>
      <c r="G96" s="45"/>
      <c r="H96" s="6"/>
      <c r="I96" s="6"/>
      <c r="J96" s="3">
        <f t="shared" si="6"/>
        <v>0</v>
      </c>
    </row>
    <row r="97" spans="1:10" s="1" customFormat="1" hidden="1" x14ac:dyDescent="0.2">
      <c r="A97" s="4">
        <v>17</v>
      </c>
      <c r="B97" s="4" t="s">
        <v>183</v>
      </c>
      <c r="F97" s="7"/>
      <c r="G97" s="45"/>
      <c r="H97" s="6"/>
      <c r="I97" s="6"/>
      <c r="J97" s="3">
        <f t="shared" si="6"/>
        <v>0</v>
      </c>
    </row>
    <row r="98" spans="1:10" s="1" customFormat="1" hidden="1" x14ac:dyDescent="0.2">
      <c r="A98" s="4">
        <v>18</v>
      </c>
      <c r="B98" s="4" t="s">
        <v>184</v>
      </c>
      <c r="F98" s="7"/>
      <c r="G98" s="45"/>
      <c r="H98" s="6"/>
      <c r="I98" s="6"/>
      <c r="J98" s="3">
        <f t="shared" si="6"/>
        <v>0</v>
      </c>
    </row>
    <row r="99" spans="1:10" s="1" customFormat="1" hidden="1" x14ac:dyDescent="0.2">
      <c r="A99" s="4">
        <v>19</v>
      </c>
      <c r="B99" s="4" t="s">
        <v>185</v>
      </c>
      <c r="F99" s="7"/>
      <c r="G99" s="45"/>
      <c r="H99" s="6"/>
      <c r="I99" s="6"/>
      <c r="J99" s="3">
        <f t="shared" si="6"/>
        <v>0</v>
      </c>
    </row>
    <row r="100" spans="1:10" s="1" customFormat="1" hidden="1" x14ac:dyDescent="0.2">
      <c r="A100" s="2">
        <v>20</v>
      </c>
      <c r="B100" s="2" t="s">
        <v>186</v>
      </c>
      <c r="C100" s="6"/>
      <c r="D100" s="6"/>
      <c r="E100" s="6"/>
      <c r="F100" s="7"/>
      <c r="G100" s="45"/>
      <c r="H100" s="6"/>
      <c r="I100" s="6"/>
      <c r="J100" s="3">
        <f t="shared" si="6"/>
        <v>0</v>
      </c>
    </row>
    <row r="101" spans="1:10" s="1" customFormat="1" hidden="1" x14ac:dyDescent="0.2">
      <c r="A101" s="2">
        <v>21</v>
      </c>
      <c r="B101" s="2" t="s">
        <v>187</v>
      </c>
      <c r="C101" s="6"/>
      <c r="D101" s="6"/>
      <c r="E101" s="6"/>
      <c r="F101" s="7"/>
      <c r="G101" s="45"/>
      <c r="H101" s="6"/>
      <c r="I101" s="6"/>
      <c r="J101" s="3">
        <f t="shared" si="6"/>
        <v>0</v>
      </c>
    </row>
    <row r="102" spans="1:10" s="1" customFormat="1" hidden="1" x14ac:dyDescent="0.2">
      <c r="A102" s="4">
        <v>22</v>
      </c>
      <c r="B102" s="4" t="s">
        <v>188</v>
      </c>
      <c r="F102" s="7"/>
      <c r="G102" s="45"/>
      <c r="H102" s="6"/>
      <c r="I102" s="6"/>
      <c r="J102" s="3">
        <f t="shared" si="6"/>
        <v>0</v>
      </c>
    </row>
    <row r="103" spans="1:10" s="1" customFormat="1" hidden="1" x14ac:dyDescent="0.2">
      <c r="A103" s="4">
        <v>23</v>
      </c>
      <c r="B103" s="4" t="s">
        <v>189</v>
      </c>
      <c r="F103" s="7"/>
      <c r="G103" s="45"/>
      <c r="H103" s="6"/>
      <c r="I103" s="6"/>
      <c r="J103" s="3">
        <f t="shared" si="6"/>
        <v>0</v>
      </c>
    </row>
    <row r="104" spans="1:10" s="1" customFormat="1" hidden="1" x14ac:dyDescent="0.2">
      <c r="A104" s="4">
        <v>24</v>
      </c>
      <c r="B104" s="4" t="s">
        <v>190</v>
      </c>
      <c r="F104" s="7"/>
      <c r="G104" s="45"/>
      <c r="H104" s="6"/>
      <c r="I104" s="6"/>
      <c r="J104" s="3">
        <f t="shared" si="6"/>
        <v>0</v>
      </c>
    </row>
    <row r="105" spans="1:10" s="1" customFormat="1" hidden="1" x14ac:dyDescent="0.2">
      <c r="A105" s="4">
        <v>25</v>
      </c>
      <c r="B105" s="4" t="s">
        <v>191</v>
      </c>
      <c r="F105" s="7"/>
      <c r="G105" s="45"/>
      <c r="H105" s="6"/>
      <c r="I105" s="6"/>
      <c r="J105" s="3">
        <f t="shared" si="6"/>
        <v>0</v>
      </c>
    </row>
    <row r="106" spans="1:10" s="1" customFormat="1" hidden="1" x14ac:dyDescent="0.2">
      <c r="A106" s="4">
        <v>26</v>
      </c>
      <c r="B106" s="4" t="s">
        <v>192</v>
      </c>
      <c r="F106" s="7"/>
      <c r="G106" s="45"/>
      <c r="H106" s="6"/>
      <c r="I106" s="6"/>
      <c r="J106" s="3">
        <f t="shared" si="6"/>
        <v>0</v>
      </c>
    </row>
    <row r="107" spans="1:10" s="1" customFormat="1" hidden="1" x14ac:dyDescent="0.2">
      <c r="A107" s="2">
        <v>27</v>
      </c>
      <c r="B107" s="2" t="s">
        <v>193</v>
      </c>
      <c r="C107" s="6"/>
      <c r="D107" s="6"/>
      <c r="E107" s="6"/>
      <c r="F107" s="7"/>
      <c r="G107" s="45"/>
      <c r="H107" s="6"/>
      <c r="I107" s="6"/>
      <c r="J107" s="3">
        <f t="shared" si="6"/>
        <v>0</v>
      </c>
    </row>
    <row r="108" spans="1:10" s="1" customFormat="1" hidden="1" x14ac:dyDescent="0.2">
      <c r="A108" s="4">
        <v>28</v>
      </c>
      <c r="B108" s="4" t="s">
        <v>194</v>
      </c>
      <c r="F108" s="7"/>
      <c r="G108" s="45"/>
      <c r="H108" s="6"/>
      <c r="I108" s="6"/>
      <c r="J108" s="3">
        <f t="shared" si="6"/>
        <v>0</v>
      </c>
    </row>
    <row r="109" spans="1:10" s="1" customFormat="1" hidden="1" x14ac:dyDescent="0.2">
      <c r="A109" s="4">
        <v>29</v>
      </c>
      <c r="B109" s="4" t="s">
        <v>195</v>
      </c>
      <c r="F109" s="7"/>
      <c r="G109" s="45"/>
      <c r="H109" s="6"/>
      <c r="I109" s="6"/>
      <c r="J109" s="3">
        <f t="shared" si="6"/>
        <v>0</v>
      </c>
    </row>
    <row r="110" spans="1:10" s="1" customFormat="1" hidden="1" x14ac:dyDescent="0.2">
      <c r="A110" s="2">
        <v>30</v>
      </c>
      <c r="B110" s="2" t="s">
        <v>196</v>
      </c>
      <c r="C110" s="6"/>
      <c r="D110" s="6"/>
      <c r="E110" s="6"/>
      <c r="F110" s="7"/>
      <c r="G110" s="45"/>
      <c r="H110" s="6"/>
      <c r="I110" s="6"/>
      <c r="J110" s="3">
        <f t="shared" si="6"/>
        <v>0</v>
      </c>
    </row>
    <row r="111" spans="1:10" s="1" customFormat="1" x14ac:dyDescent="0.2">
      <c r="A111" s="6"/>
      <c r="B111" s="6"/>
      <c r="C111" s="6"/>
      <c r="D111" s="6"/>
      <c r="E111" s="6"/>
      <c r="F111" s="7"/>
      <c r="G111" s="45"/>
      <c r="H111" s="6"/>
      <c r="I111" s="6"/>
      <c r="J111" s="45"/>
    </row>
    <row r="112" spans="1:10" s="1" customFormat="1" ht="12.75" x14ac:dyDescent="0.2">
      <c r="B112" s="16" t="s">
        <v>201</v>
      </c>
      <c r="C112" s="16"/>
      <c r="D112" s="16"/>
      <c r="E112" s="16"/>
      <c r="F112" s="17">
        <f>F75+F92</f>
        <v>843458298</v>
      </c>
      <c r="G112" s="17"/>
      <c r="H112" s="18"/>
      <c r="I112" s="18"/>
      <c r="J112" s="45">
        <f>J75+J92</f>
        <v>1025026456</v>
      </c>
    </row>
    <row r="113" spans="2:7" s="1" customFormat="1" x14ac:dyDescent="0.2">
      <c r="B113" s="9"/>
      <c r="C113" s="9"/>
      <c r="D113" s="9"/>
      <c r="E113" s="9"/>
      <c r="F113" s="7"/>
      <c r="G113" s="7"/>
    </row>
    <row r="114" spans="2:7" s="1" customFormat="1" x14ac:dyDescent="0.2">
      <c r="B114" s="9"/>
      <c r="C114" s="9"/>
      <c r="D114" s="9"/>
      <c r="E114" s="9"/>
      <c r="F114" s="7"/>
      <c r="G114" s="7"/>
    </row>
    <row r="115" spans="2:7" s="1" customFormat="1" x14ac:dyDescent="0.2">
      <c r="B115" s="9"/>
      <c r="C115" s="9"/>
      <c r="D115" s="9"/>
      <c r="E115" s="9"/>
      <c r="F115" s="7"/>
      <c r="G115" s="7"/>
    </row>
    <row r="116" spans="2:7" s="1" customFormat="1" x14ac:dyDescent="0.2">
      <c r="B116" s="9"/>
      <c r="C116" s="9"/>
      <c r="D116" s="9"/>
      <c r="E116" s="9"/>
      <c r="F116" s="7"/>
      <c r="G116" s="7"/>
    </row>
    <row r="117" spans="2:7" s="1" customFormat="1" x14ac:dyDescent="0.2">
      <c r="B117" s="9"/>
      <c r="C117" s="9"/>
      <c r="D117" s="9"/>
      <c r="E117" s="9"/>
      <c r="F117" s="7"/>
      <c r="G117" s="7"/>
    </row>
    <row r="118" spans="2:7" s="1" customFormat="1" x14ac:dyDescent="0.2">
      <c r="B118" s="9"/>
      <c r="C118" s="9"/>
      <c r="D118" s="9"/>
      <c r="E118" s="9"/>
      <c r="F118" s="7"/>
      <c r="G118" s="7"/>
    </row>
    <row r="119" spans="2:7" s="1" customFormat="1" x14ac:dyDescent="0.2">
      <c r="B119" s="9"/>
      <c r="C119" s="9"/>
      <c r="D119" s="9"/>
      <c r="E119" s="9"/>
      <c r="F119" s="7"/>
      <c r="G119" s="7"/>
    </row>
    <row r="120" spans="2:7" s="1" customFormat="1" x14ac:dyDescent="0.2">
      <c r="B120" s="9"/>
      <c r="C120" s="9"/>
      <c r="D120" s="9"/>
      <c r="E120" s="9"/>
      <c r="F120" s="7"/>
      <c r="G120" s="7"/>
    </row>
    <row r="121" spans="2:7" s="1" customFormat="1" x14ac:dyDescent="0.2">
      <c r="B121" s="9"/>
      <c r="C121" s="9"/>
      <c r="D121" s="9"/>
      <c r="E121" s="9"/>
      <c r="F121" s="7"/>
      <c r="G121" s="7"/>
    </row>
    <row r="122" spans="2:7" s="1" customFormat="1" x14ac:dyDescent="0.2">
      <c r="B122" s="9"/>
      <c r="C122" s="9"/>
      <c r="D122" s="9"/>
      <c r="E122" s="9"/>
      <c r="F122" s="7"/>
      <c r="G122" s="7"/>
    </row>
    <row r="123" spans="2:7" s="1" customFormat="1" x14ac:dyDescent="0.2">
      <c r="B123" s="9"/>
      <c r="C123" s="9"/>
      <c r="D123" s="9"/>
      <c r="E123" s="9"/>
      <c r="F123" s="7"/>
      <c r="G123" s="7"/>
    </row>
    <row r="124" spans="2:7" s="1" customFormat="1" x14ac:dyDescent="0.2">
      <c r="B124" s="9"/>
      <c r="C124" s="9"/>
      <c r="D124" s="9"/>
      <c r="E124" s="9"/>
      <c r="F124" s="7"/>
      <c r="G124" s="7"/>
    </row>
    <row r="125" spans="2:7" s="1" customFormat="1" x14ac:dyDescent="0.2">
      <c r="B125" s="9"/>
      <c r="C125" s="9"/>
      <c r="D125" s="9"/>
      <c r="E125" s="9"/>
      <c r="F125" s="7"/>
      <c r="G125" s="7"/>
    </row>
    <row r="126" spans="2:7" s="1" customFormat="1" x14ac:dyDescent="0.2">
      <c r="B126" s="9"/>
      <c r="C126" s="9"/>
      <c r="D126" s="9"/>
      <c r="E126" s="9"/>
      <c r="F126" s="7"/>
      <c r="G126" s="7"/>
    </row>
    <row r="127" spans="2:7" s="1" customFormat="1" x14ac:dyDescent="0.2">
      <c r="B127" s="9"/>
      <c r="C127" s="9"/>
      <c r="D127" s="9"/>
      <c r="E127" s="9"/>
      <c r="F127" s="7"/>
      <c r="G127" s="7"/>
    </row>
    <row r="128" spans="2:7" s="1" customFormat="1" x14ac:dyDescent="0.2">
      <c r="B128" s="9"/>
      <c r="C128" s="9"/>
      <c r="D128" s="9"/>
      <c r="E128" s="9"/>
      <c r="F128" s="7"/>
      <c r="G128" s="7"/>
    </row>
    <row r="129" spans="2:7" s="1" customFormat="1" x14ac:dyDescent="0.2">
      <c r="B129" s="9"/>
      <c r="C129" s="9"/>
      <c r="D129" s="9"/>
      <c r="E129" s="9"/>
      <c r="F129" s="7"/>
      <c r="G129" s="7"/>
    </row>
    <row r="130" spans="2:7" s="1" customFormat="1" x14ac:dyDescent="0.2">
      <c r="B130" s="9"/>
      <c r="C130" s="9"/>
      <c r="D130" s="9"/>
      <c r="E130" s="9"/>
      <c r="F130" s="7"/>
      <c r="G130" s="7"/>
    </row>
    <row r="131" spans="2:7" s="1" customFormat="1" x14ac:dyDescent="0.2">
      <c r="B131" s="9"/>
      <c r="C131" s="9"/>
      <c r="D131" s="9"/>
      <c r="E131" s="9"/>
      <c r="F131" s="7"/>
      <c r="G131" s="7"/>
    </row>
    <row r="132" spans="2:7" s="1" customFormat="1" x14ac:dyDescent="0.2">
      <c r="B132" s="9"/>
      <c r="C132" s="9"/>
      <c r="D132" s="9"/>
      <c r="E132" s="9"/>
      <c r="F132" s="7"/>
      <c r="G132" s="7"/>
    </row>
    <row r="133" spans="2:7" s="1" customFormat="1" x14ac:dyDescent="0.2">
      <c r="B133" s="9"/>
      <c r="C133" s="9"/>
      <c r="D133" s="9"/>
      <c r="E133" s="9"/>
      <c r="F133" s="7"/>
      <c r="G133" s="7"/>
    </row>
    <row r="134" spans="2:7" s="1" customFormat="1" x14ac:dyDescent="0.2">
      <c r="B134" s="9"/>
      <c r="C134" s="9"/>
      <c r="D134" s="9"/>
      <c r="E134" s="9"/>
      <c r="F134" s="7"/>
      <c r="G134" s="7"/>
    </row>
    <row r="135" spans="2:7" s="1" customFormat="1" x14ac:dyDescent="0.2">
      <c r="B135" s="9"/>
      <c r="C135" s="9"/>
      <c r="D135" s="9"/>
      <c r="E135" s="9"/>
      <c r="F135" s="7"/>
      <c r="G135" s="7"/>
    </row>
    <row r="136" spans="2:7" s="1" customFormat="1" x14ac:dyDescent="0.2">
      <c r="B136" s="9"/>
      <c r="C136" s="9"/>
      <c r="D136" s="9"/>
      <c r="E136" s="9"/>
      <c r="F136" s="7"/>
      <c r="G136" s="7"/>
    </row>
    <row r="137" spans="2:7" s="1" customFormat="1" x14ac:dyDescent="0.2">
      <c r="B137" s="9"/>
      <c r="C137" s="9"/>
      <c r="D137" s="9"/>
      <c r="E137" s="9"/>
      <c r="F137" s="7"/>
      <c r="G137" s="7"/>
    </row>
    <row r="138" spans="2:7" s="1" customFormat="1" x14ac:dyDescent="0.2">
      <c r="B138" s="9"/>
      <c r="C138" s="9"/>
      <c r="D138" s="9"/>
      <c r="E138" s="9"/>
      <c r="F138" s="7"/>
      <c r="G138" s="7"/>
    </row>
    <row r="139" spans="2:7" s="1" customFormat="1" x14ac:dyDescent="0.2">
      <c r="B139" s="9"/>
      <c r="C139" s="9"/>
      <c r="D139" s="9"/>
      <c r="E139" s="9"/>
      <c r="F139" s="7"/>
      <c r="G139" s="7"/>
    </row>
    <row r="140" spans="2:7" s="1" customFormat="1" x14ac:dyDescent="0.2">
      <c r="B140" s="9"/>
      <c r="C140" s="9"/>
      <c r="D140" s="9"/>
      <c r="E140" s="9"/>
      <c r="F140" s="7"/>
      <c r="G140" s="7"/>
    </row>
    <row r="141" spans="2:7" s="1" customFormat="1" x14ac:dyDescent="0.2">
      <c r="B141" s="9"/>
      <c r="C141" s="9"/>
      <c r="D141" s="9"/>
      <c r="E141" s="9"/>
      <c r="F141" s="7"/>
      <c r="G141" s="7"/>
    </row>
    <row r="142" spans="2:7" s="1" customFormat="1" x14ac:dyDescent="0.2">
      <c r="B142" s="9"/>
      <c r="C142" s="9"/>
      <c r="D142" s="9"/>
      <c r="E142" s="9"/>
      <c r="F142" s="7"/>
      <c r="G142" s="7"/>
    </row>
    <row r="143" spans="2:7" s="1" customFormat="1" x14ac:dyDescent="0.2">
      <c r="B143" s="9"/>
      <c r="C143" s="9"/>
      <c r="D143" s="9"/>
      <c r="E143" s="9"/>
      <c r="F143" s="7"/>
      <c r="G143" s="7"/>
    </row>
    <row r="144" spans="2:7" s="1" customFormat="1" x14ac:dyDescent="0.2">
      <c r="B144" s="9"/>
      <c r="C144" s="9"/>
      <c r="D144" s="9"/>
      <c r="E144" s="9"/>
      <c r="F144" s="7"/>
      <c r="G144" s="7"/>
    </row>
    <row r="145" spans="2:7" s="1" customFormat="1" x14ac:dyDescent="0.2">
      <c r="B145" s="9"/>
      <c r="C145" s="9"/>
      <c r="D145" s="9"/>
      <c r="E145" s="9"/>
      <c r="F145" s="7"/>
      <c r="G145" s="7"/>
    </row>
    <row r="146" spans="2:7" s="1" customFormat="1" x14ac:dyDescent="0.2">
      <c r="B146" s="9"/>
      <c r="C146" s="9"/>
      <c r="D146" s="9"/>
      <c r="E146" s="9"/>
      <c r="F146" s="7"/>
      <c r="G146" s="7"/>
    </row>
    <row r="147" spans="2:7" s="1" customFormat="1" x14ac:dyDescent="0.2">
      <c r="B147" s="9"/>
      <c r="C147" s="9"/>
      <c r="D147" s="9"/>
      <c r="E147" s="9"/>
      <c r="F147" s="7"/>
      <c r="G147" s="7"/>
    </row>
    <row r="148" spans="2:7" s="1" customFormat="1" x14ac:dyDescent="0.2">
      <c r="B148" s="9"/>
      <c r="C148" s="9"/>
      <c r="D148" s="9"/>
      <c r="E148" s="9"/>
      <c r="F148" s="7"/>
      <c r="G148" s="7"/>
    </row>
    <row r="149" spans="2:7" s="1" customFormat="1" x14ac:dyDescent="0.2">
      <c r="B149" s="9"/>
      <c r="C149" s="9"/>
      <c r="D149" s="9"/>
      <c r="E149" s="9"/>
      <c r="F149" s="7"/>
      <c r="G149" s="7"/>
    </row>
    <row r="150" spans="2:7" s="1" customFormat="1" x14ac:dyDescent="0.2">
      <c r="B150" s="9"/>
      <c r="C150" s="9"/>
      <c r="D150" s="9"/>
      <c r="E150" s="9"/>
      <c r="F150" s="7"/>
      <c r="G150" s="7"/>
    </row>
    <row r="151" spans="2:7" s="1" customFormat="1" x14ac:dyDescent="0.2">
      <c r="B151" s="9"/>
      <c r="C151" s="9"/>
      <c r="D151" s="9"/>
      <c r="E151" s="9"/>
      <c r="F151" s="7"/>
      <c r="G151" s="7"/>
    </row>
    <row r="152" spans="2:7" s="1" customFormat="1" x14ac:dyDescent="0.2">
      <c r="B152" s="9"/>
      <c r="C152" s="9"/>
      <c r="D152" s="9"/>
      <c r="E152" s="9"/>
      <c r="F152" s="7"/>
      <c r="G152" s="7"/>
    </row>
    <row r="153" spans="2:7" s="1" customFormat="1" x14ac:dyDescent="0.2">
      <c r="B153" s="9"/>
      <c r="C153" s="9"/>
      <c r="D153" s="9"/>
      <c r="E153" s="9"/>
      <c r="F153" s="7"/>
      <c r="G153" s="7"/>
    </row>
    <row r="154" spans="2:7" s="1" customFormat="1" x14ac:dyDescent="0.2">
      <c r="B154" s="9"/>
      <c r="C154" s="9"/>
      <c r="D154" s="9"/>
      <c r="E154" s="9"/>
      <c r="F154" s="7"/>
      <c r="G154" s="7"/>
    </row>
    <row r="155" spans="2:7" s="1" customFormat="1" x14ac:dyDescent="0.2">
      <c r="B155" s="9"/>
      <c r="C155" s="9"/>
      <c r="D155" s="9"/>
      <c r="E155" s="9"/>
      <c r="F155" s="7"/>
      <c r="G155" s="7"/>
    </row>
    <row r="156" spans="2:7" s="1" customFormat="1" x14ac:dyDescent="0.2">
      <c r="B156" s="9"/>
      <c r="C156" s="9"/>
      <c r="D156" s="9"/>
      <c r="E156" s="9"/>
      <c r="F156" s="7"/>
      <c r="G156" s="7"/>
    </row>
    <row r="157" spans="2:7" s="1" customFormat="1" x14ac:dyDescent="0.2">
      <c r="B157" s="9"/>
      <c r="C157" s="9"/>
      <c r="D157" s="9"/>
      <c r="E157" s="9"/>
      <c r="F157" s="7"/>
      <c r="G157" s="7"/>
    </row>
    <row r="158" spans="2:7" s="1" customFormat="1" x14ac:dyDescent="0.2">
      <c r="B158" s="9"/>
      <c r="C158" s="9"/>
      <c r="D158" s="9"/>
      <c r="E158" s="9"/>
      <c r="F158" s="7"/>
      <c r="G158" s="7"/>
    </row>
    <row r="159" spans="2:7" s="1" customFormat="1" x14ac:dyDescent="0.2">
      <c r="B159" s="9"/>
      <c r="C159" s="9"/>
      <c r="D159" s="9"/>
      <c r="E159" s="9"/>
      <c r="F159" s="7"/>
      <c r="G159" s="7"/>
    </row>
    <row r="160" spans="2:7" s="1" customFormat="1" x14ac:dyDescent="0.2">
      <c r="B160" s="9"/>
      <c r="C160" s="9"/>
      <c r="D160" s="9"/>
      <c r="E160" s="9"/>
      <c r="F160" s="7"/>
      <c r="G160" s="7"/>
    </row>
    <row r="161" spans="2:7" s="1" customFormat="1" x14ac:dyDescent="0.2">
      <c r="B161" s="9"/>
      <c r="C161" s="9"/>
      <c r="D161" s="9"/>
      <c r="E161" s="9"/>
      <c r="F161" s="7"/>
      <c r="G161" s="7"/>
    </row>
    <row r="162" spans="2:7" s="1" customFormat="1" x14ac:dyDescent="0.2">
      <c r="B162" s="9"/>
      <c r="C162" s="9"/>
      <c r="D162" s="9"/>
      <c r="E162" s="9"/>
      <c r="F162" s="7"/>
      <c r="G162" s="7"/>
    </row>
    <row r="163" spans="2:7" s="1" customFormat="1" x14ac:dyDescent="0.2">
      <c r="B163" s="9"/>
      <c r="C163" s="9"/>
      <c r="D163" s="9"/>
      <c r="E163" s="9"/>
      <c r="F163" s="7"/>
      <c r="G163" s="7"/>
    </row>
    <row r="164" spans="2:7" s="1" customFormat="1" x14ac:dyDescent="0.2">
      <c r="B164" s="9"/>
      <c r="C164" s="9"/>
      <c r="D164" s="9"/>
      <c r="E164" s="9"/>
      <c r="F164" s="7"/>
      <c r="G164" s="7"/>
    </row>
    <row r="165" spans="2:7" s="1" customFormat="1" x14ac:dyDescent="0.2">
      <c r="B165" s="9"/>
      <c r="C165" s="9"/>
      <c r="D165" s="9"/>
      <c r="E165" s="9"/>
      <c r="F165" s="7"/>
      <c r="G165" s="7"/>
    </row>
    <row r="166" spans="2:7" s="1" customFormat="1" x14ac:dyDescent="0.2">
      <c r="B166" s="9"/>
      <c r="C166" s="9"/>
      <c r="D166" s="9"/>
      <c r="E166" s="9"/>
      <c r="F166" s="7"/>
      <c r="G166" s="7"/>
    </row>
    <row r="167" spans="2:7" s="1" customFormat="1" x14ac:dyDescent="0.2">
      <c r="B167" s="9"/>
      <c r="C167" s="9"/>
      <c r="D167" s="9"/>
      <c r="E167" s="9"/>
      <c r="F167" s="7"/>
      <c r="G167" s="7"/>
    </row>
    <row r="168" spans="2:7" s="1" customFormat="1" x14ac:dyDescent="0.2">
      <c r="B168" s="9"/>
      <c r="C168" s="9"/>
      <c r="D168" s="9"/>
      <c r="E168" s="9"/>
      <c r="F168" s="7"/>
      <c r="G168" s="7"/>
    </row>
    <row r="169" spans="2:7" s="1" customFormat="1" x14ac:dyDescent="0.2">
      <c r="B169" s="9"/>
      <c r="C169" s="9"/>
      <c r="D169" s="9"/>
      <c r="E169" s="9"/>
      <c r="F169" s="7"/>
      <c r="G169" s="7"/>
    </row>
    <row r="170" spans="2:7" s="1" customFormat="1" x14ac:dyDescent="0.2">
      <c r="B170" s="9"/>
      <c r="C170" s="9"/>
      <c r="D170" s="9"/>
      <c r="E170" s="9"/>
      <c r="F170" s="7"/>
      <c r="G170" s="7"/>
    </row>
    <row r="171" spans="2:7" s="1" customFormat="1" x14ac:dyDescent="0.2">
      <c r="B171" s="9"/>
      <c r="C171" s="9"/>
      <c r="D171" s="9"/>
      <c r="E171" s="9"/>
      <c r="F171" s="7"/>
      <c r="G171" s="7"/>
    </row>
    <row r="172" spans="2:7" s="1" customFormat="1" x14ac:dyDescent="0.2">
      <c r="B172" s="9"/>
      <c r="C172" s="9"/>
      <c r="D172" s="9"/>
      <c r="E172" s="9"/>
      <c r="F172" s="7"/>
      <c r="G172" s="7"/>
    </row>
    <row r="173" spans="2:7" s="1" customFormat="1" x14ac:dyDescent="0.2">
      <c r="B173" s="9"/>
      <c r="C173" s="9"/>
      <c r="D173" s="9"/>
      <c r="E173" s="9"/>
      <c r="F173" s="7"/>
      <c r="G173" s="7"/>
    </row>
    <row r="174" spans="2:7" s="1" customFormat="1" x14ac:dyDescent="0.2">
      <c r="B174" s="9"/>
      <c r="C174" s="9"/>
      <c r="D174" s="9"/>
      <c r="E174" s="9"/>
      <c r="F174" s="7"/>
      <c r="G174" s="7"/>
    </row>
    <row r="175" spans="2:7" s="1" customFormat="1" x14ac:dyDescent="0.2">
      <c r="B175" s="9"/>
      <c r="C175" s="9"/>
      <c r="D175" s="9"/>
      <c r="E175" s="9"/>
      <c r="F175" s="7"/>
      <c r="G175" s="7"/>
    </row>
    <row r="176" spans="2:7" s="1" customFormat="1" x14ac:dyDescent="0.2">
      <c r="B176" s="9"/>
      <c r="C176" s="9"/>
      <c r="D176" s="9"/>
      <c r="E176" s="9"/>
      <c r="F176" s="7"/>
      <c r="G176" s="7"/>
    </row>
    <row r="177" spans="2:7" s="1" customFormat="1" x14ac:dyDescent="0.2">
      <c r="B177" s="9"/>
      <c r="C177" s="9"/>
      <c r="D177" s="9"/>
      <c r="E177" s="9"/>
      <c r="F177" s="7"/>
      <c r="G177" s="7"/>
    </row>
    <row r="178" spans="2:7" s="1" customFormat="1" x14ac:dyDescent="0.2">
      <c r="B178" s="9"/>
      <c r="C178" s="9"/>
      <c r="D178" s="9"/>
      <c r="E178" s="9"/>
      <c r="F178" s="7"/>
      <c r="G178" s="7"/>
    </row>
    <row r="179" spans="2:7" s="1" customFormat="1" x14ac:dyDescent="0.2">
      <c r="B179" s="9"/>
      <c r="C179" s="9"/>
      <c r="D179" s="9"/>
      <c r="E179" s="9"/>
      <c r="F179" s="7"/>
      <c r="G179" s="7"/>
    </row>
    <row r="180" spans="2:7" s="1" customFormat="1" x14ac:dyDescent="0.2">
      <c r="B180" s="9"/>
      <c r="C180" s="9"/>
      <c r="D180" s="9"/>
      <c r="E180" s="9"/>
      <c r="F180" s="7"/>
      <c r="G180" s="7"/>
    </row>
    <row r="181" spans="2:7" s="1" customFormat="1" x14ac:dyDescent="0.2">
      <c r="B181" s="9"/>
      <c r="C181" s="9"/>
      <c r="D181" s="9"/>
      <c r="E181" s="9"/>
      <c r="F181" s="7"/>
      <c r="G181" s="7"/>
    </row>
    <row r="182" spans="2:7" s="1" customFormat="1" x14ac:dyDescent="0.2">
      <c r="B182" s="9"/>
      <c r="C182" s="9"/>
      <c r="D182" s="9"/>
      <c r="E182" s="9"/>
      <c r="F182" s="7"/>
      <c r="G182" s="7"/>
    </row>
    <row r="183" spans="2:7" s="1" customFormat="1" x14ac:dyDescent="0.2">
      <c r="B183" s="9"/>
      <c r="C183" s="9"/>
      <c r="D183" s="9"/>
      <c r="E183" s="9"/>
      <c r="F183" s="7"/>
      <c r="G183" s="7"/>
    </row>
    <row r="184" spans="2:7" s="1" customFormat="1" x14ac:dyDescent="0.2">
      <c r="B184" s="9"/>
      <c r="C184" s="9"/>
      <c r="D184" s="9"/>
      <c r="E184" s="9"/>
      <c r="F184" s="7"/>
      <c r="G184" s="7"/>
    </row>
    <row r="185" spans="2:7" s="1" customFormat="1" x14ac:dyDescent="0.2">
      <c r="B185" s="9"/>
      <c r="C185" s="9"/>
      <c r="D185" s="9"/>
      <c r="E185" s="9"/>
      <c r="F185" s="7"/>
      <c r="G185" s="7"/>
    </row>
    <row r="186" spans="2:7" s="1" customFormat="1" x14ac:dyDescent="0.2">
      <c r="B186" s="9"/>
      <c r="C186" s="9"/>
      <c r="D186" s="9"/>
      <c r="E186" s="9"/>
      <c r="F186" s="7"/>
      <c r="G186" s="7"/>
    </row>
    <row r="187" spans="2:7" s="1" customFormat="1" x14ac:dyDescent="0.2">
      <c r="B187" s="9"/>
      <c r="C187" s="9"/>
      <c r="D187" s="9"/>
      <c r="E187" s="9"/>
      <c r="F187" s="7"/>
      <c r="G187" s="7"/>
    </row>
    <row r="188" spans="2:7" s="1" customFormat="1" x14ac:dyDescent="0.2">
      <c r="B188" s="9"/>
      <c r="C188" s="9"/>
      <c r="D188" s="9"/>
      <c r="E188" s="9"/>
      <c r="F188" s="7"/>
      <c r="G188" s="7"/>
    </row>
    <row r="189" spans="2:7" s="1" customFormat="1" x14ac:dyDescent="0.2">
      <c r="B189" s="9"/>
      <c r="C189" s="9"/>
      <c r="D189" s="9"/>
      <c r="E189" s="9"/>
      <c r="F189" s="7"/>
      <c r="G189" s="7"/>
    </row>
    <row r="190" spans="2:7" s="1" customFormat="1" x14ac:dyDescent="0.2">
      <c r="B190" s="9"/>
      <c r="C190" s="9"/>
      <c r="D190" s="9"/>
      <c r="E190" s="9"/>
      <c r="F190" s="7"/>
      <c r="G190" s="7"/>
    </row>
    <row r="191" spans="2:7" s="1" customFormat="1" x14ac:dyDescent="0.2">
      <c r="B191" s="9"/>
      <c r="C191" s="9"/>
      <c r="D191" s="9"/>
      <c r="E191" s="9"/>
      <c r="F191" s="7"/>
      <c r="G191" s="7"/>
    </row>
    <row r="192" spans="2:7" s="1" customFormat="1" x14ac:dyDescent="0.2">
      <c r="B192" s="9"/>
      <c r="C192" s="9"/>
      <c r="D192" s="9"/>
      <c r="E192" s="9"/>
      <c r="F192" s="7"/>
      <c r="G192" s="7"/>
    </row>
    <row r="193" spans="2:7" s="1" customFormat="1" x14ac:dyDescent="0.2">
      <c r="B193" s="9"/>
      <c r="C193" s="9"/>
      <c r="D193" s="9"/>
      <c r="E193" s="9"/>
      <c r="F193" s="7"/>
      <c r="G193" s="7"/>
    </row>
    <row r="194" spans="2:7" s="1" customFormat="1" x14ac:dyDescent="0.2">
      <c r="B194" s="9"/>
      <c r="C194" s="9"/>
      <c r="D194" s="9"/>
      <c r="E194" s="9"/>
      <c r="F194" s="7"/>
      <c r="G194" s="7"/>
    </row>
    <row r="195" spans="2:7" s="1" customFormat="1" x14ac:dyDescent="0.2">
      <c r="B195" s="9"/>
      <c r="C195" s="9"/>
      <c r="D195" s="9"/>
      <c r="E195" s="9"/>
      <c r="F195" s="7"/>
      <c r="G195" s="7"/>
    </row>
    <row r="196" spans="2:7" s="1" customFormat="1" x14ac:dyDescent="0.2">
      <c r="B196" s="9"/>
      <c r="C196" s="9"/>
      <c r="D196" s="9"/>
      <c r="E196" s="9"/>
      <c r="F196" s="7"/>
      <c r="G196" s="7"/>
    </row>
    <row r="197" spans="2:7" s="1" customFormat="1" x14ac:dyDescent="0.2">
      <c r="B197" s="9"/>
      <c r="C197" s="9"/>
      <c r="D197" s="9"/>
      <c r="E197" s="9"/>
      <c r="F197" s="7"/>
      <c r="G197" s="7"/>
    </row>
    <row r="198" spans="2:7" s="1" customFormat="1" x14ac:dyDescent="0.2">
      <c r="B198" s="9"/>
      <c r="C198" s="9"/>
      <c r="D198" s="9"/>
      <c r="E198" s="9"/>
      <c r="F198" s="7"/>
      <c r="G198" s="7"/>
    </row>
    <row r="199" spans="2:7" s="1" customFormat="1" x14ac:dyDescent="0.2">
      <c r="B199" s="9"/>
      <c r="C199" s="9"/>
      <c r="D199" s="9"/>
      <c r="E199" s="9"/>
      <c r="F199" s="7"/>
      <c r="G199" s="7"/>
    </row>
    <row r="200" spans="2:7" s="1" customFormat="1" x14ac:dyDescent="0.2">
      <c r="B200" s="9"/>
      <c r="C200" s="9"/>
      <c r="D200" s="9"/>
      <c r="E200" s="9"/>
      <c r="F200" s="7"/>
      <c r="G200" s="7"/>
    </row>
    <row r="201" spans="2:7" s="1" customFormat="1" x14ac:dyDescent="0.2">
      <c r="B201" s="9"/>
      <c r="C201" s="9"/>
      <c r="D201" s="9"/>
      <c r="E201" s="9"/>
      <c r="F201" s="7"/>
      <c r="G201" s="7"/>
    </row>
    <row r="202" spans="2:7" s="1" customFormat="1" x14ac:dyDescent="0.2">
      <c r="B202" s="9"/>
      <c r="C202" s="9"/>
      <c r="D202" s="9"/>
      <c r="E202" s="9"/>
      <c r="F202" s="7"/>
      <c r="G202" s="7"/>
    </row>
    <row r="203" spans="2:7" s="1" customFormat="1" x14ac:dyDescent="0.2">
      <c r="B203" s="9"/>
      <c r="C203" s="9"/>
      <c r="D203" s="9"/>
      <c r="E203" s="9"/>
      <c r="F203" s="7"/>
      <c r="G203" s="7"/>
    </row>
    <row r="204" spans="2:7" s="1" customFormat="1" x14ac:dyDescent="0.2">
      <c r="B204" s="9"/>
      <c r="C204" s="9"/>
      <c r="D204" s="9"/>
      <c r="E204" s="9"/>
      <c r="F204" s="7"/>
      <c r="G204" s="7"/>
    </row>
    <row r="205" spans="2:7" s="1" customFormat="1" x14ac:dyDescent="0.2">
      <c r="B205" s="9"/>
      <c r="C205" s="9"/>
      <c r="D205" s="9"/>
      <c r="E205" s="9"/>
      <c r="F205" s="7"/>
      <c r="G205" s="7"/>
    </row>
    <row r="206" spans="2:7" s="1" customFormat="1" x14ac:dyDescent="0.2">
      <c r="B206" s="9"/>
      <c r="C206" s="9"/>
      <c r="D206" s="9"/>
      <c r="E206" s="9"/>
      <c r="F206" s="7"/>
      <c r="G206" s="7"/>
    </row>
    <row r="207" spans="2:7" s="1" customFormat="1" x14ac:dyDescent="0.2">
      <c r="B207" s="9"/>
      <c r="C207" s="9"/>
      <c r="D207" s="9"/>
      <c r="E207" s="9"/>
      <c r="F207" s="7"/>
      <c r="G207" s="7"/>
    </row>
    <row r="208" spans="2:7" s="1" customFormat="1" x14ac:dyDescent="0.2">
      <c r="B208" s="9"/>
      <c r="C208" s="9"/>
      <c r="D208" s="9"/>
      <c r="E208" s="9"/>
      <c r="F208" s="7"/>
      <c r="G208" s="7"/>
    </row>
    <row r="209" spans="2:7" s="1" customFormat="1" x14ac:dyDescent="0.2">
      <c r="B209" s="9"/>
      <c r="C209" s="9"/>
      <c r="D209" s="9"/>
      <c r="E209" s="9"/>
      <c r="F209" s="7"/>
      <c r="G209" s="7"/>
    </row>
    <row r="210" spans="2:7" s="1" customFormat="1" x14ac:dyDescent="0.2">
      <c r="B210" s="9"/>
      <c r="C210" s="9"/>
      <c r="D210" s="9"/>
      <c r="E210" s="9"/>
      <c r="F210" s="7"/>
      <c r="G210" s="7"/>
    </row>
    <row r="211" spans="2:7" s="1" customFormat="1" x14ac:dyDescent="0.2">
      <c r="B211" s="9"/>
      <c r="C211" s="9"/>
      <c r="D211" s="9"/>
      <c r="E211" s="9"/>
      <c r="F211" s="7"/>
      <c r="G211" s="7"/>
    </row>
    <row r="212" spans="2:7" s="1" customFormat="1" x14ac:dyDescent="0.2">
      <c r="B212" s="9"/>
      <c r="C212" s="9"/>
      <c r="D212" s="9"/>
      <c r="E212" s="9"/>
      <c r="F212" s="7"/>
      <c r="G212" s="7"/>
    </row>
    <row r="213" spans="2:7" s="1" customFormat="1" x14ac:dyDescent="0.2">
      <c r="B213" s="9"/>
      <c r="C213" s="9"/>
      <c r="D213" s="9"/>
      <c r="E213" s="9"/>
      <c r="F213" s="7"/>
      <c r="G213" s="7"/>
    </row>
    <row r="214" spans="2:7" s="1" customFormat="1" x14ac:dyDescent="0.2">
      <c r="B214" s="9"/>
      <c r="C214" s="9"/>
      <c r="D214" s="9"/>
      <c r="E214" s="9"/>
      <c r="F214" s="7"/>
      <c r="G214" s="7"/>
    </row>
    <row r="215" spans="2:7" s="1" customFormat="1" x14ac:dyDescent="0.2">
      <c r="B215" s="9"/>
      <c r="C215" s="9"/>
      <c r="D215" s="9"/>
      <c r="E215" s="9"/>
      <c r="F215" s="7"/>
      <c r="G215" s="7"/>
    </row>
    <row r="216" spans="2:7" s="1" customFormat="1" x14ac:dyDescent="0.2">
      <c r="B216" s="9"/>
      <c r="C216" s="9"/>
      <c r="D216" s="9"/>
      <c r="E216" s="9"/>
      <c r="F216" s="7"/>
      <c r="G216" s="7"/>
    </row>
    <row r="217" spans="2:7" s="1" customFormat="1" x14ac:dyDescent="0.2">
      <c r="B217" s="9"/>
      <c r="C217" s="9"/>
      <c r="D217" s="9"/>
      <c r="E217" s="9"/>
      <c r="F217" s="7"/>
      <c r="G217" s="7"/>
    </row>
    <row r="218" spans="2:7" s="1" customFormat="1" x14ac:dyDescent="0.2">
      <c r="B218" s="9"/>
      <c r="C218" s="9"/>
      <c r="D218" s="9"/>
      <c r="E218" s="9"/>
      <c r="F218" s="7"/>
      <c r="G218" s="7"/>
    </row>
    <row r="219" spans="2:7" s="1" customFormat="1" x14ac:dyDescent="0.2">
      <c r="B219" s="9"/>
      <c r="C219" s="9"/>
      <c r="D219" s="9"/>
      <c r="E219" s="9"/>
      <c r="F219" s="7"/>
      <c r="G219" s="7"/>
    </row>
    <row r="220" spans="2:7" s="1" customFormat="1" x14ac:dyDescent="0.2">
      <c r="B220" s="9"/>
      <c r="C220" s="9"/>
      <c r="D220" s="9"/>
      <c r="E220" s="9"/>
      <c r="F220" s="7"/>
      <c r="G220" s="7"/>
    </row>
    <row r="221" spans="2:7" s="1" customFormat="1" x14ac:dyDescent="0.2">
      <c r="B221" s="9"/>
      <c r="C221" s="9"/>
      <c r="D221" s="9"/>
      <c r="E221" s="9"/>
      <c r="F221" s="7"/>
      <c r="G221" s="7"/>
    </row>
    <row r="222" spans="2:7" s="1" customFormat="1" x14ac:dyDescent="0.2">
      <c r="B222" s="9"/>
      <c r="C222" s="9"/>
      <c r="D222" s="9"/>
      <c r="E222" s="9"/>
      <c r="F222" s="7"/>
      <c r="G222" s="7"/>
    </row>
    <row r="223" spans="2:7" s="1" customFormat="1" x14ac:dyDescent="0.2">
      <c r="B223" s="9"/>
      <c r="C223" s="9"/>
      <c r="D223" s="9"/>
      <c r="E223" s="9"/>
      <c r="F223" s="7"/>
      <c r="G223" s="7"/>
    </row>
    <row r="224" spans="2:7" s="1" customFormat="1" x14ac:dyDescent="0.2">
      <c r="B224" s="9"/>
      <c r="C224" s="9"/>
      <c r="D224" s="9"/>
      <c r="E224" s="9"/>
      <c r="F224" s="7"/>
      <c r="G224" s="7"/>
    </row>
    <row r="225" spans="2:7" s="1" customFormat="1" x14ac:dyDescent="0.2">
      <c r="B225" s="9"/>
      <c r="C225" s="9"/>
      <c r="D225" s="9"/>
      <c r="E225" s="9"/>
      <c r="F225" s="7"/>
      <c r="G225" s="7"/>
    </row>
    <row r="226" spans="2:7" s="1" customFormat="1" x14ac:dyDescent="0.2">
      <c r="B226" s="9"/>
      <c r="C226" s="9"/>
      <c r="D226" s="9"/>
      <c r="E226" s="9"/>
      <c r="F226" s="7"/>
      <c r="G226" s="7"/>
    </row>
    <row r="227" spans="2:7" s="1" customFormat="1" x14ac:dyDescent="0.2">
      <c r="B227" s="9"/>
      <c r="C227" s="9"/>
      <c r="D227" s="9"/>
      <c r="E227" s="9"/>
      <c r="F227" s="7"/>
      <c r="G227" s="7"/>
    </row>
    <row r="228" spans="2:7" s="1" customFormat="1" x14ac:dyDescent="0.2">
      <c r="B228" s="9"/>
      <c r="C228" s="9"/>
      <c r="D228" s="9"/>
      <c r="E228" s="9"/>
      <c r="F228" s="7"/>
      <c r="G228" s="7"/>
    </row>
    <row r="229" spans="2:7" s="1" customFormat="1" x14ac:dyDescent="0.2">
      <c r="B229" s="9"/>
      <c r="C229" s="9"/>
      <c r="D229" s="9"/>
      <c r="E229" s="9"/>
      <c r="F229" s="7"/>
      <c r="G229" s="7"/>
    </row>
    <row r="230" spans="2:7" s="1" customFormat="1" x14ac:dyDescent="0.2">
      <c r="B230" s="9"/>
      <c r="C230" s="9"/>
      <c r="D230" s="9"/>
      <c r="E230" s="9"/>
      <c r="F230" s="7"/>
      <c r="G230" s="7"/>
    </row>
    <row r="231" spans="2:7" s="1" customFormat="1" x14ac:dyDescent="0.2">
      <c r="B231" s="9"/>
      <c r="C231" s="9"/>
      <c r="D231" s="9"/>
      <c r="E231" s="9"/>
      <c r="F231" s="7"/>
      <c r="G231" s="7"/>
    </row>
    <row r="232" spans="2:7" s="1" customFormat="1" x14ac:dyDescent="0.2">
      <c r="B232" s="9"/>
      <c r="C232" s="9"/>
      <c r="D232" s="9"/>
      <c r="E232" s="9"/>
      <c r="F232" s="7"/>
      <c r="G232" s="7"/>
    </row>
    <row r="233" spans="2:7" s="1" customFormat="1" x14ac:dyDescent="0.2">
      <c r="B233" s="9"/>
      <c r="C233" s="9"/>
      <c r="D233" s="9"/>
      <c r="E233" s="9"/>
      <c r="F233" s="7"/>
      <c r="G233" s="7"/>
    </row>
    <row r="234" spans="2:7" s="1" customFormat="1" x14ac:dyDescent="0.2">
      <c r="B234" s="9"/>
      <c r="C234" s="9"/>
      <c r="D234" s="9"/>
      <c r="E234" s="9"/>
      <c r="F234" s="7"/>
      <c r="G234" s="7"/>
    </row>
    <row r="235" spans="2:7" s="1" customFormat="1" x14ac:dyDescent="0.2">
      <c r="B235" s="9"/>
      <c r="C235" s="9"/>
      <c r="D235" s="9"/>
      <c r="E235" s="9"/>
      <c r="F235" s="7"/>
      <c r="G235" s="7"/>
    </row>
    <row r="236" spans="2:7" s="1" customFormat="1" x14ac:dyDescent="0.2">
      <c r="B236" s="9"/>
      <c r="C236" s="9"/>
      <c r="D236" s="9"/>
      <c r="E236" s="9"/>
      <c r="F236" s="7"/>
      <c r="G236" s="7"/>
    </row>
    <row r="237" spans="2:7" s="1" customFormat="1" x14ac:dyDescent="0.2">
      <c r="B237" s="9"/>
      <c r="C237" s="9"/>
      <c r="D237" s="9"/>
      <c r="E237" s="9"/>
      <c r="F237" s="7"/>
      <c r="G237" s="7"/>
    </row>
    <row r="238" spans="2:7" s="1" customFormat="1" x14ac:dyDescent="0.2">
      <c r="B238" s="9"/>
      <c r="C238" s="9"/>
      <c r="D238" s="9"/>
      <c r="E238" s="9"/>
      <c r="F238" s="7"/>
      <c r="G238" s="7"/>
    </row>
    <row r="239" spans="2:7" s="1" customFormat="1" x14ac:dyDescent="0.2">
      <c r="B239" s="9"/>
      <c r="C239" s="9"/>
      <c r="D239" s="9"/>
      <c r="E239" s="9"/>
      <c r="F239" s="7"/>
      <c r="G239" s="7"/>
    </row>
    <row r="240" spans="2:7" s="1" customFormat="1" x14ac:dyDescent="0.2">
      <c r="B240" s="9"/>
      <c r="C240" s="9"/>
      <c r="D240" s="9"/>
      <c r="E240" s="9"/>
      <c r="F240" s="7"/>
      <c r="G240" s="7"/>
    </row>
    <row r="241" spans="2:7" s="1" customFormat="1" x14ac:dyDescent="0.2">
      <c r="B241" s="9"/>
      <c r="C241" s="9"/>
      <c r="D241" s="9"/>
      <c r="E241" s="9"/>
      <c r="F241" s="7"/>
      <c r="G241" s="7"/>
    </row>
    <row r="242" spans="2:7" s="1" customFormat="1" x14ac:dyDescent="0.2">
      <c r="B242" s="9"/>
      <c r="C242" s="9"/>
      <c r="D242" s="9"/>
      <c r="E242" s="9"/>
      <c r="F242" s="7"/>
      <c r="G242" s="7"/>
    </row>
    <row r="243" spans="2:7" s="1" customFormat="1" x14ac:dyDescent="0.2">
      <c r="B243" s="9"/>
      <c r="C243" s="9"/>
      <c r="D243" s="9"/>
      <c r="E243" s="9"/>
      <c r="F243" s="7"/>
      <c r="G243" s="7"/>
    </row>
    <row r="244" spans="2:7" s="1" customFormat="1" x14ac:dyDescent="0.2">
      <c r="B244" s="9"/>
      <c r="C244" s="9"/>
      <c r="D244" s="9"/>
      <c r="E244" s="9"/>
      <c r="F244" s="7"/>
      <c r="G244" s="7"/>
    </row>
    <row r="245" spans="2:7" s="1" customFormat="1" x14ac:dyDescent="0.2">
      <c r="B245" s="9"/>
      <c r="C245" s="9"/>
      <c r="D245" s="9"/>
      <c r="E245" s="9"/>
      <c r="F245" s="7"/>
      <c r="G245" s="7"/>
    </row>
    <row r="246" spans="2:7" s="1" customFormat="1" x14ac:dyDescent="0.2">
      <c r="B246" s="9"/>
      <c r="C246" s="9"/>
      <c r="D246" s="9"/>
      <c r="E246" s="9"/>
      <c r="F246" s="7"/>
      <c r="G246" s="7"/>
    </row>
    <row r="247" spans="2:7" s="1" customFormat="1" x14ac:dyDescent="0.2">
      <c r="B247" s="9"/>
      <c r="C247" s="9"/>
      <c r="D247" s="9"/>
      <c r="E247" s="9"/>
      <c r="F247" s="7"/>
      <c r="G247" s="7"/>
    </row>
    <row r="248" spans="2:7" s="1" customFormat="1" x14ac:dyDescent="0.2">
      <c r="B248" s="9"/>
      <c r="C248" s="9"/>
      <c r="D248" s="9"/>
      <c r="E248" s="9"/>
      <c r="F248" s="7"/>
      <c r="G248" s="7"/>
    </row>
    <row r="249" spans="2:7" s="1" customFormat="1" x14ac:dyDescent="0.2">
      <c r="B249" s="9"/>
      <c r="C249" s="9"/>
      <c r="D249" s="9"/>
      <c r="E249" s="9"/>
      <c r="F249" s="7"/>
      <c r="G249" s="7"/>
    </row>
    <row r="250" spans="2:7" s="1" customFormat="1" x14ac:dyDescent="0.2">
      <c r="B250" s="9"/>
      <c r="C250" s="9"/>
      <c r="D250" s="9"/>
      <c r="E250" s="9"/>
      <c r="F250" s="7"/>
      <c r="G250" s="7"/>
    </row>
    <row r="251" spans="2:7" s="1" customFormat="1" x14ac:dyDescent="0.2">
      <c r="B251" s="9"/>
      <c r="C251" s="9"/>
      <c r="D251" s="9"/>
      <c r="E251" s="9"/>
      <c r="F251" s="7"/>
      <c r="G251" s="7"/>
    </row>
    <row r="252" spans="2:7" s="1" customFormat="1" x14ac:dyDescent="0.2">
      <c r="B252" s="9"/>
      <c r="C252" s="9"/>
      <c r="D252" s="9"/>
      <c r="E252" s="9"/>
      <c r="F252" s="7"/>
      <c r="G252" s="7"/>
    </row>
    <row r="253" spans="2:7" s="1" customFormat="1" x14ac:dyDescent="0.2">
      <c r="B253" s="9"/>
      <c r="C253" s="9"/>
      <c r="D253" s="9"/>
      <c r="E253" s="9"/>
      <c r="F253" s="7"/>
      <c r="G253" s="7"/>
    </row>
    <row r="254" spans="2:7" s="1" customFormat="1" x14ac:dyDescent="0.2">
      <c r="B254" s="9"/>
      <c r="C254" s="9"/>
      <c r="D254" s="9"/>
      <c r="E254" s="9"/>
      <c r="F254" s="7"/>
      <c r="G254" s="7"/>
    </row>
    <row r="255" spans="2:7" s="1" customFormat="1" x14ac:dyDescent="0.2">
      <c r="B255" s="9"/>
      <c r="C255" s="9"/>
      <c r="D255" s="9"/>
      <c r="E255" s="9"/>
      <c r="F255" s="7"/>
      <c r="G255" s="7"/>
    </row>
    <row r="256" spans="2:7" s="1" customFormat="1" x14ac:dyDescent="0.2">
      <c r="B256" s="9"/>
      <c r="C256" s="9"/>
      <c r="D256" s="9"/>
      <c r="E256" s="9"/>
      <c r="F256" s="7"/>
      <c r="G256" s="7"/>
    </row>
    <row r="257" spans="2:7" s="1" customFormat="1" x14ac:dyDescent="0.2">
      <c r="B257" s="9"/>
      <c r="C257" s="9"/>
      <c r="D257" s="9"/>
      <c r="E257" s="9"/>
      <c r="F257" s="7"/>
      <c r="G257" s="7"/>
    </row>
    <row r="258" spans="2:7" s="1" customFormat="1" x14ac:dyDescent="0.2">
      <c r="B258" s="9"/>
      <c r="C258" s="9"/>
      <c r="D258" s="9"/>
      <c r="E258" s="9"/>
      <c r="F258" s="7"/>
      <c r="G258" s="7"/>
    </row>
    <row r="259" spans="2:7" s="1" customFormat="1" x14ac:dyDescent="0.2">
      <c r="B259" s="9"/>
      <c r="C259" s="9"/>
      <c r="D259" s="9"/>
      <c r="E259" s="9"/>
      <c r="F259" s="7"/>
      <c r="G259" s="7"/>
    </row>
    <row r="260" spans="2:7" s="1" customFormat="1" x14ac:dyDescent="0.2">
      <c r="B260" s="9"/>
      <c r="C260" s="9"/>
      <c r="D260" s="9"/>
      <c r="E260" s="9"/>
      <c r="F260" s="7"/>
      <c r="G260" s="7"/>
    </row>
    <row r="261" spans="2:7" s="1" customFormat="1" x14ac:dyDescent="0.2">
      <c r="B261" s="9"/>
      <c r="C261" s="9"/>
      <c r="D261" s="9"/>
      <c r="E261" s="9"/>
      <c r="F261" s="7"/>
      <c r="G261" s="7"/>
    </row>
    <row r="262" spans="2:7" s="1" customFormat="1" x14ac:dyDescent="0.2">
      <c r="B262" s="9"/>
      <c r="C262" s="9"/>
      <c r="D262" s="9"/>
      <c r="E262" s="9"/>
      <c r="F262" s="7"/>
      <c r="G262" s="7"/>
    </row>
    <row r="263" spans="2:7" s="1" customFormat="1" x14ac:dyDescent="0.2">
      <c r="B263" s="9"/>
      <c r="C263" s="9"/>
      <c r="D263" s="9"/>
      <c r="E263" s="9"/>
      <c r="F263" s="7"/>
      <c r="G263" s="7"/>
    </row>
    <row r="264" spans="2:7" s="1" customFormat="1" x14ac:dyDescent="0.2">
      <c r="B264" s="9"/>
      <c r="C264" s="9"/>
      <c r="D264" s="9"/>
      <c r="E264" s="9"/>
      <c r="F264" s="7"/>
      <c r="G264" s="7"/>
    </row>
    <row r="265" spans="2:7" s="1" customFormat="1" x14ac:dyDescent="0.2">
      <c r="B265" s="9"/>
      <c r="C265" s="9"/>
      <c r="D265" s="9"/>
      <c r="E265" s="9"/>
      <c r="F265" s="7"/>
      <c r="G265" s="7"/>
    </row>
    <row r="266" spans="2:7" s="1" customFormat="1" x14ac:dyDescent="0.2">
      <c r="B266" s="9"/>
      <c r="C266" s="9"/>
      <c r="D266" s="9"/>
      <c r="E266" s="9"/>
      <c r="F266" s="7"/>
      <c r="G266" s="7"/>
    </row>
    <row r="267" spans="2:7" s="1" customFormat="1" x14ac:dyDescent="0.2">
      <c r="B267" s="9"/>
      <c r="C267" s="9"/>
      <c r="D267" s="9"/>
      <c r="E267" s="9"/>
      <c r="F267" s="7"/>
      <c r="G267" s="7"/>
    </row>
    <row r="268" spans="2:7" s="1" customFormat="1" x14ac:dyDescent="0.2">
      <c r="B268" s="9"/>
      <c r="C268" s="9"/>
      <c r="D268" s="9"/>
      <c r="E268" s="9"/>
      <c r="F268" s="7"/>
      <c r="G268" s="7"/>
    </row>
    <row r="269" spans="2:7" s="1" customFormat="1" x14ac:dyDescent="0.2">
      <c r="B269" s="9"/>
      <c r="C269" s="9"/>
      <c r="D269" s="9"/>
      <c r="E269" s="9"/>
      <c r="F269" s="7"/>
      <c r="G269" s="7"/>
    </row>
    <row r="270" spans="2:7" s="1" customFormat="1" x14ac:dyDescent="0.2">
      <c r="B270" s="9"/>
      <c r="C270" s="9"/>
      <c r="D270" s="9"/>
      <c r="E270" s="9"/>
      <c r="F270" s="7"/>
      <c r="G270" s="7"/>
    </row>
    <row r="271" spans="2:7" s="1" customFormat="1" x14ac:dyDescent="0.2">
      <c r="B271" s="9"/>
      <c r="C271" s="9"/>
      <c r="D271" s="9"/>
      <c r="E271" s="9"/>
      <c r="F271" s="7"/>
      <c r="G271" s="7"/>
    </row>
    <row r="272" spans="2:7" s="1" customFormat="1" x14ac:dyDescent="0.2">
      <c r="B272" s="9"/>
      <c r="C272" s="9"/>
      <c r="D272" s="9"/>
      <c r="E272" s="9"/>
      <c r="F272" s="7"/>
      <c r="G272" s="7"/>
    </row>
    <row r="273" spans="2:7" s="1" customFormat="1" x14ac:dyDescent="0.2">
      <c r="B273" s="9"/>
      <c r="C273" s="9"/>
      <c r="D273" s="9"/>
      <c r="E273" s="9"/>
      <c r="F273" s="7"/>
      <c r="G273" s="7"/>
    </row>
    <row r="274" spans="2:7" s="1" customFormat="1" x14ac:dyDescent="0.2">
      <c r="B274" s="9"/>
      <c r="C274" s="9"/>
      <c r="D274" s="9"/>
      <c r="E274" s="9"/>
      <c r="F274" s="7"/>
      <c r="G274" s="7"/>
    </row>
    <row r="275" spans="2:7" s="1" customFormat="1" x14ac:dyDescent="0.2">
      <c r="B275" s="9"/>
      <c r="C275" s="9"/>
      <c r="D275" s="9"/>
      <c r="E275" s="9"/>
      <c r="F275" s="7"/>
      <c r="G275" s="7"/>
    </row>
    <row r="276" spans="2:7" s="1" customFormat="1" x14ac:dyDescent="0.2">
      <c r="B276" s="9"/>
      <c r="C276" s="9"/>
      <c r="D276" s="9"/>
      <c r="E276" s="9"/>
      <c r="F276" s="7"/>
      <c r="G276" s="7"/>
    </row>
    <row r="277" spans="2:7" s="1" customFormat="1" x14ac:dyDescent="0.2">
      <c r="B277" s="9"/>
      <c r="C277" s="9"/>
      <c r="D277" s="9"/>
      <c r="E277" s="9"/>
      <c r="F277" s="7"/>
      <c r="G277" s="7"/>
    </row>
    <row r="278" spans="2:7" s="1" customFormat="1" x14ac:dyDescent="0.2">
      <c r="B278" s="9"/>
      <c r="C278" s="9"/>
      <c r="D278" s="9"/>
      <c r="E278" s="9"/>
      <c r="F278" s="7"/>
      <c r="G278" s="7"/>
    </row>
    <row r="279" spans="2:7" s="1" customFormat="1" x14ac:dyDescent="0.2">
      <c r="B279" s="9"/>
      <c r="C279" s="9"/>
      <c r="D279" s="9"/>
      <c r="E279" s="9"/>
      <c r="F279" s="7"/>
      <c r="G279" s="7"/>
    </row>
    <row r="280" spans="2:7" s="1" customFormat="1" x14ac:dyDescent="0.2">
      <c r="B280" s="9"/>
      <c r="C280" s="9"/>
      <c r="D280" s="9"/>
      <c r="E280" s="9"/>
      <c r="F280" s="7"/>
      <c r="G280" s="7"/>
    </row>
    <row r="281" spans="2:7" s="1" customFormat="1" x14ac:dyDescent="0.2">
      <c r="B281" s="9"/>
      <c r="C281" s="9"/>
      <c r="D281" s="9"/>
      <c r="E281" s="9"/>
      <c r="F281" s="7"/>
      <c r="G281" s="7"/>
    </row>
    <row r="282" spans="2:7" s="1" customFormat="1" x14ac:dyDescent="0.2">
      <c r="B282" s="9"/>
      <c r="C282" s="9"/>
      <c r="D282" s="9"/>
      <c r="E282" s="9"/>
      <c r="F282" s="7"/>
      <c r="G282" s="7"/>
    </row>
    <row r="283" spans="2:7" s="1" customFormat="1" x14ac:dyDescent="0.2">
      <c r="B283" s="9"/>
      <c r="C283" s="9"/>
      <c r="D283" s="9"/>
      <c r="E283" s="9"/>
      <c r="F283" s="7"/>
      <c r="G283" s="7"/>
    </row>
    <row r="284" spans="2:7" s="1" customFormat="1" x14ac:dyDescent="0.2">
      <c r="B284" s="9"/>
      <c r="C284" s="9"/>
      <c r="D284" s="9"/>
      <c r="E284" s="9"/>
      <c r="F284" s="7"/>
      <c r="G284" s="7"/>
    </row>
    <row r="285" spans="2:7" s="1" customFormat="1" x14ac:dyDescent="0.2">
      <c r="B285" s="9"/>
      <c r="C285" s="9"/>
      <c r="D285" s="9"/>
      <c r="E285" s="9"/>
      <c r="F285" s="7"/>
      <c r="G285" s="7"/>
    </row>
    <row r="286" spans="2:7" s="1" customFormat="1" x14ac:dyDescent="0.2">
      <c r="B286" s="9"/>
      <c r="C286" s="9"/>
      <c r="D286" s="9"/>
      <c r="E286" s="9"/>
      <c r="F286" s="7"/>
      <c r="G286" s="7"/>
    </row>
    <row r="287" spans="2:7" s="1" customFormat="1" x14ac:dyDescent="0.2">
      <c r="B287" s="9"/>
      <c r="C287" s="9"/>
      <c r="D287" s="9"/>
      <c r="E287" s="9"/>
      <c r="F287" s="7"/>
      <c r="G287" s="7"/>
    </row>
    <row r="288" spans="2:7" s="1" customFormat="1" x14ac:dyDescent="0.2">
      <c r="B288" s="9"/>
      <c r="C288" s="9"/>
      <c r="D288" s="9"/>
      <c r="E288" s="9"/>
      <c r="F288" s="7"/>
      <c r="G288" s="7"/>
    </row>
    <row r="289" spans="2:7" s="1" customFormat="1" x14ac:dyDescent="0.2">
      <c r="B289" s="9"/>
      <c r="C289" s="9"/>
      <c r="D289" s="9"/>
      <c r="E289" s="9"/>
      <c r="F289" s="7"/>
      <c r="G289" s="7"/>
    </row>
    <row r="290" spans="2:7" s="1" customFormat="1" x14ac:dyDescent="0.2">
      <c r="B290" s="9"/>
      <c r="C290" s="9"/>
      <c r="D290" s="9"/>
      <c r="E290" s="9"/>
      <c r="F290" s="7"/>
      <c r="G290" s="7"/>
    </row>
    <row r="291" spans="2:7" s="1" customFormat="1" x14ac:dyDescent="0.2">
      <c r="B291" s="9"/>
      <c r="C291" s="9"/>
      <c r="D291" s="9"/>
      <c r="E291" s="9"/>
      <c r="F291" s="7"/>
      <c r="G291" s="7"/>
    </row>
    <row r="292" spans="2:7" s="1" customFormat="1" x14ac:dyDescent="0.2">
      <c r="B292" s="9"/>
      <c r="C292" s="9"/>
      <c r="D292" s="9"/>
      <c r="E292" s="9"/>
      <c r="F292" s="7"/>
      <c r="G292" s="7"/>
    </row>
    <row r="293" spans="2:7" s="1" customFormat="1" x14ac:dyDescent="0.2">
      <c r="B293" s="9"/>
      <c r="C293" s="9"/>
      <c r="D293" s="9"/>
      <c r="E293" s="9"/>
      <c r="F293" s="7"/>
      <c r="G293" s="7"/>
    </row>
    <row r="294" spans="2:7" s="1" customFormat="1" x14ac:dyDescent="0.2">
      <c r="B294" s="9"/>
      <c r="C294" s="9"/>
      <c r="D294" s="9"/>
      <c r="E294" s="9"/>
      <c r="F294" s="7"/>
      <c r="G294" s="7"/>
    </row>
    <row r="295" spans="2:7" s="1" customFormat="1" x14ac:dyDescent="0.2">
      <c r="B295" s="9"/>
      <c r="C295" s="9"/>
      <c r="D295" s="9"/>
      <c r="E295" s="9"/>
      <c r="F295" s="7"/>
      <c r="G295" s="7"/>
    </row>
    <row r="296" spans="2:7" s="1" customFormat="1" x14ac:dyDescent="0.2">
      <c r="B296" s="9"/>
      <c r="C296" s="9"/>
      <c r="D296" s="9"/>
      <c r="E296" s="9"/>
      <c r="F296" s="7"/>
      <c r="G296" s="7"/>
    </row>
    <row r="297" spans="2:7" s="1" customFormat="1" x14ac:dyDescent="0.2">
      <c r="B297" s="9"/>
      <c r="C297" s="9"/>
      <c r="D297" s="9"/>
      <c r="E297" s="9"/>
      <c r="F297" s="7"/>
      <c r="G297" s="7"/>
    </row>
    <row r="298" spans="2:7" s="1" customFormat="1" x14ac:dyDescent="0.2">
      <c r="B298" s="9"/>
      <c r="C298" s="9"/>
      <c r="D298" s="9"/>
      <c r="E298" s="9"/>
      <c r="F298" s="7"/>
      <c r="G298" s="7"/>
    </row>
    <row r="299" spans="2:7" s="1" customFormat="1" x14ac:dyDescent="0.2">
      <c r="B299" s="9"/>
      <c r="C299" s="9"/>
      <c r="D299" s="9"/>
      <c r="E299" s="9"/>
      <c r="F299" s="7"/>
      <c r="G299" s="7"/>
    </row>
    <row r="300" spans="2:7" s="1" customFormat="1" x14ac:dyDescent="0.2">
      <c r="B300" s="9"/>
      <c r="C300" s="9"/>
      <c r="D300" s="9"/>
      <c r="E300" s="9"/>
      <c r="F300" s="7"/>
      <c r="G300" s="7"/>
    </row>
    <row r="301" spans="2:7" s="1" customFormat="1" x14ac:dyDescent="0.2">
      <c r="B301" s="9"/>
      <c r="C301" s="9"/>
      <c r="D301" s="9"/>
      <c r="E301" s="9"/>
      <c r="F301" s="7"/>
      <c r="G301" s="7"/>
    </row>
    <row r="302" spans="2:7" s="1" customFormat="1" x14ac:dyDescent="0.2">
      <c r="B302" s="9"/>
      <c r="C302" s="9"/>
      <c r="D302" s="9"/>
      <c r="E302" s="9"/>
      <c r="F302" s="7"/>
      <c r="G302" s="7"/>
    </row>
    <row r="303" spans="2:7" s="1" customFormat="1" x14ac:dyDescent="0.2">
      <c r="B303" s="9"/>
      <c r="C303" s="9"/>
      <c r="D303" s="9"/>
      <c r="E303" s="9"/>
      <c r="F303" s="7"/>
      <c r="G303" s="7"/>
    </row>
    <row r="304" spans="2:7" s="1" customFormat="1" x14ac:dyDescent="0.2">
      <c r="B304" s="9"/>
      <c r="C304" s="9"/>
      <c r="D304" s="9"/>
      <c r="E304" s="9"/>
      <c r="F304" s="7"/>
      <c r="G304" s="7"/>
    </row>
    <row r="305" spans="2:7" s="1" customFormat="1" x14ac:dyDescent="0.2">
      <c r="B305" s="9"/>
      <c r="C305" s="9"/>
      <c r="D305" s="9"/>
      <c r="E305" s="9"/>
      <c r="F305" s="7"/>
      <c r="G305" s="7"/>
    </row>
    <row r="306" spans="2:7" s="1" customFormat="1" x14ac:dyDescent="0.2">
      <c r="B306" s="9"/>
      <c r="C306" s="9"/>
      <c r="D306" s="9"/>
      <c r="E306" s="9"/>
      <c r="F306" s="7"/>
      <c r="G306" s="7"/>
    </row>
    <row r="307" spans="2:7" s="1" customFormat="1" x14ac:dyDescent="0.2">
      <c r="B307" s="9"/>
      <c r="C307" s="9"/>
      <c r="D307" s="9"/>
      <c r="E307" s="9"/>
      <c r="F307" s="7"/>
      <c r="G307" s="7"/>
    </row>
    <row r="308" spans="2:7" s="1" customFormat="1" x14ac:dyDescent="0.2">
      <c r="B308" s="9"/>
      <c r="C308" s="9"/>
      <c r="D308" s="9"/>
      <c r="E308" s="9"/>
      <c r="F308" s="7"/>
      <c r="G308" s="7"/>
    </row>
    <row r="309" spans="2:7" s="1" customFormat="1" x14ac:dyDescent="0.2">
      <c r="B309" s="9"/>
      <c r="C309" s="9"/>
      <c r="D309" s="9"/>
      <c r="E309" s="9"/>
      <c r="F309" s="7"/>
      <c r="G309" s="7"/>
    </row>
    <row r="310" spans="2:7" s="1" customFormat="1" x14ac:dyDescent="0.2">
      <c r="B310" s="9"/>
      <c r="C310" s="9"/>
      <c r="D310" s="9"/>
      <c r="E310" s="9"/>
      <c r="F310" s="7"/>
      <c r="G310" s="7"/>
    </row>
    <row r="311" spans="2:7" s="1" customFormat="1" x14ac:dyDescent="0.2">
      <c r="B311" s="9"/>
      <c r="C311" s="9"/>
      <c r="D311" s="9"/>
      <c r="E311" s="9"/>
      <c r="F311" s="7"/>
      <c r="G311" s="7"/>
    </row>
    <row r="312" spans="2:7" s="1" customFormat="1" x14ac:dyDescent="0.2">
      <c r="B312" s="9"/>
      <c r="C312" s="9"/>
      <c r="D312" s="9"/>
      <c r="E312" s="9"/>
      <c r="F312" s="7"/>
      <c r="G312" s="7"/>
    </row>
    <row r="313" spans="2:7" s="1" customFormat="1" x14ac:dyDescent="0.2">
      <c r="B313" s="9"/>
      <c r="C313" s="9"/>
      <c r="D313" s="9"/>
      <c r="E313" s="9"/>
      <c r="F313" s="7"/>
      <c r="G313" s="7"/>
    </row>
    <row r="314" spans="2:7" s="1" customFormat="1" x14ac:dyDescent="0.2">
      <c r="B314" s="9"/>
      <c r="C314" s="9"/>
      <c r="D314" s="9"/>
      <c r="E314" s="9"/>
      <c r="F314" s="7"/>
      <c r="G314" s="7"/>
    </row>
    <row r="315" spans="2:7" s="1" customFormat="1" x14ac:dyDescent="0.2">
      <c r="B315" s="9"/>
      <c r="C315" s="9"/>
      <c r="D315" s="9"/>
      <c r="E315" s="9"/>
      <c r="F315" s="7"/>
      <c r="G315" s="7"/>
    </row>
    <row r="316" spans="2:7" s="1" customFormat="1" x14ac:dyDescent="0.2">
      <c r="B316" s="9"/>
      <c r="C316" s="9"/>
      <c r="D316" s="9"/>
      <c r="E316" s="9"/>
      <c r="F316" s="7"/>
      <c r="G316" s="7"/>
    </row>
    <row r="317" spans="2:7" s="1" customFormat="1" x14ac:dyDescent="0.2">
      <c r="B317" s="9"/>
      <c r="C317" s="9"/>
      <c r="D317" s="9"/>
      <c r="E317" s="9"/>
      <c r="F317" s="7"/>
      <c r="G317" s="7"/>
    </row>
    <row r="318" spans="2:7" s="1" customFormat="1" x14ac:dyDescent="0.2">
      <c r="B318" s="9"/>
      <c r="C318" s="9"/>
      <c r="D318" s="9"/>
      <c r="E318" s="9"/>
      <c r="F318" s="7"/>
      <c r="G318" s="7"/>
    </row>
    <row r="319" spans="2:7" s="1" customFormat="1" x14ac:dyDescent="0.2">
      <c r="B319" s="9"/>
      <c r="C319" s="9"/>
      <c r="D319" s="9"/>
      <c r="E319" s="9"/>
      <c r="F319" s="7"/>
      <c r="G319" s="7"/>
    </row>
    <row r="320" spans="2:7" s="1" customFormat="1" x14ac:dyDescent="0.2">
      <c r="B320" s="9"/>
      <c r="C320" s="9"/>
      <c r="D320" s="9"/>
      <c r="E320" s="9"/>
      <c r="F320" s="7"/>
      <c r="G320" s="7"/>
    </row>
    <row r="321" spans="2:7" s="1" customFormat="1" x14ac:dyDescent="0.2">
      <c r="B321" s="9"/>
      <c r="C321" s="9"/>
      <c r="D321" s="9"/>
      <c r="E321" s="9"/>
      <c r="F321" s="7"/>
      <c r="G321" s="7"/>
    </row>
    <row r="322" spans="2:7" s="1" customFormat="1" x14ac:dyDescent="0.2">
      <c r="B322" s="9"/>
      <c r="C322" s="9"/>
      <c r="D322" s="9"/>
      <c r="E322" s="9"/>
      <c r="F322" s="7"/>
      <c r="G322" s="7"/>
    </row>
    <row r="323" spans="2:7" s="1" customFormat="1" x14ac:dyDescent="0.2">
      <c r="B323" s="9"/>
      <c r="C323" s="9"/>
      <c r="D323" s="9"/>
      <c r="E323" s="9"/>
      <c r="F323" s="7"/>
      <c r="G323" s="7"/>
    </row>
    <row r="324" spans="2:7" s="1" customFormat="1" x14ac:dyDescent="0.2">
      <c r="B324" s="9"/>
      <c r="C324" s="9"/>
      <c r="D324" s="9"/>
      <c r="E324" s="9"/>
      <c r="F324" s="7"/>
      <c r="G324" s="7"/>
    </row>
    <row r="325" spans="2:7" s="1" customFormat="1" x14ac:dyDescent="0.2">
      <c r="B325" s="9"/>
      <c r="C325" s="9"/>
      <c r="D325" s="9"/>
      <c r="E325" s="9"/>
      <c r="F325" s="7"/>
      <c r="G325" s="7"/>
    </row>
    <row r="326" spans="2:7" s="1" customFormat="1" x14ac:dyDescent="0.2">
      <c r="B326" s="9"/>
      <c r="C326" s="9"/>
      <c r="D326" s="9"/>
      <c r="E326" s="9"/>
      <c r="F326" s="7"/>
      <c r="G326" s="7"/>
    </row>
    <row r="327" spans="2:7" s="1" customFormat="1" x14ac:dyDescent="0.2">
      <c r="B327" s="9"/>
      <c r="C327" s="9"/>
      <c r="D327" s="9"/>
      <c r="E327" s="9"/>
      <c r="F327" s="7"/>
      <c r="G327" s="7"/>
    </row>
    <row r="328" spans="2:7" s="1" customFormat="1" x14ac:dyDescent="0.2">
      <c r="B328" s="9"/>
      <c r="C328" s="9"/>
      <c r="D328" s="9"/>
      <c r="E328" s="9"/>
      <c r="F328" s="7"/>
      <c r="G328" s="7"/>
    </row>
    <row r="329" spans="2:7" s="1" customFormat="1" x14ac:dyDescent="0.2">
      <c r="B329" s="9"/>
      <c r="C329" s="9"/>
      <c r="D329" s="9"/>
      <c r="E329" s="9"/>
      <c r="F329" s="7"/>
      <c r="G329" s="7"/>
    </row>
    <row r="330" spans="2:7" s="1" customFormat="1" x14ac:dyDescent="0.2">
      <c r="B330" s="9"/>
      <c r="C330" s="9"/>
      <c r="D330" s="9"/>
      <c r="E330" s="9"/>
      <c r="F330" s="7"/>
      <c r="G330" s="7"/>
    </row>
    <row r="331" spans="2:7" s="1" customFormat="1" x14ac:dyDescent="0.2">
      <c r="B331" s="9"/>
      <c r="C331" s="9"/>
      <c r="D331" s="9"/>
      <c r="E331" s="9"/>
      <c r="F331" s="7"/>
      <c r="G331" s="7"/>
    </row>
    <row r="332" spans="2:7" s="1" customFormat="1" x14ac:dyDescent="0.2">
      <c r="B332" s="9"/>
      <c r="C332" s="9"/>
      <c r="D332" s="9"/>
      <c r="E332" s="9"/>
      <c r="F332" s="7"/>
      <c r="G332" s="7"/>
    </row>
    <row r="333" spans="2:7" s="1" customFormat="1" x14ac:dyDescent="0.2">
      <c r="B333" s="9"/>
      <c r="C333" s="9"/>
      <c r="D333" s="9"/>
      <c r="E333" s="9"/>
      <c r="F333" s="7"/>
      <c r="G333" s="7"/>
    </row>
    <row r="334" spans="2:7" s="1" customFormat="1" x14ac:dyDescent="0.2">
      <c r="B334" s="9"/>
      <c r="C334" s="9"/>
      <c r="D334" s="9"/>
      <c r="E334" s="9"/>
      <c r="F334" s="7"/>
      <c r="G334" s="7"/>
    </row>
    <row r="335" spans="2:7" s="1" customFormat="1" x14ac:dyDescent="0.2">
      <c r="B335" s="9"/>
      <c r="C335" s="9"/>
      <c r="D335" s="9"/>
      <c r="E335" s="9"/>
      <c r="F335" s="7"/>
      <c r="G335" s="7"/>
    </row>
    <row r="336" spans="2:7" s="1" customFormat="1" x14ac:dyDescent="0.2">
      <c r="B336" s="9"/>
      <c r="C336" s="9"/>
      <c r="D336" s="9"/>
      <c r="E336" s="9"/>
      <c r="F336" s="7"/>
      <c r="G336" s="7"/>
    </row>
    <row r="337" spans="2:7" s="1" customFormat="1" x14ac:dyDescent="0.2">
      <c r="B337" s="9"/>
      <c r="C337" s="9"/>
      <c r="D337" s="9"/>
      <c r="E337" s="9"/>
      <c r="F337" s="7"/>
      <c r="G337" s="7"/>
    </row>
    <row r="338" spans="2:7" s="1" customFormat="1" x14ac:dyDescent="0.2">
      <c r="B338" s="9"/>
      <c r="C338" s="9"/>
      <c r="D338" s="9"/>
      <c r="E338" s="9"/>
      <c r="F338" s="7"/>
      <c r="G338" s="7"/>
    </row>
    <row r="339" spans="2:7" s="1" customFormat="1" x14ac:dyDescent="0.2">
      <c r="B339" s="9"/>
      <c r="C339" s="9"/>
      <c r="D339" s="9"/>
      <c r="E339" s="9"/>
      <c r="F339" s="7"/>
      <c r="G339" s="7"/>
    </row>
    <row r="340" spans="2:7" s="1" customFormat="1" x14ac:dyDescent="0.2">
      <c r="B340" s="9"/>
      <c r="C340" s="9"/>
      <c r="D340" s="9"/>
      <c r="E340" s="9"/>
      <c r="F340" s="7"/>
      <c r="G340" s="7"/>
    </row>
    <row r="341" spans="2:7" s="1" customFormat="1" x14ac:dyDescent="0.2">
      <c r="B341" s="9"/>
      <c r="C341" s="9"/>
      <c r="D341" s="9"/>
      <c r="E341" s="9"/>
      <c r="F341" s="7"/>
      <c r="G341" s="7"/>
    </row>
    <row r="342" spans="2:7" s="1" customFormat="1" x14ac:dyDescent="0.2">
      <c r="B342" s="9"/>
      <c r="C342" s="9"/>
      <c r="D342" s="9"/>
      <c r="E342" s="9"/>
      <c r="F342" s="7"/>
      <c r="G342" s="7"/>
    </row>
    <row r="343" spans="2:7" s="1" customFormat="1" x14ac:dyDescent="0.2">
      <c r="B343" s="9"/>
      <c r="C343" s="9"/>
      <c r="D343" s="9"/>
      <c r="E343" s="9"/>
      <c r="F343" s="7"/>
      <c r="G343" s="7"/>
    </row>
    <row r="344" spans="2:7" s="1" customFormat="1" x14ac:dyDescent="0.2">
      <c r="B344" s="9"/>
      <c r="C344" s="9"/>
      <c r="D344" s="9"/>
      <c r="E344" s="9"/>
      <c r="F344" s="7"/>
      <c r="G344" s="7"/>
    </row>
    <row r="345" spans="2:7" s="1" customFormat="1" x14ac:dyDescent="0.2">
      <c r="B345" s="9"/>
      <c r="C345" s="9"/>
      <c r="D345" s="9"/>
      <c r="E345" s="9"/>
      <c r="F345" s="7"/>
      <c r="G345" s="7"/>
    </row>
    <row r="346" spans="2:7" s="1" customFormat="1" x14ac:dyDescent="0.2">
      <c r="B346" s="9"/>
      <c r="C346" s="9"/>
      <c r="D346" s="9"/>
      <c r="E346" s="9"/>
      <c r="F346" s="7"/>
      <c r="G346" s="7"/>
    </row>
    <row r="347" spans="2:7" s="1" customFormat="1" x14ac:dyDescent="0.2">
      <c r="B347" s="9"/>
      <c r="C347" s="9"/>
      <c r="D347" s="9"/>
      <c r="E347" s="9"/>
      <c r="F347" s="7"/>
      <c r="G347" s="7"/>
    </row>
    <row r="348" spans="2:7" s="1" customFormat="1" x14ac:dyDescent="0.2">
      <c r="B348" s="9"/>
      <c r="C348" s="9"/>
      <c r="D348" s="9"/>
      <c r="E348" s="9"/>
      <c r="F348" s="7"/>
      <c r="G348" s="7"/>
    </row>
    <row r="349" spans="2:7" s="1" customFormat="1" x14ac:dyDescent="0.2">
      <c r="B349" s="9"/>
      <c r="C349" s="9"/>
      <c r="D349" s="9"/>
      <c r="E349" s="9"/>
      <c r="F349" s="7"/>
      <c r="G349" s="7"/>
    </row>
    <row r="350" spans="2:7" s="1" customFormat="1" x14ac:dyDescent="0.2">
      <c r="B350" s="9"/>
      <c r="C350" s="9"/>
      <c r="D350" s="9"/>
      <c r="E350" s="9"/>
      <c r="F350" s="7"/>
      <c r="G350" s="7"/>
    </row>
    <row r="351" spans="2:7" s="1" customFormat="1" x14ac:dyDescent="0.2">
      <c r="B351" s="9"/>
      <c r="C351" s="9"/>
      <c r="D351" s="9"/>
      <c r="E351" s="9"/>
      <c r="F351" s="7"/>
      <c r="G351" s="7"/>
    </row>
    <row r="352" spans="2:7" s="1" customFormat="1" x14ac:dyDescent="0.2">
      <c r="B352" s="9"/>
      <c r="C352" s="9"/>
      <c r="D352" s="9"/>
      <c r="E352" s="9"/>
      <c r="F352" s="7"/>
      <c r="G352" s="7"/>
    </row>
    <row r="353" spans="2:7" s="1" customFormat="1" x14ac:dyDescent="0.2">
      <c r="B353" s="9"/>
      <c r="C353" s="9"/>
      <c r="D353" s="9"/>
      <c r="E353" s="9"/>
      <c r="F353" s="7"/>
      <c r="G353" s="7"/>
    </row>
    <row r="354" spans="2:7" s="1" customFormat="1" x14ac:dyDescent="0.2">
      <c r="B354" s="9"/>
      <c r="C354" s="9"/>
      <c r="D354" s="9"/>
      <c r="E354" s="9"/>
      <c r="F354" s="7"/>
      <c r="G354" s="7"/>
    </row>
    <row r="355" spans="2:7" s="1" customFormat="1" x14ac:dyDescent="0.2">
      <c r="B355" s="9"/>
      <c r="C355" s="9"/>
      <c r="D355" s="9"/>
      <c r="E355" s="9"/>
      <c r="F355" s="7"/>
      <c r="G355" s="7"/>
    </row>
    <row r="356" spans="2:7" s="1" customFormat="1" x14ac:dyDescent="0.2">
      <c r="B356" s="9"/>
      <c r="C356" s="9"/>
      <c r="D356" s="9"/>
      <c r="E356" s="9"/>
      <c r="F356" s="7"/>
      <c r="G356" s="7"/>
    </row>
    <row r="357" spans="2:7" s="1" customFormat="1" x14ac:dyDescent="0.2">
      <c r="B357" s="9"/>
      <c r="C357" s="9"/>
      <c r="D357" s="9"/>
      <c r="E357" s="9"/>
      <c r="F357" s="7"/>
      <c r="G357" s="7"/>
    </row>
    <row r="358" spans="2:7" s="1" customFormat="1" x14ac:dyDescent="0.2">
      <c r="B358" s="9"/>
      <c r="C358" s="9"/>
      <c r="D358" s="9"/>
      <c r="E358" s="9"/>
      <c r="F358" s="7"/>
      <c r="G358" s="7"/>
    </row>
    <row r="359" spans="2:7" s="1" customFormat="1" x14ac:dyDescent="0.2">
      <c r="B359" s="9"/>
      <c r="C359" s="9"/>
      <c r="D359" s="9"/>
      <c r="E359" s="9"/>
      <c r="F359" s="7"/>
      <c r="G359" s="7"/>
    </row>
    <row r="360" spans="2:7" s="1" customFormat="1" x14ac:dyDescent="0.2">
      <c r="B360" s="9"/>
      <c r="C360" s="9"/>
      <c r="D360" s="9"/>
      <c r="E360" s="9"/>
      <c r="F360" s="7"/>
      <c r="G360" s="7"/>
    </row>
    <row r="361" spans="2:7" s="1" customFormat="1" x14ac:dyDescent="0.2">
      <c r="B361" s="9"/>
      <c r="C361" s="9"/>
      <c r="D361" s="9"/>
      <c r="E361" s="9"/>
      <c r="F361" s="7"/>
      <c r="G361" s="7"/>
    </row>
    <row r="362" spans="2:7" s="1" customFormat="1" x14ac:dyDescent="0.2">
      <c r="B362" s="9"/>
      <c r="C362" s="9"/>
      <c r="D362" s="9"/>
      <c r="E362" s="9"/>
      <c r="F362" s="7"/>
      <c r="G362" s="7"/>
    </row>
    <row r="363" spans="2:7" s="1" customFormat="1" x14ac:dyDescent="0.2">
      <c r="B363" s="9"/>
      <c r="C363" s="9"/>
      <c r="D363" s="9"/>
      <c r="E363" s="9"/>
      <c r="F363" s="7"/>
      <c r="G363" s="7"/>
    </row>
    <row r="364" spans="2:7" s="1" customFormat="1" x14ac:dyDescent="0.2">
      <c r="B364" s="9"/>
      <c r="C364" s="9"/>
      <c r="D364" s="9"/>
      <c r="E364" s="9"/>
      <c r="F364" s="7"/>
      <c r="G364" s="7"/>
    </row>
    <row r="365" spans="2:7" s="1" customFormat="1" x14ac:dyDescent="0.2">
      <c r="B365" s="9"/>
      <c r="C365" s="9"/>
      <c r="D365" s="9"/>
      <c r="E365" s="9"/>
      <c r="F365" s="7"/>
      <c r="G365" s="7"/>
    </row>
    <row r="366" spans="2:7" s="1" customFormat="1" x14ac:dyDescent="0.2">
      <c r="B366" s="9"/>
      <c r="C366" s="9"/>
      <c r="D366" s="9"/>
      <c r="E366" s="9"/>
      <c r="F366" s="7"/>
      <c r="G366" s="7"/>
    </row>
    <row r="367" spans="2:7" s="1" customFormat="1" x14ac:dyDescent="0.2">
      <c r="B367" s="9"/>
      <c r="C367" s="9"/>
      <c r="D367" s="9"/>
      <c r="E367" s="9"/>
      <c r="F367" s="7"/>
      <c r="G367" s="7"/>
    </row>
    <row r="368" spans="2:7" s="1" customFormat="1" x14ac:dyDescent="0.2">
      <c r="B368" s="9"/>
      <c r="C368" s="9"/>
      <c r="D368" s="9"/>
      <c r="E368" s="9"/>
      <c r="F368" s="7"/>
      <c r="G368" s="7"/>
    </row>
    <row r="369" spans="2:7" s="1" customFormat="1" x14ac:dyDescent="0.2">
      <c r="B369" s="9"/>
      <c r="C369" s="9"/>
      <c r="D369" s="9"/>
      <c r="E369" s="9"/>
      <c r="F369" s="7"/>
      <c r="G369" s="7"/>
    </row>
    <row r="370" spans="2:7" s="1" customFormat="1" x14ac:dyDescent="0.2">
      <c r="B370" s="9"/>
      <c r="C370" s="9"/>
      <c r="D370" s="9"/>
      <c r="E370" s="9"/>
      <c r="F370" s="7"/>
      <c r="G370" s="7"/>
    </row>
    <row r="371" spans="2:7" s="1" customFormat="1" x14ac:dyDescent="0.2">
      <c r="B371" s="9"/>
      <c r="C371" s="9"/>
      <c r="D371" s="9"/>
      <c r="E371" s="9"/>
      <c r="F371" s="7"/>
      <c r="G371" s="7"/>
    </row>
    <row r="372" spans="2:7" s="1" customFormat="1" x14ac:dyDescent="0.2">
      <c r="B372" s="9"/>
      <c r="C372" s="9"/>
      <c r="D372" s="9"/>
      <c r="E372" s="9"/>
      <c r="F372" s="7"/>
      <c r="G372" s="7"/>
    </row>
    <row r="373" spans="2:7" s="1" customFormat="1" x14ac:dyDescent="0.2">
      <c r="B373" s="9"/>
      <c r="C373" s="9"/>
      <c r="D373" s="9"/>
      <c r="E373" s="9"/>
      <c r="F373" s="7"/>
      <c r="G373" s="7"/>
    </row>
    <row r="374" spans="2:7" s="1" customFormat="1" x14ac:dyDescent="0.2">
      <c r="B374" s="9"/>
      <c r="C374" s="9"/>
      <c r="D374" s="9"/>
      <c r="E374" s="9"/>
      <c r="F374" s="7"/>
      <c r="G374" s="7"/>
    </row>
    <row r="375" spans="2:7" s="1" customFormat="1" x14ac:dyDescent="0.2">
      <c r="B375" s="9"/>
      <c r="C375" s="9"/>
      <c r="D375" s="9"/>
      <c r="E375" s="9"/>
      <c r="F375" s="7"/>
      <c r="G375" s="7"/>
    </row>
    <row r="376" spans="2:7" s="1" customFormat="1" x14ac:dyDescent="0.2">
      <c r="B376" s="9"/>
      <c r="C376" s="9"/>
      <c r="D376" s="9"/>
      <c r="E376" s="9"/>
      <c r="F376" s="7"/>
      <c r="G376" s="7"/>
    </row>
    <row r="377" spans="2:7" s="1" customFormat="1" x14ac:dyDescent="0.2">
      <c r="B377" s="9"/>
      <c r="C377" s="9"/>
      <c r="D377" s="9"/>
      <c r="E377" s="9"/>
      <c r="F377" s="7"/>
      <c r="G377" s="7"/>
    </row>
    <row r="378" spans="2:7" s="1" customFormat="1" x14ac:dyDescent="0.2">
      <c r="B378" s="9"/>
      <c r="C378" s="9"/>
      <c r="D378" s="9"/>
      <c r="E378" s="9"/>
      <c r="F378" s="7"/>
      <c r="G378" s="7"/>
    </row>
    <row r="379" spans="2:7" s="1" customFormat="1" x14ac:dyDescent="0.2">
      <c r="B379" s="9"/>
      <c r="C379" s="9"/>
      <c r="D379" s="9"/>
      <c r="E379" s="9"/>
      <c r="F379" s="7"/>
      <c r="G379" s="7"/>
    </row>
    <row r="380" spans="2:7" s="1" customFormat="1" x14ac:dyDescent="0.2">
      <c r="B380" s="9"/>
      <c r="C380" s="9"/>
      <c r="D380" s="9"/>
      <c r="E380" s="9"/>
      <c r="F380" s="7"/>
      <c r="G380" s="7"/>
    </row>
    <row r="381" spans="2:7" s="1" customFormat="1" x14ac:dyDescent="0.2">
      <c r="B381" s="9"/>
      <c r="C381" s="9"/>
      <c r="D381" s="9"/>
      <c r="E381" s="9"/>
      <c r="F381" s="7"/>
      <c r="G381" s="7"/>
    </row>
    <row r="382" spans="2:7" s="1" customFormat="1" x14ac:dyDescent="0.2">
      <c r="B382" s="9"/>
      <c r="C382" s="9"/>
      <c r="D382" s="9"/>
      <c r="E382" s="9"/>
      <c r="F382" s="7"/>
      <c r="G382" s="7"/>
    </row>
    <row r="383" spans="2:7" s="1" customFormat="1" x14ac:dyDescent="0.2">
      <c r="B383" s="9"/>
      <c r="C383" s="9"/>
      <c r="D383" s="9"/>
      <c r="E383" s="9"/>
      <c r="F383" s="7"/>
      <c r="G383" s="7"/>
    </row>
    <row r="384" spans="2:7" s="1" customFormat="1" x14ac:dyDescent="0.2">
      <c r="B384" s="9"/>
      <c r="C384" s="9"/>
      <c r="D384" s="9"/>
      <c r="E384" s="9"/>
      <c r="F384" s="7"/>
      <c r="G384" s="7"/>
    </row>
    <row r="385" spans="2:7" s="1" customFormat="1" x14ac:dyDescent="0.2">
      <c r="B385" s="9"/>
      <c r="C385" s="9"/>
      <c r="D385" s="9"/>
      <c r="E385" s="9"/>
      <c r="F385" s="7"/>
      <c r="G385" s="7"/>
    </row>
    <row r="386" spans="2:7" s="1" customFormat="1" x14ac:dyDescent="0.2">
      <c r="B386" s="9"/>
      <c r="C386" s="9"/>
      <c r="D386" s="9"/>
      <c r="E386" s="9"/>
      <c r="F386" s="7"/>
      <c r="G386" s="7"/>
    </row>
    <row r="387" spans="2:7" s="1" customFormat="1" x14ac:dyDescent="0.2">
      <c r="B387" s="9"/>
      <c r="C387" s="9"/>
      <c r="D387" s="9"/>
      <c r="E387" s="9"/>
      <c r="F387" s="7"/>
      <c r="G387" s="7"/>
    </row>
    <row r="388" spans="2:7" s="1" customFormat="1" x14ac:dyDescent="0.2">
      <c r="B388" s="9"/>
      <c r="C388" s="9"/>
      <c r="D388" s="9"/>
      <c r="E388" s="9"/>
      <c r="F388" s="7"/>
      <c r="G388" s="7"/>
    </row>
    <row r="389" spans="2:7" s="1" customFormat="1" x14ac:dyDescent="0.2">
      <c r="B389" s="9"/>
      <c r="C389" s="9"/>
      <c r="D389" s="9"/>
      <c r="E389" s="9"/>
      <c r="F389" s="7"/>
      <c r="G389" s="7"/>
    </row>
    <row r="390" spans="2:7" s="1" customFormat="1" x14ac:dyDescent="0.2">
      <c r="B390" s="9"/>
      <c r="C390" s="9"/>
      <c r="D390" s="9"/>
      <c r="E390" s="9"/>
      <c r="F390" s="7"/>
      <c r="G390" s="7"/>
    </row>
    <row r="391" spans="2:7" s="1" customFormat="1" x14ac:dyDescent="0.2">
      <c r="B391" s="9"/>
      <c r="C391" s="9"/>
      <c r="D391" s="9"/>
      <c r="E391" s="9"/>
      <c r="F391" s="7"/>
      <c r="G391" s="7"/>
    </row>
    <row r="392" spans="2:7" s="1" customFormat="1" x14ac:dyDescent="0.2">
      <c r="B392" s="9"/>
      <c r="C392" s="9"/>
      <c r="D392" s="9"/>
      <c r="E392" s="9"/>
      <c r="F392" s="7"/>
      <c r="G392" s="7"/>
    </row>
    <row r="393" spans="2:7" s="1" customFormat="1" x14ac:dyDescent="0.2">
      <c r="B393" s="9"/>
      <c r="C393" s="9"/>
      <c r="D393" s="9"/>
      <c r="E393" s="9"/>
      <c r="F393" s="7"/>
      <c r="G393" s="7"/>
    </row>
    <row r="394" spans="2:7" s="1" customFormat="1" x14ac:dyDescent="0.2">
      <c r="B394" s="9"/>
      <c r="C394" s="9"/>
      <c r="D394" s="9"/>
      <c r="E394" s="9"/>
      <c r="F394" s="7"/>
      <c r="G394" s="7"/>
    </row>
    <row r="395" spans="2:7" s="1" customFormat="1" x14ac:dyDescent="0.2">
      <c r="B395" s="9"/>
      <c r="C395" s="9"/>
      <c r="D395" s="9"/>
      <c r="E395" s="9"/>
      <c r="F395" s="7"/>
      <c r="G395" s="7"/>
    </row>
    <row r="396" spans="2:7" s="1" customFormat="1" x14ac:dyDescent="0.2">
      <c r="B396" s="9"/>
      <c r="C396" s="9"/>
      <c r="D396" s="9"/>
      <c r="E396" s="9"/>
      <c r="F396" s="7"/>
      <c r="G396" s="7"/>
    </row>
    <row r="397" spans="2:7" s="1" customFormat="1" x14ac:dyDescent="0.2">
      <c r="B397" s="9"/>
      <c r="C397" s="9"/>
      <c r="D397" s="9"/>
      <c r="E397" s="9"/>
      <c r="F397" s="7"/>
      <c r="G397" s="7"/>
    </row>
    <row r="398" spans="2:7" s="1" customFormat="1" x14ac:dyDescent="0.2">
      <c r="B398" s="9"/>
      <c r="C398" s="9"/>
      <c r="D398" s="9"/>
      <c r="E398" s="9"/>
      <c r="F398" s="7"/>
      <c r="G398" s="7"/>
    </row>
    <row r="399" spans="2:7" s="1" customFormat="1" x14ac:dyDescent="0.2">
      <c r="B399" s="9"/>
      <c r="C399" s="9"/>
      <c r="D399" s="9"/>
      <c r="E399" s="9"/>
      <c r="F399" s="7"/>
      <c r="G399" s="7"/>
    </row>
    <row r="400" spans="2:7" s="1" customFormat="1" x14ac:dyDescent="0.2">
      <c r="B400" s="9"/>
      <c r="C400" s="9"/>
      <c r="D400" s="9"/>
      <c r="E400" s="9"/>
      <c r="F400" s="7"/>
      <c r="G400" s="7"/>
    </row>
    <row r="401" spans="2:7" s="1" customFormat="1" x14ac:dyDescent="0.2">
      <c r="B401" s="9"/>
      <c r="C401" s="9"/>
      <c r="D401" s="9"/>
      <c r="E401" s="9"/>
      <c r="F401" s="7"/>
      <c r="G401" s="7"/>
    </row>
    <row r="402" spans="2:7" s="1" customFormat="1" x14ac:dyDescent="0.2">
      <c r="B402" s="9"/>
      <c r="C402" s="9"/>
      <c r="D402" s="9"/>
      <c r="E402" s="9"/>
      <c r="F402" s="7"/>
      <c r="G402" s="7"/>
    </row>
    <row r="403" spans="2:7" s="1" customFormat="1" x14ac:dyDescent="0.2">
      <c r="B403" s="9"/>
      <c r="C403" s="9"/>
      <c r="D403" s="9"/>
      <c r="E403" s="9"/>
      <c r="F403" s="7"/>
      <c r="G403" s="7"/>
    </row>
    <row r="404" spans="2:7" s="1" customFormat="1" x14ac:dyDescent="0.2">
      <c r="B404" s="9"/>
      <c r="C404" s="9"/>
      <c r="D404" s="9"/>
      <c r="E404" s="9"/>
      <c r="F404" s="7"/>
      <c r="G404" s="7"/>
    </row>
    <row r="405" spans="2:7" s="1" customFormat="1" x14ac:dyDescent="0.2">
      <c r="B405" s="9"/>
      <c r="C405" s="9"/>
      <c r="D405" s="9"/>
      <c r="E405" s="9"/>
      <c r="F405" s="7"/>
      <c r="G405" s="7"/>
    </row>
    <row r="406" spans="2:7" s="1" customFormat="1" x14ac:dyDescent="0.2">
      <c r="B406" s="9"/>
      <c r="C406" s="9"/>
      <c r="D406" s="9"/>
      <c r="E406" s="9"/>
      <c r="F406" s="7"/>
      <c r="G406" s="7"/>
    </row>
    <row r="407" spans="2:7" s="1" customFormat="1" x14ac:dyDescent="0.2">
      <c r="B407" s="9"/>
      <c r="C407" s="9"/>
      <c r="D407" s="9"/>
      <c r="E407" s="9"/>
      <c r="F407" s="7"/>
      <c r="G407" s="7"/>
    </row>
    <row r="408" spans="2:7" s="1" customFormat="1" x14ac:dyDescent="0.2">
      <c r="B408" s="9"/>
      <c r="C408" s="9"/>
      <c r="D408" s="9"/>
      <c r="E408" s="9"/>
      <c r="F408" s="7"/>
      <c r="G408" s="7"/>
    </row>
    <row r="409" spans="2:7" s="1" customFormat="1" x14ac:dyDescent="0.2">
      <c r="B409" s="9"/>
      <c r="C409" s="9"/>
      <c r="D409" s="9"/>
      <c r="E409" s="9"/>
      <c r="F409" s="7"/>
      <c r="G409" s="7"/>
    </row>
    <row r="410" spans="2:7" s="1" customFormat="1" x14ac:dyDescent="0.2">
      <c r="B410" s="9"/>
      <c r="C410" s="9"/>
      <c r="D410" s="9"/>
      <c r="E410" s="9"/>
      <c r="F410" s="7"/>
      <c r="G410" s="7"/>
    </row>
    <row r="411" spans="2:7" s="1" customFormat="1" x14ac:dyDescent="0.2">
      <c r="B411" s="9"/>
      <c r="C411" s="9"/>
      <c r="D411" s="9"/>
      <c r="E411" s="9"/>
      <c r="F411" s="7"/>
      <c r="G411" s="7"/>
    </row>
    <row r="412" spans="2:7" s="1" customFormat="1" x14ac:dyDescent="0.2">
      <c r="B412" s="9"/>
      <c r="C412" s="9"/>
      <c r="D412" s="9"/>
      <c r="E412" s="9"/>
      <c r="F412" s="7"/>
      <c r="G412" s="7"/>
    </row>
    <row r="413" spans="2:7" s="1" customFormat="1" x14ac:dyDescent="0.2">
      <c r="B413" s="9"/>
      <c r="C413" s="9"/>
      <c r="D413" s="9"/>
      <c r="E413" s="9"/>
      <c r="F413" s="7"/>
      <c r="G413" s="7"/>
    </row>
    <row r="414" spans="2:7" s="1" customFormat="1" x14ac:dyDescent="0.2">
      <c r="B414" s="9"/>
      <c r="C414" s="9"/>
      <c r="D414" s="9"/>
      <c r="E414" s="9"/>
      <c r="F414" s="7"/>
      <c r="G414" s="7"/>
    </row>
    <row r="415" spans="2:7" s="1" customFormat="1" x14ac:dyDescent="0.2">
      <c r="B415" s="9"/>
      <c r="C415" s="9"/>
      <c r="D415" s="9"/>
      <c r="E415" s="9"/>
      <c r="F415" s="7"/>
      <c r="G415" s="7"/>
    </row>
    <row r="416" spans="2:7" s="1" customFormat="1" x14ac:dyDescent="0.2">
      <c r="B416" s="9"/>
      <c r="C416" s="9"/>
      <c r="D416" s="9"/>
      <c r="E416" s="9"/>
      <c r="F416" s="7"/>
      <c r="G416" s="7"/>
    </row>
    <row r="417" spans="2:7" s="1" customFormat="1" x14ac:dyDescent="0.2">
      <c r="B417" s="9"/>
      <c r="C417" s="9"/>
      <c r="D417" s="9"/>
      <c r="E417" s="9"/>
      <c r="F417" s="7"/>
      <c r="G417" s="7"/>
    </row>
    <row r="418" spans="2:7" s="1" customFormat="1" x14ac:dyDescent="0.2">
      <c r="B418" s="9"/>
      <c r="C418" s="9"/>
      <c r="D418" s="9"/>
      <c r="E418" s="9"/>
      <c r="F418" s="7"/>
      <c r="G418" s="7"/>
    </row>
    <row r="419" spans="2:7" s="1" customFormat="1" x14ac:dyDescent="0.2">
      <c r="B419" s="9"/>
      <c r="C419" s="9"/>
      <c r="D419" s="9"/>
      <c r="E419" s="9"/>
      <c r="F419" s="7"/>
      <c r="G419" s="7"/>
    </row>
    <row r="420" spans="2:7" s="1" customFormat="1" x14ac:dyDescent="0.2">
      <c r="B420" s="9"/>
      <c r="C420" s="9"/>
      <c r="D420" s="9"/>
      <c r="E420" s="9"/>
      <c r="F420" s="7"/>
      <c r="G420" s="7"/>
    </row>
    <row r="421" spans="2:7" s="1" customFormat="1" x14ac:dyDescent="0.2">
      <c r="B421" s="9"/>
      <c r="C421" s="9"/>
      <c r="D421" s="9"/>
      <c r="E421" s="9"/>
      <c r="F421" s="7"/>
      <c r="G421" s="7"/>
    </row>
    <row r="422" spans="2:7" s="1" customFormat="1" x14ac:dyDescent="0.2">
      <c r="B422" s="9"/>
      <c r="C422" s="9"/>
      <c r="D422" s="9"/>
      <c r="E422" s="9"/>
      <c r="F422" s="7"/>
      <c r="G422" s="7"/>
    </row>
    <row r="423" spans="2:7" s="1" customFormat="1" x14ac:dyDescent="0.2">
      <c r="B423" s="9"/>
      <c r="C423" s="9"/>
      <c r="D423" s="9"/>
      <c r="E423" s="9"/>
      <c r="F423" s="7"/>
      <c r="G423" s="7"/>
    </row>
    <row r="424" spans="2:7" s="1" customFormat="1" x14ac:dyDescent="0.2">
      <c r="B424" s="9"/>
      <c r="C424" s="9"/>
      <c r="D424" s="9"/>
      <c r="E424" s="9"/>
      <c r="F424" s="7"/>
      <c r="G424" s="7"/>
    </row>
    <row r="425" spans="2:7" s="1" customFormat="1" x14ac:dyDescent="0.2">
      <c r="B425" s="9"/>
      <c r="C425" s="9"/>
      <c r="D425" s="9"/>
      <c r="E425" s="9"/>
      <c r="F425" s="7"/>
      <c r="G425" s="7"/>
    </row>
    <row r="426" spans="2:7" s="1" customFormat="1" x14ac:dyDescent="0.2">
      <c r="B426" s="9"/>
      <c r="C426" s="9"/>
      <c r="D426" s="9"/>
      <c r="E426" s="9"/>
      <c r="F426" s="7"/>
      <c r="G426" s="7"/>
    </row>
    <row r="427" spans="2:7" s="1" customFormat="1" x14ac:dyDescent="0.2">
      <c r="B427" s="9"/>
      <c r="C427" s="9"/>
      <c r="D427" s="9"/>
      <c r="E427" s="9"/>
      <c r="F427" s="7"/>
      <c r="G427" s="7"/>
    </row>
    <row r="428" spans="2:7" s="1" customFormat="1" x14ac:dyDescent="0.2">
      <c r="B428" s="9"/>
      <c r="C428" s="9"/>
      <c r="D428" s="9"/>
      <c r="E428" s="9"/>
      <c r="F428" s="7"/>
      <c r="G428" s="7"/>
    </row>
    <row r="429" spans="2:7" s="1" customFormat="1" x14ac:dyDescent="0.2">
      <c r="B429" s="9"/>
      <c r="C429" s="9"/>
      <c r="D429" s="9"/>
      <c r="E429" s="9"/>
      <c r="F429" s="7"/>
      <c r="G429" s="7"/>
    </row>
    <row r="430" spans="2:7" s="1" customFormat="1" x14ac:dyDescent="0.2">
      <c r="B430" s="9"/>
      <c r="C430" s="9"/>
      <c r="D430" s="9"/>
      <c r="E430" s="9"/>
      <c r="F430" s="7"/>
      <c r="G430" s="7"/>
    </row>
  </sheetData>
  <mergeCells count="6">
    <mergeCell ref="A78:J78"/>
    <mergeCell ref="C3:F3"/>
    <mergeCell ref="G3:J3"/>
    <mergeCell ref="A77:J77"/>
    <mergeCell ref="A1:J1"/>
    <mergeCell ref="A2:J2"/>
  </mergeCells>
  <pageMargins left="0.23622047244094491" right="0.23622047244094491" top="0.74803149606299213" bottom="0.74803149606299213" header="0.31496062992125984" footer="0.31496062992125984"/>
  <pageSetup paperSize="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EE2513-8B89-481B-9216-F59C39CE7065}">
  <dimension ref="C1"/>
  <sheetViews>
    <sheetView workbookViewId="0">
      <selection sqref="A1:XFD1048576"/>
    </sheetView>
  </sheetViews>
  <sheetFormatPr defaultRowHeight="11.25" x14ac:dyDescent="0.2"/>
  <cols>
    <col min="1" max="2" width="9.140625" style="1"/>
    <col min="3" max="3" width="9.140625" style="7"/>
    <col min="4" max="16384" width="9.140625" style="1"/>
  </cols>
  <sheetData/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BED69A-E174-492B-8FB8-8BFA1201806F}">
  <dimension ref="C1:D1"/>
  <sheetViews>
    <sheetView workbookViewId="0">
      <selection sqref="A1:XFD1048576"/>
    </sheetView>
  </sheetViews>
  <sheetFormatPr defaultRowHeight="11.25" x14ac:dyDescent="0.2"/>
  <cols>
    <col min="1" max="2" width="9.140625" style="1"/>
    <col min="3" max="4" width="9.140625" style="7"/>
    <col min="5" max="16384" width="9.140625" style="1"/>
  </cols>
  <sheetData/>
  <pageMargins left="0.62992125984251968" right="0.43307086614173229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költségvetési kiadások</vt:lpstr>
      <vt:lpstr>költségvetési bevételek</vt:lpstr>
      <vt:lpstr>Finanszírozási kiadások</vt:lpstr>
      <vt:lpstr>Finanszírozási bevételek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Pénzügy 2</dc:creator>
  <cp:lastModifiedBy>PH</cp:lastModifiedBy>
  <cp:lastPrinted>2019-11-08T07:27:57Z</cp:lastPrinted>
  <dcterms:created xsi:type="dcterms:W3CDTF">2018-11-21T07:56:33Z</dcterms:created>
  <dcterms:modified xsi:type="dcterms:W3CDTF">2019-11-08T07:28:00Z</dcterms:modified>
</cp:coreProperties>
</file>