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1355" windowHeight="9210" firstSheet="1" activeTab="9"/>
  </bookViews>
  <sheets>
    <sheet name="1. melléklet" sheetId="1" r:id="rId1"/>
    <sheet name="2. melléklet" sheetId="12" r:id="rId2"/>
    <sheet name="3. melléklet" sheetId="13" r:id="rId3"/>
    <sheet name="4. melléklet" sheetId="5" r:id="rId4"/>
    <sheet name="5. melléklet" sheetId="8" r:id="rId5"/>
    <sheet name="7. mellékelt" sheetId="7" state="hidden" r:id="rId6"/>
    <sheet name="6. melléklet" sheetId="9" r:id="rId7"/>
    <sheet name="7. melléklet" sheetId="3" r:id="rId8"/>
    <sheet name="8. melléklet" sheetId="14" r:id="rId9"/>
    <sheet name="9. melléklet" sheetId="10" r:id="rId10"/>
  </sheets>
  <definedNames>
    <definedName name="Excel_BuiltIn_Print_Area_1_1">#REF!</definedName>
  </definedNames>
  <calcPr calcId="125725"/>
</workbook>
</file>

<file path=xl/calcChain.xml><?xml version="1.0" encoding="utf-8"?>
<calcChain xmlns="http://schemas.openxmlformats.org/spreadsheetml/2006/main">
  <c r="F14" i="5"/>
  <c r="F15"/>
  <c r="F16"/>
  <c r="C69" i="10" l="1"/>
  <c r="D56"/>
  <c r="D38"/>
  <c r="D35"/>
  <c r="D23"/>
  <c r="D22"/>
  <c r="D16"/>
  <c r="D14"/>
  <c r="D62"/>
  <c r="C62"/>
  <c r="D59"/>
  <c r="C59"/>
  <c r="D10"/>
  <c r="C10"/>
  <c r="C12" i="5"/>
  <c r="E25"/>
  <c r="E24" s="1"/>
  <c r="D25"/>
  <c r="D24" s="1"/>
  <c r="F26"/>
  <c r="C25"/>
  <c r="C24" s="1"/>
  <c r="F19" i="9"/>
  <c r="E19"/>
  <c r="D19"/>
  <c r="C19" l="1"/>
  <c r="E8" i="5"/>
  <c r="D8"/>
  <c r="C8"/>
  <c r="G25" i="8"/>
  <c r="F37" i="13"/>
  <c r="F64" i="12"/>
  <c r="E63"/>
  <c r="D63"/>
  <c r="E28"/>
  <c r="F12" i="13"/>
  <c r="E10"/>
  <c r="F15" i="12"/>
  <c r="C14"/>
  <c r="E14"/>
  <c r="D14"/>
  <c r="E35" i="13"/>
  <c r="D35"/>
  <c r="D10"/>
  <c r="F13"/>
  <c r="C9" i="14" l="1"/>
  <c r="D9"/>
  <c r="E9"/>
  <c r="F9"/>
  <c r="G9"/>
  <c r="G10"/>
  <c r="G11"/>
  <c r="C12"/>
  <c r="D12"/>
  <c r="E12"/>
  <c r="F12"/>
  <c r="C17"/>
  <c r="D17"/>
  <c r="E17"/>
  <c r="F17"/>
  <c r="G17"/>
  <c r="G20"/>
  <c r="G21"/>
  <c r="C22"/>
  <c r="D22"/>
  <c r="E22"/>
  <c r="F22"/>
  <c r="C26"/>
  <c r="D26"/>
  <c r="E26"/>
  <c r="F26"/>
  <c r="G26"/>
  <c r="G30"/>
  <c r="G31"/>
  <c r="G32"/>
  <c r="D35"/>
  <c r="E35"/>
  <c r="F35"/>
  <c r="G36"/>
  <c r="G37"/>
  <c r="G38"/>
  <c r="G39"/>
  <c r="C41"/>
  <c r="C42" s="1"/>
  <c r="D41"/>
  <c r="E41"/>
  <c r="F41"/>
  <c r="G12" l="1"/>
  <c r="G22"/>
  <c r="G29" s="1"/>
  <c r="G43" s="1"/>
  <c r="C29"/>
  <c r="C43" s="1"/>
  <c r="E42"/>
  <c r="G41"/>
  <c r="G42" s="1"/>
  <c r="E29"/>
  <c r="D42"/>
  <c r="F29"/>
  <c r="F42"/>
  <c r="D29"/>
  <c r="F27" i="5"/>
  <c r="F32" i="13"/>
  <c r="F35"/>
  <c r="F36"/>
  <c r="F31"/>
  <c r="F9"/>
  <c r="F10"/>
  <c r="F11"/>
  <c r="F23"/>
  <c r="E40"/>
  <c r="E33"/>
  <c r="E21"/>
  <c r="E14"/>
  <c r="E8"/>
  <c r="D40"/>
  <c r="D33"/>
  <c r="D21"/>
  <c r="D14"/>
  <c r="D8"/>
  <c r="C40"/>
  <c r="C33"/>
  <c r="C21"/>
  <c r="C14"/>
  <c r="C8"/>
  <c r="F55" i="12"/>
  <c r="F56"/>
  <c r="F57"/>
  <c r="F58"/>
  <c r="F59"/>
  <c r="F60"/>
  <c r="F61"/>
  <c r="F62"/>
  <c r="F65"/>
  <c r="F66"/>
  <c r="F71"/>
  <c r="F74"/>
  <c r="F75"/>
  <c r="F76"/>
  <c r="F77"/>
  <c r="F79"/>
  <c r="F80"/>
  <c r="F85"/>
  <c r="F16"/>
  <c r="F17"/>
  <c r="F18"/>
  <c r="F21"/>
  <c r="F23"/>
  <c r="F24"/>
  <c r="F26"/>
  <c r="F27"/>
  <c r="F30"/>
  <c r="F32"/>
  <c r="F33"/>
  <c r="F35"/>
  <c r="F37"/>
  <c r="E20"/>
  <c r="F20" s="1"/>
  <c r="D20"/>
  <c r="F11"/>
  <c r="F12"/>
  <c r="F13"/>
  <c r="F10"/>
  <c r="C20"/>
  <c r="C81"/>
  <c r="D81"/>
  <c r="E81"/>
  <c r="C78"/>
  <c r="D78"/>
  <c r="F78" s="1"/>
  <c r="E78"/>
  <c r="C73"/>
  <c r="D73"/>
  <c r="E73"/>
  <c r="C70"/>
  <c r="D70"/>
  <c r="E70"/>
  <c r="C63"/>
  <c r="C54"/>
  <c r="D54"/>
  <c r="E54"/>
  <c r="C36"/>
  <c r="D36"/>
  <c r="E36"/>
  <c r="C28"/>
  <c r="D28"/>
  <c r="F28" s="1"/>
  <c r="C25"/>
  <c r="D25"/>
  <c r="E25"/>
  <c r="F25" s="1"/>
  <c r="C22"/>
  <c r="D22"/>
  <c r="E22"/>
  <c r="F14"/>
  <c r="C9"/>
  <c r="D9"/>
  <c r="E9"/>
  <c r="E69" l="1"/>
  <c r="E67" s="1"/>
  <c r="F70"/>
  <c r="F63"/>
  <c r="F22"/>
  <c r="F36"/>
  <c r="F54"/>
  <c r="F81"/>
  <c r="E86"/>
  <c r="F73"/>
  <c r="E8"/>
  <c r="C43" i="13"/>
  <c r="F21"/>
  <c r="F33"/>
  <c r="F8"/>
  <c r="C25"/>
  <c r="D43"/>
  <c r="D43" i="14"/>
  <c r="E43"/>
  <c r="F43"/>
  <c r="E25" i="13"/>
  <c r="D25"/>
  <c r="E43"/>
  <c r="E19" i="12"/>
  <c r="F19" s="1"/>
  <c r="D8"/>
  <c r="F9"/>
  <c r="C19"/>
  <c r="C8"/>
  <c r="C69"/>
  <c r="C67" s="1"/>
  <c r="C86" s="1"/>
  <c r="D69"/>
  <c r="D19"/>
  <c r="E42" l="1"/>
  <c r="F8"/>
  <c r="F25" i="13"/>
  <c r="F43"/>
  <c r="D67" i="12"/>
  <c r="F69"/>
  <c r="D42"/>
  <c r="C42"/>
  <c r="F42" l="1"/>
  <c r="D86"/>
  <c r="F86" s="1"/>
  <c r="F67"/>
  <c r="N12" i="1" l="1"/>
  <c r="M12"/>
  <c r="D32" i="10"/>
  <c r="C56"/>
  <c r="C38"/>
  <c r="C32"/>
  <c r="C22"/>
  <c r="C18"/>
  <c r="C16"/>
  <c r="C14"/>
  <c r="C7" i="5"/>
  <c r="F9"/>
  <c r="C13" i="3"/>
  <c r="C10"/>
  <c r="G23" i="8"/>
  <c r="G8"/>
  <c r="F8" i="5" l="1"/>
  <c r="C14" i="3"/>
  <c r="F13" i="5"/>
  <c r="E12"/>
  <c r="C23" i="10"/>
  <c r="D19"/>
  <c r="D68"/>
  <c r="D69" s="1"/>
  <c r="C68"/>
  <c r="D63"/>
  <c r="C63"/>
  <c r="D54"/>
  <c r="C54"/>
  <c r="D44"/>
  <c r="C44"/>
  <c r="C39"/>
  <c r="D29"/>
  <c r="C29"/>
  <c r="C19"/>
  <c r="E17" i="8"/>
  <c r="F17"/>
  <c r="E12"/>
  <c r="F12"/>
  <c r="E7"/>
  <c r="E26" s="1"/>
  <c r="F7"/>
  <c r="F25" i="5"/>
  <c r="F24"/>
  <c r="F23"/>
  <c r="F22"/>
  <c r="F17"/>
  <c r="E21"/>
  <c r="D20"/>
  <c r="E20"/>
  <c r="D21"/>
  <c r="E16" i="1"/>
  <c r="E24" s="1"/>
  <c r="E12"/>
  <c r="E23" s="1"/>
  <c r="L16"/>
  <c r="L24" s="1"/>
  <c r="J12"/>
  <c r="J23" s="1"/>
  <c r="K12"/>
  <c r="K23" s="1"/>
  <c r="L12"/>
  <c r="L23" s="1"/>
  <c r="C21" i="5"/>
  <c r="D17" i="8"/>
  <c r="D12"/>
  <c r="D7"/>
  <c r="D26" s="1"/>
  <c r="K16" i="1"/>
  <c r="K24" s="1"/>
  <c r="D12"/>
  <c r="D23" s="1"/>
  <c r="D16"/>
  <c r="D24" s="1"/>
  <c r="C20" i="5"/>
  <c r="M16" i="1"/>
  <c r="M24" s="1"/>
  <c r="M23"/>
  <c r="N23"/>
  <c r="N16"/>
  <c r="N24" s="1"/>
  <c r="F12"/>
  <c r="F23" s="1"/>
  <c r="F16"/>
  <c r="F24" s="1"/>
  <c r="G12"/>
  <c r="G23" s="1"/>
  <c r="G16"/>
  <c r="G24" s="1"/>
  <c r="G22" i="8"/>
  <c r="G12"/>
  <c r="G17"/>
  <c r="F36" i="9"/>
  <c r="E36"/>
  <c r="D36"/>
  <c r="C36"/>
  <c r="J16" i="1"/>
  <c r="J24" s="1"/>
  <c r="C12"/>
  <c r="C23" s="1"/>
  <c r="C16"/>
  <c r="C24" s="1"/>
  <c r="F20" i="5" l="1"/>
  <c r="E7"/>
  <c r="G7" i="8"/>
  <c r="F26"/>
  <c r="G26" s="1"/>
  <c r="F12" i="5"/>
  <c r="M25" i="1"/>
  <c r="G17"/>
  <c r="M17"/>
  <c r="G25"/>
  <c r="N25"/>
  <c r="D7" i="5"/>
  <c r="F17" i="1"/>
  <c r="L25"/>
  <c r="K25"/>
  <c r="F25"/>
  <c r="E17"/>
  <c r="D39" i="10"/>
  <c r="D45" s="1"/>
  <c r="C45"/>
  <c r="F21" i="5"/>
  <c r="N17" i="1"/>
  <c r="K17"/>
  <c r="J17"/>
  <c r="J25"/>
  <c r="L17"/>
  <c r="E18" s="1"/>
  <c r="E25"/>
  <c r="D25"/>
  <c r="D17"/>
  <c r="C25"/>
  <c r="C17"/>
  <c r="F7" i="5" l="1"/>
  <c r="F18" i="1"/>
  <c r="M18"/>
  <c r="G18"/>
  <c r="N18"/>
  <c r="L18"/>
  <c r="K18"/>
  <c r="D18"/>
  <c r="C18"/>
  <c r="J18"/>
</calcChain>
</file>

<file path=xl/sharedStrings.xml><?xml version="1.0" encoding="utf-8"?>
<sst xmlns="http://schemas.openxmlformats.org/spreadsheetml/2006/main" count="719" uniqueCount="551">
  <si>
    <t>Ssz.</t>
  </si>
  <si>
    <t>Megnevezés</t>
  </si>
  <si>
    <t>Összesen</t>
  </si>
  <si>
    <t>A</t>
  </si>
  <si>
    <t>BEVÉTELEK</t>
  </si>
  <si>
    <t>B</t>
  </si>
  <si>
    <t>KIADÁSOK</t>
  </si>
  <si>
    <t>Közhatalmi bevételek</t>
  </si>
  <si>
    <t>VIII.</t>
  </si>
  <si>
    <t>I.</t>
  </si>
  <si>
    <t>II.</t>
  </si>
  <si>
    <t>IV.</t>
  </si>
  <si>
    <t>V.</t>
  </si>
  <si>
    <t>VI.</t>
  </si>
  <si>
    <t>VII.</t>
  </si>
  <si>
    <t>III.</t>
  </si>
  <si>
    <t>KIADÁSOK ÖSSZESEN</t>
  </si>
  <si>
    <t>BEVÉTELEK ÖSSZESEN</t>
  </si>
  <si>
    <t>BEVÉTELEK MINDÖSSZESEN</t>
  </si>
  <si>
    <t>Személyi juttatások</t>
  </si>
  <si>
    <t>Dologi kiadások</t>
  </si>
  <si>
    <t>Ellátottak pénzbeli juttatásai</t>
  </si>
  <si>
    <t>Egyéb működési kiadások</t>
  </si>
  <si>
    <t>Egyéb felhalmozási kiadás</t>
  </si>
  <si>
    <t>Működési kiadások összesen</t>
  </si>
  <si>
    <t>Felhalmozási kiadások összesen</t>
  </si>
  <si>
    <t>Működési bevételek összesen</t>
  </si>
  <si>
    <t>Felhalmozási bevételek összesen</t>
  </si>
  <si>
    <t>KIADÁSOK MINDÖSSZESEN</t>
  </si>
  <si>
    <t>KÖLTSÉGVETÉSI TÖBBLET
(Bevételek össz. &gt; Kiadások össz.)</t>
  </si>
  <si>
    <t>KÖLTSÉGVETÉSI HIÁNY
(Bevételek össz. &lt; Kiadások össz.)</t>
  </si>
  <si>
    <t>adatok ezer Ft-ban</t>
  </si>
  <si>
    <t>Előző évi pénzmaradvány, vállalkozási maradvány működési célú igénybevétele</t>
  </si>
  <si>
    <t>Előző évi pénzmaradvány, vállalkozási maradvány felhalmozási célú igénybevétele</t>
  </si>
  <si>
    <t>Működési bevételek mindösszesen</t>
  </si>
  <si>
    <t>Felhalmozási bevételek mindösszesen</t>
  </si>
  <si>
    <t>Működési kiadások mindösszesen</t>
  </si>
  <si>
    <t>Felhalmozási kiadások mindösszesen</t>
  </si>
  <si>
    <t>MŰKÖDÉSI CÉLÚ BEVÉTELEK</t>
  </si>
  <si>
    <t>FELHALMOZÁSI CÉLÚ BEVÉTELEK</t>
  </si>
  <si>
    <t>A/IV.</t>
  </si>
  <si>
    <t>FELÚJÍTÁSOK</t>
  </si>
  <si>
    <t>forrás ezer Ft-ban</t>
  </si>
  <si>
    <t>Hitel, kölcsön felvétele, átvállalása</t>
  </si>
  <si>
    <t>Hitelviszonyt megtestesítő értékpapír forgalomba hozatala</t>
  </si>
  <si>
    <t>Váltó kibocsátása</t>
  </si>
  <si>
    <t>Pénzügyi lizing</t>
  </si>
  <si>
    <t>Visszavásárlási kötelezettség kikötésével megkötött adásvételi szerződés</t>
  </si>
  <si>
    <t>Halasztott fizetés, részletfizetés</t>
  </si>
  <si>
    <t>Külföldi hitelintézetek által, származékos műveletek különbözeteként az ÁKK Zrt-nél elhelyezett fedezeti betétek</t>
  </si>
  <si>
    <t>1.</t>
  </si>
  <si>
    <t>2.</t>
  </si>
  <si>
    <t>3.</t>
  </si>
  <si>
    <t>4.</t>
  </si>
  <si>
    <t>közfoglalkoztatás</t>
  </si>
  <si>
    <t>ÖSSZESEN</t>
  </si>
  <si>
    <t>2013.</t>
  </si>
  <si>
    <t>2014.</t>
  </si>
  <si>
    <t xml:space="preserve">2012. </t>
  </si>
  <si>
    <t>A Társulás adott évi saját bevételeinek 50 %-a</t>
  </si>
  <si>
    <t>7. sz. melléklet</t>
  </si>
  <si>
    <t>Futamidő
kezdete</t>
  </si>
  <si>
    <t>Adósságot keletkeztető ügyletekből és kezességvállalásból fennálló kötelezettségek</t>
  </si>
  <si>
    <t>2012.</t>
  </si>
  <si>
    <t>2015.</t>
  </si>
  <si>
    <t>adatok e Ft-ban</t>
  </si>
  <si>
    <t>A Munkaszervezet adott évi saját bevételeinek 50 %-a</t>
  </si>
  <si>
    <t>A/II.</t>
  </si>
  <si>
    <t>II.2.</t>
  </si>
  <si>
    <t>A/III.</t>
  </si>
  <si>
    <t>III.1.</t>
  </si>
  <si>
    <t>ADÓSSÁGOT KELETKEZTETŐ ÜGYLETEKBŐL 
ÉS KEZESSÉGVÁLLALÁSBÓL FENNÁLLÓ KÖTELEZETTSÉGEI</t>
  </si>
  <si>
    <t>ŐRSÉGI TÖBBCÉLÚ KISTÉRSÉGI TÁRSULÁS MUNKASZERVEZETÉNEK</t>
  </si>
  <si>
    <t>ŐRSÉGI TÖBBCÉLÚ KISTÉRSÉGI TÁRSULÁS</t>
  </si>
  <si>
    <t>nem releváns</t>
  </si>
  <si>
    <t>adatok főben</t>
  </si>
  <si>
    <t>kötelező feladatok</t>
  </si>
  <si>
    <t>önként vállalt feladatok</t>
  </si>
  <si>
    <t>A/I.</t>
  </si>
  <si>
    <t>II.1.</t>
  </si>
  <si>
    <t>II.4.</t>
  </si>
  <si>
    <t>Helyi önkormányzatok működésének általános támogatása</t>
  </si>
  <si>
    <t>Szociális és gyermekjóléti feladatok támogatása</t>
  </si>
  <si>
    <t>Előző évi pénzmaradvány működési igénybevétele</t>
  </si>
  <si>
    <t>Likvid hitel felvétele</t>
  </si>
  <si>
    <t>Egyéb finanszírozás bevételei</t>
  </si>
  <si>
    <t>MŰKÖDÉSI BEVÉTELEK ÖSSZESEN</t>
  </si>
  <si>
    <t xml:space="preserve">MŰKÖDÉSI HIÁNY </t>
  </si>
  <si>
    <t>MŰKÖDÉSI CÉLÚ KIADÁSOK</t>
  </si>
  <si>
    <t>B/I.</t>
  </si>
  <si>
    <t>B/II.</t>
  </si>
  <si>
    <t>Likvid hitel törlesztése</t>
  </si>
  <si>
    <t>MŰKÖDÉSI KIADÁSOK ÖSSZESEN</t>
  </si>
  <si>
    <t>Előző évi pénzmaradvány felhalmozási igénybevétele</t>
  </si>
  <si>
    <t>Működési célú finanszírozási bevételek</t>
  </si>
  <si>
    <t>FELHALMOZÁSI BEVÉTELEK ÖSSZESEN</t>
  </si>
  <si>
    <t>FELHALMOZÁSI KIADÁSOK</t>
  </si>
  <si>
    <t>Működési célú finanszírozási kiadások</t>
  </si>
  <si>
    <t>Felhalmozási célú finanszírozási kiadások</t>
  </si>
  <si>
    <t>FELHALMOZÁSI KIADÁSOK ÖSSZESEN</t>
  </si>
  <si>
    <t>EGYÉB FELHALMOZÁSI KIADÁS</t>
  </si>
  <si>
    <t>Forgatási célú értékpapír értékesítés bevétele</t>
  </si>
  <si>
    <t>Forgatási célú értékpapír vásárlás</t>
  </si>
  <si>
    <t>Befektetési célú értékpapír bevétele</t>
  </si>
  <si>
    <t>Befektetési célú értékpapír vásárlás</t>
  </si>
  <si>
    <t>Közalkalmazottak</t>
  </si>
  <si>
    <t>teljes munkaidőben foglalkoztatott</t>
  </si>
  <si>
    <t>részmunkaidőben foglalkoztatott</t>
  </si>
  <si>
    <t>szakmai állomány</t>
  </si>
  <si>
    <t>fizikai állomány</t>
  </si>
  <si>
    <t>Köztisztviselők</t>
  </si>
  <si>
    <t>Munkatörvénykönyve alapján foglalkoztatott</t>
  </si>
  <si>
    <t>2017.</t>
  </si>
  <si>
    <t>Az Önkormányzat adott évi saját bevételeinek 50%-a</t>
  </si>
  <si>
    <t xml:space="preserve">Adósságot keletkeztető ügyletekből, és kezességvállalásokból fennálló kötelezettségek </t>
  </si>
  <si>
    <t>futamidő kezdete</t>
  </si>
  <si>
    <t>Összesen:</t>
  </si>
  <si>
    <t>Az államháztartásról szóló 2011. évi CXCV. törvény 29/A. §, valamint Magyarország stabilitásáról szóló CXCIV. törvény 45. § (1) bekezdés a) pontja alapján</t>
  </si>
  <si>
    <t>Az Önkormányzat Stabilitási törvény 3. § (1) bekezdés szerinti adósságot keletkeztető ügyletből származó tárgyévi összes fizetési kötelezettsége, az adósságot keletkeztető ügylet futamidejének végéig egyik évben sem haladja meg az Önkormányzat adott évi saját bevételeinek 50%-át.</t>
  </si>
  <si>
    <t>Egyéb tárgyi eszközök beszerzése</t>
  </si>
  <si>
    <t>Ingatlanok felújítása</t>
  </si>
  <si>
    <t>Egyéb működési bevételek</t>
  </si>
  <si>
    <t>Munkaadókat terhelő járulékok és szociális hozzájárulási adó</t>
  </si>
  <si>
    <t>Teljesítés %-ban</t>
  </si>
  <si>
    <t>NYD Regionális Hulladékgazd. Önkormányzati Társulás</t>
  </si>
  <si>
    <t>Alaptevékenység költségvetési bevételei</t>
  </si>
  <si>
    <t>Alaptevékenység költségvetési kiadásai</t>
  </si>
  <si>
    <t>Alaptevékenység költségvetési egyenlege</t>
  </si>
  <si>
    <t>Alaptevékenység finanszírozási bevételei</t>
  </si>
  <si>
    <t>Alaptevékenység finanszírozási kiadásai</t>
  </si>
  <si>
    <t>Alaptevékenység finanszírozási egyenlege</t>
  </si>
  <si>
    <t>Alaptevékenység maradványa</t>
  </si>
  <si>
    <t>5.</t>
  </si>
  <si>
    <t>Vállalkozási tevékenység költségvetési bevételei</t>
  </si>
  <si>
    <t>6.</t>
  </si>
  <si>
    <t>Vállalkozási tevékenység költségvetési kiadásai</t>
  </si>
  <si>
    <t>Vállalkozási tevékenység költségvetési egyenlege</t>
  </si>
  <si>
    <t>7.</t>
  </si>
  <si>
    <t>Vállalkozási tevékenység finanszírozási bevételei</t>
  </si>
  <si>
    <t>8.</t>
  </si>
  <si>
    <t>Vállalkozási tevékenység finanszírozási kiadásai</t>
  </si>
  <si>
    <t>Vállalkozási tevékenység finanszírozási egyenlege</t>
  </si>
  <si>
    <t>Vállalkozási tevékenység maradványa</t>
  </si>
  <si>
    <t>C</t>
  </si>
  <si>
    <t>ÖSSZES MARADVÁNY</t>
  </si>
  <si>
    <t>D</t>
  </si>
  <si>
    <t>Alaptevékenység kötelezettségvállalással terhelt maradványa</t>
  </si>
  <si>
    <t>E</t>
  </si>
  <si>
    <t>Alaptevékenység szabad maradványa</t>
  </si>
  <si>
    <t>F</t>
  </si>
  <si>
    <t>Vállalkozási tevékenységet terhelő befizetési kötelezettség</t>
  </si>
  <si>
    <t>G</t>
  </si>
  <si>
    <t>Vállalkozási tevékenység felhasználható maradványa</t>
  </si>
  <si>
    <t>Előző év</t>
  </si>
  <si>
    <t>Tárgyév</t>
  </si>
  <si>
    <t>ESZKÖZÖK</t>
  </si>
  <si>
    <t>Immateriális javak</t>
  </si>
  <si>
    <t>Ingatlanok és vagyoni értékű jogok</t>
  </si>
  <si>
    <t>Gépek, berendezések, felszerelések, járművek</t>
  </si>
  <si>
    <t>Beruházások, felújítások</t>
  </si>
  <si>
    <t>Tárgyi eszközök</t>
  </si>
  <si>
    <t>Tartós részesedések</t>
  </si>
  <si>
    <t>Befektetett pénzügyi eszközök</t>
  </si>
  <si>
    <t>Koncesszióba, vagyonkezelésbe adott eszközök</t>
  </si>
  <si>
    <t>A)</t>
  </si>
  <si>
    <t>Nemzeti vagyonba tartozó befektetett eszközök</t>
  </si>
  <si>
    <t>Készletek</t>
  </si>
  <si>
    <t>Értékpapírok</t>
  </si>
  <si>
    <t>B)</t>
  </si>
  <si>
    <t>Nemzeti vagyonba tartozó forgóeszközök</t>
  </si>
  <si>
    <t>C/I.</t>
  </si>
  <si>
    <t>Hosszú lejáratú betétek</t>
  </si>
  <si>
    <t>C/II.</t>
  </si>
  <si>
    <t>Pénztárak, csekkek, betétkönyvek</t>
  </si>
  <si>
    <t>C/III.</t>
  </si>
  <si>
    <t>Forintszámlák</t>
  </si>
  <si>
    <t>C/IV.</t>
  </si>
  <si>
    <t>Devizaszámlák</t>
  </si>
  <si>
    <t>C/V.</t>
  </si>
  <si>
    <t>Idegen pénzeszközök</t>
  </si>
  <si>
    <t>C)</t>
  </si>
  <si>
    <t>Pénzeszközök</t>
  </si>
  <si>
    <t>I/3.</t>
  </si>
  <si>
    <t>Költségvetési évben esedékes követelés közhatalmi bevételre</t>
  </si>
  <si>
    <t>I/4.</t>
  </si>
  <si>
    <t>Költségvetési évben esedékes követelés működési bevételre</t>
  </si>
  <si>
    <t>D/I.</t>
  </si>
  <si>
    <t>Költségvetési évben esedékes követelések</t>
  </si>
  <si>
    <t>II/4</t>
  </si>
  <si>
    <t>Költségvetési évet követően esedékes követelés működési bevételre</t>
  </si>
  <si>
    <t>D/II.</t>
  </si>
  <si>
    <t>Költségvetési évet követően esedékes követelések</t>
  </si>
  <si>
    <t>III/1.</t>
  </si>
  <si>
    <t>Adott előlegek</t>
  </si>
  <si>
    <t>D/III.</t>
  </si>
  <si>
    <t>D)</t>
  </si>
  <si>
    <t>Követelések</t>
  </si>
  <si>
    <t>E)</t>
  </si>
  <si>
    <t>Egyéb sajátos eszközoldali elszámolások</t>
  </si>
  <si>
    <t>Eredményszemléletű bevételek aktív időbeli elhatárolása</t>
  </si>
  <si>
    <t>Költségek, ráfordítások aktív időbeli elhatárolása</t>
  </si>
  <si>
    <t>Halasztott ráfordítások</t>
  </si>
  <si>
    <t>F)</t>
  </si>
  <si>
    <t>Aktív időbeli elhatárolások</t>
  </si>
  <si>
    <t>ESZKÖZÖK ÖSSZESEN</t>
  </si>
  <si>
    <t>FORRÁSOK</t>
  </si>
  <si>
    <t>G/I.</t>
  </si>
  <si>
    <t>Nemzeti vagyon induláskori értéke</t>
  </si>
  <si>
    <t>G/II.</t>
  </si>
  <si>
    <t>Nemzeti vagyon változásai</t>
  </si>
  <si>
    <t>G/III.</t>
  </si>
  <si>
    <t>Egyéb eszközök induláskori értéke és változásai</t>
  </si>
  <si>
    <t>G/IV.</t>
  </si>
  <si>
    <t>Felhalmozott eredmény</t>
  </si>
  <si>
    <t>G/V.</t>
  </si>
  <si>
    <t>Eszközök értékhelyesbítésének forrása</t>
  </si>
  <si>
    <t>G/VI.</t>
  </si>
  <si>
    <t>Mérleg szerinti eredmény</t>
  </si>
  <si>
    <t>G)</t>
  </si>
  <si>
    <t>Saját tőke</t>
  </si>
  <si>
    <t>H/I.</t>
  </si>
  <si>
    <t>Költségvetési évben esedékes kötelezettségek</t>
  </si>
  <si>
    <t>II/9.</t>
  </si>
  <si>
    <t>Költségvetési évet követően esedékes kötelezettségek finanszírozási kiadásokra</t>
  </si>
  <si>
    <t>H/II.</t>
  </si>
  <si>
    <t>Költségvetési évet követően esedékes kötelezettségek</t>
  </si>
  <si>
    <t>Kapott előlegek</t>
  </si>
  <si>
    <t>H/III.</t>
  </si>
  <si>
    <t>Kötelezettség jellegű sajátos elszámolások</t>
  </si>
  <si>
    <t>H)</t>
  </si>
  <si>
    <t>Kötelezettségek</t>
  </si>
  <si>
    <t>I)</t>
  </si>
  <si>
    <t>J)</t>
  </si>
  <si>
    <t>Kincstári számlavezetéssel kapcsolatos elszámolások</t>
  </si>
  <si>
    <t>Eredményszemléletű bevételek passzív időbeli elhatárolása</t>
  </si>
  <si>
    <t>Költségek, ráfordítások passzív időbeli elhatárolása</t>
  </si>
  <si>
    <t>Halasztott eredményszemléletű bevételek</t>
  </si>
  <si>
    <t>Passzív időbeli elhatárolások</t>
  </si>
  <si>
    <t>FORRÁSOK ÖSSZESEN</t>
  </si>
  <si>
    <t>I/2.</t>
  </si>
  <si>
    <t>Szellemi termékek</t>
  </si>
  <si>
    <t>IV/1.</t>
  </si>
  <si>
    <t>II/2.</t>
  </si>
  <si>
    <t>Forgatási célú hitelviszonyt megtestesítő értékpapírok</t>
  </si>
  <si>
    <t>Költségvetési évben esedékes kötelezettségek dologi kiadásokra</t>
  </si>
  <si>
    <t>2018. évi terv</t>
  </si>
  <si>
    <t>2018.</t>
  </si>
  <si>
    <t>Ingatlanok beszerzése, létesítése</t>
  </si>
  <si>
    <t>Informatikai eszközök beszerzése</t>
  </si>
  <si>
    <t>Költségvetési évet követően esedékes kötelezettségek dologi kiadásokra</t>
  </si>
  <si>
    <t>II/3.</t>
  </si>
  <si>
    <t>2019. évi terv</t>
  </si>
  <si>
    <t>2019.</t>
  </si>
  <si>
    <t>Tulajdonosi bevételek</t>
  </si>
  <si>
    <t>Egyéb közhatalmi bevételek</t>
  </si>
  <si>
    <t>Elvonások és befizetések</t>
  </si>
  <si>
    <t>Felhalmozási célú önkormányzati támogatások</t>
  </si>
  <si>
    <t>B11</t>
  </si>
  <si>
    <t>B16</t>
  </si>
  <si>
    <t>B3</t>
  </si>
  <si>
    <t>B4</t>
  </si>
  <si>
    <t>B6</t>
  </si>
  <si>
    <t>Önkormányzatok működési támogatása</t>
  </si>
  <si>
    <t>Egyéb működési célú támogatások ÁH-belülről</t>
  </si>
  <si>
    <t>Működési bevételek</t>
  </si>
  <si>
    <t>Működési célú átvett pénzeszközök</t>
  </si>
  <si>
    <t>K</t>
  </si>
  <si>
    <t>K1</t>
  </si>
  <si>
    <t>K2</t>
  </si>
  <si>
    <t>K3</t>
  </si>
  <si>
    <t>K4</t>
  </si>
  <si>
    <t>K5</t>
  </si>
  <si>
    <t>B2</t>
  </si>
  <si>
    <t>Felhalmozási célú támogatások ÁH-n belülről</t>
  </si>
  <si>
    <t>B5</t>
  </si>
  <si>
    <t>B7</t>
  </si>
  <si>
    <t>Felhalmozási bevételek</t>
  </si>
  <si>
    <t>Felhalmozási célú átvett pénzeszközök</t>
  </si>
  <si>
    <t>K6</t>
  </si>
  <si>
    <t>K7</t>
  </si>
  <si>
    <t>K8</t>
  </si>
  <si>
    <t>Beruházások</t>
  </si>
  <si>
    <t>B8131</t>
  </si>
  <si>
    <t>B812</t>
  </si>
  <si>
    <t>B814</t>
  </si>
  <si>
    <t>Belföldi értékpapírok bevételei</t>
  </si>
  <si>
    <t>Államháztartáson belüli megelőlegezések</t>
  </si>
  <si>
    <t>K912</t>
  </si>
  <si>
    <t>K914</t>
  </si>
  <si>
    <t>Belföldi értékpapírok kiadásai</t>
  </si>
  <si>
    <t>Államháztartáson belüli megelőlegezések visszafizetése</t>
  </si>
  <si>
    <t>2017. évi eredeti előirányzat</t>
  </si>
  <si>
    <t>2017. évi módosított előirányzat</t>
  </si>
  <si>
    <t>2017. évi teljesítés</t>
  </si>
  <si>
    <t>2017. évi teljesítésből</t>
  </si>
  <si>
    <t>Felújítások</t>
  </si>
  <si>
    <t>ŐRIMAGYARÓSD KÖZSÉG ÖNKORMÁNYZATÁNAK
2017. ÉVI MŰKÖDÉSI BEVÉTELEINEK ÉS KIADÁSAINAK TELJESÍTÉSE KIEMELT ELŐIRÁNYZATONKÉNT</t>
  </si>
  <si>
    <t>ŐRIMAGYARÓSD KÖZSÉG ÖNKORMÁNYZATÁNAK
2017. ÉVI BEVÉTELEINEK ÉS KIADÁSAINAK TELJESÍTÉSE KIEMELT ELŐIRÁNYZATONKÉNT ELLÁTANDÓ FELADATOK SZERINTI BONTÁSBAN</t>
  </si>
  <si>
    <t>2017. évi 
eredeti előirányzat</t>
  </si>
  <si>
    <t>B1</t>
  </si>
  <si>
    <t>Működési célú támogatások ÁH-n belülről</t>
  </si>
  <si>
    <t>Önkormányzatok müködési támogatásai</t>
  </si>
  <si>
    <t>B111</t>
  </si>
  <si>
    <t>B113</t>
  </si>
  <si>
    <t>B114</t>
  </si>
  <si>
    <t xml:space="preserve">Települési önkormányzatok kulturális támogatása </t>
  </si>
  <si>
    <t>B115</t>
  </si>
  <si>
    <t>Működési célú költségvetési támogatások és kiegészítő támogatások</t>
  </si>
  <si>
    <t xml:space="preserve">B16 </t>
  </si>
  <si>
    <t>Egyéb működési célú támogatások bevételei ÁH-n belülről</t>
  </si>
  <si>
    <t>Társadalombiztosítás pénzügyi alapjai</t>
  </si>
  <si>
    <t>Elkülönített állami pénzalapok</t>
  </si>
  <si>
    <t>Helyi önkormányzatok és költségvetési szerveik</t>
  </si>
  <si>
    <t xml:space="preserve">B34 </t>
  </si>
  <si>
    <t>Vagyoni tipusú adók</t>
  </si>
  <si>
    <t>Magánszemélyek kommunális adója</t>
  </si>
  <si>
    <t xml:space="preserve">B351 </t>
  </si>
  <si>
    <t>Értékesítési és forgalmi adók</t>
  </si>
  <si>
    <t>B351</t>
  </si>
  <si>
    <t>Helyi iparűzési adó</t>
  </si>
  <si>
    <t>B354</t>
  </si>
  <si>
    <t xml:space="preserve">Gépjárműadó </t>
  </si>
  <si>
    <t>B355</t>
  </si>
  <si>
    <t xml:space="preserve">Egyéb áruhasználati és szolgáltatási adók </t>
  </si>
  <si>
    <t>Tartózkodás után fizetett idegenforgalmi adó</t>
  </si>
  <si>
    <t>B36</t>
  </si>
  <si>
    <t>B401</t>
  </si>
  <si>
    <t>B402</t>
  </si>
  <si>
    <t xml:space="preserve">Szolgáltatások ellenértéke </t>
  </si>
  <si>
    <t>B403</t>
  </si>
  <si>
    <t>Közvetített szolgáltatások ellenértéke</t>
  </si>
  <si>
    <t>B404</t>
  </si>
  <si>
    <t>B408</t>
  </si>
  <si>
    <t>Kamatbevételek és más nyereségjellegű bevételek</t>
  </si>
  <si>
    <t>B411</t>
  </si>
  <si>
    <t>B8</t>
  </si>
  <si>
    <t>B811</t>
  </si>
  <si>
    <t>B8113</t>
  </si>
  <si>
    <t>Rövid lejáratú hitel, kölcsön felvétele</t>
  </si>
  <si>
    <t>B8121</t>
  </si>
  <si>
    <t>B81</t>
  </si>
  <si>
    <t>K1101</t>
  </si>
  <si>
    <t>Foglalkoztatottak személyi juttatásai</t>
  </si>
  <si>
    <t>K1107</t>
  </si>
  <si>
    <t>Béren kívüli juttatások</t>
  </si>
  <si>
    <t>K1113</t>
  </si>
  <si>
    <t>Foglalkoztatottak egyéb személyi juttatásai</t>
  </si>
  <si>
    <t>K121</t>
  </si>
  <si>
    <t>Választott tisztviselők juttatásai</t>
  </si>
  <si>
    <t>K122</t>
  </si>
  <si>
    <t>Munkavégzésre ir.e.jogviszonyban nem saját foglalkoztatottnak fiz.jutt.</t>
  </si>
  <si>
    <t>K123</t>
  </si>
  <si>
    <t>Egyéb külső személyi juttatás</t>
  </si>
  <si>
    <t>Munkaadót terhelő járulékok és SZOCHO</t>
  </si>
  <si>
    <t>K48</t>
  </si>
  <si>
    <t>Települési támogatás (tanévkezdési, temetési, rendkívüli)</t>
  </si>
  <si>
    <t>Önk. álatal saját hatáskörben adott más ellátás (Bursa Hungarica)</t>
  </si>
  <si>
    <t>Egyéb működési célú kiadások</t>
  </si>
  <si>
    <t>K502</t>
  </si>
  <si>
    <t>K506</t>
  </si>
  <si>
    <t xml:space="preserve">Egyéb működési célú támogatások államháztartáson belülre </t>
  </si>
  <si>
    <t xml:space="preserve">Helyi önkormányzatoknak és költségvetési szerveik </t>
  </si>
  <si>
    <t>fogorvos</t>
  </si>
  <si>
    <t xml:space="preserve">rendőrség Pankaszi kirendeltségének támogatása </t>
  </si>
  <si>
    <t xml:space="preserve">Társulásoknak és költségvetési szerveinek </t>
  </si>
  <si>
    <t xml:space="preserve">       Zalamenti és Őrségi Önkorm.Szoc. és Gyermekj.Társ.</t>
  </si>
  <si>
    <t>Zalalövői Napközi Otthonos Óvoda</t>
  </si>
  <si>
    <t>Körmend és Kistérésége Önk.Társ.</t>
  </si>
  <si>
    <t xml:space="preserve">     Nyugat-dtúli Regionális Hulladékgazd.Önk.Társ.</t>
  </si>
  <si>
    <t>K512</t>
  </si>
  <si>
    <t xml:space="preserve">Egyéb működési kiadások államháztartáson kivülre  </t>
  </si>
  <si>
    <t xml:space="preserve">Egyéb civil szervezetek </t>
  </si>
  <si>
    <t>K513</t>
  </si>
  <si>
    <t>Tartalékok</t>
  </si>
  <si>
    <t>K9</t>
  </si>
  <si>
    <t>K59112</t>
  </si>
  <si>
    <t>K9113</t>
  </si>
  <si>
    <t>Rövid lejáratú hitel, kölcsön  törlesztése</t>
  </si>
  <si>
    <t>K9121</t>
  </si>
  <si>
    <t xml:space="preserve">ÁH-n belüli megelőlegezések visszafizetése </t>
  </si>
  <si>
    <t>MŰKÖDÉSI TÖBBLET</t>
  </si>
  <si>
    <t>Rovat</t>
  </si>
  <si>
    <t>B21</t>
  </si>
  <si>
    <t>B25</t>
  </si>
  <si>
    <t>Egyéb felhalmozási célú támogatások bevételei ÁH-n belülről</t>
  </si>
  <si>
    <t xml:space="preserve">társulásoktól és ktgvetési szerveitől </t>
  </si>
  <si>
    <t>B51</t>
  </si>
  <si>
    <t xml:space="preserve">Immateriális javak értékesítése </t>
  </si>
  <si>
    <t>B52</t>
  </si>
  <si>
    <t xml:space="preserve">Ingatlanok értékesítése </t>
  </si>
  <si>
    <t>B53</t>
  </si>
  <si>
    <t xml:space="preserve">Egyéb tárgyi eszközök értékesítése </t>
  </si>
  <si>
    <t>B54</t>
  </si>
  <si>
    <t>Részesedések értékesítése</t>
  </si>
  <si>
    <t>B55</t>
  </si>
  <si>
    <t xml:space="preserve">Részesedések megszünéséhez kapcsolódó bevétel </t>
  </si>
  <si>
    <t xml:space="preserve">Felhalmozási célú átvett pénzeszközök </t>
  </si>
  <si>
    <t xml:space="preserve">Finanszirozási bevételek </t>
  </si>
  <si>
    <t xml:space="preserve">Hitel, kölcsön felvétel államháztartáson kivűlről </t>
  </si>
  <si>
    <t xml:space="preserve">FELHALMOZÁSI HIÁNY </t>
  </si>
  <si>
    <t>Egyéb felhalmozási célú kiadások</t>
  </si>
  <si>
    <t>K83</t>
  </si>
  <si>
    <t>Felhalmozási célú kölcsönök törlesztése áh.belülre</t>
  </si>
  <si>
    <t>K84</t>
  </si>
  <si>
    <t>Egyéb felhalmozási célú támogatások államháztartáson belülre</t>
  </si>
  <si>
    <t>önkormányzatoknak és ktgvetési szerveiknek</t>
  </si>
  <si>
    <t>K86</t>
  </si>
  <si>
    <t>Felhalmozási támogatási kölcsönök nyújtása áh.kivülre</t>
  </si>
  <si>
    <t>K89</t>
  </si>
  <si>
    <t xml:space="preserve">Egyéb felhalmozási célú támogatások államháztartáson kivűlre </t>
  </si>
  <si>
    <t>K9111</t>
  </si>
  <si>
    <t xml:space="preserve">Hosszú leljáratú hitelek, kölcsönök törlésztése </t>
  </si>
  <si>
    <t>K922</t>
  </si>
  <si>
    <t>FELHALMOZÁSI TÖBBLET</t>
  </si>
  <si>
    <t>ŐRIMAGYARÓSD KÖZSÉG ÖNKORMÁNYZATÁNAK
2017. ÉVI FELHALMOZÁSI BEVÉTELEINEK ÉS KIADÁSAINAK TELJESÍTÉSE KIEMELT ELŐIRÁNYZATONKÉNT</t>
  </si>
  <si>
    <t xml:space="preserve">Felhalmozási célú támogatások ÁH-n belülről </t>
  </si>
  <si>
    <t>ŐRIMAGYARÓSD KÖZSÉG ÖNKORMÁNYZATÁNAK
2017. ÉVI BERUHÁZÁSI ÉS FELÚJÍTÁSI KIADÁSAINAK TELJESÍTÉSE FELADATONKÉNT/CÉLONKÉNT</t>
  </si>
  <si>
    <t>K61</t>
  </si>
  <si>
    <t>BERUHÁZÁSOK</t>
  </si>
  <si>
    <t>Immateriális javak beszerzése</t>
  </si>
  <si>
    <t>K62</t>
  </si>
  <si>
    <t>K63</t>
  </si>
  <si>
    <t>K64</t>
  </si>
  <si>
    <t>K71</t>
  </si>
  <si>
    <t>Egyéb felhalmozási célú támogatás ÁH-n belülre</t>
  </si>
  <si>
    <t>A fenti előirányzatokból 2017. költségvetési év azon fejlesztési céljai, amelyek megvalósításához a Stabilitási tv. 3. § (1) bekezdése szerinti adósságot keletkeztető ügylet megkötése válik vagy válhat szükségessé</t>
  </si>
  <si>
    <t>ŐRIMAGYARÓSD KÖZSÉG ÖNKORMÁNYZATA
2017. ÉVI LÉTSZÁMADATAI</t>
  </si>
  <si>
    <t>választott tisztségviselői jogviszony</t>
  </si>
  <si>
    <t>ŐRIMAGYARÓSD KÖZSÉG ÖNKORMÁNYZATÁNAK
SAJÁT BEVÉTELEINEK ÉS ADÓSSÁGOT KELETKEZTETŐ ÜGYLETEKBŐL FENNÁLLÓ KÖTELEZETTSÉGEINEK KIMUTATÁSA</t>
  </si>
  <si>
    <t>ŐRIMAGYARÓSD KÖZSÉG ÖNKORMÁNYZATÁNAK</t>
  </si>
  <si>
    <t>2017. ÉVI MARADVÁNYKIMUTATÁSA</t>
  </si>
  <si>
    <t>2017. ÉVI VAGYONMÉRLEGE</t>
  </si>
  <si>
    <t>01.</t>
  </si>
  <si>
    <t>Közhatalmi eredményszemléletű bevételek</t>
  </si>
  <si>
    <t>02.</t>
  </si>
  <si>
    <t>Eszközök és szolgáltatások nettó eredményszemléletű bevételei</t>
  </si>
  <si>
    <t>03.</t>
  </si>
  <si>
    <t>Tevékenység egyéb nettó eredményszemléletű bevételei</t>
  </si>
  <si>
    <t>Tevékenység nettó eredményszemléletű bevételei</t>
  </si>
  <si>
    <t>04.</t>
  </si>
  <si>
    <t>Saját termelésű készletek állományváltozása</t>
  </si>
  <si>
    <t>05.</t>
  </si>
  <si>
    <t>Saját előállítású eszközök aktívált értéke</t>
  </si>
  <si>
    <t>Aktívált saját teljesítmények értéke</t>
  </si>
  <si>
    <t>06.</t>
  </si>
  <si>
    <t>Központi működési célú támogatások eredményszemléletű bevételei</t>
  </si>
  <si>
    <t>07.</t>
  </si>
  <si>
    <t>Egyéb működési célú támogatások eredményszemléletű bevételei</t>
  </si>
  <si>
    <t>08.</t>
  </si>
  <si>
    <t>Felhalmozási célú támogatások eredményszemléletű bevételei</t>
  </si>
  <si>
    <t>09.</t>
  </si>
  <si>
    <t>Különféle egyéb eredményszemléletű bevételek</t>
  </si>
  <si>
    <t>Eredményszemléletű bevételek</t>
  </si>
  <si>
    <t>10.</t>
  </si>
  <si>
    <t>Anyagköltség</t>
  </si>
  <si>
    <t>11.</t>
  </si>
  <si>
    <t>Igénybe vett szolgáltatások értéke</t>
  </si>
  <si>
    <t>12.</t>
  </si>
  <si>
    <t>Eladott áruk beszerzési értéke</t>
  </si>
  <si>
    <t>13.</t>
  </si>
  <si>
    <t>Eladott (közvetített) szolgáltatások értéke</t>
  </si>
  <si>
    <t>Anyagjellegű ráfordítások</t>
  </si>
  <si>
    <t>14.</t>
  </si>
  <si>
    <t>Bérköltség</t>
  </si>
  <si>
    <t>15.</t>
  </si>
  <si>
    <t>Személyi jellegű egyéb kifizetések</t>
  </si>
  <si>
    <t>16.</t>
  </si>
  <si>
    <t>Bérjárulékok</t>
  </si>
  <si>
    <t>Személyi jellegű ráfordítások</t>
  </si>
  <si>
    <t>Értékcsökkenési leírás</t>
  </si>
  <si>
    <t>Egyéb ráfordítások</t>
  </si>
  <si>
    <t>TEVÉKENYSÉGEK EREDMÉNYE</t>
  </si>
  <si>
    <t>17.</t>
  </si>
  <si>
    <t>Kapott (járó) osztalék és részesedés</t>
  </si>
  <si>
    <t>18.</t>
  </si>
  <si>
    <t>Részesedékeből szárm. eredményszemléletű bev, árfolyamnyer.</t>
  </si>
  <si>
    <t>19.</t>
  </si>
  <si>
    <t>Bef.pügyi eszközökből szárm.eredményszemléletű bev, árfolyamnyer.</t>
  </si>
  <si>
    <t>20.</t>
  </si>
  <si>
    <t>Kapott (járó) kamatok és kamatjellegű eredményszemléletű bevételek</t>
  </si>
  <si>
    <t>21.</t>
  </si>
  <si>
    <t>Pénzügyi műveletek egyéb eredményszemléletű bevételei</t>
  </si>
  <si>
    <t>Pénzügyi műveletek eredményszemléletű bevételei</t>
  </si>
  <si>
    <t>22.</t>
  </si>
  <si>
    <t>Részesedésekből származó ráfordítások, árfolyamveszteségek</t>
  </si>
  <si>
    <t>23.</t>
  </si>
  <si>
    <t>Bef.pügyi eszközökből származó ráfordítások, árfolyamveszteségek</t>
  </si>
  <si>
    <t>24.</t>
  </si>
  <si>
    <t>Fizetendő kamatok és és kamatjellegű ráfordítások</t>
  </si>
  <si>
    <t>25.</t>
  </si>
  <si>
    <t>Részesedések, értékpapírok, pénzeszközök értékvesztése</t>
  </si>
  <si>
    <t>26.</t>
  </si>
  <si>
    <t>Pénzügyi műveletek egyéb ráfordításai</t>
  </si>
  <si>
    <t>Pénzügyi műveletek ráfordításai</t>
  </si>
  <si>
    <t>PÉNZÜGYI MŰVELETEK EREDMÉNYE</t>
  </si>
  <si>
    <t>MÉRLEG SZERINTI EREDMÉNY</t>
  </si>
  <si>
    <t>ŐRIMAGYARÓSD KÖZSÉG ÖNKORMÁNYZATÁNAK
2017. ÉVI EREDMÉNYKIMUTATÁSA</t>
  </si>
  <si>
    <t>adatok Ft-ban</t>
  </si>
  <si>
    <t>egyéb fejezeti kezelésű előirányzatoktól</t>
  </si>
  <si>
    <t>elkülönített állami pénzalapoktól</t>
  </si>
  <si>
    <t>társulásoknak és költségvetési szerveiknek</t>
  </si>
  <si>
    <t>Központi kezelésű előirányzatok</t>
  </si>
  <si>
    <t>K42</t>
  </si>
  <si>
    <t>Egyéb pénzbeli és természetben gyerm.véd.támogatás</t>
  </si>
  <si>
    <t>2017. évi tény</t>
  </si>
  <si>
    <t>2020. évi terv</t>
  </si>
  <si>
    <t>2020.</t>
  </si>
  <si>
    <t>Településképi arculati kézikönyv</t>
  </si>
  <si>
    <t>Illetékek</t>
  </si>
  <si>
    <t>Helyi adók</t>
  </si>
  <si>
    <t>Gépjárműadó</t>
  </si>
  <si>
    <t>Kamatbevételek</t>
  </si>
  <si>
    <t>Bírság, pótlék</t>
  </si>
  <si>
    <t>Osztalék bevétel</t>
  </si>
  <si>
    <t>Vagyon bérbeadás, haszonbérlet, üzemeltetés, koncesszió bevételei</t>
  </si>
  <si>
    <t>Egyéb sajátos bevételek</t>
  </si>
  <si>
    <t>Saját bevételek összesen</t>
  </si>
  <si>
    <t>Készletértékesítés ellenértéke</t>
  </si>
  <si>
    <t>Hegyhátszentjakab Község Önkormányzata (Pankaszi KMB irodába informatikai eszköz beszerzéshez hozzájár.)</t>
  </si>
  <si>
    <t>Rákóczi Ferenc u. felújítása</t>
  </si>
  <si>
    <t>Orvosi rendelő és szolgálati lakás felújítása</t>
  </si>
  <si>
    <t>Csecsemő mérleg (védőnő)</t>
  </si>
  <si>
    <t>Hűtő (védőnő)</t>
  </si>
  <si>
    <t>Sarokcsiszoló</t>
  </si>
  <si>
    <t>Fúrógép</t>
  </si>
  <si>
    <t>Motorfűrész</t>
  </si>
  <si>
    <t>Sövényvágó</t>
  </si>
  <si>
    <t>III/4.</t>
  </si>
  <si>
    <t>Forgótőke elszámolása</t>
  </si>
  <si>
    <t>Követelés jellegű sajátos elszámolások</t>
  </si>
  <si>
    <t>F/1.</t>
  </si>
  <si>
    <t>F/2.</t>
  </si>
  <si>
    <t>F/3.</t>
  </si>
  <si>
    <t>III/3.</t>
  </si>
  <si>
    <t>Más szervezetet megillető bevételek elszámolása</t>
  </si>
  <si>
    <t>II/3</t>
  </si>
  <si>
    <t>Kötlségvetési évet követően esedékes követelés közhatalmi bevételre</t>
  </si>
  <si>
    <t>III/1</t>
  </si>
  <si>
    <t>J/1.</t>
  </si>
  <si>
    <t>J/2.</t>
  </si>
  <si>
    <t>J/3.</t>
  </si>
  <si>
    <t>(V.30.)</t>
  </si>
  <si>
    <t>3/2018. (V.30.) önkormányzati rendelet 1. melléklete</t>
  </si>
  <si>
    <t>3/2018. (V.30.) önkormányzati rendelet 2. melléklete</t>
  </si>
  <si>
    <t>3/2018. (V.30.) önkormányzati rendelet 3. melléklete</t>
  </si>
  <si>
    <t>3/2018. (V.30.) önkormányzati rendelet 4. melléklete</t>
  </si>
  <si>
    <t>3/2018. (V.30.) önkormányzati rendelet 5. melléklete</t>
  </si>
  <si>
    <t>3/2018. (V.30.) önkormányzati rendelet 6. melléklete</t>
  </si>
  <si>
    <t>3/2018. (V.30.) önkormányzati rendelet 7. melléklete</t>
  </si>
  <si>
    <t>3/2018. (V.30.) önkormányzati rendelet 8. melléklete</t>
  </si>
  <si>
    <t>3/2018. (V.30.) önkormányzati rendelet 9. melléklete</t>
  </si>
</sst>
</file>

<file path=xl/styles.xml><?xml version="1.0" encoding="utf-8"?>
<styleSheet xmlns="http://schemas.openxmlformats.org/spreadsheetml/2006/main">
  <numFmts count="1">
    <numFmt numFmtId="43" formatCode="_-* #,##0.00\ _F_t_-;\-* #,##0.00\ _F_t_-;_-* &quot;-&quot;??\ _F_t_-;_-@_-"/>
  </numFmts>
  <fonts count="23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b/>
      <sz val="10"/>
      <name val="Arial Narrow"/>
      <family val="2"/>
      <charset val="238"/>
    </font>
    <font>
      <sz val="10"/>
      <name val="Arial Narrow"/>
      <family val="2"/>
      <charset val="238"/>
    </font>
    <font>
      <sz val="10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i/>
      <sz val="10"/>
      <name val="Arial Narrow"/>
      <family val="2"/>
      <charset val="238"/>
    </font>
    <font>
      <b/>
      <sz val="12"/>
      <name val="Arial Narrow"/>
      <family val="2"/>
      <charset val="238"/>
    </font>
    <font>
      <sz val="12"/>
      <color theme="1"/>
      <name val="Calibri"/>
      <family val="2"/>
      <charset val="238"/>
      <scheme val="minor"/>
    </font>
    <font>
      <sz val="12"/>
      <name val="Arial Narrow"/>
      <family val="2"/>
      <charset val="238"/>
    </font>
    <font>
      <sz val="10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1"/>
      <name val="Arial Narrow"/>
      <family val="2"/>
      <charset val="238"/>
    </font>
    <font>
      <b/>
      <i/>
      <sz val="10"/>
      <name val="Arial Narrow"/>
      <family val="2"/>
      <charset val="238"/>
    </font>
    <font>
      <b/>
      <i/>
      <sz val="11"/>
      <name val="Arial Narrow"/>
      <family val="2"/>
      <charset val="238"/>
    </font>
    <font>
      <sz val="9"/>
      <name val="Arial Narrow"/>
      <family val="2"/>
      <charset val="238"/>
    </font>
    <font>
      <b/>
      <sz val="10"/>
      <name val="Arial CE"/>
      <charset val="238"/>
    </font>
    <font>
      <u/>
      <sz val="12"/>
      <color indexed="12"/>
      <name val="Times New Roman CE"/>
      <charset val="238"/>
    </font>
    <font>
      <u/>
      <sz val="12"/>
      <color indexed="36"/>
      <name val="Times New Roman CE"/>
      <charset val="238"/>
    </font>
    <font>
      <sz val="10"/>
      <name val="Arial CE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10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</borders>
  <cellStyleXfs count="13">
    <xf numFmtId="0" fontId="0" fillId="0" borderId="0"/>
    <xf numFmtId="9" fontId="2" fillId="0" borderId="0" applyFont="0" applyFill="0" applyBorder="0" applyAlignment="0" applyProtection="0"/>
    <xf numFmtId="0" fontId="1" fillId="0" borderId="0"/>
    <xf numFmtId="43" fontId="2" fillId="0" borderId="0" applyFont="0" applyFill="0" applyBorder="0" applyAlignment="0" applyProtection="0"/>
    <xf numFmtId="0" fontId="1" fillId="0" borderId="0"/>
    <xf numFmtId="0" fontId="2" fillId="0" borderId="0"/>
    <xf numFmtId="0" fontId="2" fillId="0" borderId="0"/>
    <xf numFmtId="0" fontId="14" fillId="0" borderId="0"/>
    <xf numFmtId="43" fontId="1" fillId="0" borderId="0" applyFont="0" applyFill="0" applyBorder="0" applyAlignment="0" applyProtection="0"/>
    <xf numFmtId="0" fontId="20" fillId="0" borderId="0" applyNumberFormat="0" applyFill="0" applyBorder="0" applyAlignment="0" applyProtection="0">
      <alignment vertical="top"/>
      <protection locked="0"/>
    </xf>
    <xf numFmtId="0" fontId="21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22" fillId="0" borderId="0"/>
  </cellStyleXfs>
  <cellXfs count="52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4" fillId="0" borderId="6" xfId="0" applyFont="1" applyBorder="1"/>
    <xf numFmtId="0" fontId="4" fillId="0" borderId="7" xfId="0" applyFont="1" applyBorder="1"/>
    <xf numFmtId="0" fontId="0" fillId="0" borderId="0" xfId="0" applyAlignment="1">
      <alignment horizontal="right"/>
    </xf>
    <xf numFmtId="0" fontId="4" fillId="0" borderId="8" xfId="0" applyFont="1" applyBorder="1"/>
    <xf numFmtId="0" fontId="4" fillId="0" borderId="0" xfId="0" applyFont="1" applyAlignment="1">
      <alignment horizontal="center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0" fillId="0" borderId="12" xfId="0" applyBorder="1"/>
    <xf numFmtId="0" fontId="4" fillId="0" borderId="8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 wrapText="1"/>
    </xf>
    <xf numFmtId="0" fontId="6" fillId="0" borderId="0" xfId="0" applyFont="1"/>
    <xf numFmtId="0" fontId="6" fillId="0" borderId="0" xfId="0" applyFont="1" applyAlignment="1">
      <alignment horizontal="right"/>
    </xf>
    <xf numFmtId="0" fontId="5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  <xf numFmtId="0" fontId="5" fillId="0" borderId="0" xfId="0" applyFont="1"/>
    <xf numFmtId="0" fontId="6" fillId="0" borderId="18" xfId="0" applyFont="1" applyBorder="1"/>
    <xf numFmtId="0" fontId="6" fillId="0" borderId="19" xfId="0" applyFont="1" applyBorder="1"/>
    <xf numFmtId="0" fontId="6" fillId="0" borderId="0" xfId="0" applyFont="1" applyBorder="1"/>
    <xf numFmtId="0" fontId="6" fillId="0" borderId="38" xfId="0" applyFont="1" applyBorder="1"/>
    <xf numFmtId="0" fontId="6" fillId="0" borderId="26" xfId="0" applyFont="1" applyBorder="1"/>
    <xf numFmtId="0" fontId="5" fillId="0" borderId="25" xfId="0" applyFont="1" applyBorder="1"/>
    <xf numFmtId="0" fontId="6" fillId="0" borderId="48" xfId="0" applyFont="1" applyBorder="1"/>
    <xf numFmtId="0" fontId="6" fillId="0" borderId="30" xfId="0" applyFont="1" applyBorder="1" applyAlignment="1">
      <alignment vertical="center"/>
    </xf>
    <xf numFmtId="0" fontId="6" fillId="0" borderId="55" xfId="0" applyFont="1" applyBorder="1"/>
    <xf numFmtId="0" fontId="6" fillId="0" borderId="48" xfId="0" applyFont="1" applyBorder="1" applyAlignment="1">
      <alignment vertical="center"/>
    </xf>
    <xf numFmtId="0" fontId="7" fillId="0" borderId="0" xfId="0" applyFont="1"/>
    <xf numFmtId="0" fontId="5" fillId="0" borderId="40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5" fillId="0" borderId="17" xfId="0" applyFont="1" applyBorder="1"/>
    <xf numFmtId="0" fontId="6" fillId="0" borderId="17" xfId="0" applyFont="1" applyBorder="1"/>
    <xf numFmtId="0" fontId="6" fillId="0" borderId="62" xfId="0" applyFont="1" applyBorder="1"/>
    <xf numFmtId="0" fontId="6" fillId="0" borderId="43" xfId="0" applyFont="1" applyBorder="1"/>
    <xf numFmtId="0" fontId="6" fillId="0" borderId="68" xfId="0" applyFont="1" applyBorder="1"/>
    <xf numFmtId="0" fontId="5" fillId="0" borderId="44" xfId="0" applyFont="1" applyBorder="1"/>
    <xf numFmtId="0" fontId="6" fillId="0" borderId="45" xfId="0" applyFont="1" applyBorder="1"/>
    <xf numFmtId="0" fontId="6" fillId="0" borderId="1" xfId="0" applyFont="1" applyBorder="1" applyAlignment="1">
      <alignment wrapText="1"/>
    </xf>
    <xf numFmtId="3" fontId="6" fillId="0" borderId="1" xfId="0" applyNumberFormat="1" applyFont="1" applyBorder="1"/>
    <xf numFmtId="3" fontId="6" fillId="0" borderId="13" xfId="0" applyNumberFormat="1" applyFont="1" applyBorder="1"/>
    <xf numFmtId="3" fontId="6" fillId="0" borderId="2" xfId="0" applyNumberFormat="1" applyFont="1" applyBorder="1"/>
    <xf numFmtId="3" fontId="6" fillId="0" borderId="3" xfId="0" applyNumberFormat="1" applyFont="1" applyBorder="1"/>
    <xf numFmtId="0" fontId="6" fillId="0" borderId="20" xfId="0" applyFont="1" applyBorder="1"/>
    <xf numFmtId="3" fontId="6" fillId="0" borderId="27" xfId="0" applyNumberFormat="1" applyFont="1" applyBorder="1"/>
    <xf numFmtId="0" fontId="5" fillId="0" borderId="34" xfId="0" applyFont="1" applyBorder="1" applyAlignment="1">
      <alignment wrapText="1"/>
    </xf>
    <xf numFmtId="3" fontId="5" fillId="0" borderId="34" xfId="0" applyNumberFormat="1" applyFont="1" applyBorder="1"/>
    <xf numFmtId="3" fontId="5" fillId="0" borderId="66" xfId="0" applyNumberFormat="1" applyFont="1" applyBorder="1"/>
    <xf numFmtId="3" fontId="5" fillId="0" borderId="69" xfId="0" applyNumberFormat="1" applyFont="1" applyBorder="1"/>
    <xf numFmtId="3" fontId="5" fillId="0" borderId="46" xfId="0" applyNumberFormat="1" applyFont="1" applyBorder="1"/>
    <xf numFmtId="0" fontId="5" fillId="0" borderId="47" xfId="0" applyFont="1" applyBorder="1"/>
    <xf numFmtId="3" fontId="5" fillId="0" borderId="35" xfId="0" applyNumberFormat="1" applyFont="1" applyBorder="1"/>
    <xf numFmtId="0" fontId="6" fillId="0" borderId="4" xfId="0" applyFont="1" applyBorder="1" applyAlignment="1">
      <alignment wrapText="1"/>
    </xf>
    <xf numFmtId="3" fontId="6" fillId="0" borderId="4" xfId="0" applyNumberFormat="1" applyFont="1" applyBorder="1"/>
    <xf numFmtId="3" fontId="6" fillId="0" borderId="14" xfId="0" applyNumberFormat="1" applyFont="1" applyBorder="1"/>
    <xf numFmtId="3" fontId="6" fillId="0" borderId="5" xfId="0" applyNumberFormat="1" applyFont="1" applyBorder="1"/>
    <xf numFmtId="3" fontId="6" fillId="0" borderId="12" xfId="0" applyNumberFormat="1" applyFont="1" applyBorder="1"/>
    <xf numFmtId="0" fontId="6" fillId="0" borderId="22" xfId="0" applyFont="1" applyBorder="1"/>
    <xf numFmtId="0" fontId="6" fillId="0" borderId="33" xfId="0" applyFont="1" applyBorder="1"/>
    <xf numFmtId="0" fontId="6" fillId="0" borderId="27" xfId="0" applyFont="1" applyBorder="1"/>
    <xf numFmtId="0" fontId="5" fillId="0" borderId="10" xfId="0" applyFont="1" applyBorder="1" applyAlignment="1">
      <alignment wrapText="1"/>
    </xf>
    <xf numFmtId="3" fontId="5" fillId="0" borderId="10" xfId="0" applyNumberFormat="1" applyFont="1" applyBorder="1"/>
    <xf numFmtId="3" fontId="5" fillId="0" borderId="63" xfId="0" applyNumberFormat="1" applyFont="1" applyBorder="1"/>
    <xf numFmtId="3" fontId="5" fillId="0" borderId="9" xfId="0" applyNumberFormat="1" applyFont="1" applyBorder="1"/>
    <xf numFmtId="3" fontId="5" fillId="0" borderId="11" xfId="0" applyNumberFormat="1" applyFont="1" applyBorder="1"/>
    <xf numFmtId="0" fontId="5" fillId="0" borderId="23" xfId="0" applyFont="1" applyBorder="1"/>
    <xf numFmtId="3" fontId="5" fillId="0" borderId="39" xfId="0" applyNumberFormat="1" applyFont="1" applyBorder="1"/>
    <xf numFmtId="0" fontId="5" fillId="0" borderId="49" xfId="0" applyFont="1" applyBorder="1" applyAlignment="1">
      <alignment wrapText="1"/>
    </xf>
    <xf numFmtId="3" fontId="5" fillId="0" borderId="49" xfId="0" applyNumberFormat="1" applyFont="1" applyBorder="1"/>
    <xf numFmtId="3" fontId="5" fillId="0" borderId="67" xfId="0" applyNumberFormat="1" applyFont="1" applyBorder="1"/>
    <xf numFmtId="3" fontId="5" fillId="0" borderId="70" xfId="0" applyNumberFormat="1" applyFont="1" applyBorder="1"/>
    <xf numFmtId="3" fontId="5" fillId="0" borderId="50" xfId="0" applyNumberFormat="1" applyFont="1" applyBorder="1"/>
    <xf numFmtId="0" fontId="5" fillId="0" borderId="51" xfId="0" applyFont="1" applyBorder="1"/>
    <xf numFmtId="3" fontId="5" fillId="0" borderId="52" xfId="0" applyNumberFormat="1" applyFont="1" applyBorder="1"/>
    <xf numFmtId="0" fontId="6" fillId="2" borderId="22" xfId="0" applyFont="1" applyFill="1" applyBorder="1" applyAlignment="1">
      <alignment vertical="center"/>
    </xf>
    <xf numFmtId="0" fontId="6" fillId="2" borderId="4" xfId="0" applyFont="1" applyFill="1" applyBorder="1" applyAlignment="1">
      <alignment wrapText="1"/>
    </xf>
    <xf numFmtId="3" fontId="6" fillId="2" borderId="4" xfId="0" applyNumberFormat="1" applyFont="1" applyFill="1" applyBorder="1"/>
    <xf numFmtId="3" fontId="6" fillId="2" borderId="14" xfId="0" applyNumberFormat="1" applyFont="1" applyFill="1" applyBorder="1"/>
    <xf numFmtId="3" fontId="6" fillId="2" borderId="5" xfId="0" applyNumberFormat="1" applyFont="1" applyFill="1" applyBorder="1"/>
    <xf numFmtId="0" fontId="6" fillId="2" borderId="12" xfId="0" applyFont="1" applyFill="1" applyBorder="1"/>
    <xf numFmtId="0" fontId="6" fillId="2" borderId="33" xfId="0" applyFont="1" applyFill="1" applyBorder="1"/>
    <xf numFmtId="0" fontId="6" fillId="0" borderId="10" xfId="0" applyFont="1" applyBorder="1" applyAlignment="1">
      <alignment wrapText="1"/>
    </xf>
    <xf numFmtId="3" fontId="6" fillId="0" borderId="10" xfId="0" applyNumberFormat="1" applyFont="1" applyBorder="1"/>
    <xf numFmtId="3" fontId="6" fillId="0" borderId="63" xfId="0" applyNumberFormat="1" applyFont="1" applyBorder="1"/>
    <xf numFmtId="3" fontId="6" fillId="0" borderId="11" xfId="0" applyNumberFormat="1" applyFont="1" applyBorder="1"/>
    <xf numFmtId="3" fontId="6" fillId="0" borderId="9" xfId="0" applyNumberFormat="1" applyFont="1" applyBorder="1"/>
    <xf numFmtId="0" fontId="6" fillId="2" borderId="23" xfId="0" applyFont="1" applyFill="1" applyBorder="1" applyAlignment="1">
      <alignment vertical="center"/>
    </xf>
    <xf numFmtId="0" fontId="6" fillId="2" borderId="10" xfId="0" applyFont="1" applyFill="1" applyBorder="1" applyAlignment="1">
      <alignment wrapText="1"/>
    </xf>
    <xf numFmtId="3" fontId="6" fillId="2" borderId="10" xfId="0" applyNumberFormat="1" applyFont="1" applyFill="1" applyBorder="1"/>
    <xf numFmtId="3" fontId="6" fillId="2" borderId="63" xfId="0" applyNumberFormat="1" applyFont="1" applyFill="1" applyBorder="1"/>
    <xf numFmtId="3" fontId="6" fillId="2" borderId="11" xfId="0" applyNumberFormat="1" applyFont="1" applyFill="1" applyBorder="1"/>
    <xf numFmtId="0" fontId="6" fillId="2" borderId="9" xfId="0" applyFont="1" applyFill="1" applyBorder="1"/>
    <xf numFmtId="0" fontId="6" fillId="2" borderId="39" xfId="0" applyFont="1" applyFill="1" applyBorder="1"/>
    <xf numFmtId="0" fontId="6" fillId="0" borderId="17" xfId="0" applyFont="1" applyBorder="1" applyAlignment="1">
      <alignment wrapText="1"/>
    </xf>
    <xf numFmtId="3" fontId="6" fillId="0" borderId="17" xfId="0" applyNumberFormat="1" applyFont="1" applyBorder="1"/>
    <xf numFmtId="3" fontId="6" fillId="0" borderId="62" xfId="0" applyNumberFormat="1" applyFont="1" applyBorder="1"/>
    <xf numFmtId="3" fontId="6" fillId="0" borderId="43" xfId="0" applyNumberFormat="1" applyFont="1" applyBorder="1"/>
    <xf numFmtId="3" fontId="6" fillId="0" borderId="68" xfId="0" applyNumberFormat="1" applyFont="1" applyBorder="1"/>
    <xf numFmtId="0" fontId="6" fillId="0" borderId="34" xfId="0" applyFont="1" applyBorder="1" applyAlignment="1">
      <alignment wrapText="1"/>
    </xf>
    <xf numFmtId="3" fontId="6" fillId="0" borderId="34" xfId="0" applyNumberFormat="1" applyFont="1" applyBorder="1"/>
    <xf numFmtId="3" fontId="6" fillId="0" borderId="66" xfId="0" applyNumberFormat="1" applyFont="1" applyBorder="1"/>
    <xf numFmtId="3" fontId="6" fillId="0" borderId="46" xfId="0" applyNumberFormat="1" applyFont="1" applyBorder="1"/>
    <xf numFmtId="3" fontId="6" fillId="0" borderId="69" xfId="0" applyNumberFormat="1" applyFont="1" applyBorder="1"/>
    <xf numFmtId="0" fontId="6" fillId="0" borderId="35" xfId="0" applyFont="1" applyBorder="1"/>
    <xf numFmtId="0" fontId="5" fillId="0" borderId="15" xfId="0" applyFont="1" applyBorder="1" applyAlignment="1">
      <alignment wrapText="1"/>
    </xf>
    <xf numFmtId="3" fontId="5" fillId="0" borderId="15" xfId="0" applyNumberFormat="1" applyFont="1" applyBorder="1"/>
    <xf numFmtId="3" fontId="5" fillId="0" borderId="36" xfId="0" applyNumberFormat="1" applyFont="1" applyBorder="1"/>
    <xf numFmtId="3" fontId="5" fillId="0" borderId="71" xfId="0" applyNumberFormat="1" applyFont="1" applyBorder="1"/>
    <xf numFmtId="3" fontId="5" fillId="0" borderId="53" xfId="0" applyNumberFormat="1" applyFont="1" applyBorder="1"/>
    <xf numFmtId="0" fontId="6" fillId="0" borderId="54" xfId="0" applyFont="1" applyBorder="1" applyAlignment="1">
      <alignment vertical="center"/>
    </xf>
    <xf numFmtId="3" fontId="5" fillId="0" borderId="31" xfId="0" applyNumberFormat="1" applyFont="1" applyBorder="1"/>
    <xf numFmtId="0" fontId="6" fillId="0" borderId="51" xfId="0" applyFont="1" applyBorder="1" applyAlignment="1">
      <alignment vertical="center"/>
    </xf>
    <xf numFmtId="0" fontId="6" fillId="0" borderId="55" xfId="0" applyFont="1" applyBorder="1" applyAlignment="1">
      <alignment vertical="center"/>
    </xf>
    <xf numFmtId="0" fontId="6" fillId="0" borderId="25" xfId="0" applyFont="1" applyBorder="1" applyAlignment="1">
      <alignment vertical="center"/>
    </xf>
    <xf numFmtId="0" fontId="6" fillId="0" borderId="72" xfId="0" applyFont="1" applyBorder="1" applyAlignment="1">
      <alignment vertical="center"/>
    </xf>
    <xf numFmtId="0" fontId="6" fillId="0" borderId="68" xfId="0" applyFont="1" applyBorder="1" applyAlignment="1">
      <alignment vertical="center"/>
    </xf>
    <xf numFmtId="0" fontId="5" fillId="0" borderId="56" xfId="0" applyFont="1" applyBorder="1" applyAlignment="1">
      <alignment wrapText="1"/>
    </xf>
    <xf numFmtId="3" fontId="5" fillId="0" borderId="56" xfId="0" applyNumberFormat="1" applyFont="1" applyBorder="1"/>
    <xf numFmtId="3" fontId="5" fillId="0" borderId="61" xfId="0" applyNumberFormat="1" applyFont="1" applyBorder="1"/>
    <xf numFmtId="3" fontId="5" fillId="0" borderId="72" xfId="0" applyNumberFormat="1" applyFont="1" applyBorder="1"/>
    <xf numFmtId="3" fontId="5" fillId="0" borderId="57" xfId="0" applyNumberFormat="1" applyFont="1" applyBorder="1"/>
    <xf numFmtId="0" fontId="5" fillId="0" borderId="58" xfId="0" applyFont="1" applyBorder="1"/>
    <xf numFmtId="3" fontId="5" fillId="0" borderId="59" xfId="0" applyNumberFormat="1" applyFont="1" applyBorder="1"/>
    <xf numFmtId="0" fontId="5" fillId="0" borderId="42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 wrapText="1"/>
    </xf>
    <xf numFmtId="0" fontId="5" fillId="0" borderId="73" xfId="0" applyFont="1" applyBorder="1" applyAlignment="1">
      <alignment horizontal="center" vertical="center" wrapText="1"/>
    </xf>
    <xf numFmtId="0" fontId="5" fillId="0" borderId="65" xfId="0" applyFont="1" applyBorder="1" applyAlignment="1">
      <alignment horizontal="center" vertical="center" wrapText="1"/>
    </xf>
    <xf numFmtId="0" fontId="6" fillId="0" borderId="49" xfId="0" applyFont="1" applyBorder="1" applyAlignment="1">
      <alignment horizontal="center" vertical="center"/>
    </xf>
    <xf numFmtId="0" fontId="6" fillId="0" borderId="4" xfId="0" applyFont="1" applyBorder="1" applyAlignment="1">
      <alignment horizontal="left" vertical="center"/>
    </xf>
    <xf numFmtId="3" fontId="6" fillId="0" borderId="4" xfId="0" applyNumberFormat="1" applyFont="1" applyBorder="1" applyAlignment="1">
      <alignment horizontal="right"/>
    </xf>
    <xf numFmtId="3" fontId="6" fillId="0" borderId="74" xfId="0" applyNumberFormat="1" applyFont="1" applyBorder="1" applyAlignment="1">
      <alignment horizontal="right"/>
    </xf>
    <xf numFmtId="9" fontId="6" fillId="0" borderId="90" xfId="1" applyFont="1" applyBorder="1" applyAlignment="1">
      <alignment horizontal="right"/>
    </xf>
    <xf numFmtId="0" fontId="6" fillId="0" borderId="18" xfId="0" applyFont="1" applyBorder="1" applyAlignment="1">
      <alignment horizontal="right"/>
    </xf>
    <xf numFmtId="0" fontId="6" fillId="0" borderId="1" xfId="0" applyFont="1" applyBorder="1"/>
    <xf numFmtId="0" fontId="9" fillId="0" borderId="18" xfId="0" applyFont="1" applyBorder="1" applyAlignment="1">
      <alignment horizontal="right"/>
    </xf>
    <xf numFmtId="0" fontId="9" fillId="0" borderId="1" xfId="0" applyFont="1" applyBorder="1"/>
    <xf numFmtId="0" fontId="6" fillId="0" borderId="34" xfId="0" applyFont="1" applyBorder="1"/>
    <xf numFmtId="0" fontId="5" fillId="0" borderId="26" xfId="0" applyFont="1" applyBorder="1"/>
    <xf numFmtId="0" fontId="5" fillId="0" borderId="4" xfId="0" applyFont="1" applyBorder="1"/>
    <xf numFmtId="9" fontId="6" fillId="0" borderId="91" xfId="1" applyFont="1" applyBorder="1"/>
    <xf numFmtId="3" fontId="5" fillId="0" borderId="80" xfId="0" applyNumberFormat="1" applyFont="1" applyBorder="1"/>
    <xf numFmtId="3" fontId="5" fillId="0" borderId="17" xfId="0" applyNumberFormat="1" applyFont="1" applyBorder="1"/>
    <xf numFmtId="9" fontId="5" fillId="0" borderId="64" xfId="1" applyFont="1" applyBorder="1"/>
    <xf numFmtId="3" fontId="6" fillId="0" borderId="78" xfId="0" applyNumberFormat="1" applyFont="1" applyBorder="1"/>
    <xf numFmtId="9" fontId="6" fillId="0" borderId="92" xfId="1" applyFont="1" applyBorder="1"/>
    <xf numFmtId="3" fontId="5" fillId="0" borderId="4" xfId="0" applyNumberFormat="1" applyFont="1" applyBorder="1"/>
    <xf numFmtId="9" fontId="5" fillId="0" borderId="90" xfId="1" applyFont="1" applyBorder="1"/>
    <xf numFmtId="3" fontId="6" fillId="0" borderId="76" xfId="0" applyNumberFormat="1" applyFont="1" applyBorder="1"/>
    <xf numFmtId="0" fontId="6" fillId="0" borderId="10" xfId="0" applyFont="1" applyBorder="1"/>
    <xf numFmtId="0" fontId="5" fillId="0" borderId="48" xfId="0" applyFont="1" applyBorder="1"/>
    <xf numFmtId="0" fontId="5" fillId="0" borderId="55" xfId="0" applyFont="1" applyBorder="1"/>
    <xf numFmtId="0" fontId="6" fillId="0" borderId="56" xfId="0" applyFont="1" applyBorder="1"/>
    <xf numFmtId="0" fontId="5" fillId="0" borderId="49" xfId="0" applyFont="1" applyBorder="1"/>
    <xf numFmtId="3" fontId="9" fillId="0" borderId="1" xfId="0" applyNumberFormat="1" applyFont="1" applyBorder="1"/>
    <xf numFmtId="3" fontId="9" fillId="0" borderId="76" xfId="0" applyNumberFormat="1" applyFont="1" applyBorder="1"/>
    <xf numFmtId="9" fontId="9" fillId="0" borderId="91" xfId="1" applyFont="1" applyBorder="1"/>
    <xf numFmtId="0" fontId="6" fillId="0" borderId="0" xfId="2" applyFont="1"/>
    <xf numFmtId="0" fontId="6" fillId="0" borderId="0" xfId="2" applyFont="1" applyAlignment="1">
      <alignment horizontal="right"/>
    </xf>
    <xf numFmtId="0" fontId="1" fillId="0" borderId="0" xfId="2"/>
    <xf numFmtId="0" fontId="5" fillId="0" borderId="0" xfId="2" applyFont="1" applyAlignment="1">
      <alignment horizontal="center" wrapText="1"/>
    </xf>
    <xf numFmtId="0" fontId="6" fillId="0" borderId="0" xfId="2" applyFont="1" applyAlignment="1">
      <alignment horizontal="center"/>
    </xf>
    <xf numFmtId="0" fontId="5" fillId="0" borderId="48" xfId="2" applyFont="1" applyBorder="1" applyAlignment="1">
      <alignment horizontal="left" vertical="center"/>
    </xf>
    <xf numFmtId="0" fontId="6" fillId="0" borderId="49" xfId="2" applyFont="1" applyBorder="1" applyAlignment="1">
      <alignment horizontal="center" vertical="center"/>
    </xf>
    <xf numFmtId="0" fontId="6" fillId="0" borderId="52" xfId="2" applyFont="1" applyBorder="1" applyAlignment="1">
      <alignment horizontal="center"/>
    </xf>
    <xf numFmtId="0" fontId="5" fillId="0" borderId="25" xfId="2" applyFont="1" applyBorder="1"/>
    <xf numFmtId="0" fontId="5" fillId="0" borderId="17" xfId="2" applyFont="1" applyBorder="1"/>
    <xf numFmtId="0" fontId="6" fillId="0" borderId="18" xfId="2" applyFont="1" applyBorder="1" applyAlignment="1">
      <alignment horizontal="right"/>
    </xf>
    <xf numFmtId="0" fontId="6" fillId="0" borderId="1" xfId="2" applyFont="1" applyBorder="1"/>
    <xf numFmtId="0" fontId="6" fillId="0" borderId="26" xfId="2" applyFont="1" applyBorder="1" applyAlignment="1">
      <alignment horizontal="right"/>
    </xf>
    <xf numFmtId="0" fontId="6" fillId="0" borderId="4" xfId="2" applyFont="1" applyBorder="1"/>
    <xf numFmtId="0" fontId="5" fillId="0" borderId="26" xfId="2" applyFont="1" applyBorder="1" applyAlignment="1">
      <alignment horizontal="left"/>
    </xf>
    <xf numFmtId="0" fontId="5" fillId="0" borderId="4" xfId="2" applyFont="1" applyBorder="1"/>
    <xf numFmtId="0" fontId="6" fillId="0" borderId="1" xfId="2" applyFont="1" applyBorder="1" applyAlignment="1">
      <alignment wrapText="1"/>
    </xf>
    <xf numFmtId="0" fontId="6" fillId="0" borderId="1" xfId="2" applyFont="1" applyFill="1" applyBorder="1" applyAlignment="1">
      <alignment wrapText="1"/>
    </xf>
    <xf numFmtId="0" fontId="10" fillId="0" borderId="26" xfId="2" applyFont="1" applyBorder="1" applyAlignment="1">
      <alignment horizontal="left" vertical="center"/>
    </xf>
    <xf numFmtId="0" fontId="10" fillId="0" borderId="4" xfId="2" applyFont="1" applyBorder="1" applyAlignment="1">
      <alignment horizontal="left" vertical="center"/>
    </xf>
    <xf numFmtId="0" fontId="11" fillId="0" borderId="0" xfId="2" applyFont="1"/>
    <xf numFmtId="0" fontId="5" fillId="0" borderId="26" xfId="2" applyFont="1" applyBorder="1" applyAlignment="1">
      <alignment horizontal="left" vertical="center"/>
    </xf>
    <xf numFmtId="0" fontId="5" fillId="0" borderId="4" xfId="2" applyFont="1" applyBorder="1" applyAlignment="1">
      <alignment horizontal="left" vertical="center"/>
    </xf>
    <xf numFmtId="0" fontId="8" fillId="0" borderId="0" xfId="2" applyFont="1"/>
    <xf numFmtId="0" fontId="6" fillId="0" borderId="26" xfId="2" applyFont="1" applyBorder="1" applyAlignment="1">
      <alignment horizontal="right" vertical="center"/>
    </xf>
    <xf numFmtId="0" fontId="6" fillId="0" borderId="4" xfId="2" applyFont="1" applyBorder="1" applyAlignment="1">
      <alignment horizontal="left" vertical="center"/>
    </xf>
    <xf numFmtId="0" fontId="8" fillId="0" borderId="0" xfId="2" applyFont="1" applyAlignment="1">
      <alignment horizontal="left"/>
    </xf>
    <xf numFmtId="0" fontId="5" fillId="0" borderId="18" xfId="2" applyFont="1" applyBorder="1" applyAlignment="1">
      <alignment horizontal="left" vertical="center"/>
    </xf>
    <xf numFmtId="0" fontId="5" fillId="0" borderId="1" xfId="2" applyFont="1" applyBorder="1" applyAlignment="1">
      <alignment horizontal="left" vertical="center"/>
    </xf>
    <xf numFmtId="0" fontId="6" fillId="0" borderId="30" xfId="2" applyFont="1" applyBorder="1" applyAlignment="1">
      <alignment horizontal="right" vertical="center"/>
    </xf>
    <xf numFmtId="0" fontId="6" fillId="0" borderId="15" xfId="2" applyFont="1" applyBorder="1" applyAlignment="1">
      <alignment horizontal="left" vertical="center"/>
    </xf>
    <xf numFmtId="0" fontId="6" fillId="0" borderId="18" xfId="2" applyFont="1" applyBorder="1" applyAlignment="1">
      <alignment horizontal="right" vertical="center"/>
    </xf>
    <xf numFmtId="0" fontId="6" fillId="0" borderId="1" xfId="2" applyFont="1" applyBorder="1" applyAlignment="1">
      <alignment horizontal="left" vertical="center"/>
    </xf>
    <xf numFmtId="0" fontId="6" fillId="0" borderId="10" xfId="2" applyFont="1" applyBorder="1" applyAlignment="1">
      <alignment horizontal="left" vertical="center"/>
    </xf>
    <xf numFmtId="0" fontId="6" fillId="0" borderId="38" xfId="2" applyFont="1" applyBorder="1" applyAlignment="1">
      <alignment horizontal="right" vertical="center"/>
    </xf>
    <xf numFmtId="0" fontId="10" fillId="0" borderId="18" xfId="2" applyFont="1" applyBorder="1" applyAlignment="1">
      <alignment horizontal="left"/>
    </xf>
    <xf numFmtId="0" fontId="10" fillId="0" borderId="1" xfId="2" applyFont="1" applyBorder="1" applyAlignment="1">
      <alignment wrapText="1"/>
    </xf>
    <xf numFmtId="0" fontId="10" fillId="0" borderId="26" xfId="2" applyFont="1" applyBorder="1"/>
    <xf numFmtId="0" fontId="10" fillId="0" borderId="4" xfId="2" applyFont="1" applyBorder="1"/>
    <xf numFmtId="0" fontId="6" fillId="0" borderId="10" xfId="2" applyFont="1" applyBorder="1"/>
    <xf numFmtId="0" fontId="10" fillId="0" borderId="48" xfId="2" applyFont="1" applyBorder="1"/>
    <xf numFmtId="0" fontId="12" fillId="0" borderId="49" xfId="2" applyFont="1" applyBorder="1"/>
    <xf numFmtId="0" fontId="5" fillId="0" borderId="55" xfId="2" applyFont="1" applyBorder="1"/>
    <xf numFmtId="0" fontId="6" fillId="0" borderId="56" xfId="2" applyFont="1" applyBorder="1"/>
    <xf numFmtId="0" fontId="5" fillId="0" borderId="59" xfId="2" applyFont="1" applyBorder="1"/>
    <xf numFmtId="0" fontId="5" fillId="0" borderId="40" xfId="2" applyFont="1" applyBorder="1" applyAlignment="1">
      <alignment horizontal="left" vertical="center"/>
    </xf>
    <xf numFmtId="0" fontId="6" fillId="0" borderId="42" xfId="2" applyFont="1" applyBorder="1" applyAlignment="1">
      <alignment horizontal="center" vertical="center"/>
    </xf>
    <xf numFmtId="0" fontId="6" fillId="0" borderId="60" xfId="2" applyFont="1" applyBorder="1" applyAlignment="1">
      <alignment horizontal="center"/>
    </xf>
    <xf numFmtId="0" fontId="10" fillId="0" borderId="18" xfId="2" applyFont="1" applyBorder="1" applyAlignment="1">
      <alignment horizontal="left" vertical="center"/>
    </xf>
    <xf numFmtId="0" fontId="10" fillId="0" borderId="1" xfId="2" applyFont="1" applyBorder="1" applyAlignment="1">
      <alignment horizontal="left" vertical="center"/>
    </xf>
    <xf numFmtId="0" fontId="10" fillId="0" borderId="18" xfId="2" applyFont="1" applyBorder="1"/>
    <xf numFmtId="0" fontId="10" fillId="0" borderId="1" xfId="2" applyFont="1" applyBorder="1" applyAlignment="1">
      <alignment vertical="center"/>
    </xf>
    <xf numFmtId="0" fontId="10" fillId="0" borderId="1" xfId="2" applyFont="1" applyBorder="1" applyAlignment="1">
      <alignment horizontal="left"/>
    </xf>
    <xf numFmtId="0" fontId="10" fillId="0" borderId="1" xfId="2" applyFont="1" applyBorder="1"/>
    <xf numFmtId="0" fontId="5" fillId="0" borderId="18" xfId="2" applyFont="1" applyBorder="1" applyAlignment="1">
      <alignment horizontal="right"/>
    </xf>
    <xf numFmtId="0" fontId="5" fillId="0" borderId="1" xfId="2" applyFont="1" applyBorder="1"/>
    <xf numFmtId="0" fontId="13" fillId="0" borderId="0" xfId="2" applyFont="1"/>
    <xf numFmtId="0" fontId="5" fillId="0" borderId="1" xfId="2" applyFont="1" applyBorder="1" applyAlignment="1"/>
    <xf numFmtId="0" fontId="9" fillId="0" borderId="18" xfId="2" applyFont="1" applyBorder="1" applyAlignment="1">
      <alignment horizontal="right"/>
    </xf>
    <xf numFmtId="0" fontId="6" fillId="0" borderId="1" xfId="2" applyFont="1" applyBorder="1" applyAlignment="1">
      <alignment horizontal="left" wrapText="1"/>
    </xf>
    <xf numFmtId="0" fontId="9" fillId="0" borderId="1" xfId="2" applyFont="1" applyBorder="1" applyAlignment="1">
      <alignment horizontal="right" wrapText="1"/>
    </xf>
    <xf numFmtId="0" fontId="9" fillId="0" borderId="1" xfId="2" applyFont="1" applyFill="1" applyBorder="1" applyAlignment="1">
      <alignment horizontal="right" wrapText="1"/>
    </xf>
    <xf numFmtId="0" fontId="5" fillId="0" borderId="1" xfId="2" applyFont="1" applyBorder="1" applyAlignment="1">
      <alignment wrapText="1"/>
    </xf>
    <xf numFmtId="0" fontId="5" fillId="0" borderId="1" xfId="2" applyFont="1" applyFill="1" applyBorder="1" applyAlignment="1">
      <alignment wrapText="1"/>
    </xf>
    <xf numFmtId="0" fontId="1" fillId="0" borderId="0" xfId="2" applyFont="1"/>
    <xf numFmtId="0" fontId="6" fillId="0" borderId="19" xfId="2" applyFont="1" applyBorder="1" applyAlignment="1">
      <alignment horizontal="right"/>
    </xf>
    <xf numFmtId="0" fontId="6" fillId="0" borderId="67" xfId="2" applyFont="1" applyBorder="1" applyAlignment="1">
      <alignment horizontal="center" vertical="center"/>
    </xf>
    <xf numFmtId="0" fontId="6" fillId="0" borderId="83" xfId="2" applyFont="1" applyBorder="1" applyAlignment="1">
      <alignment horizontal="center" vertical="center"/>
    </xf>
    <xf numFmtId="0" fontId="10" fillId="0" borderId="48" xfId="2" applyFont="1" applyBorder="1" applyAlignment="1">
      <alignment horizontal="left" vertical="center"/>
    </xf>
    <xf numFmtId="0" fontId="10" fillId="0" borderId="49" xfId="2" applyFont="1" applyBorder="1" applyAlignment="1">
      <alignment horizontal="left" vertical="center"/>
    </xf>
    <xf numFmtId="3" fontId="10" fillId="0" borderId="49" xfId="2" applyNumberFormat="1" applyFont="1" applyBorder="1"/>
    <xf numFmtId="3" fontId="10" fillId="0" borderId="1" xfId="2" applyNumberFormat="1" applyFont="1" applyBorder="1" applyAlignment="1">
      <alignment horizontal="right"/>
    </xf>
    <xf numFmtId="3" fontId="10" fillId="0" borderId="49" xfId="2" applyNumberFormat="1" applyFont="1" applyBorder="1" applyAlignment="1"/>
    <xf numFmtId="3" fontId="5" fillId="0" borderId="17" xfId="2" applyNumberFormat="1" applyFont="1" applyBorder="1" applyAlignment="1"/>
    <xf numFmtId="3" fontId="5" fillId="0" borderId="4" xfId="2" applyNumberFormat="1" applyFont="1" applyBorder="1" applyAlignment="1"/>
    <xf numFmtId="3" fontId="10" fillId="0" borderId="4" xfId="2" applyNumberFormat="1" applyFont="1" applyBorder="1" applyAlignment="1"/>
    <xf numFmtId="3" fontId="6" fillId="0" borderId="4" xfId="2" applyNumberFormat="1" applyFont="1" applyBorder="1" applyAlignment="1"/>
    <xf numFmtId="3" fontId="6" fillId="0" borderId="4" xfId="2" applyNumberFormat="1" applyFont="1" applyBorder="1" applyAlignment="1">
      <alignment wrapText="1"/>
    </xf>
    <xf numFmtId="3" fontId="6" fillId="0" borderId="1" xfId="2" applyNumberFormat="1" applyFont="1" applyFill="1" applyBorder="1" applyAlignment="1">
      <alignment wrapText="1"/>
    </xf>
    <xf numFmtId="3" fontId="5" fillId="0" borderId="4" xfId="2" applyNumberFormat="1" applyFont="1" applyBorder="1" applyAlignment="1">
      <alignment vertical="center"/>
    </xf>
    <xf numFmtId="3" fontId="6" fillId="0" borderId="4" xfId="2" applyNumberFormat="1" applyFont="1" applyBorder="1" applyAlignment="1">
      <alignment vertical="center"/>
    </xf>
    <xf numFmtId="3" fontId="5" fillId="0" borderId="1" xfId="2" applyNumberFormat="1" applyFont="1" applyBorder="1" applyAlignment="1">
      <alignment vertical="center"/>
    </xf>
    <xf numFmtId="3" fontId="6" fillId="0" borderId="15" xfId="2" applyNumberFormat="1" applyFont="1" applyBorder="1" applyAlignment="1">
      <alignment vertical="center"/>
    </xf>
    <xf numFmtId="3" fontId="6" fillId="0" borderId="1" xfId="2" applyNumberFormat="1" applyFont="1" applyBorder="1" applyAlignment="1">
      <alignment vertical="center"/>
    </xf>
    <xf numFmtId="3" fontId="6" fillId="0" borderId="10" xfId="2" applyNumberFormat="1" applyFont="1" applyBorder="1" applyAlignment="1">
      <alignment vertical="center"/>
    </xf>
    <xf numFmtId="3" fontId="10" fillId="0" borderId="1" xfId="2" applyNumberFormat="1" applyFont="1" applyBorder="1" applyAlignment="1">
      <alignment wrapText="1"/>
    </xf>
    <xf numFmtId="3" fontId="6" fillId="0" borderId="1" xfId="2" applyNumberFormat="1" applyFont="1" applyBorder="1" applyAlignment="1"/>
    <xf numFmtId="3" fontId="6" fillId="0" borderId="10" xfId="2" applyNumberFormat="1" applyFont="1" applyBorder="1" applyAlignment="1"/>
    <xf numFmtId="3" fontId="6" fillId="0" borderId="56" xfId="2" applyNumberFormat="1" applyFont="1" applyBorder="1" applyAlignment="1"/>
    <xf numFmtId="3" fontId="10" fillId="0" borderId="1" xfId="2" applyNumberFormat="1" applyFont="1" applyBorder="1" applyAlignment="1">
      <alignment vertical="center"/>
    </xf>
    <xf numFmtId="3" fontId="6" fillId="0" borderId="1" xfId="2" applyNumberFormat="1" applyFont="1" applyBorder="1"/>
    <xf numFmtId="3" fontId="5" fillId="0" borderId="1" xfId="2" applyNumberFormat="1" applyFont="1" applyFill="1" applyBorder="1" applyAlignment="1">
      <alignment wrapText="1"/>
    </xf>
    <xf numFmtId="3" fontId="10" fillId="0" borderId="1" xfId="2" applyNumberFormat="1" applyFont="1" applyBorder="1"/>
    <xf numFmtId="3" fontId="10" fillId="0" borderId="1" xfId="2" applyNumberFormat="1" applyFont="1" applyBorder="1" applyAlignment="1"/>
    <xf numFmtId="3" fontId="5" fillId="0" borderId="1" xfId="2" applyNumberFormat="1" applyFont="1" applyBorder="1" applyAlignment="1"/>
    <xf numFmtId="3" fontId="9" fillId="0" borderId="1" xfId="2" applyNumberFormat="1" applyFont="1" applyBorder="1" applyAlignment="1">
      <alignment wrapText="1"/>
    </xf>
    <xf numFmtId="3" fontId="9" fillId="0" borderId="1" xfId="2" applyNumberFormat="1" applyFont="1" applyFill="1" applyBorder="1" applyAlignment="1">
      <alignment wrapText="1"/>
    </xf>
    <xf numFmtId="3" fontId="5" fillId="0" borderId="59" xfId="2" applyNumberFormat="1" applyFont="1" applyBorder="1" applyAlignment="1"/>
    <xf numFmtId="9" fontId="10" fillId="0" borderId="52" xfId="1" applyFont="1" applyBorder="1" applyAlignment="1">
      <alignment horizontal="right"/>
    </xf>
    <xf numFmtId="9" fontId="5" fillId="0" borderId="45" xfId="1" applyFont="1" applyBorder="1" applyAlignment="1">
      <alignment horizontal="right"/>
    </xf>
    <xf numFmtId="9" fontId="6" fillId="0" borderId="33" xfId="1" applyFont="1" applyBorder="1" applyAlignment="1">
      <alignment horizontal="right"/>
    </xf>
    <xf numFmtId="9" fontId="5" fillId="0" borderId="33" xfId="1" applyFont="1" applyBorder="1" applyAlignment="1">
      <alignment horizontal="right"/>
    </xf>
    <xf numFmtId="9" fontId="10" fillId="0" borderId="33" xfId="1" applyFont="1" applyBorder="1" applyAlignment="1">
      <alignment horizontal="right"/>
    </xf>
    <xf numFmtId="9" fontId="6" fillId="0" borderId="31" xfId="1" applyFont="1" applyBorder="1" applyAlignment="1">
      <alignment horizontal="right"/>
    </xf>
    <xf numFmtId="9" fontId="10" fillId="0" borderId="27" xfId="1" applyFont="1" applyBorder="1" applyAlignment="1"/>
    <xf numFmtId="9" fontId="10" fillId="0" borderId="52" xfId="1" applyFont="1" applyBorder="1" applyAlignment="1"/>
    <xf numFmtId="9" fontId="5" fillId="0" borderId="27" xfId="1" applyFont="1" applyBorder="1" applyAlignment="1"/>
    <xf numFmtId="9" fontId="6" fillId="0" borderId="27" xfId="1" applyFont="1" applyBorder="1" applyAlignment="1"/>
    <xf numFmtId="9" fontId="9" fillId="0" borderId="27" xfId="1" applyFont="1" applyBorder="1" applyAlignment="1"/>
    <xf numFmtId="9" fontId="6" fillId="0" borderId="39" xfId="1" applyFont="1" applyBorder="1" applyAlignment="1"/>
    <xf numFmtId="0" fontId="5" fillId="0" borderId="48" xfId="2" applyFont="1" applyBorder="1"/>
    <xf numFmtId="0" fontId="6" fillId="0" borderId="49" xfId="2" applyFont="1" applyBorder="1"/>
    <xf numFmtId="3" fontId="6" fillId="0" borderId="52" xfId="2" applyNumberFormat="1" applyFont="1" applyBorder="1"/>
    <xf numFmtId="0" fontId="10" fillId="0" borderId="25" xfId="2" applyFont="1" applyBorder="1" applyAlignment="1">
      <alignment horizontal="left"/>
    </xf>
    <xf numFmtId="0" fontId="10" fillId="0" borderId="17" xfId="2" applyFont="1" applyBorder="1" applyAlignment="1">
      <alignment wrapText="1"/>
    </xf>
    <xf numFmtId="0" fontId="9" fillId="0" borderId="1" xfId="2" applyFont="1" applyBorder="1" applyAlignment="1">
      <alignment horizontal="right"/>
    </xf>
    <xf numFmtId="0" fontId="10" fillId="0" borderId="1" xfId="2" applyFont="1" applyBorder="1" applyAlignment="1"/>
    <xf numFmtId="3" fontId="6" fillId="0" borderId="49" xfId="2" applyNumberFormat="1" applyFont="1" applyBorder="1"/>
    <xf numFmtId="3" fontId="10" fillId="0" borderId="17" xfId="2" applyNumberFormat="1" applyFont="1" applyBorder="1"/>
    <xf numFmtId="3" fontId="9" fillId="0" borderId="1" xfId="2" applyNumberFormat="1" applyFont="1" applyBorder="1"/>
    <xf numFmtId="3" fontId="5" fillId="0" borderId="49" xfId="2" applyNumberFormat="1" applyFont="1" applyBorder="1"/>
    <xf numFmtId="9" fontId="10" fillId="0" borderId="45" xfId="1" applyFont="1" applyBorder="1"/>
    <xf numFmtId="9" fontId="10" fillId="0" borderId="27" xfId="1" applyFont="1" applyBorder="1" applyAlignment="1">
      <alignment horizontal="right"/>
    </xf>
    <xf numFmtId="9" fontId="6" fillId="0" borderId="27" xfId="1" applyFont="1" applyBorder="1" applyAlignment="1">
      <alignment horizontal="right"/>
    </xf>
    <xf numFmtId="9" fontId="9" fillId="0" borderId="27" xfId="1" applyFont="1" applyBorder="1" applyAlignment="1">
      <alignment horizontal="right"/>
    </xf>
    <xf numFmtId="0" fontId="5" fillId="0" borderId="40" xfId="0" applyFont="1" applyBorder="1"/>
    <xf numFmtId="0" fontId="6" fillId="0" borderId="26" xfId="0" applyFont="1" applyBorder="1" applyAlignment="1">
      <alignment horizontal="right"/>
    </xf>
    <xf numFmtId="9" fontId="6" fillId="0" borderId="39" xfId="1" applyFont="1" applyBorder="1"/>
    <xf numFmtId="0" fontId="9" fillId="0" borderId="56" xfId="0" applyFont="1" applyBorder="1"/>
    <xf numFmtId="3" fontId="9" fillId="0" borderId="56" xfId="0" applyNumberFormat="1" applyFont="1" applyBorder="1"/>
    <xf numFmtId="3" fontId="9" fillId="0" borderId="79" xfId="0" applyNumberFormat="1" applyFont="1" applyBorder="1"/>
    <xf numFmtId="3" fontId="9" fillId="0" borderId="61" xfId="0" applyNumberFormat="1" applyFont="1" applyBorder="1"/>
    <xf numFmtId="3" fontId="5" fillId="0" borderId="62" xfId="0" applyNumberFormat="1" applyFont="1" applyBorder="1"/>
    <xf numFmtId="0" fontId="6" fillId="0" borderId="4" xfId="0" applyFont="1" applyBorder="1"/>
    <xf numFmtId="3" fontId="6" fillId="0" borderId="74" xfId="0" applyNumberFormat="1" applyFont="1" applyBorder="1"/>
    <xf numFmtId="9" fontId="6" fillId="0" borderId="90" xfId="1" applyFont="1" applyBorder="1"/>
    <xf numFmtId="0" fontId="5" fillId="0" borderId="18" xfId="0" applyFont="1" applyBorder="1"/>
    <xf numFmtId="3" fontId="9" fillId="0" borderId="34" xfId="0" applyNumberFormat="1" applyFont="1" applyBorder="1"/>
    <xf numFmtId="3" fontId="9" fillId="0" borderId="78" xfId="0" applyNumberFormat="1" applyFont="1" applyBorder="1"/>
    <xf numFmtId="9" fontId="9" fillId="0" borderId="92" xfId="1" applyFont="1" applyBorder="1"/>
    <xf numFmtId="3" fontId="5" fillId="0" borderId="74" xfId="0" applyNumberFormat="1" applyFont="1" applyBorder="1"/>
    <xf numFmtId="0" fontId="9" fillId="0" borderId="34" xfId="0" applyFont="1" applyBorder="1"/>
    <xf numFmtId="0" fontId="5" fillId="0" borderId="0" xfId="0" applyFont="1" applyAlignment="1">
      <alignment horizontal="justify" wrapText="1"/>
    </xf>
    <xf numFmtId="0" fontId="5" fillId="0" borderId="25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 wrapText="1"/>
    </xf>
    <xf numFmtId="0" fontId="5" fillId="0" borderId="80" xfId="0" applyFont="1" applyBorder="1" applyAlignment="1">
      <alignment horizontal="center" vertical="center" wrapText="1"/>
    </xf>
    <xf numFmtId="0" fontId="5" fillId="0" borderId="64" xfId="0" applyFont="1" applyBorder="1" applyAlignment="1">
      <alignment horizontal="center" vertical="center" wrapText="1"/>
    </xf>
    <xf numFmtId="0" fontId="5" fillId="0" borderId="21" xfId="0" applyFont="1" applyBorder="1"/>
    <xf numFmtId="0" fontId="5" fillId="0" borderId="16" xfId="0" applyFont="1" applyBorder="1"/>
    <xf numFmtId="3" fontId="5" fillId="0" borderId="16" xfId="0" applyNumberFormat="1" applyFont="1" applyBorder="1"/>
    <xf numFmtId="3" fontId="5" fillId="0" borderId="93" xfId="0" applyNumberFormat="1" applyFont="1" applyBorder="1"/>
    <xf numFmtId="9" fontId="5" fillId="0" borderId="94" xfId="1" applyFont="1" applyBorder="1"/>
    <xf numFmtId="3" fontId="5" fillId="0" borderId="1" xfId="0" applyNumberFormat="1" applyFont="1" applyBorder="1"/>
    <xf numFmtId="3" fontId="5" fillId="0" borderId="76" xfId="0" applyNumberFormat="1" applyFont="1" applyBorder="1"/>
    <xf numFmtId="9" fontId="5" fillId="0" borderId="91" xfId="1" applyFont="1" applyBorder="1"/>
    <xf numFmtId="0" fontId="5" fillId="0" borderId="18" xfId="0" applyFont="1" applyBorder="1" applyAlignment="1">
      <alignment horizontal="left"/>
    </xf>
    <xf numFmtId="0" fontId="5" fillId="0" borderId="1" xfId="0" applyFont="1" applyBorder="1"/>
    <xf numFmtId="0" fontId="5" fillId="0" borderId="60" xfId="0" applyFont="1" applyBorder="1" applyAlignment="1">
      <alignment horizontal="center" vertical="center" wrapText="1"/>
    </xf>
    <xf numFmtId="0" fontId="5" fillId="0" borderId="62" xfId="0" applyFont="1" applyBorder="1" applyAlignment="1">
      <alignment horizontal="right"/>
    </xf>
    <xf numFmtId="0" fontId="5" fillId="0" borderId="17" xfId="0" applyFont="1" applyBorder="1" applyAlignment="1">
      <alignment horizontal="right"/>
    </xf>
    <xf numFmtId="0" fontId="5" fillId="0" borderId="80" xfId="0" applyFont="1" applyBorder="1" applyAlignment="1">
      <alignment horizontal="right"/>
    </xf>
    <xf numFmtId="9" fontId="5" fillId="0" borderId="45" xfId="0" applyNumberFormat="1" applyFont="1" applyBorder="1" applyAlignment="1"/>
    <xf numFmtId="0" fontId="6" fillId="0" borderId="14" xfId="0" applyFont="1" applyBorder="1"/>
    <xf numFmtId="0" fontId="6" fillId="0" borderId="74" xfId="0" applyFont="1" applyBorder="1"/>
    <xf numFmtId="9" fontId="6" fillId="0" borderId="33" xfId="0" applyNumberFormat="1" applyFont="1" applyBorder="1"/>
    <xf numFmtId="0" fontId="6" fillId="0" borderId="61" xfId="0" applyFont="1" applyBorder="1"/>
    <xf numFmtId="0" fontId="6" fillId="0" borderId="79" xfId="0" applyFont="1" applyBorder="1"/>
    <xf numFmtId="9" fontId="6" fillId="0" borderId="59" xfId="0" applyNumberFormat="1" applyFont="1" applyBorder="1"/>
    <xf numFmtId="0" fontId="5" fillId="0" borderId="74" xfId="0" applyFont="1" applyBorder="1" applyAlignment="1">
      <alignment horizontal="right"/>
    </xf>
    <xf numFmtId="0" fontId="5" fillId="0" borderId="4" xfId="0" applyFont="1" applyBorder="1" applyAlignment="1">
      <alignment horizontal="right"/>
    </xf>
    <xf numFmtId="9" fontId="5" fillId="0" borderId="33" xfId="0" applyNumberFormat="1" applyFont="1" applyBorder="1"/>
    <xf numFmtId="0" fontId="6" fillId="0" borderId="36" xfId="0" applyFont="1" applyBorder="1"/>
    <xf numFmtId="0" fontId="6" fillId="0" borderId="15" xfId="0" applyFont="1" applyBorder="1"/>
    <xf numFmtId="9" fontId="6" fillId="0" borderId="31" xfId="0" applyNumberFormat="1" applyFont="1" applyBorder="1"/>
    <xf numFmtId="0" fontId="5" fillId="0" borderId="25" xfId="0" applyFont="1" applyBorder="1" applyAlignment="1">
      <alignment horizontal="left"/>
    </xf>
    <xf numFmtId="0" fontId="5" fillId="0" borderId="17" xfId="0" applyFont="1" applyBorder="1" applyAlignment="1">
      <alignment horizontal="left" vertical="center"/>
    </xf>
    <xf numFmtId="0" fontId="5" fillId="0" borderId="62" xfId="0" applyFont="1" applyBorder="1"/>
    <xf numFmtId="0" fontId="5" fillId="0" borderId="80" xfId="0" applyFont="1" applyBorder="1"/>
    <xf numFmtId="9" fontId="5" fillId="0" borderId="45" xfId="0" applyNumberFormat="1" applyFont="1" applyBorder="1"/>
    <xf numFmtId="9" fontId="6" fillId="0" borderId="27" xfId="0" applyNumberFormat="1" applyFont="1" applyBorder="1"/>
    <xf numFmtId="9" fontId="6" fillId="0" borderId="35" xfId="0" applyNumberFormat="1" applyFont="1" applyBorder="1"/>
    <xf numFmtId="0" fontId="6" fillId="0" borderId="13" xfId="0" applyFont="1" applyBorder="1"/>
    <xf numFmtId="0" fontId="6" fillId="0" borderId="76" xfId="0" applyFont="1" applyBorder="1"/>
    <xf numFmtId="0" fontId="6" fillId="0" borderId="63" xfId="0" applyFont="1" applyBorder="1"/>
    <xf numFmtId="0" fontId="6" fillId="0" borderId="77" xfId="0" applyFont="1" applyBorder="1"/>
    <xf numFmtId="9" fontId="6" fillId="0" borderId="39" xfId="0" applyNumberFormat="1" applyFont="1" applyBorder="1"/>
    <xf numFmtId="0" fontId="5" fillId="0" borderId="75" xfId="0" applyFont="1" applyBorder="1" applyAlignment="1">
      <alignment horizontal="right"/>
    </xf>
    <xf numFmtId="0" fontId="5" fillId="0" borderId="49" xfId="0" applyFont="1" applyBorder="1" applyAlignment="1">
      <alignment horizontal="right"/>
    </xf>
    <xf numFmtId="9" fontId="5" fillId="0" borderId="52" xfId="0" applyNumberFormat="1" applyFont="1" applyBorder="1"/>
    <xf numFmtId="9" fontId="5" fillId="0" borderId="33" xfId="0" applyNumberFormat="1" applyFont="1" applyBorder="1" applyAlignment="1"/>
    <xf numFmtId="9" fontId="5" fillId="0" borderId="52" xfId="0" applyNumberFormat="1" applyFont="1" applyBorder="1" applyAlignment="1"/>
    <xf numFmtId="0" fontId="5" fillId="0" borderId="0" xfId="0" applyFont="1" applyAlignment="1">
      <alignment horizontal="center"/>
    </xf>
    <xf numFmtId="0" fontId="17" fillId="0" borderId="0" xfId="0" applyFont="1" applyAlignment="1">
      <alignment wrapText="1"/>
    </xf>
    <xf numFmtId="0" fontId="5" fillId="0" borderId="28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12" fillId="0" borderId="0" xfId="0" applyFont="1" applyBorder="1" applyAlignment="1"/>
    <xf numFmtId="0" fontId="6" fillId="0" borderId="0" xfId="0" applyFont="1" applyBorder="1" applyAlignment="1"/>
    <xf numFmtId="0" fontId="12" fillId="0" borderId="0" xfId="0" applyFont="1"/>
    <xf numFmtId="0" fontId="5" fillId="0" borderId="37" xfId="0" applyFont="1" applyBorder="1" applyAlignment="1">
      <alignment wrapText="1"/>
    </xf>
    <xf numFmtId="0" fontId="5" fillId="0" borderId="28" xfId="0" applyFont="1" applyBorder="1" applyAlignment="1">
      <alignment horizontal="center" vertical="center"/>
    </xf>
    <xf numFmtId="0" fontId="18" fillId="0" borderId="26" xfId="0" applyFont="1" applyBorder="1"/>
    <xf numFmtId="0" fontId="6" fillId="0" borderId="4" xfId="0" applyFont="1" applyBorder="1" applyAlignment="1">
      <alignment horizontal="center"/>
    </xf>
    <xf numFmtId="3" fontId="6" fillId="0" borderId="33" xfId="0" applyNumberFormat="1" applyFont="1" applyBorder="1"/>
    <xf numFmtId="0" fontId="6" fillId="0" borderId="39" xfId="0" applyFont="1" applyBorder="1"/>
    <xf numFmtId="0" fontId="5" fillId="0" borderId="32" xfId="0" applyFont="1" applyBorder="1"/>
    <xf numFmtId="0" fontId="6" fillId="0" borderId="24" xfId="0" applyFont="1" applyBorder="1"/>
    <xf numFmtId="3" fontId="5" fillId="0" borderId="24" xfId="0" applyNumberFormat="1" applyFont="1" applyBorder="1"/>
    <xf numFmtId="3" fontId="5" fillId="0" borderId="41" xfId="0" applyNumberFormat="1" applyFont="1" applyBorder="1"/>
    <xf numFmtId="0" fontId="6" fillId="0" borderId="25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45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/>
    </xf>
    <xf numFmtId="0" fontId="16" fillId="0" borderId="18" xfId="0" applyFont="1" applyBorder="1" applyAlignment="1">
      <alignment horizontal="center"/>
    </xf>
    <xf numFmtId="0" fontId="16" fillId="0" borderId="1" xfId="0" applyFont="1" applyBorder="1"/>
    <xf numFmtId="3" fontId="16" fillId="0" borderId="27" xfId="0" applyNumberFormat="1" applyFont="1" applyBorder="1"/>
    <xf numFmtId="0" fontId="5" fillId="0" borderId="18" xfId="0" applyFont="1" applyBorder="1" applyAlignment="1">
      <alignment horizontal="center"/>
    </xf>
    <xf numFmtId="3" fontId="5" fillId="0" borderId="27" xfId="0" applyNumberFormat="1" applyFont="1" applyBorder="1"/>
    <xf numFmtId="0" fontId="6" fillId="0" borderId="19" xfId="0" applyFont="1" applyBorder="1" applyAlignment="1">
      <alignment horizontal="center"/>
    </xf>
    <xf numFmtId="3" fontId="6" fillId="0" borderId="35" xfId="0" applyNumberFormat="1" applyFont="1" applyBorder="1"/>
    <xf numFmtId="0" fontId="6" fillId="0" borderId="26" xfId="0" applyFont="1" applyBorder="1" applyAlignment="1">
      <alignment horizontal="center" vertical="center"/>
    </xf>
    <xf numFmtId="0" fontId="6" fillId="0" borderId="33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right" vertical="center"/>
    </xf>
    <xf numFmtId="0" fontId="9" fillId="0" borderId="4" xfId="0" applyFont="1" applyBorder="1" applyAlignment="1">
      <alignment horizontal="left" vertical="center"/>
    </xf>
    <xf numFmtId="0" fontId="6" fillId="0" borderId="18" xfId="0" applyFont="1" applyBorder="1" applyAlignment="1">
      <alignment horizontal="left"/>
    </xf>
    <xf numFmtId="3" fontId="9" fillId="0" borderId="27" xfId="0" applyNumberFormat="1" applyFont="1" applyBorder="1"/>
    <xf numFmtId="0" fontId="6" fillId="0" borderId="38" xfId="0" applyFont="1" applyBorder="1" applyAlignment="1">
      <alignment horizontal="left"/>
    </xf>
    <xf numFmtId="3" fontId="6" fillId="0" borderId="39" xfId="0" applyNumberFormat="1" applyFont="1" applyBorder="1"/>
    <xf numFmtId="0" fontId="5" fillId="0" borderId="38" xfId="0" applyFont="1" applyBorder="1" applyAlignment="1">
      <alignment horizontal="left"/>
    </xf>
    <xf numFmtId="0" fontId="5" fillId="0" borderId="10" xfId="0" applyFont="1" applyBorder="1"/>
    <xf numFmtId="0" fontId="6" fillId="0" borderId="4" xfId="0" applyFont="1" applyBorder="1" applyAlignment="1">
      <alignment horizontal="center" vertical="center"/>
    </xf>
    <xf numFmtId="0" fontId="6" fillId="0" borderId="48" xfId="0" applyFont="1" applyBorder="1" applyAlignment="1">
      <alignment horizontal="left"/>
    </xf>
    <xf numFmtId="0" fontId="6" fillId="0" borderId="30" xfId="0" applyFont="1" applyBorder="1" applyAlignment="1">
      <alignment horizontal="left"/>
    </xf>
    <xf numFmtId="3" fontId="6" fillId="0" borderId="15" xfId="0" applyNumberFormat="1" applyFont="1" applyBorder="1"/>
    <xf numFmtId="3" fontId="6" fillId="0" borderId="31" xfId="0" applyNumberFormat="1" applyFont="1" applyBorder="1"/>
    <xf numFmtId="0" fontId="6" fillId="0" borderId="25" xfId="0" applyFont="1" applyBorder="1" applyAlignment="1">
      <alignment horizontal="left"/>
    </xf>
    <xf numFmtId="3" fontId="6" fillId="0" borderId="45" xfId="0" applyNumberFormat="1" applyFont="1" applyBorder="1"/>
    <xf numFmtId="0" fontId="6" fillId="0" borderId="48" xfId="0" applyFont="1" applyBorder="1" applyAlignment="1">
      <alignment horizontal="center" vertical="center"/>
    </xf>
    <xf numFmtId="0" fontId="6" fillId="0" borderId="52" xfId="0" applyFont="1" applyBorder="1" applyAlignment="1">
      <alignment horizontal="center" vertical="center" wrapText="1"/>
    </xf>
    <xf numFmtId="0" fontId="14" fillId="0" borderId="0" xfId="7"/>
    <xf numFmtId="0" fontId="19" fillId="0" borderId="0" xfId="7" applyFont="1"/>
    <xf numFmtId="0" fontId="12" fillId="3" borderId="95" xfId="7" applyFont="1" applyFill="1" applyBorder="1" applyAlignment="1">
      <alignment horizontal="left" vertical="top" wrapText="1"/>
    </xf>
    <xf numFmtId="0" fontId="15" fillId="3" borderId="95" xfId="7" applyFont="1" applyFill="1" applyBorder="1" applyAlignment="1">
      <alignment horizontal="center" vertical="top" wrapText="1"/>
    </xf>
    <xf numFmtId="0" fontId="6" fillId="0" borderId="18" xfId="7" applyFont="1" applyBorder="1" applyAlignment="1">
      <alignment horizontal="center" vertical="top" wrapText="1"/>
    </xf>
    <xf numFmtId="0" fontId="6" fillId="0" borderId="1" xfId="7" applyFont="1" applyBorder="1" applyAlignment="1">
      <alignment horizontal="left" vertical="top" wrapText="1"/>
    </xf>
    <xf numFmtId="3" fontId="6" fillId="0" borderId="1" xfId="7" applyNumberFormat="1" applyFont="1" applyBorder="1"/>
    <xf numFmtId="3" fontId="6" fillId="0" borderId="20" xfId="7" applyNumberFormat="1" applyFont="1" applyBorder="1" applyAlignment="1">
      <alignment horizontal="right" vertical="top" wrapText="1"/>
    </xf>
    <xf numFmtId="3" fontId="6" fillId="0" borderId="27" xfId="7" applyNumberFormat="1" applyFont="1" applyBorder="1"/>
    <xf numFmtId="3" fontId="6" fillId="0" borderId="1" xfId="7" applyNumberFormat="1" applyFont="1" applyBorder="1" applyAlignment="1">
      <alignment horizontal="right" vertical="top" wrapText="1"/>
    </xf>
    <xf numFmtId="0" fontId="5" fillId="0" borderId="18" xfId="7" applyFont="1" applyBorder="1" applyAlignment="1">
      <alignment horizontal="center" vertical="top" wrapText="1"/>
    </xf>
    <xf numFmtId="0" fontId="5" fillId="0" borderId="1" xfId="7" applyFont="1" applyBorder="1" applyAlignment="1">
      <alignment horizontal="left" vertical="top" wrapText="1"/>
    </xf>
    <xf numFmtId="3" fontId="5" fillId="0" borderId="1" xfId="7" applyNumberFormat="1" applyFont="1" applyBorder="1"/>
    <xf numFmtId="3" fontId="5" fillId="0" borderId="20" xfId="7" applyNumberFormat="1" applyFont="1" applyBorder="1" applyAlignment="1">
      <alignment horizontal="right" vertical="top" wrapText="1"/>
    </xf>
    <xf numFmtId="3" fontId="5" fillId="0" borderId="1" xfId="7" applyNumberFormat="1" applyFont="1" applyBorder="1" applyAlignment="1">
      <alignment horizontal="right" vertical="top" wrapText="1"/>
    </xf>
    <xf numFmtId="3" fontId="5" fillId="0" borderId="27" xfId="7" applyNumberFormat="1" applyFont="1" applyBorder="1"/>
    <xf numFmtId="0" fontId="6" fillId="0" borderId="1" xfId="7" applyFont="1" applyBorder="1"/>
    <xf numFmtId="0" fontId="5" fillId="0" borderId="18" xfId="7" applyFont="1" applyFill="1" applyBorder="1" applyAlignment="1">
      <alignment horizontal="center" vertical="top" wrapText="1"/>
    </xf>
    <xf numFmtId="0" fontId="5" fillId="0" borderId="1" xfId="7" applyFont="1" applyBorder="1"/>
    <xf numFmtId="3" fontId="5" fillId="0" borderId="20" xfId="7" applyNumberFormat="1" applyFont="1" applyBorder="1"/>
    <xf numFmtId="0" fontId="6" fillId="0" borderId="18" xfId="7" applyFont="1" applyFill="1" applyBorder="1" applyAlignment="1">
      <alignment horizontal="center" vertical="top" wrapText="1"/>
    </xf>
    <xf numFmtId="3" fontId="6" fillId="0" borderId="20" xfId="7" applyNumberFormat="1" applyFont="1" applyBorder="1"/>
    <xf numFmtId="0" fontId="5" fillId="0" borderId="19" xfId="7" applyFont="1" applyFill="1" applyBorder="1" applyAlignment="1">
      <alignment horizontal="center" vertical="top" wrapText="1"/>
    </xf>
    <xf numFmtId="0" fontId="5" fillId="0" borderId="34" xfId="7" applyFont="1" applyBorder="1"/>
    <xf numFmtId="3" fontId="5" fillId="0" borderId="34" xfId="7" applyNumberFormat="1" applyFont="1" applyBorder="1"/>
    <xf numFmtId="3" fontId="5" fillId="0" borderId="92" xfId="7" applyNumberFormat="1" applyFont="1" applyBorder="1"/>
    <xf numFmtId="3" fontId="5" fillId="0" borderId="35" xfId="7" applyNumberFormat="1" applyFont="1" applyBorder="1"/>
    <xf numFmtId="0" fontId="6" fillId="0" borderId="0" xfId="7" applyFont="1" applyAlignment="1">
      <alignment horizontal="right"/>
    </xf>
    <xf numFmtId="9" fontId="6" fillId="0" borderId="27" xfId="1" applyFont="1" applyBorder="1"/>
    <xf numFmtId="9" fontId="9" fillId="0" borderId="27" xfId="1" applyFont="1" applyBorder="1"/>
    <xf numFmtId="9" fontId="10" fillId="0" borderId="27" xfId="1" applyFont="1" applyBorder="1"/>
    <xf numFmtId="0" fontId="6" fillId="0" borderId="34" xfId="2" applyFont="1" applyBorder="1"/>
    <xf numFmtId="9" fontId="6" fillId="0" borderId="35" xfId="1" applyFont="1" applyBorder="1"/>
    <xf numFmtId="9" fontId="6" fillId="0" borderId="52" xfId="1" applyFont="1" applyBorder="1"/>
    <xf numFmtId="9" fontId="6" fillId="0" borderId="39" xfId="1" applyFont="1" applyBorder="1" applyAlignment="1">
      <alignment horizontal="right"/>
    </xf>
    <xf numFmtId="0" fontId="6" fillId="0" borderId="42" xfId="2" applyFont="1" applyBorder="1" applyAlignment="1">
      <alignment horizontal="center"/>
    </xf>
    <xf numFmtId="3" fontId="6" fillId="0" borderId="4" xfId="2" applyNumberFormat="1" applyFont="1" applyBorder="1" applyAlignment="1">
      <alignment horizontal="right"/>
    </xf>
    <xf numFmtId="3" fontId="9" fillId="0" borderId="4" xfId="2" applyNumberFormat="1" applyFont="1" applyBorder="1" applyAlignment="1">
      <alignment horizontal="right"/>
    </xf>
    <xf numFmtId="0" fontId="5" fillId="0" borderId="56" xfId="2" applyFont="1" applyBorder="1"/>
    <xf numFmtId="9" fontId="6" fillId="0" borderId="52" xfId="1" applyFont="1" applyBorder="1" applyAlignment="1">
      <alignment horizontal="right"/>
    </xf>
    <xf numFmtId="0" fontId="6" fillId="0" borderId="1" xfId="2" applyFont="1" applyBorder="1" applyAlignment="1">
      <alignment horizontal="left"/>
    </xf>
    <xf numFmtId="3" fontId="12" fillId="0" borderId="1" xfId="2" applyNumberFormat="1" applyFont="1" applyBorder="1" applyAlignment="1"/>
    <xf numFmtId="3" fontId="5" fillId="0" borderId="56" xfId="2" applyNumberFormat="1" applyFont="1" applyBorder="1"/>
    <xf numFmtId="9" fontId="5" fillId="0" borderId="45" xfId="1" applyFont="1" applyBorder="1"/>
    <xf numFmtId="3" fontId="9" fillId="0" borderId="13" xfId="0" applyNumberFormat="1" applyFont="1" applyBorder="1"/>
    <xf numFmtId="0" fontId="6" fillId="0" borderId="99" xfId="0" applyFont="1" applyBorder="1" applyAlignment="1">
      <alignment horizontal="left" vertical="center"/>
    </xf>
    <xf numFmtId="0" fontId="6" fillId="0" borderId="96" xfId="0" applyFont="1" applyBorder="1" applyAlignment="1">
      <alignment horizontal="center" vertical="center"/>
    </xf>
    <xf numFmtId="0" fontId="6" fillId="0" borderId="86" xfId="0" applyFont="1" applyBorder="1" applyAlignment="1">
      <alignment horizontal="left" vertical="center"/>
    </xf>
    <xf numFmtId="0" fontId="6" fillId="0" borderId="20" xfId="0" applyFont="1" applyBorder="1" applyAlignment="1">
      <alignment horizontal="center" vertical="center"/>
    </xf>
    <xf numFmtId="0" fontId="6" fillId="0" borderId="97" xfId="0" applyFont="1" applyBorder="1" applyAlignment="1">
      <alignment horizontal="center" vertical="center"/>
    </xf>
    <xf numFmtId="0" fontId="5" fillId="0" borderId="101" xfId="0" applyFont="1" applyBorder="1" applyAlignment="1">
      <alignment horizontal="left" vertical="center"/>
    </xf>
    <xf numFmtId="3" fontId="6" fillId="0" borderId="16" xfId="0" applyNumberFormat="1" applyFont="1" applyBorder="1" applyAlignment="1">
      <alignment horizontal="right" vertical="center" wrapText="1"/>
    </xf>
    <xf numFmtId="3" fontId="6" fillId="0" borderId="100" xfId="0" applyNumberFormat="1" applyFont="1" applyBorder="1" applyAlignment="1">
      <alignment horizontal="right" vertical="center" wrapText="1"/>
    </xf>
    <xf numFmtId="3" fontId="6" fillId="0" borderId="1" xfId="0" applyNumberFormat="1" applyFont="1" applyBorder="1" applyAlignment="1">
      <alignment horizontal="right" vertical="center" wrapText="1"/>
    </xf>
    <xf numFmtId="3" fontId="6" fillId="0" borderId="27" xfId="0" applyNumberFormat="1" applyFont="1" applyBorder="1" applyAlignment="1">
      <alignment horizontal="right" vertical="center" wrapText="1"/>
    </xf>
    <xf numFmtId="3" fontId="5" fillId="0" borderId="98" xfId="0" applyNumberFormat="1" applyFont="1" applyBorder="1" applyAlignment="1">
      <alignment horizontal="right" vertical="center" wrapText="1"/>
    </xf>
    <xf numFmtId="3" fontId="5" fillId="0" borderId="102" xfId="0" applyNumberFormat="1" applyFont="1" applyBorder="1" applyAlignment="1">
      <alignment horizontal="right" vertical="center" wrapText="1"/>
    </xf>
    <xf numFmtId="0" fontId="9" fillId="0" borderId="1" xfId="0" applyFont="1" applyBorder="1" applyAlignment="1">
      <alignment wrapText="1"/>
    </xf>
    <xf numFmtId="3" fontId="9" fillId="0" borderId="4" xfId="0" applyNumberFormat="1" applyFont="1" applyBorder="1" applyAlignment="1">
      <alignment horizontal="right"/>
    </xf>
    <xf numFmtId="3" fontId="9" fillId="0" borderId="74" xfId="0" applyNumberFormat="1" applyFont="1" applyBorder="1" applyAlignment="1">
      <alignment horizontal="right"/>
    </xf>
    <xf numFmtId="9" fontId="9" fillId="0" borderId="90" xfId="1" applyFont="1" applyBorder="1" applyAlignment="1">
      <alignment horizontal="right"/>
    </xf>
    <xf numFmtId="0" fontId="6" fillId="0" borderId="19" xfId="0" applyFont="1" applyBorder="1" applyAlignment="1">
      <alignment horizontal="right"/>
    </xf>
    <xf numFmtId="3" fontId="9" fillId="0" borderId="4" xfId="0" applyNumberFormat="1" applyFont="1" applyBorder="1" applyAlignment="1">
      <alignment horizontal="right" vertical="center"/>
    </xf>
    <xf numFmtId="3" fontId="9" fillId="0" borderId="33" xfId="0" applyNumberFormat="1" applyFont="1" applyBorder="1" applyAlignment="1">
      <alignment horizontal="right" vertical="center" wrapText="1"/>
    </xf>
    <xf numFmtId="9" fontId="9" fillId="0" borderId="33" xfId="1" applyFont="1" applyBorder="1"/>
    <xf numFmtId="0" fontId="5" fillId="0" borderId="81" xfId="0" applyFont="1" applyBorder="1" applyAlignment="1">
      <alignment horizontal="center" vertical="center" wrapText="1"/>
    </xf>
    <xf numFmtId="0" fontId="5" fillId="0" borderId="64" xfId="0" applyFont="1" applyBorder="1" applyAlignment="1">
      <alignment horizontal="center" vertical="center" wrapText="1"/>
    </xf>
    <xf numFmtId="0" fontId="5" fillId="0" borderId="82" xfId="0" applyFont="1" applyBorder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5" fillId="0" borderId="42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42" xfId="0" applyFont="1" applyBorder="1" applyAlignment="1">
      <alignment horizontal="center" vertical="center"/>
    </xf>
    <xf numFmtId="0" fontId="5" fillId="0" borderId="56" xfId="0" applyFont="1" applyBorder="1" applyAlignment="1">
      <alignment horizontal="center" vertical="center"/>
    </xf>
    <xf numFmtId="0" fontId="5" fillId="0" borderId="83" xfId="0" applyFont="1" applyBorder="1" applyAlignment="1">
      <alignment horizontal="center" vertical="center" wrapText="1"/>
    </xf>
    <xf numFmtId="0" fontId="5" fillId="0" borderId="61" xfId="0" applyFont="1" applyBorder="1" applyAlignment="1">
      <alignment horizontal="center" vertical="center" wrapText="1"/>
    </xf>
    <xf numFmtId="0" fontId="5" fillId="0" borderId="84" xfId="0" applyFont="1" applyBorder="1" applyAlignment="1">
      <alignment horizontal="center" vertical="center" wrapText="1"/>
    </xf>
    <xf numFmtId="0" fontId="5" fillId="0" borderId="57" xfId="0" applyFont="1" applyBorder="1" applyAlignment="1">
      <alignment horizontal="center" vertical="center" wrapText="1"/>
    </xf>
    <xf numFmtId="0" fontId="5" fillId="0" borderId="40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85" xfId="0" applyFont="1" applyBorder="1" applyAlignment="1">
      <alignment horizontal="center" vertical="center"/>
    </xf>
    <xf numFmtId="0" fontId="5" fillId="0" borderId="54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5" fillId="0" borderId="86" xfId="0" applyFont="1" applyBorder="1" applyAlignment="1">
      <alignment horizontal="left" wrapText="1"/>
    </xf>
    <xf numFmtId="0" fontId="5" fillId="0" borderId="20" xfId="0" applyFont="1" applyBorder="1" applyAlignment="1">
      <alignment horizontal="left" wrapText="1"/>
    </xf>
    <xf numFmtId="0" fontId="5" fillId="0" borderId="86" xfId="0" applyFont="1" applyBorder="1" applyAlignment="1">
      <alignment horizontal="left"/>
    </xf>
    <xf numFmtId="0" fontId="5" fillId="0" borderId="20" xfId="0" applyFont="1" applyBorder="1" applyAlignment="1">
      <alignment horizontal="left"/>
    </xf>
    <xf numFmtId="0" fontId="5" fillId="0" borderId="0" xfId="0" applyFont="1" applyAlignment="1">
      <alignment horizontal="justify" wrapText="1"/>
    </xf>
    <xf numFmtId="0" fontId="5" fillId="0" borderId="83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/>
    </xf>
    <xf numFmtId="0" fontId="6" fillId="0" borderId="26" xfId="0" applyFont="1" applyBorder="1" applyAlignment="1">
      <alignment horizontal="center"/>
    </xf>
    <xf numFmtId="0" fontId="6" fillId="0" borderId="10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6" fillId="0" borderId="55" xfId="0" applyFont="1" applyBorder="1" applyAlignment="1">
      <alignment horizontal="center"/>
    </xf>
    <xf numFmtId="0" fontId="6" fillId="0" borderId="56" xfId="0" applyFont="1" applyBorder="1" applyAlignment="1">
      <alignment horizontal="left" vertical="center"/>
    </xf>
    <xf numFmtId="0" fontId="6" fillId="0" borderId="30" xfId="0" applyFont="1" applyBorder="1" applyAlignment="1">
      <alignment horizontal="center"/>
    </xf>
    <xf numFmtId="0" fontId="5" fillId="0" borderId="67" xfId="0" applyFont="1" applyBorder="1" applyAlignment="1">
      <alignment horizontal="left"/>
    </xf>
    <xf numFmtId="0" fontId="5" fillId="0" borderId="51" xfId="0" applyFont="1" applyBorder="1" applyAlignment="1">
      <alignment horizontal="left"/>
    </xf>
    <xf numFmtId="0" fontId="5" fillId="0" borderId="62" xfId="0" applyFont="1" applyBorder="1" applyAlignment="1">
      <alignment horizontal="left"/>
    </xf>
    <xf numFmtId="0" fontId="5" fillId="0" borderId="80" xfId="0" applyFont="1" applyBorder="1" applyAlignment="1">
      <alignment horizontal="left"/>
    </xf>
    <xf numFmtId="0" fontId="5" fillId="0" borderId="14" xfId="0" applyFont="1" applyBorder="1" applyAlignment="1">
      <alignment horizontal="left"/>
    </xf>
    <xf numFmtId="0" fontId="5" fillId="0" borderId="22" xfId="0" applyFont="1" applyBorder="1" applyAlignment="1">
      <alignment horizontal="left"/>
    </xf>
    <xf numFmtId="0" fontId="6" fillId="0" borderId="15" xfId="0" applyFont="1" applyBorder="1" applyAlignment="1">
      <alignment horizontal="left" vertical="center"/>
    </xf>
    <xf numFmtId="0" fontId="0" fillId="0" borderId="12" xfId="0" applyBorder="1" applyAlignment="1">
      <alignment horizontal="left"/>
    </xf>
    <xf numFmtId="0" fontId="0" fillId="0" borderId="4" xfId="0" applyBorder="1" applyAlignment="1">
      <alignment horizontal="left"/>
    </xf>
    <xf numFmtId="0" fontId="4" fillId="0" borderId="8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0" fontId="10" fillId="0" borderId="87" xfId="0" applyFont="1" applyBorder="1" applyAlignment="1">
      <alignment horizontal="center" vertical="center"/>
    </xf>
    <xf numFmtId="0" fontId="12" fillId="0" borderId="88" xfId="0" applyFont="1" applyBorder="1" applyAlignment="1">
      <alignment horizontal="center" vertical="center"/>
    </xf>
    <xf numFmtId="0" fontId="5" fillId="0" borderId="89" xfId="0" applyFont="1" applyBorder="1" applyAlignment="1"/>
    <xf numFmtId="0" fontId="5" fillId="0" borderId="58" xfId="0" applyFont="1" applyBorder="1" applyAlignment="1"/>
    <xf numFmtId="0" fontId="5" fillId="0" borderId="0" xfId="0" applyFont="1" applyFill="1" applyBorder="1" applyAlignment="1">
      <alignment horizontal="center"/>
    </xf>
    <xf numFmtId="0" fontId="17" fillId="0" borderId="0" xfId="0" applyFont="1" applyAlignment="1">
      <alignment horizontal="justify" wrapText="1"/>
    </xf>
    <xf numFmtId="0" fontId="17" fillId="0" borderId="0" xfId="0" applyFont="1" applyAlignment="1">
      <alignment wrapText="1"/>
    </xf>
    <xf numFmtId="0" fontId="5" fillId="0" borderId="0" xfId="7" applyFont="1" applyAlignment="1">
      <alignment horizontal="center" wrapText="1"/>
    </xf>
    <xf numFmtId="0" fontId="5" fillId="0" borderId="0" xfId="7" applyFont="1" applyAlignment="1">
      <alignment horizontal="center"/>
    </xf>
  </cellXfs>
  <cellStyles count="13">
    <cellStyle name="Ezres 2" xfId="3"/>
    <cellStyle name="Ezres 3" xfId="8"/>
    <cellStyle name="Hiperhivatkozás" xfId="9"/>
    <cellStyle name="Már látott hiperhivatkozás" xfId="10"/>
    <cellStyle name="Normál" xfId="0" builtinId="0"/>
    <cellStyle name="Normál 2" xfId="2"/>
    <cellStyle name="Normál 3" xfId="4"/>
    <cellStyle name="Normál 3 2" xfId="5"/>
    <cellStyle name="Normál 4" xfId="6"/>
    <cellStyle name="Normál 5" xfId="7"/>
    <cellStyle name="Normál 6" xfId="11"/>
    <cellStyle name="Normál 7" xfId="12"/>
    <cellStyle name="Százalék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6"/>
  <sheetViews>
    <sheetView zoomScaleNormal="100" workbookViewId="0">
      <selection activeCell="N1" sqref="N1"/>
    </sheetView>
  </sheetViews>
  <sheetFormatPr defaultRowHeight="12.75"/>
  <cols>
    <col min="1" max="1" width="5.140625" customWidth="1"/>
    <col min="2" max="2" width="32" customWidth="1"/>
    <col min="3" max="3" width="10.140625" customWidth="1"/>
    <col min="4" max="4" width="9.85546875" customWidth="1"/>
    <col min="5" max="5" width="8.42578125" customWidth="1"/>
    <col min="6" max="7" width="8.5703125" customWidth="1"/>
    <col min="8" max="8" width="5.140625" customWidth="1"/>
    <col min="9" max="9" width="32" customWidth="1"/>
    <col min="10" max="10" width="9.85546875" customWidth="1"/>
    <col min="11" max="11" width="10" customWidth="1"/>
    <col min="12" max="14" width="8.5703125" customWidth="1"/>
  </cols>
  <sheetData>
    <row r="1" spans="1:14">
      <c r="A1" s="23"/>
      <c r="B1" s="19"/>
      <c r="C1" s="19"/>
      <c r="D1" s="19"/>
      <c r="E1" s="19"/>
      <c r="F1" s="19"/>
      <c r="G1" s="19"/>
      <c r="H1" s="19"/>
      <c r="I1" s="19"/>
      <c r="J1" s="20"/>
      <c r="K1" s="20"/>
      <c r="L1" s="20"/>
      <c r="M1" s="19"/>
      <c r="N1" s="20" t="s">
        <v>542</v>
      </c>
    </row>
    <row r="2" spans="1:14" ht="30" customHeight="1">
      <c r="A2" s="471" t="s">
        <v>297</v>
      </c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</row>
    <row r="3" spans="1:14" ht="13.5" thickBot="1">
      <c r="A3" s="19"/>
      <c r="B3" s="19"/>
      <c r="C3" s="19"/>
      <c r="D3" s="19"/>
      <c r="E3" s="19"/>
      <c r="F3" s="19"/>
      <c r="G3" s="19"/>
      <c r="H3" s="19"/>
      <c r="I3" s="19"/>
      <c r="J3" s="20"/>
      <c r="K3" s="20"/>
      <c r="L3" s="20"/>
      <c r="M3" s="19"/>
      <c r="N3" s="20" t="s">
        <v>31</v>
      </c>
    </row>
    <row r="4" spans="1:14" ht="27.75" customHeight="1" thickTop="1">
      <c r="A4" s="481" t="s">
        <v>381</v>
      </c>
      <c r="B4" s="475" t="s">
        <v>1</v>
      </c>
      <c r="C4" s="473" t="s">
        <v>291</v>
      </c>
      <c r="D4" s="477" t="s">
        <v>292</v>
      </c>
      <c r="E4" s="479" t="s">
        <v>293</v>
      </c>
      <c r="F4" s="468" t="s">
        <v>294</v>
      </c>
      <c r="G4" s="470"/>
      <c r="H4" s="484" t="s">
        <v>381</v>
      </c>
      <c r="I4" s="475" t="s">
        <v>1</v>
      </c>
      <c r="J4" s="473" t="s">
        <v>291</v>
      </c>
      <c r="K4" s="477" t="s">
        <v>292</v>
      </c>
      <c r="L4" s="479" t="s">
        <v>293</v>
      </c>
      <c r="M4" s="468" t="s">
        <v>294</v>
      </c>
      <c r="N4" s="469"/>
    </row>
    <row r="5" spans="1:14" ht="39" customHeight="1" thickBot="1">
      <c r="A5" s="482"/>
      <c r="B5" s="483"/>
      <c r="C5" s="474"/>
      <c r="D5" s="478"/>
      <c r="E5" s="480"/>
      <c r="F5" s="36" t="s">
        <v>76</v>
      </c>
      <c r="G5" s="37" t="s">
        <v>77</v>
      </c>
      <c r="H5" s="485"/>
      <c r="I5" s="476"/>
      <c r="J5" s="474"/>
      <c r="K5" s="478"/>
      <c r="L5" s="480"/>
      <c r="M5" s="36" t="s">
        <v>76</v>
      </c>
      <c r="N5" s="38" t="s">
        <v>77</v>
      </c>
    </row>
    <row r="6" spans="1:14" ht="13.5" thickTop="1">
      <c r="A6" s="29" t="s">
        <v>5</v>
      </c>
      <c r="B6" s="39" t="s">
        <v>4</v>
      </c>
      <c r="C6" s="40"/>
      <c r="D6" s="41"/>
      <c r="E6" s="42"/>
      <c r="F6" s="43"/>
      <c r="G6" s="42"/>
      <c r="H6" s="44" t="s">
        <v>266</v>
      </c>
      <c r="I6" s="39" t="s">
        <v>6</v>
      </c>
      <c r="J6" s="40"/>
      <c r="K6" s="41"/>
      <c r="L6" s="42"/>
      <c r="M6" s="43"/>
      <c r="N6" s="45"/>
    </row>
    <row r="7" spans="1:14">
      <c r="A7" s="24" t="s">
        <v>257</v>
      </c>
      <c r="B7" s="46" t="s">
        <v>262</v>
      </c>
      <c r="C7" s="47">
        <v>17698</v>
      </c>
      <c r="D7" s="48">
        <v>21202</v>
      </c>
      <c r="E7" s="49">
        <v>21202</v>
      </c>
      <c r="F7" s="50">
        <v>21202</v>
      </c>
      <c r="G7" s="49">
        <v>0</v>
      </c>
      <c r="H7" s="51" t="s">
        <v>267</v>
      </c>
      <c r="I7" s="46" t="s">
        <v>19</v>
      </c>
      <c r="J7" s="47">
        <v>12054</v>
      </c>
      <c r="K7" s="48">
        <v>15784</v>
      </c>
      <c r="L7" s="49">
        <v>15568</v>
      </c>
      <c r="M7" s="50">
        <v>15568</v>
      </c>
      <c r="N7" s="52">
        <v>0</v>
      </c>
    </row>
    <row r="8" spans="1:14" ht="25.5" customHeight="1">
      <c r="A8" s="24" t="s">
        <v>258</v>
      </c>
      <c r="B8" s="46" t="s">
        <v>263</v>
      </c>
      <c r="C8" s="47">
        <v>5545</v>
      </c>
      <c r="D8" s="48">
        <v>10223</v>
      </c>
      <c r="E8" s="49">
        <v>8946</v>
      </c>
      <c r="F8" s="50">
        <v>8946</v>
      </c>
      <c r="G8" s="49">
        <v>0</v>
      </c>
      <c r="H8" s="51" t="s">
        <v>268</v>
      </c>
      <c r="I8" s="46" t="s">
        <v>122</v>
      </c>
      <c r="J8" s="47">
        <v>2628</v>
      </c>
      <c r="K8" s="48">
        <v>3033</v>
      </c>
      <c r="L8" s="49">
        <v>2992</v>
      </c>
      <c r="M8" s="50">
        <v>2992</v>
      </c>
      <c r="N8" s="52">
        <v>0</v>
      </c>
    </row>
    <row r="9" spans="1:14">
      <c r="A9" s="24" t="s">
        <v>259</v>
      </c>
      <c r="B9" s="46" t="s">
        <v>7</v>
      </c>
      <c r="C9" s="47">
        <v>3450</v>
      </c>
      <c r="D9" s="48">
        <v>3615</v>
      </c>
      <c r="E9" s="49">
        <v>3430</v>
      </c>
      <c r="F9" s="50">
        <v>2730</v>
      </c>
      <c r="G9" s="49">
        <v>700</v>
      </c>
      <c r="H9" s="51" t="s">
        <v>269</v>
      </c>
      <c r="I9" s="46" t="s">
        <v>20</v>
      </c>
      <c r="J9" s="47">
        <v>7968</v>
      </c>
      <c r="K9" s="48">
        <v>9924</v>
      </c>
      <c r="L9" s="49">
        <v>8601</v>
      </c>
      <c r="M9" s="50">
        <v>8601</v>
      </c>
      <c r="N9" s="52">
        <v>0</v>
      </c>
    </row>
    <row r="10" spans="1:14">
      <c r="A10" s="24" t="s">
        <v>260</v>
      </c>
      <c r="B10" s="46" t="s">
        <v>264</v>
      </c>
      <c r="C10" s="47">
        <v>936</v>
      </c>
      <c r="D10" s="48">
        <v>1761</v>
      </c>
      <c r="E10" s="49">
        <v>714</v>
      </c>
      <c r="F10" s="50">
        <v>714</v>
      </c>
      <c r="G10" s="49">
        <v>0</v>
      </c>
      <c r="H10" s="51" t="s">
        <v>270</v>
      </c>
      <c r="I10" s="46" t="s">
        <v>21</v>
      </c>
      <c r="J10" s="47">
        <v>650</v>
      </c>
      <c r="K10" s="48">
        <v>650</v>
      </c>
      <c r="L10" s="49">
        <v>431</v>
      </c>
      <c r="M10" s="50">
        <v>431</v>
      </c>
      <c r="N10" s="52">
        <v>0</v>
      </c>
    </row>
    <row r="11" spans="1:14">
      <c r="A11" s="24" t="s">
        <v>261</v>
      </c>
      <c r="B11" s="46" t="s">
        <v>265</v>
      </c>
      <c r="C11" s="47">
        <v>0</v>
      </c>
      <c r="D11" s="48">
        <v>60</v>
      </c>
      <c r="E11" s="49">
        <v>60</v>
      </c>
      <c r="F11" s="50">
        <v>60</v>
      </c>
      <c r="G11" s="49">
        <v>0</v>
      </c>
      <c r="H11" s="51" t="s">
        <v>271</v>
      </c>
      <c r="I11" s="46" t="s">
        <v>22</v>
      </c>
      <c r="J11" s="47">
        <v>11534</v>
      </c>
      <c r="K11" s="48">
        <v>13767</v>
      </c>
      <c r="L11" s="49">
        <v>2119</v>
      </c>
      <c r="M11" s="50">
        <v>1419</v>
      </c>
      <c r="N11" s="52">
        <v>700</v>
      </c>
    </row>
    <row r="12" spans="1:14" ht="13.5" thickBot="1">
      <c r="A12" s="25"/>
      <c r="B12" s="53" t="s">
        <v>26</v>
      </c>
      <c r="C12" s="54">
        <f>SUM(C7:C11)</f>
        <v>27629</v>
      </c>
      <c r="D12" s="55">
        <f>SUM(D7:D11)</f>
        <v>36861</v>
      </c>
      <c r="E12" s="55">
        <f>SUM(E7:E11)</f>
        <v>34352</v>
      </c>
      <c r="F12" s="56">
        <f>SUM(F7:F11)</f>
        <v>33652</v>
      </c>
      <c r="G12" s="57">
        <f>SUM(G7:G11)</f>
        <v>700</v>
      </c>
      <c r="H12" s="58"/>
      <c r="I12" s="53" t="s">
        <v>24</v>
      </c>
      <c r="J12" s="54">
        <f>SUM(J7:J11)</f>
        <v>34834</v>
      </c>
      <c r="K12" s="55">
        <f>SUM(K7:K11)</f>
        <v>43158</v>
      </c>
      <c r="L12" s="57">
        <f>SUM(L7:L11)</f>
        <v>29711</v>
      </c>
      <c r="M12" s="56">
        <f>SUM(M7:M11)</f>
        <v>29011</v>
      </c>
      <c r="N12" s="59">
        <f>SUM(N7:N11)</f>
        <v>700</v>
      </c>
    </row>
    <row r="13" spans="1:14" ht="13.5" thickTop="1">
      <c r="A13" s="28" t="s">
        <v>272</v>
      </c>
      <c r="B13" s="60" t="s">
        <v>273</v>
      </c>
      <c r="C13" s="61">
        <v>0</v>
      </c>
      <c r="D13" s="62">
        <v>31307</v>
      </c>
      <c r="E13" s="63">
        <v>31306</v>
      </c>
      <c r="F13" s="64">
        <v>31306</v>
      </c>
      <c r="G13" s="63">
        <v>0</v>
      </c>
      <c r="H13" s="65" t="s">
        <v>278</v>
      </c>
      <c r="I13" s="60" t="s">
        <v>281</v>
      </c>
      <c r="J13" s="61">
        <v>16</v>
      </c>
      <c r="K13" s="62">
        <v>2212</v>
      </c>
      <c r="L13" s="63">
        <v>1342</v>
      </c>
      <c r="M13" s="64">
        <v>1342</v>
      </c>
      <c r="N13" s="66">
        <v>0</v>
      </c>
    </row>
    <row r="14" spans="1:14">
      <c r="A14" s="24" t="s">
        <v>274</v>
      </c>
      <c r="B14" s="46" t="s">
        <v>276</v>
      </c>
      <c r="C14" s="47">
        <v>0</v>
      </c>
      <c r="D14" s="48">
        <v>0</v>
      </c>
      <c r="E14" s="49">
        <v>0</v>
      </c>
      <c r="F14" s="50">
        <v>0</v>
      </c>
      <c r="G14" s="49">
        <v>0</v>
      </c>
      <c r="H14" s="51" t="s">
        <v>279</v>
      </c>
      <c r="I14" s="46" t="s">
        <v>295</v>
      </c>
      <c r="J14" s="47">
        <v>2941</v>
      </c>
      <c r="K14" s="48">
        <v>32714</v>
      </c>
      <c r="L14" s="49">
        <v>5330</v>
      </c>
      <c r="M14" s="50">
        <v>5330</v>
      </c>
      <c r="N14" s="67">
        <v>0</v>
      </c>
    </row>
    <row r="15" spans="1:14">
      <c r="A15" s="24" t="s">
        <v>275</v>
      </c>
      <c r="B15" s="46" t="s">
        <v>277</v>
      </c>
      <c r="C15" s="47">
        <v>105</v>
      </c>
      <c r="D15" s="48">
        <v>0</v>
      </c>
      <c r="E15" s="49">
        <v>0</v>
      </c>
      <c r="F15" s="50">
        <v>0</v>
      </c>
      <c r="G15" s="49">
        <v>0</v>
      </c>
      <c r="H15" s="51" t="s">
        <v>280</v>
      </c>
      <c r="I15" s="46" t="s">
        <v>23</v>
      </c>
      <c r="J15" s="47">
        <v>32</v>
      </c>
      <c r="K15" s="48">
        <v>173</v>
      </c>
      <c r="L15" s="49">
        <v>149</v>
      </c>
      <c r="M15" s="50">
        <v>149</v>
      </c>
      <c r="N15" s="67">
        <v>0</v>
      </c>
    </row>
    <row r="16" spans="1:14" ht="13.5" thickBot="1">
      <c r="A16" s="27"/>
      <c r="B16" s="68" t="s">
        <v>27</v>
      </c>
      <c r="C16" s="69">
        <f>SUM(C13:C15)</f>
        <v>105</v>
      </c>
      <c r="D16" s="70">
        <f>SUM(D13:D15)</f>
        <v>31307</v>
      </c>
      <c r="E16" s="70">
        <f>SUM(E13:E15)</f>
        <v>31306</v>
      </c>
      <c r="F16" s="71">
        <f>SUM(F13:F15)</f>
        <v>31306</v>
      </c>
      <c r="G16" s="72">
        <f>SUM(G13:G15)</f>
        <v>0</v>
      </c>
      <c r="H16" s="73"/>
      <c r="I16" s="68" t="s">
        <v>25</v>
      </c>
      <c r="J16" s="69">
        <f>SUM(J13:J15)</f>
        <v>2989</v>
      </c>
      <c r="K16" s="70">
        <f>SUM(K13:K15)</f>
        <v>35099</v>
      </c>
      <c r="L16" s="72">
        <f>SUM(L13:L15)</f>
        <v>6821</v>
      </c>
      <c r="M16" s="71">
        <f>SUM(M13:M15)</f>
        <v>6821</v>
      </c>
      <c r="N16" s="74">
        <f>SUM(N13:N15)</f>
        <v>0</v>
      </c>
    </row>
    <row r="17" spans="1:14" ht="15" customHeight="1" thickTop="1" thickBot="1">
      <c r="A17" s="30"/>
      <c r="B17" s="75" t="s">
        <v>17</v>
      </c>
      <c r="C17" s="76">
        <f>C12+C16</f>
        <v>27734</v>
      </c>
      <c r="D17" s="77">
        <f>D12+D16</f>
        <v>68168</v>
      </c>
      <c r="E17" s="77">
        <f>E12+E16</f>
        <v>65658</v>
      </c>
      <c r="F17" s="78">
        <f>F12+F16</f>
        <v>64958</v>
      </c>
      <c r="G17" s="79">
        <f>G12+G16</f>
        <v>700</v>
      </c>
      <c r="H17" s="80"/>
      <c r="I17" s="75" t="s">
        <v>16</v>
      </c>
      <c r="J17" s="76">
        <f>J12+J16</f>
        <v>37823</v>
      </c>
      <c r="K17" s="77">
        <f>K12+K16</f>
        <v>78257</v>
      </c>
      <c r="L17" s="79">
        <f>L12+L16</f>
        <v>36532</v>
      </c>
      <c r="M17" s="78">
        <f>M12+M16</f>
        <v>35832</v>
      </c>
      <c r="N17" s="81">
        <f>N12+N16</f>
        <v>700</v>
      </c>
    </row>
    <row r="18" spans="1:14" ht="28.5" customHeight="1" thickTop="1" thickBot="1">
      <c r="A18" s="30"/>
      <c r="B18" s="75" t="s">
        <v>30</v>
      </c>
      <c r="C18" s="76">
        <f>IF(J17&gt;C17,C17-J17,0)</f>
        <v>-10089</v>
      </c>
      <c r="D18" s="77">
        <f>IF(K17&gt;D17,D17-K17,0)</f>
        <v>-10089</v>
      </c>
      <c r="E18" s="77">
        <f>IF(L17&gt;E17,E17-L17,0)</f>
        <v>0</v>
      </c>
      <c r="F18" s="78">
        <f>IF(M17&gt;F17,F17-M17,0)</f>
        <v>0</v>
      </c>
      <c r="G18" s="79">
        <f>IF(N17&gt;G17,G17-N17,0)</f>
        <v>0</v>
      </c>
      <c r="H18" s="80"/>
      <c r="I18" s="75" t="s">
        <v>29</v>
      </c>
      <c r="J18" s="76">
        <f>IF(C17&gt;J17,C17-J17,0)</f>
        <v>0</v>
      </c>
      <c r="K18" s="77">
        <f>IF(D17&gt;K17,D17-K17,0)</f>
        <v>0</v>
      </c>
      <c r="L18" s="77">
        <f>IF(E17&gt;L17,E17-L17,0)</f>
        <v>29126</v>
      </c>
      <c r="M18" s="78">
        <f>IF(F17&gt;M17,F17-M17,0)</f>
        <v>29126</v>
      </c>
      <c r="N18" s="81">
        <f>IF(G17&gt;N17,G17-N17,0)</f>
        <v>0</v>
      </c>
    </row>
    <row r="19" spans="1:14" ht="26.25" thickTop="1">
      <c r="A19" s="121" t="s">
        <v>282</v>
      </c>
      <c r="B19" s="60" t="s">
        <v>32</v>
      </c>
      <c r="C19" s="61">
        <v>7855</v>
      </c>
      <c r="D19" s="62">
        <v>7855</v>
      </c>
      <c r="E19" s="63">
        <v>7855</v>
      </c>
      <c r="F19" s="64">
        <v>7855</v>
      </c>
      <c r="G19" s="63">
        <v>0</v>
      </c>
      <c r="H19" s="82"/>
      <c r="I19" s="83"/>
      <c r="J19" s="84"/>
      <c r="K19" s="85"/>
      <c r="L19" s="86"/>
      <c r="M19" s="87"/>
      <c r="N19" s="88"/>
    </row>
    <row r="20" spans="1:14" ht="26.25" thickBot="1">
      <c r="A20" s="120" t="s">
        <v>282</v>
      </c>
      <c r="B20" s="89" t="s">
        <v>33</v>
      </c>
      <c r="C20" s="90">
        <v>2941</v>
      </c>
      <c r="D20" s="91">
        <v>2941</v>
      </c>
      <c r="E20" s="92">
        <v>2941</v>
      </c>
      <c r="F20" s="93">
        <v>2941</v>
      </c>
      <c r="G20" s="92">
        <v>0</v>
      </c>
      <c r="H20" s="94"/>
      <c r="I20" s="95"/>
      <c r="J20" s="96"/>
      <c r="K20" s="97"/>
      <c r="L20" s="98"/>
      <c r="M20" s="99"/>
      <c r="N20" s="100"/>
    </row>
    <row r="21" spans="1:14" ht="13.5" thickTop="1">
      <c r="A21" s="121" t="s">
        <v>283</v>
      </c>
      <c r="B21" s="101" t="s">
        <v>285</v>
      </c>
      <c r="C21" s="102">
        <v>0</v>
      </c>
      <c r="D21" s="103">
        <v>0</v>
      </c>
      <c r="E21" s="104">
        <v>0</v>
      </c>
      <c r="F21" s="105">
        <v>0</v>
      </c>
      <c r="G21" s="104">
        <v>0</v>
      </c>
      <c r="H21" s="123" t="s">
        <v>287</v>
      </c>
      <c r="I21" s="101" t="s">
        <v>289</v>
      </c>
      <c r="J21" s="102">
        <v>0</v>
      </c>
      <c r="K21" s="103">
        <v>0</v>
      </c>
      <c r="L21" s="104">
        <v>0</v>
      </c>
      <c r="M21" s="105">
        <v>0</v>
      </c>
      <c r="N21" s="45">
        <v>0</v>
      </c>
    </row>
    <row r="22" spans="1:14" ht="26.25" thickBot="1">
      <c r="A22" s="120" t="s">
        <v>284</v>
      </c>
      <c r="B22" s="106" t="s">
        <v>286</v>
      </c>
      <c r="C22" s="107">
        <v>0</v>
      </c>
      <c r="D22" s="108">
        <v>0</v>
      </c>
      <c r="E22" s="109">
        <v>869</v>
      </c>
      <c r="F22" s="110">
        <v>869</v>
      </c>
      <c r="G22" s="109">
        <v>0</v>
      </c>
      <c r="H22" s="122" t="s">
        <v>288</v>
      </c>
      <c r="I22" s="106" t="s">
        <v>290</v>
      </c>
      <c r="J22" s="107">
        <v>707</v>
      </c>
      <c r="K22" s="108">
        <v>707</v>
      </c>
      <c r="L22" s="109">
        <v>707</v>
      </c>
      <c r="M22" s="110">
        <v>707</v>
      </c>
      <c r="N22" s="111">
        <v>0</v>
      </c>
    </row>
    <row r="23" spans="1:14" ht="15" customHeight="1" thickTop="1" thickBot="1">
      <c r="A23" s="31"/>
      <c r="B23" s="112" t="s">
        <v>34</v>
      </c>
      <c r="C23" s="113">
        <f>C12+C19+C21</f>
        <v>35484</v>
      </c>
      <c r="D23" s="114">
        <f>D12+D19+D21</f>
        <v>44716</v>
      </c>
      <c r="E23" s="114">
        <f>E12+E19+E21+E22</f>
        <v>43076</v>
      </c>
      <c r="F23" s="115">
        <f>F12+F19+F21</f>
        <v>41507</v>
      </c>
      <c r="G23" s="116">
        <f>G12+G19+G21</f>
        <v>700</v>
      </c>
      <c r="H23" s="117"/>
      <c r="I23" s="112" t="s">
        <v>36</v>
      </c>
      <c r="J23" s="113">
        <f>J12+J19+J21</f>
        <v>34834</v>
      </c>
      <c r="K23" s="114">
        <f>K12+K19+K21</f>
        <v>43158</v>
      </c>
      <c r="L23" s="114">
        <f>L12+L19+L21+L22</f>
        <v>30418</v>
      </c>
      <c r="M23" s="115">
        <f>M12+M19+M21</f>
        <v>29011</v>
      </c>
      <c r="N23" s="118">
        <f>N12+N19+N21</f>
        <v>700</v>
      </c>
    </row>
    <row r="24" spans="1:14" ht="15" customHeight="1" thickTop="1" thickBot="1">
      <c r="A24" s="33"/>
      <c r="B24" s="75" t="s">
        <v>35</v>
      </c>
      <c r="C24" s="76">
        <f>C16+C20+C22</f>
        <v>3046</v>
      </c>
      <c r="D24" s="77">
        <f>D16+D20+D22</f>
        <v>34248</v>
      </c>
      <c r="E24" s="77">
        <f>E16+E20</f>
        <v>34247</v>
      </c>
      <c r="F24" s="78">
        <f>F16+F20+F22</f>
        <v>35116</v>
      </c>
      <c r="G24" s="79">
        <f>G16+G20+G22</f>
        <v>0</v>
      </c>
      <c r="H24" s="119"/>
      <c r="I24" s="75" t="s">
        <v>37</v>
      </c>
      <c r="J24" s="76">
        <f>J16+J20+J22</f>
        <v>3696</v>
      </c>
      <c r="K24" s="77">
        <f>K16+K20+K22</f>
        <v>35806</v>
      </c>
      <c r="L24" s="77">
        <f>L16+L20</f>
        <v>6821</v>
      </c>
      <c r="M24" s="78">
        <f>M16+M20+M22</f>
        <v>7528</v>
      </c>
      <c r="N24" s="81">
        <f>N16+N20+N22</f>
        <v>0</v>
      </c>
    </row>
    <row r="25" spans="1:14" ht="15" customHeight="1" thickTop="1" thickBot="1">
      <c r="A25" s="32"/>
      <c r="B25" s="124" t="s">
        <v>18</v>
      </c>
      <c r="C25" s="125">
        <f>SUM(C23:C24)</f>
        <v>38530</v>
      </c>
      <c r="D25" s="126">
        <f>SUM(D23:D24)</f>
        <v>78964</v>
      </c>
      <c r="E25" s="126">
        <f>SUM(E23:E24)</f>
        <v>77323</v>
      </c>
      <c r="F25" s="127">
        <f>SUM(F23:F24)</f>
        <v>76623</v>
      </c>
      <c r="G25" s="128">
        <f>SUM(G23:G24)</f>
        <v>700</v>
      </c>
      <c r="H25" s="129"/>
      <c r="I25" s="124" t="s">
        <v>28</v>
      </c>
      <c r="J25" s="125">
        <f>SUM(J23:J24)</f>
        <v>38530</v>
      </c>
      <c r="K25" s="126">
        <f>SUM(K23:K24)</f>
        <v>78964</v>
      </c>
      <c r="L25" s="126">
        <f>SUM(L23:L24)</f>
        <v>37239</v>
      </c>
      <c r="M25" s="127">
        <f>SUM(M23:M24)</f>
        <v>36539</v>
      </c>
      <c r="N25" s="130">
        <f>SUM(N23:N24)</f>
        <v>700</v>
      </c>
    </row>
    <row r="26" spans="1:14" ht="13.5" thickTop="1"/>
  </sheetData>
  <mergeCells count="13">
    <mergeCell ref="M4:N4"/>
    <mergeCell ref="F4:G4"/>
    <mergeCell ref="A2:N2"/>
    <mergeCell ref="J4:J5"/>
    <mergeCell ref="I4:I5"/>
    <mergeCell ref="D4:D5"/>
    <mergeCell ref="K4:K5"/>
    <mergeCell ref="E4:E5"/>
    <mergeCell ref="L4:L5"/>
    <mergeCell ref="A4:A5"/>
    <mergeCell ref="B4:B5"/>
    <mergeCell ref="C4:C5"/>
    <mergeCell ref="H4:H5"/>
  </mergeCells>
  <phoneticPr fontId="3" type="noConversion"/>
  <printOptions horizontalCentered="1"/>
  <pageMargins left="0.15748031496062992" right="0.15748031496062992" top="0.71" bottom="0.35433070866141736" header="0.35433070866141736" footer="3.937007874015748E-2"/>
  <pageSetup paperSize="9" scale="85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F88"/>
  <sheetViews>
    <sheetView topLeftCell="A45" workbookViewId="0">
      <selection activeCell="F47" sqref="F47"/>
    </sheetView>
  </sheetViews>
  <sheetFormatPr defaultColWidth="9.140625" defaultRowHeight="15"/>
  <cols>
    <col min="1" max="1" width="7.42578125" style="166" customWidth="1"/>
    <col min="2" max="2" width="48.140625" style="166" customWidth="1"/>
    <col min="3" max="5" width="10" style="166" customWidth="1"/>
    <col min="6" max="6" width="9.28515625" style="166" customWidth="1"/>
    <col min="7" max="16384" width="9.140625" style="166"/>
  </cols>
  <sheetData>
    <row r="1" spans="1:6">
      <c r="A1" s="164"/>
      <c r="B1" s="164"/>
      <c r="C1" s="164"/>
      <c r="D1" s="164" t="s">
        <v>541</v>
      </c>
      <c r="E1" s="164"/>
      <c r="F1" s="20" t="s">
        <v>543</v>
      </c>
    </row>
    <row r="2" spans="1:6">
      <c r="A2" s="164"/>
      <c r="B2" s="164"/>
      <c r="C2" s="164"/>
      <c r="D2" s="164"/>
      <c r="E2" s="164"/>
      <c r="F2" s="165"/>
    </row>
    <row r="3" spans="1:6" ht="31.5" customHeight="1">
      <c r="A3" s="471" t="s">
        <v>296</v>
      </c>
      <c r="B3" s="486"/>
      <c r="C3" s="486"/>
      <c r="D3" s="486"/>
      <c r="E3" s="486"/>
      <c r="F3" s="486"/>
    </row>
    <row r="4" spans="1:6">
      <c r="A4" s="167"/>
      <c r="B4" s="168"/>
      <c r="C4" s="168"/>
      <c r="D4" s="168"/>
      <c r="E4" s="168"/>
      <c r="F4" s="168"/>
    </row>
    <row r="5" spans="1:6" ht="15.75" thickBot="1">
      <c r="A5" s="164"/>
      <c r="B5" s="164"/>
      <c r="C5" s="164"/>
      <c r="D5" s="164"/>
      <c r="E5" s="164"/>
      <c r="F5" s="165" t="s">
        <v>31</v>
      </c>
    </row>
    <row r="6" spans="1:6" ht="39.75" thickTop="1" thickBot="1">
      <c r="A6" s="35" t="s">
        <v>381</v>
      </c>
      <c r="B6" s="131" t="s">
        <v>1</v>
      </c>
      <c r="C6" s="132" t="s">
        <v>298</v>
      </c>
      <c r="D6" s="133" t="s">
        <v>292</v>
      </c>
      <c r="E6" s="132" t="s">
        <v>293</v>
      </c>
      <c r="F6" s="134" t="s">
        <v>123</v>
      </c>
    </row>
    <row r="7" spans="1:6" ht="16.5" thickTop="1" thickBot="1">
      <c r="A7" s="169" t="s">
        <v>38</v>
      </c>
      <c r="B7" s="170"/>
      <c r="C7" s="230"/>
      <c r="D7" s="230"/>
      <c r="E7" s="230"/>
      <c r="F7" s="171"/>
    </row>
    <row r="8" spans="1:6" ht="18" customHeight="1" thickTop="1" thickBot="1">
      <c r="A8" s="232" t="s">
        <v>299</v>
      </c>
      <c r="B8" s="233" t="s">
        <v>300</v>
      </c>
      <c r="C8" s="236">
        <f t="shared" ref="C8:E8" si="0">SUM(C9+C14)</f>
        <v>23243</v>
      </c>
      <c r="D8" s="236">
        <f t="shared" si="0"/>
        <v>31425</v>
      </c>
      <c r="E8" s="236">
        <f t="shared" si="0"/>
        <v>30148</v>
      </c>
      <c r="F8" s="262">
        <f>E8/D8</f>
        <v>0.95936356404136836</v>
      </c>
    </row>
    <row r="9" spans="1:6" ht="15.75" thickTop="1">
      <c r="A9" s="172" t="s">
        <v>257</v>
      </c>
      <c r="B9" s="173" t="s">
        <v>301</v>
      </c>
      <c r="C9" s="237">
        <f t="shared" ref="C9:E9" si="1">SUM(C10:C13)</f>
        <v>17698</v>
      </c>
      <c r="D9" s="237">
        <f t="shared" si="1"/>
        <v>21202</v>
      </c>
      <c r="E9" s="237">
        <f t="shared" si="1"/>
        <v>21202</v>
      </c>
      <c r="F9" s="263">
        <f>E9/D9</f>
        <v>1</v>
      </c>
    </row>
    <row r="10" spans="1:6">
      <c r="A10" s="174" t="s">
        <v>302</v>
      </c>
      <c r="B10" s="175" t="s">
        <v>81</v>
      </c>
      <c r="C10" s="240">
        <v>12012</v>
      </c>
      <c r="D10" s="240">
        <v>13012</v>
      </c>
      <c r="E10" s="240">
        <v>13012</v>
      </c>
      <c r="F10" s="264">
        <f>E10/D10</f>
        <v>1</v>
      </c>
    </row>
    <row r="11" spans="1:6">
      <c r="A11" s="174" t="s">
        <v>303</v>
      </c>
      <c r="B11" s="175" t="s">
        <v>82</v>
      </c>
      <c r="C11" s="240">
        <v>4486</v>
      </c>
      <c r="D11" s="240">
        <v>4706</v>
      </c>
      <c r="E11" s="240">
        <v>4706</v>
      </c>
      <c r="F11" s="264">
        <f t="shared" ref="F11:F13" si="2">E11/D11</f>
        <v>1</v>
      </c>
    </row>
    <row r="12" spans="1:6">
      <c r="A12" s="174" t="s">
        <v>304</v>
      </c>
      <c r="B12" s="175" t="s">
        <v>305</v>
      </c>
      <c r="C12" s="240">
        <v>1200</v>
      </c>
      <c r="D12" s="240">
        <v>1200</v>
      </c>
      <c r="E12" s="240">
        <v>1200</v>
      </c>
      <c r="F12" s="264">
        <f t="shared" si="2"/>
        <v>1</v>
      </c>
    </row>
    <row r="13" spans="1:6">
      <c r="A13" s="176" t="s">
        <v>306</v>
      </c>
      <c r="B13" s="177" t="s">
        <v>307</v>
      </c>
      <c r="C13" s="240">
        <v>0</v>
      </c>
      <c r="D13" s="240">
        <v>2284</v>
      </c>
      <c r="E13" s="240">
        <v>2284</v>
      </c>
      <c r="F13" s="264">
        <f t="shared" si="2"/>
        <v>1</v>
      </c>
    </row>
    <row r="14" spans="1:6">
      <c r="A14" s="178" t="s">
        <v>308</v>
      </c>
      <c r="B14" s="179" t="s">
        <v>309</v>
      </c>
      <c r="C14" s="238">
        <f>SUM(C15:C18)</f>
        <v>5545</v>
      </c>
      <c r="D14" s="238">
        <f>SUM(D15:D18)</f>
        <v>10223</v>
      </c>
      <c r="E14" s="238">
        <f>SUM(E15:E18)</f>
        <v>8946</v>
      </c>
      <c r="F14" s="265">
        <f>E14/D14</f>
        <v>0.87508559131370445</v>
      </c>
    </row>
    <row r="15" spans="1:6">
      <c r="A15" s="176" t="s">
        <v>258</v>
      </c>
      <c r="B15" s="177" t="s">
        <v>501</v>
      </c>
      <c r="C15" s="240">
        <v>0</v>
      </c>
      <c r="D15" s="240">
        <v>36</v>
      </c>
      <c r="E15" s="240">
        <v>36</v>
      </c>
      <c r="F15" s="264">
        <f t="shared" ref="F15:F42" si="3">E15/D15</f>
        <v>1</v>
      </c>
    </row>
    <row r="16" spans="1:6">
      <c r="A16" s="174" t="s">
        <v>258</v>
      </c>
      <c r="B16" s="180" t="s">
        <v>310</v>
      </c>
      <c r="C16" s="241">
        <v>2364</v>
      </c>
      <c r="D16" s="241">
        <v>2364</v>
      </c>
      <c r="E16" s="241">
        <v>2246</v>
      </c>
      <c r="F16" s="264">
        <f t="shared" si="3"/>
        <v>0.95008460236886638</v>
      </c>
    </row>
    <row r="17" spans="1:6">
      <c r="A17" s="174" t="s">
        <v>258</v>
      </c>
      <c r="B17" s="180" t="s">
        <v>311</v>
      </c>
      <c r="C17" s="241">
        <v>1354</v>
      </c>
      <c r="D17" s="241">
        <v>5996</v>
      </c>
      <c r="E17" s="241">
        <v>5934</v>
      </c>
      <c r="F17" s="264">
        <f t="shared" si="3"/>
        <v>0.98965977318212139</v>
      </c>
    </row>
    <row r="18" spans="1:6">
      <c r="A18" s="174" t="s">
        <v>258</v>
      </c>
      <c r="B18" s="181" t="s">
        <v>312</v>
      </c>
      <c r="C18" s="242">
        <v>1827</v>
      </c>
      <c r="D18" s="242">
        <v>1827</v>
      </c>
      <c r="E18" s="242">
        <v>730</v>
      </c>
      <c r="F18" s="264">
        <f t="shared" si="3"/>
        <v>0.39956212370005473</v>
      </c>
    </row>
    <row r="19" spans="1:6" s="184" customFormat="1" ht="18" customHeight="1">
      <c r="A19" s="182" t="s">
        <v>259</v>
      </c>
      <c r="B19" s="183" t="s">
        <v>7</v>
      </c>
      <c r="C19" s="239">
        <f t="shared" ref="C19:E19" si="4">C20+C22+C24+C25+C27</f>
        <v>3450</v>
      </c>
      <c r="D19" s="239">
        <f t="shared" si="4"/>
        <v>3615</v>
      </c>
      <c r="E19" s="239">
        <f t="shared" si="4"/>
        <v>3430</v>
      </c>
      <c r="F19" s="266">
        <f t="shared" si="3"/>
        <v>0.94882434301521434</v>
      </c>
    </row>
    <row r="20" spans="1:6" s="187" customFormat="1">
      <c r="A20" s="185" t="s">
        <v>313</v>
      </c>
      <c r="B20" s="186" t="s">
        <v>314</v>
      </c>
      <c r="C20" s="243">
        <f>SUM(C21)</f>
        <v>625</v>
      </c>
      <c r="D20" s="243">
        <f>SUM(D21)</f>
        <v>705</v>
      </c>
      <c r="E20" s="243">
        <f>SUM(E21)</f>
        <v>626</v>
      </c>
      <c r="F20" s="265">
        <f t="shared" si="3"/>
        <v>0.88794326241134747</v>
      </c>
    </row>
    <row r="21" spans="1:6">
      <c r="A21" s="188" t="s">
        <v>313</v>
      </c>
      <c r="B21" s="189" t="s">
        <v>315</v>
      </c>
      <c r="C21" s="244">
        <v>625</v>
      </c>
      <c r="D21" s="244">
        <v>705</v>
      </c>
      <c r="E21" s="244">
        <v>626</v>
      </c>
      <c r="F21" s="264">
        <f t="shared" si="3"/>
        <v>0.88794326241134747</v>
      </c>
    </row>
    <row r="22" spans="1:6" s="190" customFormat="1">
      <c r="A22" s="185" t="s">
        <v>316</v>
      </c>
      <c r="B22" s="186" t="s">
        <v>317</v>
      </c>
      <c r="C22" s="238">
        <f t="shared" ref="C22:E22" si="5">SUM(C23)</f>
        <v>2000</v>
      </c>
      <c r="D22" s="238">
        <f t="shared" si="5"/>
        <v>1950</v>
      </c>
      <c r="E22" s="238">
        <f t="shared" si="5"/>
        <v>1964</v>
      </c>
      <c r="F22" s="265">
        <f t="shared" si="3"/>
        <v>1.0071794871794872</v>
      </c>
    </row>
    <row r="23" spans="1:6">
      <c r="A23" s="188" t="s">
        <v>318</v>
      </c>
      <c r="B23" s="189" t="s">
        <v>319</v>
      </c>
      <c r="C23" s="244">
        <v>2000</v>
      </c>
      <c r="D23" s="244">
        <v>1950</v>
      </c>
      <c r="E23" s="244">
        <v>1964</v>
      </c>
      <c r="F23" s="264">
        <f t="shared" si="3"/>
        <v>1.0071794871794872</v>
      </c>
    </row>
    <row r="24" spans="1:6">
      <c r="A24" s="185" t="s">
        <v>320</v>
      </c>
      <c r="B24" s="186" t="s">
        <v>321</v>
      </c>
      <c r="C24" s="243">
        <v>600</v>
      </c>
      <c r="D24" s="243">
        <v>670</v>
      </c>
      <c r="E24" s="243">
        <v>635</v>
      </c>
      <c r="F24" s="265">
        <f t="shared" si="3"/>
        <v>0.94776119402985071</v>
      </c>
    </row>
    <row r="25" spans="1:6">
      <c r="A25" s="185" t="s">
        <v>322</v>
      </c>
      <c r="B25" s="186" t="s">
        <v>323</v>
      </c>
      <c r="C25" s="238">
        <f t="shared" ref="C25:E25" si="6">SUM(C26)</f>
        <v>200</v>
      </c>
      <c r="D25" s="238">
        <f t="shared" si="6"/>
        <v>220</v>
      </c>
      <c r="E25" s="238">
        <f t="shared" si="6"/>
        <v>199</v>
      </c>
      <c r="F25" s="265">
        <f t="shared" si="3"/>
        <v>0.90454545454545454</v>
      </c>
    </row>
    <row r="26" spans="1:6">
      <c r="A26" s="188" t="s">
        <v>322</v>
      </c>
      <c r="B26" s="189" t="s">
        <v>324</v>
      </c>
      <c r="C26" s="244">
        <v>200</v>
      </c>
      <c r="D26" s="244">
        <v>220</v>
      </c>
      <c r="E26" s="244">
        <v>199</v>
      </c>
      <c r="F26" s="264">
        <f t="shared" si="3"/>
        <v>0.90454545454545454</v>
      </c>
    </row>
    <row r="27" spans="1:6" s="187" customFormat="1">
      <c r="A27" s="191" t="s">
        <v>325</v>
      </c>
      <c r="B27" s="192" t="s">
        <v>254</v>
      </c>
      <c r="C27" s="245">
        <v>25</v>
      </c>
      <c r="D27" s="245">
        <v>70</v>
      </c>
      <c r="E27" s="245">
        <v>6</v>
      </c>
      <c r="F27" s="265">
        <f t="shared" si="3"/>
        <v>8.5714285714285715E-2</v>
      </c>
    </row>
    <row r="28" spans="1:6" s="184" customFormat="1" ht="18" customHeight="1">
      <c r="A28" s="182" t="s">
        <v>260</v>
      </c>
      <c r="B28" s="183" t="s">
        <v>264</v>
      </c>
      <c r="C28" s="239">
        <f t="shared" ref="C28:E28" si="7">SUM(C29:C34)</f>
        <v>936</v>
      </c>
      <c r="D28" s="239">
        <f t="shared" si="7"/>
        <v>1761</v>
      </c>
      <c r="E28" s="239">
        <f t="shared" si="7"/>
        <v>714</v>
      </c>
      <c r="F28" s="266">
        <f t="shared" si="3"/>
        <v>0.40545144804088584</v>
      </c>
    </row>
    <row r="29" spans="1:6">
      <c r="A29" s="193" t="s">
        <v>326</v>
      </c>
      <c r="B29" s="194" t="s">
        <v>517</v>
      </c>
      <c r="C29" s="246">
        <v>0</v>
      </c>
      <c r="D29" s="246">
        <v>0</v>
      </c>
      <c r="E29" s="246">
        <v>0</v>
      </c>
      <c r="F29" s="264">
        <v>0</v>
      </c>
    </row>
    <row r="30" spans="1:6">
      <c r="A30" s="195" t="s">
        <v>327</v>
      </c>
      <c r="B30" s="196" t="s">
        <v>328</v>
      </c>
      <c r="C30" s="247">
        <v>585</v>
      </c>
      <c r="D30" s="247">
        <v>785</v>
      </c>
      <c r="E30" s="247">
        <v>714</v>
      </c>
      <c r="F30" s="264">
        <f t="shared" si="3"/>
        <v>0.90955414012738856</v>
      </c>
    </row>
    <row r="31" spans="1:6">
      <c r="A31" s="195" t="s">
        <v>329</v>
      </c>
      <c r="B31" s="197" t="s">
        <v>330</v>
      </c>
      <c r="C31" s="248">
        <v>0</v>
      </c>
      <c r="D31" s="248">
        <v>0</v>
      </c>
      <c r="E31" s="248">
        <v>0</v>
      </c>
      <c r="F31" s="264">
        <v>0</v>
      </c>
    </row>
    <row r="32" spans="1:6">
      <c r="A32" s="195" t="s">
        <v>331</v>
      </c>
      <c r="B32" s="196" t="s">
        <v>253</v>
      </c>
      <c r="C32" s="247">
        <v>350</v>
      </c>
      <c r="D32" s="247">
        <v>975</v>
      </c>
      <c r="E32" s="247">
        <v>0</v>
      </c>
      <c r="F32" s="264">
        <f t="shared" si="3"/>
        <v>0</v>
      </c>
    </row>
    <row r="33" spans="1:6">
      <c r="A33" s="195" t="s">
        <v>332</v>
      </c>
      <c r="B33" s="196" t="s">
        <v>333</v>
      </c>
      <c r="C33" s="247">
        <v>1</v>
      </c>
      <c r="D33" s="247">
        <v>1</v>
      </c>
      <c r="E33" s="247">
        <v>0</v>
      </c>
      <c r="F33" s="264">
        <f t="shared" si="3"/>
        <v>0</v>
      </c>
    </row>
    <row r="34" spans="1:6">
      <c r="A34" s="198" t="s">
        <v>334</v>
      </c>
      <c r="B34" s="197" t="s">
        <v>121</v>
      </c>
      <c r="C34" s="248">
        <v>0</v>
      </c>
      <c r="D34" s="248">
        <v>0</v>
      </c>
      <c r="E34" s="248">
        <v>0</v>
      </c>
      <c r="F34" s="264">
        <v>0</v>
      </c>
    </row>
    <row r="35" spans="1:6" s="184" customFormat="1" ht="15.75">
      <c r="A35" s="199" t="s">
        <v>261</v>
      </c>
      <c r="B35" s="200" t="s">
        <v>265</v>
      </c>
      <c r="C35" s="249">
        <v>0</v>
      </c>
      <c r="D35" s="249">
        <v>60</v>
      </c>
      <c r="E35" s="249">
        <v>60</v>
      </c>
      <c r="F35" s="266">
        <f t="shared" si="3"/>
        <v>1</v>
      </c>
    </row>
    <row r="36" spans="1:6" s="184" customFormat="1" ht="18" customHeight="1">
      <c r="A36" s="201" t="s">
        <v>335</v>
      </c>
      <c r="B36" s="202" t="s">
        <v>94</v>
      </c>
      <c r="C36" s="239">
        <f t="shared" ref="C36:E36" si="8">C37+C38+C39+C40+C41</f>
        <v>7855</v>
      </c>
      <c r="D36" s="239">
        <f t="shared" si="8"/>
        <v>7855</v>
      </c>
      <c r="E36" s="239">
        <f t="shared" si="8"/>
        <v>8724</v>
      </c>
      <c r="F36" s="266">
        <f t="shared" si="3"/>
        <v>1.1106301718650542</v>
      </c>
    </row>
    <row r="37" spans="1:6">
      <c r="A37" s="176" t="s">
        <v>282</v>
      </c>
      <c r="B37" s="177" t="s">
        <v>83</v>
      </c>
      <c r="C37" s="240">
        <v>7855</v>
      </c>
      <c r="D37" s="240">
        <v>7855</v>
      </c>
      <c r="E37" s="240">
        <v>7855</v>
      </c>
      <c r="F37" s="264">
        <f t="shared" si="3"/>
        <v>1</v>
      </c>
    </row>
    <row r="38" spans="1:6">
      <c r="A38" s="176" t="s">
        <v>336</v>
      </c>
      <c r="B38" s="175" t="s">
        <v>84</v>
      </c>
      <c r="C38" s="250">
        <v>0</v>
      </c>
      <c r="D38" s="250">
        <v>0</v>
      </c>
      <c r="E38" s="250">
        <v>0</v>
      </c>
      <c r="F38" s="264">
        <v>0</v>
      </c>
    </row>
    <row r="39" spans="1:6">
      <c r="A39" s="176" t="s">
        <v>337</v>
      </c>
      <c r="B39" s="175" t="s">
        <v>338</v>
      </c>
      <c r="C39" s="250">
        <v>0</v>
      </c>
      <c r="D39" s="250">
        <v>0</v>
      </c>
      <c r="E39" s="250">
        <v>0</v>
      </c>
      <c r="F39" s="264">
        <v>0</v>
      </c>
    </row>
    <row r="40" spans="1:6">
      <c r="A40" s="176" t="s">
        <v>339</v>
      </c>
      <c r="B40" s="175" t="s">
        <v>101</v>
      </c>
      <c r="C40" s="250">
        <v>0</v>
      </c>
      <c r="D40" s="250">
        <v>0</v>
      </c>
      <c r="E40" s="250">
        <v>0</v>
      </c>
      <c r="F40" s="264">
        <v>0</v>
      </c>
    </row>
    <row r="41" spans="1:6" ht="15.75" thickBot="1">
      <c r="A41" s="176" t="s">
        <v>340</v>
      </c>
      <c r="B41" s="203" t="s">
        <v>85</v>
      </c>
      <c r="C41" s="251">
        <v>0</v>
      </c>
      <c r="D41" s="251">
        <v>0</v>
      </c>
      <c r="E41" s="251">
        <v>869</v>
      </c>
      <c r="F41" s="267">
        <v>0</v>
      </c>
    </row>
    <row r="42" spans="1:6" s="184" customFormat="1" ht="19.5" customHeight="1" thickTop="1" thickBot="1">
      <c r="A42" s="204" t="s">
        <v>86</v>
      </c>
      <c r="B42" s="205"/>
      <c r="C42" s="236">
        <f t="shared" ref="C42:E42" si="9">C36+C35+C28+C19+C8</f>
        <v>35484</v>
      </c>
      <c r="D42" s="236">
        <f t="shared" si="9"/>
        <v>44716</v>
      </c>
      <c r="E42" s="236">
        <f t="shared" si="9"/>
        <v>43076</v>
      </c>
      <c r="F42" s="262">
        <f t="shared" si="3"/>
        <v>0.96332408981125328</v>
      </c>
    </row>
    <row r="43" spans="1:6" ht="18" customHeight="1" thickTop="1" thickBot="1">
      <c r="A43" s="206" t="s">
        <v>87</v>
      </c>
      <c r="B43" s="207"/>
      <c r="C43" s="252">
        <v>58</v>
      </c>
      <c r="D43" s="252">
        <v>0</v>
      </c>
      <c r="E43" s="252">
        <v>12658</v>
      </c>
      <c r="F43" s="208"/>
    </row>
    <row r="44" spans="1:6" ht="15.75" thickTop="1"/>
    <row r="47" spans="1:6">
      <c r="A47" s="164"/>
      <c r="B47" s="164"/>
      <c r="C47" s="164"/>
      <c r="D47" s="164" t="s">
        <v>541</v>
      </c>
      <c r="E47" s="164"/>
      <c r="F47" s="20" t="s">
        <v>543</v>
      </c>
    </row>
    <row r="48" spans="1:6">
      <c r="A48" s="164"/>
      <c r="B48" s="164"/>
      <c r="C48" s="164"/>
      <c r="D48" s="164"/>
      <c r="E48" s="164"/>
      <c r="F48" s="165"/>
    </row>
    <row r="49" spans="1:6" ht="33" customHeight="1">
      <c r="A49" s="471" t="s">
        <v>296</v>
      </c>
      <c r="B49" s="486"/>
      <c r="C49" s="486"/>
      <c r="D49" s="486"/>
      <c r="E49" s="486"/>
      <c r="F49" s="486"/>
    </row>
    <row r="50" spans="1:6" ht="15" customHeight="1">
      <c r="A50" s="167"/>
      <c r="B50" s="168"/>
      <c r="C50" s="168"/>
      <c r="D50" s="168"/>
      <c r="E50" s="168"/>
      <c r="F50" s="168"/>
    </row>
    <row r="51" spans="1:6" ht="15.75" thickBot="1">
      <c r="A51" s="164"/>
      <c r="B51" s="164"/>
      <c r="C51" s="164"/>
      <c r="D51" s="164"/>
      <c r="E51" s="164"/>
      <c r="F51" s="165" t="s">
        <v>31</v>
      </c>
    </row>
    <row r="52" spans="1:6" ht="39.75" thickTop="1" thickBot="1">
      <c r="A52" s="35" t="s">
        <v>381</v>
      </c>
      <c r="B52" s="131" t="s">
        <v>1</v>
      </c>
      <c r="C52" s="132" t="s">
        <v>298</v>
      </c>
      <c r="D52" s="133" t="s">
        <v>292</v>
      </c>
      <c r="E52" s="132" t="s">
        <v>293</v>
      </c>
      <c r="F52" s="134" t="s">
        <v>123</v>
      </c>
    </row>
    <row r="53" spans="1:6" ht="15.75" thickTop="1">
      <c r="A53" s="209" t="s">
        <v>88</v>
      </c>
      <c r="B53" s="210"/>
      <c r="C53" s="231"/>
      <c r="D53" s="231"/>
      <c r="E53" s="231"/>
      <c r="F53" s="211"/>
    </row>
    <row r="54" spans="1:6" s="184" customFormat="1" ht="18" customHeight="1">
      <c r="A54" s="212" t="s">
        <v>267</v>
      </c>
      <c r="B54" s="213" t="s">
        <v>19</v>
      </c>
      <c r="C54" s="257">
        <f t="shared" ref="C54:E54" si="10">SUM(C55:C60)</f>
        <v>12054</v>
      </c>
      <c r="D54" s="257">
        <f t="shared" si="10"/>
        <v>15784</v>
      </c>
      <c r="E54" s="257">
        <f t="shared" si="10"/>
        <v>15568</v>
      </c>
      <c r="F54" s="268">
        <f>E54/D54</f>
        <v>0.98631525595539782</v>
      </c>
    </row>
    <row r="55" spans="1:6" s="184" customFormat="1" ht="15" customHeight="1">
      <c r="A55" s="195" t="s">
        <v>341</v>
      </c>
      <c r="B55" s="196" t="s">
        <v>342</v>
      </c>
      <c r="C55" s="247">
        <v>5536</v>
      </c>
      <c r="D55" s="247">
        <v>9151</v>
      </c>
      <c r="E55" s="247">
        <v>9032</v>
      </c>
      <c r="F55" s="271">
        <f t="shared" ref="F55:F86" si="11">E55/D55</f>
        <v>0.9869959567260409</v>
      </c>
    </row>
    <row r="56" spans="1:6" s="184" customFormat="1" ht="15" customHeight="1">
      <c r="A56" s="195" t="s">
        <v>343</v>
      </c>
      <c r="B56" s="196" t="s">
        <v>344</v>
      </c>
      <c r="C56" s="247">
        <v>130</v>
      </c>
      <c r="D56" s="247">
        <v>130</v>
      </c>
      <c r="E56" s="247">
        <v>130</v>
      </c>
      <c r="F56" s="271">
        <f t="shared" si="11"/>
        <v>1</v>
      </c>
    </row>
    <row r="57" spans="1:6" s="184" customFormat="1" ht="15" customHeight="1">
      <c r="A57" s="195" t="s">
        <v>345</v>
      </c>
      <c r="B57" s="196" t="s">
        <v>346</v>
      </c>
      <c r="C57" s="247">
        <v>141</v>
      </c>
      <c r="D57" s="247">
        <v>256</v>
      </c>
      <c r="E57" s="247">
        <v>238</v>
      </c>
      <c r="F57" s="271">
        <f t="shared" si="11"/>
        <v>0.9296875</v>
      </c>
    </row>
    <row r="58" spans="1:6" s="184" customFormat="1" ht="15" customHeight="1">
      <c r="A58" s="195" t="s">
        <v>347</v>
      </c>
      <c r="B58" s="196" t="s">
        <v>348</v>
      </c>
      <c r="C58" s="247">
        <v>4826</v>
      </c>
      <c r="D58" s="247">
        <v>4826</v>
      </c>
      <c r="E58" s="247">
        <v>4826</v>
      </c>
      <c r="F58" s="271">
        <f t="shared" si="11"/>
        <v>1</v>
      </c>
    </row>
    <row r="59" spans="1:6" s="184" customFormat="1" ht="15" customHeight="1">
      <c r="A59" s="195" t="s">
        <v>349</v>
      </c>
      <c r="B59" s="196" t="s">
        <v>350</v>
      </c>
      <c r="C59" s="247">
        <v>1121</v>
      </c>
      <c r="D59" s="247">
        <v>1121</v>
      </c>
      <c r="E59" s="247">
        <v>1121</v>
      </c>
      <c r="F59" s="271">
        <f t="shared" si="11"/>
        <v>1</v>
      </c>
    </row>
    <row r="60" spans="1:6" s="184" customFormat="1" ht="15" customHeight="1">
      <c r="A60" s="195" t="s">
        <v>351</v>
      </c>
      <c r="B60" s="196" t="s">
        <v>352</v>
      </c>
      <c r="C60" s="247">
        <v>300</v>
      </c>
      <c r="D60" s="247">
        <v>300</v>
      </c>
      <c r="E60" s="247">
        <v>221</v>
      </c>
      <c r="F60" s="271">
        <f t="shared" si="11"/>
        <v>0.73666666666666669</v>
      </c>
    </row>
    <row r="61" spans="1:6" s="184" customFormat="1" ht="18" customHeight="1">
      <c r="A61" s="212" t="s">
        <v>268</v>
      </c>
      <c r="B61" s="213" t="s">
        <v>353</v>
      </c>
      <c r="C61" s="253">
        <v>2628</v>
      </c>
      <c r="D61" s="253">
        <v>3033</v>
      </c>
      <c r="E61" s="253">
        <v>2992</v>
      </c>
      <c r="F61" s="268">
        <f t="shared" si="11"/>
        <v>0.98648203099241671</v>
      </c>
    </row>
    <row r="62" spans="1:6" s="184" customFormat="1" ht="18" customHeight="1">
      <c r="A62" s="214" t="s">
        <v>269</v>
      </c>
      <c r="B62" s="215" t="s">
        <v>20</v>
      </c>
      <c r="C62" s="253">
        <v>7968</v>
      </c>
      <c r="D62" s="253">
        <v>9924</v>
      </c>
      <c r="E62" s="253">
        <v>8601</v>
      </c>
      <c r="F62" s="268">
        <f t="shared" si="11"/>
        <v>0.86668681983071338</v>
      </c>
    </row>
    <row r="63" spans="1:6" s="184" customFormat="1" ht="18" customHeight="1">
      <c r="A63" s="199" t="s">
        <v>270</v>
      </c>
      <c r="B63" s="216" t="s">
        <v>21</v>
      </c>
      <c r="C63" s="257">
        <f t="shared" ref="C63" si="12">SUM(C65:C66)</f>
        <v>650</v>
      </c>
      <c r="D63" s="257">
        <f>SUM(D64:D66)</f>
        <v>650</v>
      </c>
      <c r="E63" s="257">
        <f>SUM(E64:E66)</f>
        <v>431</v>
      </c>
      <c r="F63" s="268">
        <f t="shared" si="11"/>
        <v>0.66307692307692312</v>
      </c>
    </row>
    <row r="64" spans="1:6" s="184" customFormat="1" ht="18" customHeight="1">
      <c r="A64" s="174" t="s">
        <v>502</v>
      </c>
      <c r="B64" s="443" t="s">
        <v>503</v>
      </c>
      <c r="C64" s="444">
        <v>0</v>
      </c>
      <c r="D64" s="444">
        <v>36</v>
      </c>
      <c r="E64" s="444">
        <v>36</v>
      </c>
      <c r="F64" s="271">
        <f t="shared" si="11"/>
        <v>1</v>
      </c>
    </row>
    <row r="65" spans="1:6">
      <c r="A65" s="174" t="s">
        <v>354</v>
      </c>
      <c r="B65" s="175" t="s">
        <v>355</v>
      </c>
      <c r="C65" s="250">
        <v>540</v>
      </c>
      <c r="D65" s="250">
        <v>504</v>
      </c>
      <c r="E65" s="250">
        <v>335</v>
      </c>
      <c r="F65" s="271">
        <f t="shared" si="11"/>
        <v>0.66468253968253965</v>
      </c>
    </row>
    <row r="66" spans="1:6">
      <c r="A66" s="174" t="s">
        <v>354</v>
      </c>
      <c r="B66" s="175" t="s">
        <v>356</v>
      </c>
      <c r="C66" s="250">
        <v>110</v>
      </c>
      <c r="D66" s="250">
        <v>110</v>
      </c>
      <c r="E66" s="250">
        <v>60</v>
      </c>
      <c r="F66" s="271">
        <f t="shared" si="11"/>
        <v>0.54545454545454541</v>
      </c>
    </row>
    <row r="67" spans="1:6" s="184" customFormat="1" ht="15.75">
      <c r="A67" s="214" t="s">
        <v>271</v>
      </c>
      <c r="B67" s="217" t="s">
        <v>357</v>
      </c>
      <c r="C67" s="257">
        <f t="shared" ref="C67:E67" si="13">C69+C78+C80</f>
        <v>11535</v>
      </c>
      <c r="D67" s="257">
        <f t="shared" si="13"/>
        <v>13767</v>
      </c>
      <c r="E67" s="257">
        <f t="shared" si="13"/>
        <v>2119</v>
      </c>
      <c r="F67" s="268">
        <f t="shared" si="11"/>
        <v>0.15391879131255901</v>
      </c>
    </row>
    <row r="68" spans="1:6" s="220" customFormat="1" ht="15" customHeight="1">
      <c r="A68" s="218" t="s">
        <v>358</v>
      </c>
      <c r="B68" s="219" t="s">
        <v>255</v>
      </c>
      <c r="C68" s="258">
        <v>0</v>
      </c>
      <c r="D68" s="258">
        <v>0</v>
      </c>
      <c r="E68" s="258">
        <v>0</v>
      </c>
      <c r="F68" s="270">
        <v>0</v>
      </c>
    </row>
    <row r="69" spans="1:6" ht="15" customHeight="1">
      <c r="A69" s="218" t="s">
        <v>359</v>
      </c>
      <c r="B69" s="221" t="s">
        <v>360</v>
      </c>
      <c r="C69" s="258">
        <f t="shared" ref="C69:E69" si="14">C70+C73</f>
        <v>2180</v>
      </c>
      <c r="D69" s="258">
        <f t="shared" si="14"/>
        <v>2039</v>
      </c>
      <c r="E69" s="258">
        <f t="shared" si="14"/>
        <v>1419</v>
      </c>
      <c r="F69" s="270">
        <f t="shared" si="11"/>
        <v>0.69592937714565961</v>
      </c>
    </row>
    <row r="70" spans="1:6" ht="15" customHeight="1">
      <c r="A70" s="222"/>
      <c r="B70" s="223" t="s">
        <v>361</v>
      </c>
      <c r="C70" s="250">
        <f t="shared" ref="C70:E70" si="15">SUM(C71:C72)</f>
        <v>50</v>
      </c>
      <c r="D70" s="250">
        <f t="shared" si="15"/>
        <v>30</v>
      </c>
      <c r="E70" s="250">
        <f t="shared" si="15"/>
        <v>26</v>
      </c>
      <c r="F70" s="271">
        <f t="shared" si="11"/>
        <v>0.8666666666666667</v>
      </c>
    </row>
    <row r="71" spans="1:6" ht="15" customHeight="1">
      <c r="A71" s="222"/>
      <c r="B71" s="224" t="s">
        <v>362</v>
      </c>
      <c r="C71" s="259">
        <v>30</v>
      </c>
      <c r="D71" s="259">
        <v>30</v>
      </c>
      <c r="E71" s="259">
        <v>26</v>
      </c>
      <c r="F71" s="272">
        <f t="shared" si="11"/>
        <v>0.8666666666666667</v>
      </c>
    </row>
    <row r="72" spans="1:6" ht="15" customHeight="1">
      <c r="A72" s="222"/>
      <c r="B72" s="224" t="s">
        <v>363</v>
      </c>
      <c r="C72" s="259">
        <v>20</v>
      </c>
      <c r="D72" s="259">
        <v>0</v>
      </c>
      <c r="E72" s="259">
        <v>0</v>
      </c>
      <c r="F72" s="272">
        <v>0</v>
      </c>
    </row>
    <row r="73" spans="1:6" ht="15" customHeight="1">
      <c r="A73" s="222"/>
      <c r="B73" s="180" t="s">
        <v>364</v>
      </c>
      <c r="C73" s="250">
        <f t="shared" ref="C73:E73" si="16">C74+C75+C76+C77</f>
        <v>2130</v>
      </c>
      <c r="D73" s="250">
        <f t="shared" si="16"/>
        <v>2009</v>
      </c>
      <c r="E73" s="250">
        <f t="shared" si="16"/>
        <v>1393</v>
      </c>
      <c r="F73" s="271">
        <f t="shared" si="11"/>
        <v>0.69337979094076652</v>
      </c>
    </row>
    <row r="74" spans="1:6" ht="15" customHeight="1">
      <c r="A74" s="222"/>
      <c r="B74" s="224" t="s">
        <v>365</v>
      </c>
      <c r="C74" s="259">
        <v>462</v>
      </c>
      <c r="D74" s="259">
        <v>462</v>
      </c>
      <c r="E74" s="259">
        <v>462</v>
      </c>
      <c r="F74" s="272">
        <f t="shared" si="11"/>
        <v>1</v>
      </c>
    </row>
    <row r="75" spans="1:6" ht="15" customHeight="1">
      <c r="A75" s="222"/>
      <c r="B75" s="224" t="s">
        <v>366</v>
      </c>
      <c r="C75" s="259">
        <v>1339</v>
      </c>
      <c r="D75" s="259">
        <v>1339</v>
      </c>
      <c r="E75" s="259">
        <v>719</v>
      </c>
      <c r="F75" s="272">
        <f t="shared" si="11"/>
        <v>0.53696788648244964</v>
      </c>
    </row>
    <row r="76" spans="1:6" ht="15" customHeight="1">
      <c r="A76" s="222"/>
      <c r="B76" s="225" t="s">
        <v>367</v>
      </c>
      <c r="C76" s="260">
        <v>189</v>
      </c>
      <c r="D76" s="260">
        <v>188</v>
      </c>
      <c r="E76" s="260">
        <v>189</v>
      </c>
      <c r="F76" s="272">
        <f t="shared" si="11"/>
        <v>1.0053191489361701</v>
      </c>
    </row>
    <row r="77" spans="1:6" ht="15" customHeight="1">
      <c r="A77" s="174"/>
      <c r="B77" s="224" t="s">
        <v>368</v>
      </c>
      <c r="C77" s="259">
        <v>140</v>
      </c>
      <c r="D77" s="259">
        <v>20</v>
      </c>
      <c r="E77" s="259">
        <v>23</v>
      </c>
      <c r="F77" s="272">
        <f t="shared" si="11"/>
        <v>1.1499999999999999</v>
      </c>
    </row>
    <row r="78" spans="1:6" ht="15" customHeight="1">
      <c r="A78" s="218" t="s">
        <v>369</v>
      </c>
      <c r="B78" s="226" t="s">
        <v>370</v>
      </c>
      <c r="C78" s="258">
        <f t="shared" ref="C78:E78" si="17">SUM(C79:C79)</f>
        <v>600</v>
      </c>
      <c r="D78" s="258">
        <f t="shared" si="17"/>
        <v>700</v>
      </c>
      <c r="E78" s="258">
        <f t="shared" si="17"/>
        <v>700</v>
      </c>
      <c r="F78" s="270">
        <f t="shared" si="11"/>
        <v>1</v>
      </c>
    </row>
    <row r="79" spans="1:6" ht="15" customHeight="1">
      <c r="A79" s="222"/>
      <c r="B79" s="181" t="s">
        <v>371</v>
      </c>
      <c r="C79" s="242">
        <v>600</v>
      </c>
      <c r="D79" s="242">
        <v>700</v>
      </c>
      <c r="E79" s="242">
        <v>700</v>
      </c>
      <c r="F79" s="271">
        <f t="shared" si="11"/>
        <v>1</v>
      </c>
    </row>
    <row r="80" spans="1:6" s="228" customFormat="1">
      <c r="A80" s="218" t="s">
        <v>372</v>
      </c>
      <c r="B80" s="227" t="s">
        <v>373</v>
      </c>
      <c r="C80" s="255">
        <v>8755</v>
      </c>
      <c r="D80" s="255">
        <v>11028</v>
      </c>
      <c r="E80" s="255">
        <v>0</v>
      </c>
      <c r="F80" s="270">
        <f t="shared" si="11"/>
        <v>0</v>
      </c>
    </row>
    <row r="81" spans="1:6" s="184" customFormat="1" ht="18" customHeight="1">
      <c r="A81" s="214" t="s">
        <v>374</v>
      </c>
      <c r="B81" s="217" t="s">
        <v>97</v>
      </c>
      <c r="C81" s="257">
        <f t="shared" ref="C81:E81" si="18">C82+C83+C85</f>
        <v>707</v>
      </c>
      <c r="D81" s="257">
        <f t="shared" si="18"/>
        <v>707</v>
      </c>
      <c r="E81" s="257">
        <f t="shared" si="18"/>
        <v>707</v>
      </c>
      <c r="F81" s="268">
        <f t="shared" si="11"/>
        <v>1</v>
      </c>
    </row>
    <row r="82" spans="1:6">
      <c r="A82" s="174" t="s">
        <v>375</v>
      </c>
      <c r="B82" s="175" t="s">
        <v>91</v>
      </c>
      <c r="C82" s="250">
        <v>0</v>
      </c>
      <c r="D82" s="250">
        <v>0</v>
      </c>
      <c r="E82" s="250">
        <v>0</v>
      </c>
      <c r="F82" s="271">
        <v>0</v>
      </c>
    </row>
    <row r="83" spans="1:6">
      <c r="A83" s="174" t="s">
        <v>376</v>
      </c>
      <c r="B83" s="175" t="s">
        <v>377</v>
      </c>
      <c r="C83" s="250">
        <v>0</v>
      </c>
      <c r="D83" s="250">
        <v>0</v>
      </c>
      <c r="E83" s="250">
        <v>0</v>
      </c>
      <c r="F83" s="271">
        <v>0</v>
      </c>
    </row>
    <row r="84" spans="1:6">
      <c r="A84" s="174" t="s">
        <v>378</v>
      </c>
      <c r="B84" s="175" t="s">
        <v>102</v>
      </c>
      <c r="C84" s="250">
        <v>0</v>
      </c>
      <c r="D84" s="250">
        <v>0</v>
      </c>
      <c r="E84" s="250">
        <v>0</v>
      </c>
      <c r="F84" s="271">
        <v>0</v>
      </c>
    </row>
    <row r="85" spans="1:6" ht="15.75" thickBot="1">
      <c r="A85" s="229" t="s">
        <v>288</v>
      </c>
      <c r="B85" s="203" t="s">
        <v>379</v>
      </c>
      <c r="C85" s="251">
        <v>707</v>
      </c>
      <c r="D85" s="251">
        <v>707</v>
      </c>
      <c r="E85" s="251">
        <v>707</v>
      </c>
      <c r="F85" s="273">
        <f t="shared" si="11"/>
        <v>1</v>
      </c>
    </row>
    <row r="86" spans="1:6" s="184" customFormat="1" ht="19.5" customHeight="1" thickTop="1" thickBot="1">
      <c r="A86" s="204" t="s">
        <v>92</v>
      </c>
      <c r="B86" s="205"/>
      <c r="C86" s="236">
        <f t="shared" ref="C86:E86" si="19">C81+C67+C63+C62+C61+C54</f>
        <v>35542</v>
      </c>
      <c r="D86" s="236">
        <f t="shared" si="19"/>
        <v>43865</v>
      </c>
      <c r="E86" s="236">
        <f t="shared" si="19"/>
        <v>30418</v>
      </c>
      <c r="F86" s="269">
        <f t="shared" si="11"/>
        <v>0.69344579961244723</v>
      </c>
    </row>
    <row r="87" spans="1:6" ht="18" customHeight="1" thickTop="1" thickBot="1">
      <c r="A87" s="206" t="s">
        <v>380</v>
      </c>
      <c r="B87" s="207"/>
      <c r="C87" s="252">
        <v>0</v>
      </c>
      <c r="D87" s="252">
        <v>851</v>
      </c>
      <c r="E87" s="252">
        <v>0</v>
      </c>
      <c r="F87" s="261"/>
    </row>
    <row r="88" spans="1:6" ht="15.75" thickTop="1"/>
  </sheetData>
  <mergeCells count="2">
    <mergeCell ref="A3:F3"/>
    <mergeCell ref="A49:F49"/>
  </mergeCells>
  <pageMargins left="0.55118110236220474" right="0.31496062992125984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F45"/>
  <sheetViews>
    <sheetView workbookViewId="0">
      <selection activeCell="F1" sqref="F1"/>
    </sheetView>
  </sheetViews>
  <sheetFormatPr defaultColWidth="9.140625" defaultRowHeight="15"/>
  <cols>
    <col min="1" max="1" width="7.42578125" style="166" customWidth="1"/>
    <col min="2" max="2" width="47.85546875" style="166" customWidth="1"/>
    <col min="3" max="5" width="10" style="166" customWidth="1"/>
    <col min="6" max="6" width="9.28515625" style="166" customWidth="1"/>
    <col min="7" max="16384" width="9.140625" style="166"/>
  </cols>
  <sheetData>
    <row r="1" spans="1:6">
      <c r="A1" s="164"/>
      <c r="B1" s="164"/>
      <c r="C1" s="165"/>
      <c r="D1" s="165"/>
      <c r="F1" s="20" t="s">
        <v>544</v>
      </c>
    </row>
    <row r="2" spans="1:6" ht="9.75" customHeight="1">
      <c r="A2" s="164"/>
      <c r="B2" s="164"/>
      <c r="C2" s="164"/>
      <c r="D2" s="164"/>
    </row>
    <row r="3" spans="1:6" ht="30.75" customHeight="1">
      <c r="A3" s="471" t="s">
        <v>414</v>
      </c>
      <c r="B3" s="486"/>
      <c r="C3" s="486"/>
      <c r="D3" s="486"/>
      <c r="E3" s="486"/>
      <c r="F3" s="486"/>
    </row>
    <row r="4" spans="1:6" ht="9" customHeight="1">
      <c r="A4" s="167"/>
      <c r="B4" s="168"/>
      <c r="C4" s="168"/>
      <c r="D4" s="168"/>
    </row>
    <row r="5" spans="1:6" ht="15.75" thickBot="1">
      <c r="A5" s="167"/>
      <c r="B5" s="168"/>
      <c r="C5" s="165"/>
      <c r="D5" s="165"/>
      <c r="F5" s="165" t="s">
        <v>31</v>
      </c>
    </row>
    <row r="6" spans="1:6" ht="39.75" thickTop="1" thickBot="1">
      <c r="A6" s="35" t="s">
        <v>381</v>
      </c>
      <c r="B6" s="131" t="s">
        <v>1</v>
      </c>
      <c r="C6" s="132" t="s">
        <v>298</v>
      </c>
      <c r="D6" s="133" t="s">
        <v>292</v>
      </c>
      <c r="E6" s="132" t="s">
        <v>293</v>
      </c>
      <c r="F6" s="134" t="s">
        <v>123</v>
      </c>
    </row>
    <row r="7" spans="1:6" ht="16.5" thickTop="1" thickBot="1">
      <c r="A7" s="274" t="s">
        <v>39</v>
      </c>
      <c r="B7" s="275"/>
      <c r="C7" s="281"/>
      <c r="D7" s="281"/>
      <c r="E7" s="281"/>
      <c r="F7" s="276"/>
    </row>
    <row r="8" spans="1:6" s="184" customFormat="1" ht="18" customHeight="1" thickTop="1">
      <c r="A8" s="277" t="s">
        <v>272</v>
      </c>
      <c r="B8" s="278" t="s">
        <v>415</v>
      </c>
      <c r="C8" s="282">
        <f>C9+C10</f>
        <v>105</v>
      </c>
      <c r="D8" s="282">
        <f>D9+D10</f>
        <v>31307</v>
      </c>
      <c r="E8" s="282">
        <f>E9+E10</f>
        <v>31306</v>
      </c>
      <c r="F8" s="285">
        <f>E8/D8</f>
        <v>0.99996805826173063</v>
      </c>
    </row>
    <row r="9" spans="1:6" ht="15" customHeight="1">
      <c r="A9" s="174" t="s">
        <v>382</v>
      </c>
      <c r="B9" s="175" t="s">
        <v>256</v>
      </c>
      <c r="C9" s="254">
        <v>0</v>
      </c>
      <c r="D9" s="254">
        <v>750</v>
      </c>
      <c r="E9" s="254">
        <v>750</v>
      </c>
      <c r="F9" s="431">
        <f t="shared" ref="F9:F25" si="0">E9/D9</f>
        <v>1</v>
      </c>
    </row>
    <row r="10" spans="1:6" ht="15" customHeight="1">
      <c r="A10" s="174" t="s">
        <v>383</v>
      </c>
      <c r="B10" s="175" t="s">
        <v>384</v>
      </c>
      <c r="C10" s="254">
        <v>105</v>
      </c>
      <c r="D10" s="254">
        <f>SUM(D11:D13)</f>
        <v>30557</v>
      </c>
      <c r="E10" s="254">
        <f>SUM(E11:E13)</f>
        <v>30556</v>
      </c>
      <c r="F10" s="431">
        <f t="shared" si="0"/>
        <v>0.99996727427430698</v>
      </c>
    </row>
    <row r="11" spans="1:6" ht="15" customHeight="1">
      <c r="A11" s="174" t="s">
        <v>383</v>
      </c>
      <c r="B11" s="279" t="s">
        <v>498</v>
      </c>
      <c r="C11" s="283">
        <v>0</v>
      </c>
      <c r="D11" s="283">
        <v>29736</v>
      </c>
      <c r="E11" s="283">
        <v>29735</v>
      </c>
      <c r="F11" s="432">
        <f t="shared" si="0"/>
        <v>0.99996637072908257</v>
      </c>
    </row>
    <row r="12" spans="1:6" ht="15" customHeight="1">
      <c r="A12" s="174" t="s">
        <v>383</v>
      </c>
      <c r="B12" s="279" t="s">
        <v>499</v>
      </c>
      <c r="C12" s="283">
        <v>0</v>
      </c>
      <c r="D12" s="283">
        <v>716</v>
      </c>
      <c r="E12" s="283">
        <v>716</v>
      </c>
      <c r="F12" s="432">
        <f t="shared" si="0"/>
        <v>1</v>
      </c>
    </row>
    <row r="13" spans="1:6" ht="15" customHeight="1">
      <c r="A13" s="174" t="s">
        <v>383</v>
      </c>
      <c r="B13" s="279" t="s">
        <v>385</v>
      </c>
      <c r="C13" s="283">
        <v>105</v>
      </c>
      <c r="D13" s="283">
        <v>105</v>
      </c>
      <c r="E13" s="283">
        <v>105</v>
      </c>
      <c r="F13" s="432">
        <f t="shared" ref="F13" si="1">E13/D13</f>
        <v>1</v>
      </c>
    </row>
    <row r="14" spans="1:6" s="184" customFormat="1" ht="18" customHeight="1">
      <c r="A14" s="214" t="s">
        <v>274</v>
      </c>
      <c r="B14" s="217" t="s">
        <v>276</v>
      </c>
      <c r="C14" s="256">
        <f>C15+C16+C17+C18+C19</f>
        <v>0</v>
      </c>
      <c r="D14" s="256">
        <f>D15+D16+D17+D18+D19</f>
        <v>0</v>
      </c>
      <c r="E14" s="256">
        <f>E15+E16+E17+E18+E19</f>
        <v>0</v>
      </c>
      <c r="F14" s="433">
        <v>0</v>
      </c>
    </row>
    <row r="15" spans="1:6" ht="15" customHeight="1">
      <c r="A15" s="174" t="s">
        <v>386</v>
      </c>
      <c r="B15" s="175" t="s">
        <v>387</v>
      </c>
      <c r="C15" s="254">
        <v>0</v>
      </c>
      <c r="D15" s="254">
        <v>0</v>
      </c>
      <c r="E15" s="254">
        <v>0</v>
      </c>
      <c r="F15" s="431">
        <v>0</v>
      </c>
    </row>
    <row r="16" spans="1:6" ht="15" customHeight="1">
      <c r="A16" s="174" t="s">
        <v>388</v>
      </c>
      <c r="B16" s="175" t="s">
        <v>389</v>
      </c>
      <c r="C16" s="254">
        <v>0</v>
      </c>
      <c r="D16" s="254">
        <v>0</v>
      </c>
      <c r="E16" s="254">
        <v>0</v>
      </c>
      <c r="F16" s="431">
        <v>0</v>
      </c>
    </row>
    <row r="17" spans="1:6" ht="15" customHeight="1">
      <c r="A17" s="174" t="s">
        <v>390</v>
      </c>
      <c r="B17" s="175" t="s">
        <v>391</v>
      </c>
      <c r="C17" s="283">
        <v>0</v>
      </c>
      <c r="D17" s="283">
        <v>0</v>
      </c>
      <c r="E17" s="283">
        <v>0</v>
      </c>
      <c r="F17" s="431">
        <v>0</v>
      </c>
    </row>
    <row r="18" spans="1:6" ht="15" customHeight="1">
      <c r="A18" s="174" t="s">
        <v>392</v>
      </c>
      <c r="B18" s="175" t="s">
        <v>393</v>
      </c>
      <c r="C18" s="283">
        <v>0</v>
      </c>
      <c r="D18" s="283">
        <v>0</v>
      </c>
      <c r="E18" s="283">
        <v>0</v>
      </c>
      <c r="F18" s="431">
        <v>0</v>
      </c>
    </row>
    <row r="19" spans="1:6" ht="15" customHeight="1">
      <c r="A19" s="174" t="s">
        <v>394</v>
      </c>
      <c r="B19" s="175" t="s">
        <v>395</v>
      </c>
      <c r="C19" s="283">
        <v>0</v>
      </c>
      <c r="D19" s="283">
        <v>0</v>
      </c>
      <c r="E19" s="283">
        <v>0</v>
      </c>
      <c r="F19" s="431">
        <v>0</v>
      </c>
    </row>
    <row r="20" spans="1:6" s="184" customFormat="1" ht="17.25" customHeight="1">
      <c r="A20" s="199" t="s">
        <v>275</v>
      </c>
      <c r="B20" s="280" t="s">
        <v>396</v>
      </c>
      <c r="C20" s="256">
        <v>0</v>
      </c>
      <c r="D20" s="256">
        <v>0</v>
      </c>
      <c r="E20" s="256">
        <v>0</v>
      </c>
      <c r="F20" s="433">
        <v>0</v>
      </c>
    </row>
    <row r="21" spans="1:6" s="184" customFormat="1" ht="18" customHeight="1">
      <c r="A21" s="199" t="s">
        <v>335</v>
      </c>
      <c r="B21" s="280" t="s">
        <v>397</v>
      </c>
      <c r="C21" s="256">
        <f>SUM(C22:C24)</f>
        <v>2941</v>
      </c>
      <c r="D21" s="256">
        <f>SUM(D22:D24)</f>
        <v>2941</v>
      </c>
      <c r="E21" s="256">
        <f>SUM(E22:E24)</f>
        <v>2941</v>
      </c>
      <c r="F21" s="433">
        <f t="shared" si="0"/>
        <v>1</v>
      </c>
    </row>
    <row r="22" spans="1:6" ht="15" customHeight="1">
      <c r="A22" s="174" t="s">
        <v>336</v>
      </c>
      <c r="B22" s="180" t="s">
        <v>398</v>
      </c>
      <c r="C22" s="254">
        <v>0</v>
      </c>
      <c r="D22" s="254">
        <v>0</v>
      </c>
      <c r="E22" s="254">
        <v>0</v>
      </c>
      <c r="F22" s="431">
        <v>0</v>
      </c>
    </row>
    <row r="23" spans="1:6" ht="15" customHeight="1">
      <c r="A23" s="174" t="s">
        <v>282</v>
      </c>
      <c r="B23" s="175" t="s">
        <v>93</v>
      </c>
      <c r="C23" s="254">
        <v>2941</v>
      </c>
      <c r="D23" s="254">
        <v>2941</v>
      </c>
      <c r="E23" s="254">
        <v>2941</v>
      </c>
      <c r="F23" s="431">
        <f t="shared" si="0"/>
        <v>1</v>
      </c>
    </row>
    <row r="24" spans="1:6" ht="15" customHeight="1" thickBot="1">
      <c r="A24" s="229" t="s">
        <v>283</v>
      </c>
      <c r="B24" s="434" t="s">
        <v>103</v>
      </c>
      <c r="C24" s="434">
        <v>0</v>
      </c>
      <c r="D24" s="434">
        <v>0</v>
      </c>
      <c r="E24" s="434">
        <v>0</v>
      </c>
      <c r="F24" s="435">
        <v>0</v>
      </c>
    </row>
    <row r="25" spans="1:6" s="184" customFormat="1" ht="18.75" customHeight="1" thickTop="1" thickBot="1">
      <c r="A25" s="204" t="s">
        <v>95</v>
      </c>
      <c r="B25" s="205"/>
      <c r="C25" s="234">
        <f>C14+C8+C20+C21</f>
        <v>3046</v>
      </c>
      <c r="D25" s="234">
        <f>D14+D8+D20+D21</f>
        <v>34248</v>
      </c>
      <c r="E25" s="234">
        <f>E14+E8+E20+E21</f>
        <v>34247</v>
      </c>
      <c r="F25" s="285">
        <f t="shared" si="0"/>
        <v>0.99997080121466952</v>
      </c>
    </row>
    <row r="26" spans="1:6" ht="15" customHeight="1" thickTop="1" thickBot="1">
      <c r="A26" s="274" t="s">
        <v>399</v>
      </c>
      <c r="B26" s="275"/>
      <c r="C26" s="284">
        <v>0</v>
      </c>
      <c r="D26" s="284">
        <v>851</v>
      </c>
      <c r="E26" s="284">
        <v>0</v>
      </c>
      <c r="F26" s="436"/>
    </row>
    <row r="27" spans="1:6" ht="15" customHeight="1" thickTop="1"/>
    <row r="28" spans="1:6" ht="15.75" thickBot="1">
      <c r="A28" s="167"/>
      <c r="B28" s="168"/>
      <c r="C28" s="165"/>
      <c r="D28" s="165"/>
      <c r="E28" s="165"/>
      <c r="F28" s="165"/>
    </row>
    <row r="29" spans="1:6" ht="39.75" thickTop="1" thickBot="1">
      <c r="A29" s="35" t="s">
        <v>381</v>
      </c>
      <c r="B29" s="131" t="s">
        <v>1</v>
      </c>
      <c r="C29" s="132" t="s">
        <v>298</v>
      </c>
      <c r="D29" s="132" t="s">
        <v>292</v>
      </c>
      <c r="E29" s="132" t="s">
        <v>293</v>
      </c>
      <c r="F29" s="322" t="s">
        <v>123</v>
      </c>
    </row>
    <row r="30" spans="1:6" ht="15" customHeight="1" thickTop="1">
      <c r="A30" s="209" t="s">
        <v>96</v>
      </c>
      <c r="B30" s="210"/>
      <c r="C30" s="438"/>
      <c r="D30" s="438"/>
      <c r="E30" s="438"/>
      <c r="F30" s="211"/>
    </row>
    <row r="31" spans="1:6" s="184" customFormat="1" ht="18" customHeight="1">
      <c r="A31" s="212" t="s">
        <v>278</v>
      </c>
      <c r="B31" s="213" t="s">
        <v>281</v>
      </c>
      <c r="C31" s="235">
        <v>16</v>
      </c>
      <c r="D31" s="235">
        <v>2212</v>
      </c>
      <c r="E31" s="235">
        <v>1342</v>
      </c>
      <c r="F31" s="286">
        <f>E31/D31</f>
        <v>0.60669077757685352</v>
      </c>
    </row>
    <row r="32" spans="1:6" s="184" customFormat="1" ht="18" customHeight="1">
      <c r="A32" s="212" t="s">
        <v>279</v>
      </c>
      <c r="B32" s="213" t="s">
        <v>295</v>
      </c>
      <c r="C32" s="235">
        <v>2941</v>
      </c>
      <c r="D32" s="235">
        <v>32714</v>
      </c>
      <c r="E32" s="235">
        <v>5330</v>
      </c>
      <c r="F32" s="286">
        <f t="shared" ref="F32:F43" si="2">E32/D32</f>
        <v>0.16292718713700557</v>
      </c>
    </row>
    <row r="33" spans="1:6" s="184" customFormat="1" ht="18" customHeight="1">
      <c r="A33" s="214" t="s">
        <v>280</v>
      </c>
      <c r="B33" s="217" t="s">
        <v>400</v>
      </c>
      <c r="C33" s="235">
        <f>C35+C39</f>
        <v>32</v>
      </c>
      <c r="D33" s="235">
        <f>D35+D39</f>
        <v>173</v>
      </c>
      <c r="E33" s="235">
        <f>E35+E39</f>
        <v>149</v>
      </c>
      <c r="F33" s="286">
        <f t="shared" si="2"/>
        <v>0.86127167630057799</v>
      </c>
    </row>
    <row r="34" spans="1:6" ht="15" customHeight="1">
      <c r="A34" s="174" t="s">
        <v>401</v>
      </c>
      <c r="B34" s="180" t="s">
        <v>402</v>
      </c>
      <c r="C34" s="254">
        <v>0</v>
      </c>
      <c r="D34" s="254">
        <v>0</v>
      </c>
      <c r="E34" s="254">
        <v>0</v>
      </c>
      <c r="F34" s="287">
        <v>0</v>
      </c>
    </row>
    <row r="35" spans="1:6" ht="15" customHeight="1">
      <c r="A35" s="174" t="s">
        <v>403</v>
      </c>
      <c r="B35" s="180" t="s">
        <v>404</v>
      </c>
      <c r="C35" s="439">
        <v>32</v>
      </c>
      <c r="D35" s="439">
        <f>SUM(D36:D37)</f>
        <v>173</v>
      </c>
      <c r="E35" s="439">
        <f>SUM(E36:E37)</f>
        <v>149</v>
      </c>
      <c r="F35" s="287">
        <f t="shared" si="2"/>
        <v>0.86127167630057799</v>
      </c>
    </row>
    <row r="36" spans="1:6" ht="15" customHeight="1">
      <c r="A36" s="174"/>
      <c r="B36" s="224" t="s">
        <v>405</v>
      </c>
      <c r="C36" s="440">
        <v>32</v>
      </c>
      <c r="D36" s="440">
        <v>32</v>
      </c>
      <c r="E36" s="440">
        <v>32</v>
      </c>
      <c r="F36" s="288">
        <f t="shared" si="2"/>
        <v>1</v>
      </c>
    </row>
    <row r="37" spans="1:6" ht="15" customHeight="1">
      <c r="A37" s="174"/>
      <c r="B37" s="224" t="s">
        <v>500</v>
      </c>
      <c r="C37" s="440">
        <v>0</v>
      </c>
      <c r="D37" s="440">
        <v>141</v>
      </c>
      <c r="E37" s="440">
        <v>117</v>
      </c>
      <c r="F37" s="288">
        <f t="shared" si="2"/>
        <v>0.82978723404255317</v>
      </c>
    </row>
    <row r="38" spans="1:6" ht="15" customHeight="1">
      <c r="A38" s="174" t="s">
        <v>406</v>
      </c>
      <c r="B38" s="180" t="s">
        <v>407</v>
      </c>
      <c r="C38" s="254">
        <v>0</v>
      </c>
      <c r="D38" s="254">
        <v>0</v>
      </c>
      <c r="E38" s="254">
        <v>0</v>
      </c>
      <c r="F38" s="287">
        <v>0</v>
      </c>
    </row>
    <row r="39" spans="1:6" ht="15" customHeight="1">
      <c r="A39" s="174" t="s">
        <v>408</v>
      </c>
      <c r="B39" s="180" t="s">
        <v>409</v>
      </c>
      <c r="C39" s="254">
        <v>0</v>
      </c>
      <c r="D39" s="254">
        <v>0</v>
      </c>
      <c r="E39" s="254">
        <v>0</v>
      </c>
      <c r="F39" s="287">
        <v>0</v>
      </c>
    </row>
    <row r="40" spans="1:6" s="184" customFormat="1" ht="18" customHeight="1">
      <c r="A40" s="214" t="s">
        <v>374</v>
      </c>
      <c r="B40" s="217" t="s">
        <v>98</v>
      </c>
      <c r="C40" s="217">
        <f>SUM(C41:C42)</f>
        <v>0</v>
      </c>
      <c r="D40" s="217">
        <f>SUM(D41:D42)</f>
        <v>0</v>
      </c>
      <c r="E40" s="217">
        <f>SUM(E41:E42)</f>
        <v>0</v>
      </c>
      <c r="F40" s="286">
        <v>0</v>
      </c>
    </row>
    <row r="41" spans="1:6" ht="15" customHeight="1">
      <c r="A41" s="176" t="s">
        <v>410</v>
      </c>
      <c r="B41" s="177" t="s">
        <v>411</v>
      </c>
      <c r="C41" s="177">
        <v>0</v>
      </c>
      <c r="D41" s="177">
        <v>0</v>
      </c>
      <c r="E41" s="177">
        <v>0</v>
      </c>
      <c r="F41" s="287">
        <v>0</v>
      </c>
    </row>
    <row r="42" spans="1:6" ht="15" customHeight="1" thickBot="1">
      <c r="A42" s="176" t="s">
        <v>412</v>
      </c>
      <c r="B42" s="203" t="s">
        <v>104</v>
      </c>
      <c r="C42" s="203">
        <v>0</v>
      </c>
      <c r="D42" s="203">
        <v>0</v>
      </c>
      <c r="E42" s="203">
        <v>0</v>
      </c>
      <c r="F42" s="437">
        <v>0</v>
      </c>
    </row>
    <row r="43" spans="1:6" s="184" customFormat="1" ht="19.5" customHeight="1" thickTop="1" thickBot="1">
      <c r="A43" s="204" t="s">
        <v>99</v>
      </c>
      <c r="B43" s="205"/>
      <c r="C43" s="234">
        <f>C31+C32+C33+C40</f>
        <v>2989</v>
      </c>
      <c r="D43" s="234">
        <f>D31+D32+D33+D40</f>
        <v>35099</v>
      </c>
      <c r="E43" s="234">
        <f>E31+E32+E33+E40</f>
        <v>6821</v>
      </c>
      <c r="F43" s="262">
        <f t="shared" si="2"/>
        <v>0.19433602096925839</v>
      </c>
    </row>
    <row r="44" spans="1:6" ht="15" customHeight="1" thickTop="1" thickBot="1">
      <c r="A44" s="206" t="s">
        <v>413</v>
      </c>
      <c r="B44" s="207"/>
      <c r="C44" s="441">
        <v>58</v>
      </c>
      <c r="D44" s="441">
        <v>0</v>
      </c>
      <c r="E44" s="445">
        <v>27426</v>
      </c>
      <c r="F44" s="442"/>
    </row>
    <row r="45" spans="1:6" ht="15" customHeight="1" thickTop="1"/>
  </sheetData>
  <mergeCells count="1">
    <mergeCell ref="A3:F3"/>
  </mergeCells>
  <pageMargins left="0.57999999999999996" right="0.41" top="0.74803149606299213" bottom="0.74803149606299213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G47"/>
  <sheetViews>
    <sheetView workbookViewId="0">
      <selection activeCell="F1" sqref="F1"/>
    </sheetView>
  </sheetViews>
  <sheetFormatPr defaultRowHeight="12.75"/>
  <cols>
    <col min="1" max="1" width="7.42578125" customWidth="1"/>
    <col min="2" max="2" width="42.85546875" customWidth="1"/>
    <col min="3" max="5" width="10" customWidth="1"/>
    <col min="6" max="6" width="9.140625" customWidth="1"/>
  </cols>
  <sheetData>
    <row r="1" spans="1:7">
      <c r="A1" s="19"/>
      <c r="B1" s="19"/>
      <c r="C1" s="19"/>
      <c r="D1" s="19"/>
      <c r="E1" s="34"/>
      <c r="F1" s="20" t="s">
        <v>545</v>
      </c>
    </row>
    <row r="2" spans="1:7" ht="9" customHeight="1">
      <c r="A2" s="19"/>
      <c r="B2" s="19"/>
      <c r="C2" s="19"/>
      <c r="D2" s="19"/>
      <c r="E2" s="19"/>
      <c r="F2" s="20"/>
    </row>
    <row r="3" spans="1:7" ht="30" customHeight="1">
      <c r="A3" s="471" t="s">
        <v>416</v>
      </c>
      <c r="B3" s="486"/>
      <c r="C3" s="486"/>
      <c r="D3" s="486"/>
      <c r="E3" s="486"/>
      <c r="F3" s="486"/>
    </row>
    <row r="4" spans="1:7" ht="8.25" customHeight="1">
      <c r="A4" s="21"/>
      <c r="B4" s="22"/>
      <c r="C4" s="22"/>
      <c r="D4" s="22"/>
      <c r="E4" s="22"/>
      <c r="F4" s="22"/>
    </row>
    <row r="5" spans="1:7" ht="13.5" thickBot="1">
      <c r="A5" s="19"/>
      <c r="B5" s="19"/>
      <c r="C5" s="19"/>
      <c r="D5" s="19"/>
      <c r="E5" s="19"/>
      <c r="F5" s="20" t="s">
        <v>31</v>
      </c>
      <c r="G5" s="34"/>
    </row>
    <row r="6" spans="1:7" ht="40.5" customHeight="1" thickTop="1" thickBot="1">
      <c r="A6" s="35" t="s">
        <v>381</v>
      </c>
      <c r="B6" s="131" t="s">
        <v>1</v>
      </c>
      <c r="C6" s="132" t="s">
        <v>291</v>
      </c>
      <c r="D6" s="133" t="s">
        <v>292</v>
      </c>
      <c r="E6" s="132" t="s">
        <v>293</v>
      </c>
      <c r="F6" s="134" t="s">
        <v>123</v>
      </c>
    </row>
    <row r="7" spans="1:7" ht="18" customHeight="1" thickTop="1">
      <c r="A7" s="289" t="s">
        <v>278</v>
      </c>
      <c r="B7" s="39" t="s">
        <v>418</v>
      </c>
      <c r="C7" s="148">
        <f>SUM(C8+C10+C12)</f>
        <v>16</v>
      </c>
      <c r="D7" s="148">
        <f>SUM(D8+D10+D12)</f>
        <v>2212</v>
      </c>
      <c r="E7" s="149">
        <f>E10+E12+E8</f>
        <v>1342</v>
      </c>
      <c r="F7" s="446">
        <f t="shared" ref="F7:F26" si="0">E7/D7</f>
        <v>0.60669077757685352</v>
      </c>
    </row>
    <row r="8" spans="1:7" ht="18" customHeight="1">
      <c r="A8" s="140" t="s">
        <v>417</v>
      </c>
      <c r="B8" s="141" t="s">
        <v>419</v>
      </c>
      <c r="C8" s="47">
        <f>C9</f>
        <v>0</v>
      </c>
      <c r="D8" s="47">
        <f>D9</f>
        <v>1000</v>
      </c>
      <c r="E8" s="47">
        <f>E9</f>
        <v>1000</v>
      </c>
      <c r="F8" s="154">
        <f t="shared" si="0"/>
        <v>1</v>
      </c>
    </row>
    <row r="9" spans="1:7" ht="18" customHeight="1">
      <c r="A9" s="140"/>
      <c r="B9" s="143" t="s">
        <v>507</v>
      </c>
      <c r="C9" s="161"/>
      <c r="D9" s="162">
        <v>1000</v>
      </c>
      <c r="E9" s="161">
        <v>1000</v>
      </c>
      <c r="F9" s="432">
        <f t="shared" si="0"/>
        <v>1</v>
      </c>
    </row>
    <row r="10" spans="1:7" ht="18" customHeight="1">
      <c r="A10" s="140" t="s">
        <v>420</v>
      </c>
      <c r="B10" s="141" t="s">
        <v>247</v>
      </c>
      <c r="C10" s="47">
        <v>0</v>
      </c>
      <c r="D10" s="155">
        <v>0</v>
      </c>
      <c r="E10" s="47">
        <v>0</v>
      </c>
      <c r="F10" s="147">
        <v>0</v>
      </c>
    </row>
    <row r="11" spans="1:7" ht="18" customHeight="1">
      <c r="A11" s="140" t="s">
        <v>421</v>
      </c>
      <c r="B11" s="141" t="s">
        <v>248</v>
      </c>
      <c r="C11" s="47">
        <v>0</v>
      </c>
      <c r="D11" s="155">
        <v>0</v>
      </c>
      <c r="E11" s="47">
        <v>0</v>
      </c>
      <c r="F11" s="147">
        <v>0</v>
      </c>
    </row>
    <row r="12" spans="1:7" ht="18" customHeight="1">
      <c r="A12" s="140" t="s">
        <v>422</v>
      </c>
      <c r="B12" s="141" t="s">
        <v>119</v>
      </c>
      <c r="C12" s="47">
        <f>SUM(C13:C17)</f>
        <v>16</v>
      </c>
      <c r="D12" s="47">
        <v>1212</v>
      </c>
      <c r="E12" s="155">
        <f>SUM(E13:E19)</f>
        <v>342</v>
      </c>
      <c r="F12" s="291">
        <f t="shared" si="0"/>
        <v>0.28217821782178215</v>
      </c>
    </row>
    <row r="13" spans="1:7" ht="18" customHeight="1">
      <c r="A13" s="140"/>
      <c r="B13" s="143" t="s">
        <v>521</v>
      </c>
      <c r="C13" s="161">
        <v>16</v>
      </c>
      <c r="D13" s="162">
        <v>15</v>
      </c>
      <c r="E13" s="447">
        <v>15</v>
      </c>
      <c r="F13" s="432">
        <f t="shared" si="0"/>
        <v>1</v>
      </c>
    </row>
    <row r="14" spans="1:7" ht="18" customHeight="1">
      <c r="A14" s="140"/>
      <c r="B14" s="143" t="s">
        <v>522</v>
      </c>
      <c r="C14" s="161">
        <v>0</v>
      </c>
      <c r="D14" s="162">
        <v>35</v>
      </c>
      <c r="E14" s="447">
        <v>35</v>
      </c>
      <c r="F14" s="432">
        <f t="shared" si="0"/>
        <v>1</v>
      </c>
    </row>
    <row r="15" spans="1:7" ht="18" customHeight="1">
      <c r="A15" s="140"/>
      <c r="B15" s="143" t="s">
        <v>523</v>
      </c>
      <c r="C15" s="161">
        <v>0</v>
      </c>
      <c r="D15" s="162">
        <v>10</v>
      </c>
      <c r="E15" s="447">
        <v>10</v>
      </c>
      <c r="F15" s="432">
        <f t="shared" si="0"/>
        <v>1</v>
      </c>
    </row>
    <row r="16" spans="1:7" ht="18" customHeight="1">
      <c r="A16" s="140"/>
      <c r="B16" s="143" t="s">
        <v>524</v>
      </c>
      <c r="C16" s="161">
        <v>0</v>
      </c>
      <c r="D16" s="162">
        <v>12</v>
      </c>
      <c r="E16" s="447">
        <v>12</v>
      </c>
      <c r="F16" s="432">
        <f t="shared" si="0"/>
        <v>1</v>
      </c>
    </row>
    <row r="17" spans="1:6" ht="18" customHeight="1">
      <c r="A17" s="300"/>
      <c r="B17" s="143" t="s">
        <v>525</v>
      </c>
      <c r="C17" s="161">
        <v>0</v>
      </c>
      <c r="D17" s="162">
        <v>140</v>
      </c>
      <c r="E17" s="447">
        <v>155</v>
      </c>
      <c r="F17" s="432">
        <f t="shared" si="0"/>
        <v>1.1071428571428572</v>
      </c>
    </row>
    <row r="18" spans="1:6" ht="18" customHeight="1">
      <c r="A18" s="300"/>
      <c r="B18" s="143" t="s">
        <v>526</v>
      </c>
      <c r="C18" s="161">
        <v>0</v>
      </c>
      <c r="D18" s="162">
        <v>0</v>
      </c>
      <c r="E18" s="447">
        <v>115</v>
      </c>
      <c r="F18" s="432">
        <v>0</v>
      </c>
    </row>
    <row r="19" spans="1:6" ht="18" customHeight="1" thickBot="1">
      <c r="A19" s="158"/>
      <c r="B19" s="292" t="s">
        <v>507</v>
      </c>
      <c r="C19" s="293">
        <v>0</v>
      </c>
      <c r="D19" s="294">
        <v>1000</v>
      </c>
      <c r="E19" s="295">
        <v>0</v>
      </c>
      <c r="F19" s="467">
        <v>0</v>
      </c>
    </row>
    <row r="20" spans="1:6" ht="18" customHeight="1" thickTop="1">
      <c r="A20" s="29" t="s">
        <v>279</v>
      </c>
      <c r="B20" s="39" t="s">
        <v>41</v>
      </c>
      <c r="C20" s="149">
        <f>SUM(C22:C23)</f>
        <v>2941</v>
      </c>
      <c r="D20" s="296">
        <f>SUM(D22:D23)</f>
        <v>32714</v>
      </c>
      <c r="E20" s="149">
        <f>SUM(E22:E23)</f>
        <v>5330</v>
      </c>
      <c r="F20" s="150">
        <f t="shared" si="0"/>
        <v>0.16292718713700557</v>
      </c>
    </row>
    <row r="21" spans="1:6" ht="18" customHeight="1">
      <c r="A21" s="290" t="s">
        <v>423</v>
      </c>
      <c r="B21" s="297" t="s">
        <v>120</v>
      </c>
      <c r="C21" s="61">
        <f>SUM(C22:C23)</f>
        <v>2941</v>
      </c>
      <c r="D21" s="298">
        <f>SUM(D22:D23)</f>
        <v>32714</v>
      </c>
      <c r="E21" s="61">
        <f>SUM(E22:E23)</f>
        <v>5330</v>
      </c>
      <c r="F21" s="299">
        <f t="shared" si="0"/>
        <v>0.16292718713700557</v>
      </c>
    </row>
    <row r="22" spans="1:6" ht="18" customHeight="1">
      <c r="A22" s="300"/>
      <c r="B22" s="143" t="s">
        <v>519</v>
      </c>
      <c r="C22" s="161">
        <v>2941</v>
      </c>
      <c r="D22" s="162">
        <v>2941</v>
      </c>
      <c r="E22" s="161">
        <v>3984</v>
      </c>
      <c r="F22" s="163">
        <f t="shared" si="0"/>
        <v>1.3546412784767086</v>
      </c>
    </row>
    <row r="23" spans="1:6" ht="16.899999999999999" customHeight="1" thickBot="1">
      <c r="A23" s="25"/>
      <c r="B23" s="305" t="s">
        <v>520</v>
      </c>
      <c r="C23" s="301">
        <v>0</v>
      </c>
      <c r="D23" s="302">
        <v>29773</v>
      </c>
      <c r="E23" s="301">
        <v>1346</v>
      </c>
      <c r="F23" s="303">
        <f t="shared" si="0"/>
        <v>4.520874617942431E-2</v>
      </c>
    </row>
    <row r="24" spans="1:6" ht="18" customHeight="1" thickTop="1">
      <c r="A24" s="145" t="s">
        <v>280</v>
      </c>
      <c r="B24" s="146" t="s">
        <v>100</v>
      </c>
      <c r="C24" s="153">
        <f>SUM(C25)</f>
        <v>32</v>
      </c>
      <c r="D24" s="304">
        <f>SUM(D25)</f>
        <v>173</v>
      </c>
      <c r="E24" s="149">
        <f>SUM(E25)</f>
        <v>146</v>
      </c>
      <c r="F24" s="154">
        <f t="shared" si="0"/>
        <v>0.84393063583815031</v>
      </c>
    </row>
    <row r="25" spans="1:6" ht="18" customHeight="1">
      <c r="A25" s="140" t="s">
        <v>403</v>
      </c>
      <c r="B25" s="46" t="s">
        <v>424</v>
      </c>
      <c r="C25" s="137">
        <f>SUM(C26:C27)</f>
        <v>32</v>
      </c>
      <c r="D25" s="138">
        <f>SUM(D26:D27)</f>
        <v>173</v>
      </c>
      <c r="E25" s="137">
        <f>SUM(E26:E27)</f>
        <v>146</v>
      </c>
      <c r="F25" s="139">
        <f t="shared" si="0"/>
        <v>0.84393063583815031</v>
      </c>
    </row>
    <row r="26" spans="1:6" ht="30.6" customHeight="1">
      <c r="A26" s="140"/>
      <c r="B26" s="460" t="s">
        <v>518</v>
      </c>
      <c r="C26" s="461">
        <v>32</v>
      </c>
      <c r="D26" s="462">
        <v>32</v>
      </c>
      <c r="E26" s="461">
        <v>32</v>
      </c>
      <c r="F26" s="463">
        <f t="shared" si="0"/>
        <v>1</v>
      </c>
    </row>
    <row r="27" spans="1:6" ht="18" customHeight="1" thickBot="1">
      <c r="A27" s="464"/>
      <c r="B27" s="305" t="s">
        <v>124</v>
      </c>
      <c r="C27" s="301">
        <v>0</v>
      </c>
      <c r="D27" s="302">
        <v>141</v>
      </c>
      <c r="E27" s="301">
        <v>114</v>
      </c>
      <c r="F27" s="303">
        <f t="shared" ref="F27" si="1">E27/D27</f>
        <v>0.80851063829787229</v>
      </c>
    </row>
    <row r="28" spans="1:6" ht="22.5" customHeight="1" thickTop="1">
      <c r="A28" s="19"/>
      <c r="B28" s="19"/>
      <c r="C28" s="19"/>
      <c r="D28" s="19"/>
      <c r="E28" s="19"/>
      <c r="F28" s="19"/>
    </row>
    <row r="29" spans="1:6" ht="27" customHeight="1">
      <c r="A29" s="491" t="s">
        <v>425</v>
      </c>
      <c r="B29" s="491"/>
      <c r="C29" s="491"/>
      <c r="D29" s="491"/>
      <c r="E29" s="491"/>
      <c r="F29" s="491"/>
    </row>
    <row r="30" spans="1:6" ht="7.5" customHeight="1">
      <c r="A30" s="306"/>
      <c r="B30" s="306"/>
      <c r="C30" s="306"/>
      <c r="D30" s="306"/>
      <c r="E30" s="306"/>
      <c r="F30" s="306"/>
    </row>
    <row r="31" spans="1:6" ht="13.5" thickBot="1">
      <c r="A31" s="19"/>
      <c r="B31" s="19"/>
      <c r="C31" s="19"/>
      <c r="D31" s="19"/>
      <c r="E31" s="19"/>
      <c r="F31" s="20" t="s">
        <v>42</v>
      </c>
    </row>
    <row r="32" spans="1:6" ht="39" customHeight="1" thickTop="1" thickBot="1">
      <c r="A32" s="307" t="s">
        <v>0</v>
      </c>
      <c r="B32" s="308" t="s">
        <v>1</v>
      </c>
      <c r="C32" s="309" t="s">
        <v>291</v>
      </c>
      <c r="D32" s="310" t="s">
        <v>292</v>
      </c>
      <c r="E32" s="309" t="s">
        <v>293</v>
      </c>
      <c r="F32" s="311" t="s">
        <v>123</v>
      </c>
    </row>
    <row r="33" spans="1:6">
      <c r="A33" s="312" t="s">
        <v>43</v>
      </c>
      <c r="B33" s="313"/>
      <c r="C33" s="314">
        <v>0</v>
      </c>
      <c r="D33" s="315">
        <v>0</v>
      </c>
      <c r="E33" s="314">
        <v>0</v>
      </c>
      <c r="F33" s="316">
        <v>0</v>
      </c>
    </row>
    <row r="34" spans="1:6">
      <c r="A34" s="140"/>
      <c r="B34" s="141"/>
      <c r="C34" s="47"/>
      <c r="D34" s="155"/>
      <c r="E34" s="47"/>
      <c r="F34" s="147"/>
    </row>
    <row r="35" spans="1:6" ht="12.75" customHeight="1">
      <c r="A35" s="487" t="s">
        <v>44</v>
      </c>
      <c r="B35" s="488"/>
      <c r="C35" s="317">
        <v>0</v>
      </c>
      <c r="D35" s="318">
        <v>0</v>
      </c>
      <c r="E35" s="317">
        <v>0</v>
      </c>
      <c r="F35" s="319">
        <v>0</v>
      </c>
    </row>
    <row r="36" spans="1:6">
      <c r="A36" s="140"/>
      <c r="B36" s="141"/>
      <c r="C36" s="47"/>
      <c r="D36" s="155"/>
      <c r="E36" s="47"/>
      <c r="F36" s="147"/>
    </row>
    <row r="37" spans="1:6">
      <c r="A37" s="320" t="s">
        <v>45</v>
      </c>
      <c r="B37" s="141"/>
      <c r="C37" s="317">
        <v>0</v>
      </c>
      <c r="D37" s="318">
        <v>0</v>
      </c>
      <c r="E37" s="317">
        <v>0</v>
      </c>
      <c r="F37" s="319">
        <v>0</v>
      </c>
    </row>
    <row r="38" spans="1:6">
      <c r="A38" s="24"/>
      <c r="B38" s="141"/>
      <c r="C38" s="47"/>
      <c r="D38" s="155"/>
      <c r="E38" s="47"/>
      <c r="F38" s="147"/>
    </row>
    <row r="39" spans="1:6">
      <c r="A39" s="320" t="s">
        <v>46</v>
      </c>
      <c r="B39" s="321"/>
      <c r="C39" s="317">
        <v>0</v>
      </c>
      <c r="D39" s="318">
        <v>0</v>
      </c>
      <c r="E39" s="317">
        <v>0</v>
      </c>
      <c r="F39" s="319">
        <v>0</v>
      </c>
    </row>
    <row r="40" spans="1:6">
      <c r="A40" s="24"/>
      <c r="B40" s="141"/>
      <c r="C40" s="47"/>
      <c r="D40" s="155"/>
      <c r="E40" s="47"/>
      <c r="F40" s="147"/>
    </row>
    <row r="41" spans="1:6" ht="24.75" customHeight="1">
      <c r="A41" s="487" t="s">
        <v>47</v>
      </c>
      <c r="B41" s="488"/>
      <c r="C41" s="317">
        <v>0</v>
      </c>
      <c r="D41" s="318">
        <v>0</v>
      </c>
      <c r="E41" s="317">
        <v>0</v>
      </c>
      <c r="F41" s="319">
        <v>0</v>
      </c>
    </row>
    <row r="42" spans="1:6">
      <c r="A42" s="24"/>
      <c r="B42" s="141"/>
      <c r="C42" s="47"/>
      <c r="D42" s="155"/>
      <c r="E42" s="47"/>
      <c r="F42" s="147"/>
    </row>
    <row r="43" spans="1:6">
      <c r="A43" s="489" t="s">
        <v>48</v>
      </c>
      <c r="B43" s="490"/>
      <c r="C43" s="317">
        <v>0</v>
      </c>
      <c r="D43" s="318">
        <v>0</v>
      </c>
      <c r="E43" s="317">
        <v>0</v>
      </c>
      <c r="F43" s="319">
        <v>0</v>
      </c>
    </row>
    <row r="44" spans="1:6">
      <c r="A44" s="24"/>
      <c r="B44" s="141"/>
      <c r="C44" s="47"/>
      <c r="D44" s="155"/>
      <c r="E44" s="47"/>
      <c r="F44" s="147"/>
    </row>
    <row r="45" spans="1:6" ht="25.5" customHeight="1">
      <c r="A45" s="487" t="s">
        <v>49</v>
      </c>
      <c r="B45" s="488"/>
      <c r="C45" s="317">
        <v>0</v>
      </c>
      <c r="D45" s="318">
        <v>0</v>
      </c>
      <c r="E45" s="317">
        <v>0</v>
      </c>
      <c r="F45" s="319">
        <v>0</v>
      </c>
    </row>
    <row r="46" spans="1:6" ht="13.5" thickBot="1">
      <c r="A46" s="25"/>
      <c r="B46" s="144"/>
      <c r="C46" s="107"/>
      <c r="D46" s="151"/>
      <c r="E46" s="107"/>
      <c r="F46" s="152"/>
    </row>
    <row r="47" spans="1:6" ht="13.5" thickTop="1"/>
  </sheetData>
  <mergeCells count="6">
    <mergeCell ref="A41:B41"/>
    <mergeCell ref="A43:B43"/>
    <mergeCell ref="A45:B45"/>
    <mergeCell ref="A3:F3"/>
    <mergeCell ref="A29:F29"/>
    <mergeCell ref="A35:B35"/>
  </mergeCells>
  <phoneticPr fontId="3" type="noConversion"/>
  <printOptions horizontalCentered="1"/>
  <pageMargins left="0.62992125984251968" right="0.62992125984251968" top="0.59055118110236227" bottom="0.5" header="0.51181102362204722" footer="0.38"/>
  <pageSetup paperSize="9" scale="95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G27"/>
  <sheetViews>
    <sheetView workbookViewId="0">
      <selection activeCell="G1" sqref="G1"/>
    </sheetView>
  </sheetViews>
  <sheetFormatPr defaultRowHeight="12.75"/>
  <cols>
    <col min="1" max="1" width="5.5703125" customWidth="1"/>
    <col min="2" max="2" width="23.85546875" customWidth="1"/>
    <col min="3" max="3" width="18" customWidth="1"/>
    <col min="4" max="6" width="10" customWidth="1"/>
    <col min="7" max="7" width="9.140625" customWidth="1"/>
  </cols>
  <sheetData>
    <row r="1" spans="1:7">
      <c r="A1" s="19"/>
      <c r="B1" s="19"/>
      <c r="C1" s="19"/>
      <c r="D1" s="19"/>
      <c r="E1" s="19"/>
      <c r="F1" s="19"/>
      <c r="G1" s="20" t="s">
        <v>546</v>
      </c>
    </row>
    <row r="2" spans="1:7">
      <c r="A2" s="19"/>
      <c r="B2" s="19"/>
      <c r="C2" s="19"/>
      <c r="D2" s="19"/>
      <c r="E2" s="19"/>
      <c r="F2" s="19"/>
      <c r="G2" s="20"/>
    </row>
    <row r="3" spans="1:7" ht="30" customHeight="1">
      <c r="A3" s="471" t="s">
        <v>426</v>
      </c>
      <c r="B3" s="486"/>
      <c r="C3" s="486"/>
      <c r="D3" s="486"/>
      <c r="E3" s="486"/>
      <c r="F3" s="486"/>
      <c r="G3" s="486"/>
    </row>
    <row r="4" spans="1:7" ht="12.75" customHeight="1">
      <c r="A4" s="21"/>
      <c r="B4" s="22"/>
      <c r="C4" s="22"/>
      <c r="D4" s="22"/>
      <c r="E4" s="22"/>
      <c r="F4" s="22"/>
      <c r="G4" s="22"/>
    </row>
    <row r="5" spans="1:7" ht="13.5" thickBot="1">
      <c r="A5" s="21"/>
      <c r="B5" s="22"/>
      <c r="C5" s="22"/>
      <c r="D5" s="22"/>
      <c r="E5" s="22"/>
      <c r="F5" s="22"/>
      <c r="G5" s="20" t="s">
        <v>75</v>
      </c>
    </row>
    <row r="6" spans="1:7" ht="40.5" customHeight="1" thickTop="1" thickBot="1">
      <c r="A6" s="35" t="s">
        <v>0</v>
      </c>
      <c r="B6" s="492" t="s">
        <v>1</v>
      </c>
      <c r="C6" s="484"/>
      <c r="D6" s="133" t="s">
        <v>291</v>
      </c>
      <c r="E6" s="132" t="s">
        <v>292</v>
      </c>
      <c r="F6" s="133" t="s">
        <v>293</v>
      </c>
      <c r="G6" s="322" t="s">
        <v>123</v>
      </c>
    </row>
    <row r="7" spans="1:7" ht="16.5" customHeight="1" thickTop="1">
      <c r="A7" s="29" t="s">
        <v>50</v>
      </c>
      <c r="B7" s="502" t="s">
        <v>105</v>
      </c>
      <c r="C7" s="503"/>
      <c r="D7" s="323">
        <f>SUM(D8:D11)</f>
        <v>2</v>
      </c>
      <c r="E7" s="324">
        <f>SUM(E8:E11)</f>
        <v>2</v>
      </c>
      <c r="F7" s="325">
        <f>SUM(F8:F11)</f>
        <v>2</v>
      </c>
      <c r="G7" s="326">
        <f>F7/E7</f>
        <v>1</v>
      </c>
    </row>
    <row r="8" spans="1:7" ht="16.5" customHeight="1">
      <c r="A8" s="493"/>
      <c r="B8" s="495" t="s">
        <v>106</v>
      </c>
      <c r="C8" s="327" t="s">
        <v>108</v>
      </c>
      <c r="D8" s="327">
        <v>1</v>
      </c>
      <c r="E8" s="297">
        <v>1</v>
      </c>
      <c r="F8" s="328">
        <v>1</v>
      </c>
      <c r="G8" s="354">
        <f>F8/E8</f>
        <v>1</v>
      </c>
    </row>
    <row r="9" spans="1:7" ht="16.5" customHeight="1">
      <c r="A9" s="494"/>
      <c r="B9" s="496"/>
      <c r="C9" s="327" t="s">
        <v>109</v>
      </c>
      <c r="D9" s="327">
        <v>1</v>
      </c>
      <c r="E9" s="297">
        <v>1</v>
      </c>
      <c r="F9" s="328">
        <v>1</v>
      </c>
      <c r="G9" s="329">
        <v>0</v>
      </c>
    </row>
    <row r="10" spans="1:7" ht="16.5" customHeight="1">
      <c r="A10" s="493"/>
      <c r="B10" s="495" t="s">
        <v>107</v>
      </c>
      <c r="C10" s="327" t="s">
        <v>108</v>
      </c>
      <c r="D10" s="327">
        <v>0</v>
      </c>
      <c r="E10" s="297">
        <v>0</v>
      </c>
      <c r="F10" s="328">
        <v>0</v>
      </c>
      <c r="G10" s="329">
        <v>0</v>
      </c>
    </row>
    <row r="11" spans="1:7" ht="16.5" customHeight="1" thickBot="1">
      <c r="A11" s="497"/>
      <c r="B11" s="498"/>
      <c r="C11" s="330" t="s">
        <v>109</v>
      </c>
      <c r="D11" s="330">
        <v>0</v>
      </c>
      <c r="E11" s="159">
        <v>0</v>
      </c>
      <c r="F11" s="331">
        <v>0</v>
      </c>
      <c r="G11" s="332">
        <v>0</v>
      </c>
    </row>
    <row r="12" spans="1:7" ht="16.5" customHeight="1" thickTop="1">
      <c r="A12" s="145" t="s">
        <v>51</v>
      </c>
      <c r="B12" s="504" t="s">
        <v>110</v>
      </c>
      <c r="C12" s="505"/>
      <c r="D12" s="333">
        <f>SUM(D13:D16)</f>
        <v>0</v>
      </c>
      <c r="E12" s="334">
        <f>SUM(E13:E16)</f>
        <v>0</v>
      </c>
      <c r="F12" s="333">
        <f>SUM(F13:F16)</f>
        <v>0</v>
      </c>
      <c r="G12" s="335">
        <f>SUM(G13:G16)</f>
        <v>0</v>
      </c>
    </row>
    <row r="13" spans="1:7" ht="16.5" customHeight="1">
      <c r="A13" s="493"/>
      <c r="B13" s="495" t="s">
        <v>106</v>
      </c>
      <c r="C13" s="327" t="s">
        <v>108</v>
      </c>
      <c r="D13" s="327">
        <v>0</v>
      </c>
      <c r="E13" s="297">
        <v>0</v>
      </c>
      <c r="F13" s="328">
        <v>0</v>
      </c>
      <c r="G13" s="329">
        <v>0</v>
      </c>
    </row>
    <row r="14" spans="1:7" ht="16.5" customHeight="1">
      <c r="A14" s="494"/>
      <c r="B14" s="496"/>
      <c r="C14" s="327" t="s">
        <v>109</v>
      </c>
      <c r="D14" s="327">
        <v>0</v>
      </c>
      <c r="E14" s="297">
        <v>0</v>
      </c>
      <c r="F14" s="328">
        <v>0</v>
      </c>
      <c r="G14" s="329">
        <v>0</v>
      </c>
    </row>
    <row r="15" spans="1:7" ht="16.5" customHeight="1">
      <c r="A15" s="493"/>
      <c r="B15" s="495" t="s">
        <v>107</v>
      </c>
      <c r="C15" s="327" t="s">
        <v>108</v>
      </c>
      <c r="D15" s="327">
        <v>0</v>
      </c>
      <c r="E15" s="297">
        <v>0</v>
      </c>
      <c r="F15" s="328">
        <v>0</v>
      </c>
      <c r="G15" s="329">
        <v>0</v>
      </c>
    </row>
    <row r="16" spans="1:7" ht="16.5" customHeight="1" thickBot="1">
      <c r="A16" s="499"/>
      <c r="B16" s="506"/>
      <c r="C16" s="336" t="s">
        <v>109</v>
      </c>
      <c r="D16" s="336">
        <v>0</v>
      </c>
      <c r="E16" s="337">
        <v>0</v>
      </c>
      <c r="F16" s="26">
        <v>0</v>
      </c>
      <c r="G16" s="338">
        <v>0</v>
      </c>
    </row>
    <row r="17" spans="1:7" ht="16.5" customHeight="1" thickTop="1">
      <c r="A17" s="339" t="s">
        <v>52</v>
      </c>
      <c r="B17" s="340" t="s">
        <v>111</v>
      </c>
      <c r="C17" s="341"/>
      <c r="D17" s="341">
        <f>SUM(D18:D21)</f>
        <v>0</v>
      </c>
      <c r="E17" s="39">
        <f>SUM(E18:E21)</f>
        <v>0</v>
      </c>
      <c r="F17" s="342">
        <f>SUM(F18:F21)</f>
        <v>0</v>
      </c>
      <c r="G17" s="343">
        <f>SUM(G18:G21)</f>
        <v>0</v>
      </c>
    </row>
    <row r="18" spans="1:7" ht="16.5" customHeight="1">
      <c r="A18" s="493"/>
      <c r="B18" s="495" t="s">
        <v>106</v>
      </c>
      <c r="C18" s="327" t="s">
        <v>108</v>
      </c>
      <c r="D18" s="327">
        <v>0</v>
      </c>
      <c r="E18" s="297">
        <v>0</v>
      </c>
      <c r="F18" s="328">
        <v>0</v>
      </c>
      <c r="G18" s="344">
        <v>0</v>
      </c>
    </row>
    <row r="19" spans="1:7" ht="16.5" customHeight="1">
      <c r="A19" s="494"/>
      <c r="B19" s="496"/>
      <c r="C19" s="327" t="s">
        <v>109</v>
      </c>
      <c r="D19" s="327">
        <v>0</v>
      </c>
      <c r="E19" s="297">
        <v>0</v>
      </c>
      <c r="F19" s="328">
        <v>0</v>
      </c>
      <c r="G19" s="344">
        <v>0</v>
      </c>
    </row>
    <row r="20" spans="1:7" ht="16.5" customHeight="1">
      <c r="A20" s="493"/>
      <c r="B20" s="495" t="s">
        <v>107</v>
      </c>
      <c r="C20" s="327" t="s">
        <v>108</v>
      </c>
      <c r="D20" s="327">
        <v>0</v>
      </c>
      <c r="E20" s="297">
        <v>0</v>
      </c>
      <c r="F20" s="328">
        <v>0</v>
      </c>
      <c r="G20" s="344">
        <v>0</v>
      </c>
    </row>
    <row r="21" spans="1:7" ht="16.5" customHeight="1" thickBot="1">
      <c r="A21" s="497"/>
      <c r="B21" s="498"/>
      <c r="C21" s="330" t="s">
        <v>109</v>
      </c>
      <c r="D21" s="330">
        <v>0</v>
      </c>
      <c r="E21" s="159">
        <v>0</v>
      </c>
      <c r="F21" s="331">
        <v>0</v>
      </c>
      <c r="G21" s="345">
        <v>0</v>
      </c>
    </row>
    <row r="22" spans="1:7" ht="16.5" customHeight="1" thickTop="1">
      <c r="A22" s="145" t="s">
        <v>53</v>
      </c>
      <c r="B22" s="504" t="s">
        <v>54</v>
      </c>
      <c r="C22" s="505"/>
      <c r="D22" s="333">
        <v>5</v>
      </c>
      <c r="E22" s="334">
        <v>5</v>
      </c>
      <c r="F22" s="333">
        <v>5</v>
      </c>
      <c r="G22" s="343">
        <f>SUM(G23:G24)</f>
        <v>1</v>
      </c>
    </row>
    <row r="23" spans="1:7" ht="16.5" customHeight="1">
      <c r="A23" s="24"/>
      <c r="B23" s="141" t="s">
        <v>106</v>
      </c>
      <c r="C23" s="346" t="s">
        <v>109</v>
      </c>
      <c r="D23" s="346">
        <v>5</v>
      </c>
      <c r="E23" s="141">
        <v>5</v>
      </c>
      <c r="F23" s="347">
        <v>5</v>
      </c>
      <c r="G23" s="354">
        <f>F23/E23</f>
        <v>1</v>
      </c>
    </row>
    <row r="24" spans="1:7" ht="16.5" customHeight="1" thickBot="1">
      <c r="A24" s="27"/>
      <c r="B24" s="156" t="s">
        <v>107</v>
      </c>
      <c r="C24" s="348" t="s">
        <v>109</v>
      </c>
      <c r="D24" s="348">
        <v>0</v>
      </c>
      <c r="E24" s="156">
        <v>0</v>
      </c>
      <c r="F24" s="349">
        <v>0</v>
      </c>
      <c r="G24" s="350">
        <v>0</v>
      </c>
    </row>
    <row r="25" spans="1:7" ht="16.5" customHeight="1" thickTop="1" thickBot="1">
      <c r="A25" s="157" t="s">
        <v>132</v>
      </c>
      <c r="B25" s="160" t="s">
        <v>427</v>
      </c>
      <c r="C25" s="160"/>
      <c r="D25" s="160">
        <v>1</v>
      </c>
      <c r="E25" s="160">
        <v>1</v>
      </c>
      <c r="F25" s="160">
        <v>1</v>
      </c>
      <c r="G25" s="353">
        <f>F25/E25</f>
        <v>1</v>
      </c>
    </row>
    <row r="26" spans="1:7" ht="15" customHeight="1" thickTop="1" thickBot="1">
      <c r="A26" s="30"/>
      <c r="B26" s="500" t="s">
        <v>55</v>
      </c>
      <c r="C26" s="501"/>
      <c r="D26" s="351">
        <f>D7+D12+D17+D22+D25</f>
        <v>8</v>
      </c>
      <c r="E26" s="352">
        <f>E7+E12+E17+E22+E25</f>
        <v>8</v>
      </c>
      <c r="F26" s="351">
        <f>F7+F12+F17+F22+F25</f>
        <v>8</v>
      </c>
      <c r="G26" s="355">
        <f>F26/E26</f>
        <v>1</v>
      </c>
    </row>
    <row r="27" spans="1:7" ht="13.5" thickTop="1"/>
  </sheetData>
  <mergeCells count="18">
    <mergeCell ref="B26:C26"/>
    <mergeCell ref="B8:B9"/>
    <mergeCell ref="B7:C7"/>
    <mergeCell ref="B12:C12"/>
    <mergeCell ref="B10:B11"/>
    <mergeCell ref="B13:B14"/>
    <mergeCell ref="B15:B16"/>
    <mergeCell ref="B22:C22"/>
    <mergeCell ref="A20:A21"/>
    <mergeCell ref="B20:B21"/>
    <mergeCell ref="A10:A11"/>
    <mergeCell ref="A13:A14"/>
    <mergeCell ref="A15:A16"/>
    <mergeCell ref="A3:G3"/>
    <mergeCell ref="B6:C6"/>
    <mergeCell ref="A8:A9"/>
    <mergeCell ref="A18:A19"/>
    <mergeCell ref="B18:B19"/>
  </mergeCells>
  <phoneticPr fontId="3" type="noConversion"/>
  <printOptions horizontalCentered="1"/>
  <pageMargins left="0.67" right="0.65" top="0.98425196850393704" bottom="0.98425196850393704" header="0.51181102362204722" footer="0.51181102362204722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F28"/>
  <sheetViews>
    <sheetView workbookViewId="0">
      <selection activeCell="A11" sqref="A11"/>
    </sheetView>
  </sheetViews>
  <sheetFormatPr defaultRowHeight="12.75"/>
  <cols>
    <col min="1" max="1" width="44.28515625" customWidth="1"/>
    <col min="2" max="2" width="10.5703125" customWidth="1"/>
  </cols>
  <sheetData>
    <row r="1" spans="1:6">
      <c r="E1" s="8"/>
      <c r="F1" s="8" t="s">
        <v>60</v>
      </c>
    </row>
    <row r="2" spans="1:6">
      <c r="E2" s="8"/>
    </row>
    <row r="3" spans="1:6" ht="18" customHeight="1">
      <c r="A3" s="511" t="s">
        <v>73</v>
      </c>
      <c r="B3" s="511"/>
      <c r="C3" s="511"/>
      <c r="D3" s="511"/>
      <c r="E3" s="511"/>
      <c r="F3" s="511"/>
    </row>
    <row r="4" spans="1:6" ht="28.5" customHeight="1">
      <c r="A4" s="512" t="s">
        <v>71</v>
      </c>
      <c r="B4" s="511"/>
      <c r="C4" s="511"/>
      <c r="D4" s="511"/>
      <c r="E4" s="511"/>
      <c r="F4" s="511"/>
    </row>
    <row r="5" spans="1:6" ht="18" customHeight="1">
      <c r="A5" s="10"/>
      <c r="B5" s="10"/>
      <c r="C5" s="10"/>
      <c r="D5" s="10"/>
      <c r="E5" s="10"/>
      <c r="F5" s="10"/>
    </row>
    <row r="6" spans="1:6" ht="13.5" thickBot="1">
      <c r="F6" s="8" t="s">
        <v>65</v>
      </c>
    </row>
    <row r="7" spans="1:6" ht="18" customHeight="1" thickBot="1">
      <c r="A7" s="509" t="s">
        <v>1</v>
      </c>
      <c r="B7" s="510"/>
      <c r="C7" s="14" t="s">
        <v>58</v>
      </c>
      <c r="D7" s="14" t="s">
        <v>56</v>
      </c>
      <c r="E7" s="14" t="s">
        <v>57</v>
      </c>
      <c r="F7" s="15" t="s">
        <v>64</v>
      </c>
    </row>
    <row r="8" spans="1:6" ht="18" customHeight="1">
      <c r="A8" s="507" t="s">
        <v>59</v>
      </c>
      <c r="B8" s="508"/>
      <c r="C8" s="4"/>
      <c r="D8" s="4"/>
      <c r="E8" s="4"/>
      <c r="F8" s="5"/>
    </row>
    <row r="9" spans="1:6" ht="9.75" customHeight="1" thickBot="1">
      <c r="A9" s="11"/>
      <c r="B9" s="12"/>
      <c r="C9" s="12"/>
      <c r="D9" s="12"/>
      <c r="E9" s="12"/>
      <c r="F9" s="13"/>
    </row>
    <row r="10" spans="1:6" ht="26.25" thickBot="1">
      <c r="A10" s="17" t="s">
        <v>62</v>
      </c>
      <c r="B10" s="18" t="s">
        <v>61</v>
      </c>
      <c r="C10" s="14" t="s">
        <v>63</v>
      </c>
      <c r="D10" s="14" t="s">
        <v>56</v>
      </c>
      <c r="E10" s="14" t="s">
        <v>57</v>
      </c>
      <c r="F10" s="15" t="s">
        <v>64</v>
      </c>
    </row>
    <row r="11" spans="1:6" ht="18" customHeight="1">
      <c r="A11" s="16" t="s">
        <v>74</v>
      </c>
      <c r="B11" s="4"/>
      <c r="C11" s="4"/>
      <c r="D11" s="4"/>
      <c r="E11" s="4"/>
      <c r="F11" s="5"/>
    </row>
    <row r="12" spans="1:6" ht="18" customHeight="1">
      <c r="A12" s="3"/>
      <c r="B12" s="1"/>
      <c r="C12" s="1"/>
      <c r="D12" s="1"/>
      <c r="E12" s="1"/>
      <c r="F12" s="2"/>
    </row>
    <row r="13" spans="1:6" ht="18" customHeight="1" thickBot="1">
      <c r="A13" s="11"/>
      <c r="B13" s="12"/>
      <c r="C13" s="12"/>
      <c r="D13" s="12"/>
      <c r="E13" s="12"/>
      <c r="F13" s="13"/>
    </row>
    <row r="14" spans="1:6" ht="18" customHeight="1" thickBot="1">
      <c r="A14" s="9" t="s">
        <v>2</v>
      </c>
      <c r="B14" s="6"/>
      <c r="C14" s="6"/>
      <c r="D14" s="6"/>
      <c r="E14" s="6"/>
      <c r="F14" s="7"/>
    </row>
    <row r="17" spans="1:6" ht="18" customHeight="1">
      <c r="A17" s="511" t="s">
        <v>72</v>
      </c>
      <c r="B17" s="511"/>
      <c r="C17" s="511"/>
      <c r="D17" s="511"/>
      <c r="E17" s="511"/>
      <c r="F17" s="511"/>
    </row>
    <row r="18" spans="1:6" ht="30" customHeight="1">
      <c r="A18" s="512" t="s">
        <v>71</v>
      </c>
      <c r="B18" s="511"/>
      <c r="C18" s="511"/>
      <c r="D18" s="511"/>
      <c r="E18" s="511"/>
      <c r="F18" s="511"/>
    </row>
    <row r="19" spans="1:6">
      <c r="A19" s="10"/>
      <c r="B19" s="10"/>
      <c r="C19" s="10"/>
      <c r="D19" s="10"/>
      <c r="E19" s="10"/>
      <c r="F19" s="10"/>
    </row>
    <row r="20" spans="1:6" ht="13.5" thickBot="1">
      <c r="F20" s="8" t="s">
        <v>65</v>
      </c>
    </row>
    <row r="21" spans="1:6" ht="18" customHeight="1" thickBot="1">
      <c r="A21" s="509" t="s">
        <v>1</v>
      </c>
      <c r="B21" s="510"/>
      <c r="C21" s="14" t="s">
        <v>58</v>
      </c>
      <c r="D21" s="14" t="s">
        <v>56</v>
      </c>
      <c r="E21" s="14" t="s">
        <v>57</v>
      </c>
      <c r="F21" s="15" t="s">
        <v>64</v>
      </c>
    </row>
    <row r="22" spans="1:6" ht="18" customHeight="1">
      <c r="A22" s="507" t="s">
        <v>66</v>
      </c>
      <c r="B22" s="508"/>
      <c r="C22" s="4"/>
      <c r="D22" s="4"/>
      <c r="E22" s="4"/>
      <c r="F22" s="5"/>
    </row>
    <row r="23" spans="1:6" ht="9.75" customHeight="1" thickBot="1">
      <c r="A23" s="11"/>
      <c r="B23" s="12"/>
      <c r="C23" s="12"/>
      <c r="D23" s="12"/>
      <c r="E23" s="12"/>
      <c r="F23" s="13"/>
    </row>
    <row r="24" spans="1:6" ht="26.25" thickBot="1">
      <c r="A24" s="17" t="s">
        <v>62</v>
      </c>
      <c r="B24" s="18" t="s">
        <v>61</v>
      </c>
      <c r="C24" s="14" t="s">
        <v>63</v>
      </c>
      <c r="D24" s="14" t="s">
        <v>56</v>
      </c>
      <c r="E24" s="14" t="s">
        <v>57</v>
      </c>
      <c r="F24" s="15" t="s">
        <v>64</v>
      </c>
    </row>
    <row r="25" spans="1:6" ht="18" customHeight="1">
      <c r="A25" s="16" t="s">
        <v>74</v>
      </c>
      <c r="B25" s="4"/>
      <c r="C25" s="4"/>
      <c r="D25" s="4"/>
      <c r="E25" s="4"/>
      <c r="F25" s="5"/>
    </row>
    <row r="26" spans="1:6" ht="18" customHeight="1">
      <c r="A26" s="3"/>
      <c r="B26" s="1"/>
      <c r="C26" s="1"/>
      <c r="D26" s="1"/>
      <c r="E26" s="1"/>
      <c r="F26" s="2"/>
    </row>
    <row r="27" spans="1:6" ht="18" customHeight="1" thickBot="1">
      <c r="A27" s="11"/>
      <c r="B27" s="12"/>
      <c r="C27" s="12"/>
      <c r="D27" s="12"/>
      <c r="E27" s="12"/>
      <c r="F27" s="13"/>
    </row>
    <row r="28" spans="1:6" ht="18" customHeight="1" thickBot="1">
      <c r="A28" s="9" t="s">
        <v>2</v>
      </c>
      <c r="B28" s="6"/>
      <c r="C28" s="6"/>
      <c r="D28" s="6"/>
      <c r="E28" s="6"/>
      <c r="F28" s="7"/>
    </row>
  </sheetData>
  <mergeCells count="8">
    <mergeCell ref="A22:B22"/>
    <mergeCell ref="A7:B7"/>
    <mergeCell ref="A8:B8"/>
    <mergeCell ref="A3:F3"/>
    <mergeCell ref="A4:F4"/>
    <mergeCell ref="A17:F17"/>
    <mergeCell ref="A18:F18"/>
    <mergeCell ref="A21:B21"/>
  </mergeCells>
  <phoneticPr fontId="3" type="noConversion"/>
  <printOptions horizontalCentered="1"/>
  <pageMargins left="0.78740157480314965" right="0.78740157480314965" top="0.6692913385826772" bottom="0.86614173228346458" header="0.51181102362204722" footer="0.51181102362204722"/>
  <pageSetup paperSize="9" orientation="landscape" horizontalDpi="0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:F37"/>
  <sheetViews>
    <sheetView workbookViewId="0">
      <selection activeCell="F1" sqref="F1"/>
    </sheetView>
  </sheetViews>
  <sheetFormatPr defaultRowHeight="12.75"/>
  <cols>
    <col min="1" max="1" width="40.7109375" customWidth="1"/>
    <col min="2" max="2" width="11.28515625" customWidth="1"/>
    <col min="3" max="4" width="10" customWidth="1"/>
    <col min="5" max="5" width="9.85546875" customWidth="1"/>
    <col min="6" max="8" width="10" customWidth="1"/>
  </cols>
  <sheetData>
    <row r="1" spans="1:6">
      <c r="A1" s="19"/>
      <c r="B1" s="20"/>
      <c r="C1" s="20"/>
      <c r="D1" s="20"/>
      <c r="E1" s="20"/>
      <c r="F1" s="20" t="s">
        <v>547</v>
      </c>
    </row>
    <row r="2" spans="1:6">
      <c r="A2" s="20"/>
      <c r="B2" s="20"/>
      <c r="C2" s="20"/>
      <c r="D2" s="20"/>
      <c r="E2" s="20"/>
      <c r="F2" s="20"/>
    </row>
    <row r="3" spans="1:6" ht="30" customHeight="1">
      <c r="A3" s="471" t="s">
        <v>428</v>
      </c>
      <c r="B3" s="486"/>
      <c r="C3" s="486"/>
      <c r="D3" s="486"/>
      <c r="E3" s="486"/>
      <c r="F3" s="486"/>
    </row>
    <row r="4" spans="1:6">
      <c r="A4" s="356"/>
      <c r="B4" s="356"/>
      <c r="C4" s="356"/>
      <c r="D4" s="356"/>
      <c r="E4" s="356"/>
      <c r="F4" s="356"/>
    </row>
    <row r="5" spans="1:6" ht="25.5" customHeight="1">
      <c r="A5" s="471" t="s">
        <v>117</v>
      </c>
      <c r="B5" s="471"/>
      <c r="C5" s="471"/>
      <c r="D5" s="471"/>
      <c r="E5" s="471"/>
      <c r="F5" s="471"/>
    </row>
    <row r="6" spans="1:6">
      <c r="A6" s="517"/>
      <c r="B6" s="517"/>
      <c r="C6" s="517"/>
      <c r="D6" s="517"/>
      <c r="E6" s="517"/>
      <c r="F6" s="517"/>
    </row>
    <row r="7" spans="1:6" ht="48" customHeight="1">
      <c r="A7" s="518" t="s">
        <v>118</v>
      </c>
      <c r="B7" s="519"/>
      <c r="C7" s="519"/>
      <c r="D7" s="519"/>
      <c r="E7" s="519"/>
      <c r="F7" s="519"/>
    </row>
    <row r="8" spans="1:6" ht="16.5">
      <c r="A8" s="357"/>
      <c r="B8" s="357"/>
      <c r="C8" s="357"/>
      <c r="D8" s="357"/>
      <c r="E8" s="357"/>
      <c r="F8" s="357"/>
    </row>
    <row r="9" spans="1:6" ht="13.5" thickBot="1">
      <c r="A9" s="19"/>
      <c r="B9" s="19"/>
      <c r="C9" s="19"/>
      <c r="D9" s="19"/>
      <c r="E9" s="19"/>
      <c r="F9" s="20" t="s">
        <v>31</v>
      </c>
    </row>
    <row r="10" spans="1:6" ht="30" customHeight="1" thickTop="1" thickBot="1">
      <c r="A10" s="513" t="s">
        <v>1</v>
      </c>
      <c r="B10" s="514"/>
      <c r="C10" s="358" t="s">
        <v>504</v>
      </c>
      <c r="D10" s="358" t="s">
        <v>245</v>
      </c>
      <c r="E10" s="358" t="s">
        <v>251</v>
      </c>
      <c r="F10" s="359" t="s">
        <v>505</v>
      </c>
    </row>
    <row r="11" spans="1:6" ht="15" customHeight="1">
      <c r="A11" s="448" t="s">
        <v>508</v>
      </c>
      <c r="B11" s="449"/>
      <c r="C11" s="454">
        <v>0</v>
      </c>
      <c r="D11" s="454">
        <v>0</v>
      </c>
      <c r="E11" s="454">
        <v>0</v>
      </c>
      <c r="F11" s="455">
        <v>0</v>
      </c>
    </row>
    <row r="12" spans="1:6" ht="15" customHeight="1">
      <c r="A12" s="450" t="s">
        <v>509</v>
      </c>
      <c r="B12" s="451"/>
      <c r="C12" s="456">
        <v>2789</v>
      </c>
      <c r="D12" s="456">
        <v>2927</v>
      </c>
      <c r="E12" s="456">
        <v>2980</v>
      </c>
      <c r="F12" s="457">
        <v>3060</v>
      </c>
    </row>
    <row r="13" spans="1:6" ht="15" customHeight="1">
      <c r="A13" s="450" t="s">
        <v>510</v>
      </c>
      <c r="B13" s="451"/>
      <c r="C13" s="456">
        <v>635</v>
      </c>
      <c r="D13" s="456">
        <v>650</v>
      </c>
      <c r="E13" s="456">
        <v>670</v>
      </c>
      <c r="F13" s="457">
        <v>700</v>
      </c>
    </row>
    <row r="14" spans="1:6" ht="15" customHeight="1">
      <c r="A14" s="450" t="s">
        <v>511</v>
      </c>
      <c r="B14" s="451"/>
      <c r="C14" s="456">
        <v>0</v>
      </c>
      <c r="D14" s="456">
        <v>1</v>
      </c>
      <c r="E14" s="456">
        <v>5</v>
      </c>
      <c r="F14" s="457">
        <v>5</v>
      </c>
    </row>
    <row r="15" spans="1:6" ht="15" customHeight="1">
      <c r="A15" s="450" t="s">
        <v>512</v>
      </c>
      <c r="B15" s="451"/>
      <c r="C15" s="456">
        <v>6</v>
      </c>
      <c r="D15" s="456">
        <v>5</v>
      </c>
      <c r="E15" s="456">
        <v>10</v>
      </c>
      <c r="F15" s="457">
        <v>20</v>
      </c>
    </row>
    <row r="16" spans="1:6" ht="15" customHeight="1">
      <c r="A16" s="450" t="s">
        <v>513</v>
      </c>
      <c r="B16" s="451"/>
      <c r="C16" s="456">
        <v>0</v>
      </c>
      <c r="D16" s="456">
        <v>0</v>
      </c>
      <c r="E16" s="456">
        <v>0</v>
      </c>
      <c r="F16" s="457">
        <v>0</v>
      </c>
    </row>
    <row r="17" spans="1:6" ht="15" customHeight="1">
      <c r="A17" s="450" t="s">
        <v>514</v>
      </c>
      <c r="B17" s="451"/>
      <c r="C17" s="456">
        <v>714</v>
      </c>
      <c r="D17" s="456">
        <v>711</v>
      </c>
      <c r="E17" s="456">
        <v>735</v>
      </c>
      <c r="F17" s="457">
        <v>765</v>
      </c>
    </row>
    <row r="18" spans="1:6" ht="15" customHeight="1">
      <c r="A18" s="450" t="s">
        <v>515</v>
      </c>
      <c r="B18" s="451"/>
      <c r="C18" s="456">
        <v>0</v>
      </c>
      <c r="D18" s="456">
        <v>0</v>
      </c>
      <c r="E18" s="456">
        <v>0</v>
      </c>
      <c r="F18" s="457">
        <v>0</v>
      </c>
    </row>
    <row r="19" spans="1:6" ht="15" customHeight="1" thickBot="1">
      <c r="A19" s="453" t="s">
        <v>516</v>
      </c>
      <c r="B19" s="452"/>
      <c r="C19" s="458">
        <f>SUM(C11:C18)</f>
        <v>4144</v>
      </c>
      <c r="D19" s="458">
        <f>SUM(D11:D18)</f>
        <v>4294</v>
      </c>
      <c r="E19" s="458">
        <f>SUM(E11:E18)</f>
        <v>4400</v>
      </c>
      <c r="F19" s="459">
        <f>SUM(F11:F18)</f>
        <v>4550</v>
      </c>
    </row>
    <row r="20" spans="1:6" ht="15" customHeight="1" thickBot="1">
      <c r="A20" s="515" t="s">
        <v>113</v>
      </c>
      <c r="B20" s="516"/>
      <c r="C20" s="125">
        <v>2072</v>
      </c>
      <c r="D20" s="125">
        <v>2147</v>
      </c>
      <c r="E20" s="125">
        <v>2200</v>
      </c>
      <c r="F20" s="130">
        <v>2275</v>
      </c>
    </row>
    <row r="21" spans="1:6" ht="16.5" thickTop="1">
      <c r="A21" s="360"/>
      <c r="B21" s="361"/>
      <c r="C21" s="26"/>
      <c r="D21" s="26"/>
      <c r="E21" s="26"/>
      <c r="F21" s="26"/>
    </row>
    <row r="22" spans="1:6" ht="16.5" thickBot="1">
      <c r="A22" s="362"/>
      <c r="B22" s="19"/>
      <c r="C22" s="19"/>
      <c r="D22" s="19"/>
      <c r="E22" s="19"/>
      <c r="F22" s="20" t="s">
        <v>31</v>
      </c>
    </row>
    <row r="23" spans="1:6" ht="30" customHeight="1" thickTop="1" thickBot="1">
      <c r="A23" s="363" t="s">
        <v>114</v>
      </c>
      <c r="B23" s="358" t="s">
        <v>115</v>
      </c>
      <c r="C23" s="364" t="s">
        <v>112</v>
      </c>
      <c r="D23" s="364" t="s">
        <v>246</v>
      </c>
      <c r="E23" s="364" t="s">
        <v>252</v>
      </c>
      <c r="F23" s="359" t="s">
        <v>506</v>
      </c>
    </row>
    <row r="24" spans="1:6" ht="15" customHeight="1">
      <c r="A24" s="365"/>
      <c r="B24" s="366"/>
      <c r="C24" s="61"/>
      <c r="D24" s="61"/>
      <c r="E24" s="61"/>
      <c r="F24" s="367"/>
    </row>
    <row r="25" spans="1:6" ht="15" customHeight="1">
      <c r="A25" s="24"/>
      <c r="B25" s="141"/>
      <c r="C25" s="141"/>
      <c r="D25" s="141"/>
      <c r="E25" s="141"/>
      <c r="F25" s="67"/>
    </row>
    <row r="26" spans="1:6" ht="15" customHeight="1">
      <c r="A26" s="24"/>
      <c r="B26" s="141"/>
      <c r="C26" s="141"/>
      <c r="D26" s="141"/>
      <c r="E26" s="141"/>
      <c r="F26" s="67"/>
    </row>
    <row r="27" spans="1:6" ht="15" customHeight="1">
      <c r="A27" s="24"/>
      <c r="B27" s="141"/>
      <c r="C27" s="141"/>
      <c r="D27" s="141"/>
      <c r="E27" s="141"/>
      <c r="F27" s="67"/>
    </row>
    <row r="28" spans="1:6" ht="15" customHeight="1">
      <c r="A28" s="24"/>
      <c r="B28" s="141"/>
      <c r="C28" s="141"/>
      <c r="D28" s="141"/>
      <c r="E28" s="141"/>
      <c r="F28" s="67"/>
    </row>
    <row r="29" spans="1:6" ht="15" customHeight="1">
      <c r="A29" s="24"/>
      <c r="B29" s="141"/>
      <c r="C29" s="141"/>
      <c r="D29" s="141"/>
      <c r="E29" s="141"/>
      <c r="F29" s="67"/>
    </row>
    <row r="30" spans="1:6" ht="15" customHeight="1">
      <c r="A30" s="24"/>
      <c r="B30" s="141"/>
      <c r="C30" s="141"/>
      <c r="D30" s="141"/>
      <c r="E30" s="141"/>
      <c r="F30" s="67"/>
    </row>
    <row r="31" spans="1:6" ht="15" customHeight="1">
      <c r="A31" s="24"/>
      <c r="B31" s="141"/>
      <c r="C31" s="141"/>
      <c r="D31" s="141"/>
      <c r="E31" s="141"/>
      <c r="F31" s="67"/>
    </row>
    <row r="32" spans="1:6" ht="15" customHeight="1">
      <c r="A32" s="24"/>
      <c r="B32" s="141"/>
      <c r="C32" s="141"/>
      <c r="D32" s="141"/>
      <c r="E32" s="141"/>
      <c r="F32" s="67"/>
    </row>
    <row r="33" spans="1:6" ht="15" customHeight="1">
      <c r="A33" s="24"/>
      <c r="B33" s="141"/>
      <c r="C33" s="141"/>
      <c r="D33" s="141"/>
      <c r="E33" s="141"/>
      <c r="F33" s="67"/>
    </row>
    <row r="34" spans="1:6" ht="15" customHeight="1">
      <c r="A34" s="24"/>
      <c r="B34" s="141"/>
      <c r="C34" s="141"/>
      <c r="D34" s="141"/>
      <c r="E34" s="141"/>
      <c r="F34" s="67"/>
    </row>
    <row r="35" spans="1:6" ht="15" customHeight="1" thickBot="1">
      <c r="A35" s="27"/>
      <c r="B35" s="156"/>
      <c r="C35" s="156"/>
      <c r="D35" s="156"/>
      <c r="E35" s="156"/>
      <c r="F35" s="368"/>
    </row>
    <row r="36" spans="1:6" ht="15" customHeight="1" thickBot="1">
      <c r="A36" s="369" t="s">
        <v>116</v>
      </c>
      <c r="B36" s="370"/>
      <c r="C36" s="371">
        <f>SUM(C24:C35)</f>
        <v>0</v>
      </c>
      <c r="D36" s="371">
        <f>SUM(D24:D35)</f>
        <v>0</v>
      </c>
      <c r="E36" s="371">
        <f>SUM(E24:E35)</f>
        <v>0</v>
      </c>
      <c r="F36" s="372">
        <f>SUM(F24:F35)</f>
        <v>0</v>
      </c>
    </row>
    <row r="37" spans="1:6" ht="13.5" thickTop="1"/>
  </sheetData>
  <mergeCells count="6">
    <mergeCell ref="A3:F3"/>
    <mergeCell ref="A10:B10"/>
    <mergeCell ref="A20:B20"/>
    <mergeCell ref="A5:F5"/>
    <mergeCell ref="A6:F6"/>
    <mergeCell ref="A7:F7"/>
  </mergeCells>
  <phoneticPr fontId="3" type="noConversion"/>
  <printOptions horizontalCentered="1"/>
  <pageMargins left="0.55000000000000004" right="0.51" top="0.8" bottom="0.43307086614173229" header="0.51181102362204722" footer="0.51181102362204722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A1:C39"/>
  <sheetViews>
    <sheetView workbookViewId="0">
      <selection activeCell="C1" sqref="C1"/>
    </sheetView>
  </sheetViews>
  <sheetFormatPr defaultColWidth="9.140625" defaultRowHeight="12.75"/>
  <cols>
    <col min="1" max="1" width="6.42578125" style="19" customWidth="1"/>
    <col min="2" max="2" width="44.5703125" style="19" customWidth="1"/>
    <col min="3" max="3" width="11.7109375" style="19" customWidth="1"/>
    <col min="4" max="6" width="11.140625" style="19" customWidth="1"/>
    <col min="7" max="16384" width="9.140625" style="19"/>
  </cols>
  <sheetData>
    <row r="1" spans="1:3">
      <c r="A1" s="34"/>
      <c r="B1" s="34"/>
      <c r="C1" s="20" t="s">
        <v>548</v>
      </c>
    </row>
    <row r="2" spans="1:3">
      <c r="A2" s="34"/>
      <c r="B2" s="34"/>
      <c r="C2" s="34"/>
    </row>
    <row r="3" spans="1:3" ht="15.75" customHeight="1">
      <c r="A3" s="472" t="s">
        <v>429</v>
      </c>
      <c r="B3" s="472"/>
      <c r="C3" s="472"/>
    </row>
    <row r="4" spans="1:3">
      <c r="A4" s="472" t="s">
        <v>430</v>
      </c>
      <c r="B4" s="472"/>
      <c r="C4" s="472"/>
    </row>
    <row r="6" spans="1:3" ht="13.5" thickBot="1">
      <c r="C6" s="20" t="s">
        <v>31</v>
      </c>
    </row>
    <row r="7" spans="1:3" ht="26.25" thickTop="1">
      <c r="A7" s="373" t="s">
        <v>0</v>
      </c>
      <c r="B7" s="374" t="s">
        <v>1</v>
      </c>
      <c r="C7" s="375" t="s">
        <v>293</v>
      </c>
    </row>
    <row r="8" spans="1:3" ht="15" customHeight="1">
      <c r="A8" s="376" t="s">
        <v>50</v>
      </c>
      <c r="B8" s="141" t="s">
        <v>125</v>
      </c>
      <c r="C8" s="52">
        <v>65658</v>
      </c>
    </row>
    <row r="9" spans="1:3" ht="15" customHeight="1">
      <c r="A9" s="376" t="s">
        <v>51</v>
      </c>
      <c r="B9" s="141" t="s">
        <v>126</v>
      </c>
      <c r="C9" s="52">
        <v>36532</v>
      </c>
    </row>
    <row r="10" spans="1:3" ht="15" customHeight="1">
      <c r="A10" s="377" t="s">
        <v>9</v>
      </c>
      <c r="B10" s="378" t="s">
        <v>127</v>
      </c>
      <c r="C10" s="379">
        <f>C8-C9</f>
        <v>29126</v>
      </c>
    </row>
    <row r="11" spans="1:3" ht="15" customHeight="1">
      <c r="A11" s="376" t="s">
        <v>52</v>
      </c>
      <c r="B11" s="141" t="s">
        <v>128</v>
      </c>
      <c r="C11" s="52">
        <v>11665</v>
      </c>
    </row>
    <row r="12" spans="1:3" ht="15" customHeight="1">
      <c r="A12" s="376" t="s">
        <v>53</v>
      </c>
      <c r="B12" s="141" t="s">
        <v>129</v>
      </c>
      <c r="C12" s="52">
        <v>707</v>
      </c>
    </row>
    <row r="13" spans="1:3">
      <c r="A13" s="377" t="s">
        <v>10</v>
      </c>
      <c r="B13" s="378" t="s">
        <v>130</v>
      </c>
      <c r="C13" s="379">
        <f>C11-C12</f>
        <v>10958</v>
      </c>
    </row>
    <row r="14" spans="1:3" ht="14.25" customHeight="1">
      <c r="A14" s="380" t="s">
        <v>3</v>
      </c>
      <c r="B14" s="321" t="s">
        <v>131</v>
      </c>
      <c r="C14" s="381">
        <f>C10+C13</f>
        <v>40084</v>
      </c>
    </row>
    <row r="15" spans="1:3" ht="14.25" customHeight="1">
      <c r="A15" s="376" t="s">
        <v>132</v>
      </c>
      <c r="B15" s="141" t="s">
        <v>133</v>
      </c>
      <c r="C15" s="52">
        <v>0</v>
      </c>
    </row>
    <row r="16" spans="1:3" ht="14.25" customHeight="1">
      <c r="A16" s="376" t="s">
        <v>134</v>
      </c>
      <c r="B16" s="141" t="s">
        <v>135</v>
      </c>
      <c r="C16" s="52">
        <v>0</v>
      </c>
    </row>
    <row r="17" spans="1:3" ht="14.25" customHeight="1">
      <c r="A17" s="377" t="s">
        <v>15</v>
      </c>
      <c r="B17" s="378" t="s">
        <v>136</v>
      </c>
      <c r="C17" s="379">
        <v>0</v>
      </c>
    </row>
    <row r="18" spans="1:3" ht="14.25" customHeight="1">
      <c r="A18" s="376" t="s">
        <v>137</v>
      </c>
      <c r="B18" s="141" t="s">
        <v>138</v>
      </c>
      <c r="C18" s="52">
        <v>0</v>
      </c>
    </row>
    <row r="19" spans="1:3" ht="14.25" customHeight="1">
      <c r="A19" s="376" t="s">
        <v>139</v>
      </c>
      <c r="B19" s="141" t="s">
        <v>140</v>
      </c>
      <c r="C19" s="52">
        <v>0</v>
      </c>
    </row>
    <row r="20" spans="1:3" ht="14.25" customHeight="1">
      <c r="A20" s="377" t="s">
        <v>11</v>
      </c>
      <c r="B20" s="378" t="s">
        <v>141</v>
      </c>
      <c r="C20" s="379">
        <v>0</v>
      </c>
    </row>
    <row r="21" spans="1:3">
      <c r="A21" s="380" t="s">
        <v>5</v>
      </c>
      <c r="B21" s="321" t="s">
        <v>142</v>
      </c>
      <c r="C21" s="381">
        <v>0</v>
      </c>
    </row>
    <row r="22" spans="1:3">
      <c r="A22" s="380" t="s">
        <v>143</v>
      </c>
      <c r="B22" s="321" t="s">
        <v>144</v>
      </c>
      <c r="C22" s="381">
        <v>40084</v>
      </c>
    </row>
    <row r="23" spans="1:3">
      <c r="A23" s="376" t="s">
        <v>145</v>
      </c>
      <c r="B23" s="141" t="s">
        <v>146</v>
      </c>
      <c r="C23" s="52">
        <v>29978</v>
      </c>
    </row>
    <row r="24" spans="1:3">
      <c r="A24" s="376" t="s">
        <v>147</v>
      </c>
      <c r="B24" s="141" t="s">
        <v>148</v>
      </c>
      <c r="C24" s="52">
        <v>10106</v>
      </c>
    </row>
    <row r="25" spans="1:3">
      <c r="A25" s="376" t="s">
        <v>149</v>
      </c>
      <c r="B25" s="141" t="s">
        <v>150</v>
      </c>
      <c r="C25" s="52">
        <v>0</v>
      </c>
    </row>
    <row r="26" spans="1:3" ht="13.5" thickBot="1">
      <c r="A26" s="382" t="s">
        <v>151</v>
      </c>
      <c r="B26" s="144" t="s">
        <v>152</v>
      </c>
      <c r="C26" s="383">
        <v>0</v>
      </c>
    </row>
    <row r="27" spans="1:3" ht="15" customHeight="1" thickTop="1"/>
    <row r="28" spans="1:3" ht="15" customHeight="1"/>
    <row r="29" spans="1:3" ht="15" customHeight="1"/>
    <row r="30" spans="1:3" ht="15" customHeight="1"/>
    <row r="31" spans="1:3" ht="8.2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</sheetData>
  <mergeCells count="2">
    <mergeCell ref="A3:C3"/>
    <mergeCell ref="A4:C4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dimension ref="A1:G44"/>
  <sheetViews>
    <sheetView zoomScaleNormal="100" workbookViewId="0">
      <selection activeCell="G1" sqref="G1"/>
    </sheetView>
  </sheetViews>
  <sheetFormatPr defaultColWidth="9.140625" defaultRowHeight="12.75"/>
  <cols>
    <col min="1" max="1" width="5.5703125" style="403" customWidth="1"/>
    <col min="2" max="2" width="58.42578125" style="403" customWidth="1"/>
    <col min="3" max="3" width="14.140625" style="403" customWidth="1"/>
    <col min="4" max="6" width="14.140625" style="403" hidden="1" customWidth="1"/>
    <col min="7" max="7" width="14.140625" style="403" customWidth="1"/>
    <col min="8" max="16384" width="9.140625" style="403"/>
  </cols>
  <sheetData>
    <row r="1" spans="1:7">
      <c r="G1" s="20" t="s">
        <v>549</v>
      </c>
    </row>
    <row r="3" spans="1:7" ht="24.75" customHeight="1">
      <c r="A3" s="520" t="s">
        <v>496</v>
      </c>
      <c r="B3" s="521"/>
      <c r="C3" s="521"/>
      <c r="D3" s="521"/>
      <c r="E3" s="521"/>
      <c r="F3" s="521"/>
      <c r="G3" s="521"/>
    </row>
    <row r="4" spans="1:7" ht="13.5" thickBot="1">
      <c r="G4" s="430" t="s">
        <v>497</v>
      </c>
    </row>
    <row r="5" spans="1:7" ht="18" thickTop="1" thickBot="1">
      <c r="A5" s="405"/>
      <c r="B5" s="406" t="s">
        <v>1</v>
      </c>
      <c r="C5" s="406" t="s">
        <v>153</v>
      </c>
      <c r="D5" s="406"/>
      <c r="E5" s="406"/>
      <c r="F5" s="406"/>
      <c r="G5" s="406" t="s">
        <v>154</v>
      </c>
    </row>
    <row r="6" spans="1:7" ht="15" customHeight="1" thickTop="1">
      <c r="A6" s="407" t="s">
        <v>432</v>
      </c>
      <c r="B6" s="408" t="s">
        <v>433</v>
      </c>
      <c r="C6" s="409">
        <v>5534693</v>
      </c>
      <c r="D6" s="410">
        <v>66232</v>
      </c>
      <c r="E6" s="409">
        <v>471</v>
      </c>
      <c r="F6" s="409">
        <v>0</v>
      </c>
      <c r="G6" s="411">
        <v>4520571</v>
      </c>
    </row>
    <row r="7" spans="1:7" ht="15" customHeight="1">
      <c r="A7" s="407" t="s">
        <v>434</v>
      </c>
      <c r="B7" s="408" t="s">
        <v>435</v>
      </c>
      <c r="C7" s="409">
        <v>539900</v>
      </c>
      <c r="D7" s="410">
        <v>43584</v>
      </c>
      <c r="E7" s="412">
        <v>976</v>
      </c>
      <c r="F7" s="412">
        <v>1037</v>
      </c>
      <c r="G7" s="411">
        <v>713924</v>
      </c>
    </row>
    <row r="8" spans="1:7" ht="15" customHeight="1">
      <c r="A8" s="407" t="s">
        <v>436</v>
      </c>
      <c r="B8" s="408" t="s">
        <v>437</v>
      </c>
      <c r="C8" s="409">
        <v>344816</v>
      </c>
      <c r="D8" s="410">
        <v>9460</v>
      </c>
      <c r="E8" s="412">
        <v>0</v>
      </c>
      <c r="F8" s="412">
        <v>0</v>
      </c>
      <c r="G8" s="411">
        <v>231184</v>
      </c>
    </row>
    <row r="9" spans="1:7" s="404" customFormat="1" ht="15" customHeight="1">
      <c r="A9" s="413" t="s">
        <v>9</v>
      </c>
      <c r="B9" s="414" t="s">
        <v>438</v>
      </c>
      <c r="C9" s="415">
        <f>SUM(C6:C8)</f>
        <v>6419409</v>
      </c>
      <c r="D9" s="416">
        <f>SUM(D6:D8)</f>
        <v>119276</v>
      </c>
      <c r="E9" s="417">
        <f>SUM(E6:E8)</f>
        <v>1447</v>
      </c>
      <c r="F9" s="417">
        <f>SUM(F6:F8)</f>
        <v>1037</v>
      </c>
      <c r="G9" s="418">
        <f>SUM(G6:G8)</f>
        <v>5465679</v>
      </c>
    </row>
    <row r="10" spans="1:7" ht="15" customHeight="1">
      <c r="A10" s="407" t="s">
        <v>439</v>
      </c>
      <c r="B10" s="408" t="s">
        <v>440</v>
      </c>
      <c r="C10" s="409">
        <v>0</v>
      </c>
      <c r="D10" s="410">
        <v>0</v>
      </c>
      <c r="E10" s="412">
        <v>0</v>
      </c>
      <c r="F10" s="412">
        <v>0</v>
      </c>
      <c r="G10" s="411">
        <f>D10+E10+F10</f>
        <v>0</v>
      </c>
    </row>
    <row r="11" spans="1:7" ht="15" customHeight="1">
      <c r="A11" s="407" t="s">
        <v>441</v>
      </c>
      <c r="B11" s="408" t="s">
        <v>442</v>
      </c>
      <c r="C11" s="409">
        <v>0</v>
      </c>
      <c r="D11" s="410">
        <v>0</v>
      </c>
      <c r="E11" s="412">
        <v>0</v>
      </c>
      <c r="F11" s="412">
        <v>0</v>
      </c>
      <c r="G11" s="411">
        <f>D11+E11+F11</f>
        <v>0</v>
      </c>
    </row>
    <row r="12" spans="1:7" s="404" customFormat="1" ht="15" customHeight="1">
      <c r="A12" s="413" t="s">
        <v>10</v>
      </c>
      <c r="B12" s="414" t="s">
        <v>443</v>
      </c>
      <c r="C12" s="415">
        <f>SUM(C10:C11)</f>
        <v>0</v>
      </c>
      <c r="D12" s="416">
        <f>SUM(D10:D11)</f>
        <v>0</v>
      </c>
      <c r="E12" s="417">
        <f>SUM(E10:E11)</f>
        <v>0</v>
      </c>
      <c r="F12" s="417">
        <f>SUM(F10:F11)</f>
        <v>0</v>
      </c>
      <c r="G12" s="418">
        <f>SUM(G10:G11)</f>
        <v>0</v>
      </c>
    </row>
    <row r="13" spans="1:7" ht="15" customHeight="1">
      <c r="A13" s="407" t="s">
        <v>444</v>
      </c>
      <c r="B13" s="408" t="s">
        <v>445</v>
      </c>
      <c r="C13" s="409">
        <v>15657518</v>
      </c>
      <c r="D13" s="410">
        <v>178440</v>
      </c>
      <c r="E13" s="412">
        <v>0</v>
      </c>
      <c r="F13" s="412">
        <v>0</v>
      </c>
      <c r="G13" s="411">
        <v>21202370</v>
      </c>
    </row>
    <row r="14" spans="1:7" ht="15" customHeight="1">
      <c r="A14" s="407" t="s">
        <v>446</v>
      </c>
      <c r="B14" s="408" t="s">
        <v>447</v>
      </c>
      <c r="C14" s="409">
        <v>10452280</v>
      </c>
      <c r="D14" s="410">
        <v>66635</v>
      </c>
      <c r="E14" s="412">
        <v>13784</v>
      </c>
      <c r="F14" s="412">
        <v>140</v>
      </c>
      <c r="G14" s="411">
        <v>8726080</v>
      </c>
    </row>
    <row r="15" spans="1:7" ht="15" customHeight="1">
      <c r="A15" s="407" t="s">
        <v>448</v>
      </c>
      <c r="B15" s="408" t="s">
        <v>449</v>
      </c>
      <c r="C15" s="409">
        <v>2104651</v>
      </c>
      <c r="D15" s="410">
        <v>66635</v>
      </c>
      <c r="E15" s="412">
        <v>13784</v>
      </c>
      <c r="F15" s="412">
        <v>140</v>
      </c>
      <c r="G15" s="411">
        <v>2820989</v>
      </c>
    </row>
    <row r="16" spans="1:7" ht="15" customHeight="1">
      <c r="A16" s="407" t="s">
        <v>450</v>
      </c>
      <c r="B16" s="408" t="s">
        <v>451</v>
      </c>
      <c r="C16" s="409">
        <v>3766716</v>
      </c>
      <c r="D16" s="410">
        <v>1929</v>
      </c>
      <c r="E16" s="412">
        <v>128163</v>
      </c>
      <c r="F16" s="412">
        <v>7726</v>
      </c>
      <c r="G16" s="411">
        <v>14</v>
      </c>
    </row>
    <row r="17" spans="1:7" s="404" customFormat="1" ht="15" customHeight="1">
      <c r="A17" s="413" t="s">
        <v>15</v>
      </c>
      <c r="B17" s="414" t="s">
        <v>452</v>
      </c>
      <c r="C17" s="415">
        <f>SUM(C13:C16)</f>
        <v>31981165</v>
      </c>
      <c r="D17" s="416">
        <f>SUM(D13:D16)</f>
        <v>313639</v>
      </c>
      <c r="E17" s="417">
        <f>SUM(E13:E16)</f>
        <v>155731</v>
      </c>
      <c r="F17" s="417">
        <f>SUM(F13:F16)</f>
        <v>8006</v>
      </c>
      <c r="G17" s="418">
        <f>SUM(G13:G16)</f>
        <v>32749453</v>
      </c>
    </row>
    <row r="18" spans="1:7" ht="15" customHeight="1">
      <c r="A18" s="407" t="s">
        <v>453</v>
      </c>
      <c r="B18" s="408" t="s">
        <v>454</v>
      </c>
      <c r="C18" s="409">
        <v>2154594</v>
      </c>
      <c r="D18" s="410">
        <v>26072</v>
      </c>
      <c r="E18" s="409">
        <v>6745</v>
      </c>
      <c r="F18" s="409">
        <v>470</v>
      </c>
      <c r="G18" s="411">
        <v>2354412</v>
      </c>
    </row>
    <row r="19" spans="1:7" ht="15" customHeight="1">
      <c r="A19" s="407" t="s">
        <v>455</v>
      </c>
      <c r="B19" s="408" t="s">
        <v>456</v>
      </c>
      <c r="C19" s="409">
        <v>5085481</v>
      </c>
      <c r="D19" s="410">
        <v>45914</v>
      </c>
      <c r="E19" s="412">
        <v>15106</v>
      </c>
      <c r="F19" s="412">
        <v>2955</v>
      </c>
      <c r="G19" s="411">
        <v>4844383</v>
      </c>
    </row>
    <row r="20" spans="1:7" ht="15" customHeight="1">
      <c r="A20" s="407" t="s">
        <v>457</v>
      </c>
      <c r="B20" s="408" t="s">
        <v>458</v>
      </c>
      <c r="C20" s="409">
        <v>0</v>
      </c>
      <c r="D20" s="410">
        <v>0</v>
      </c>
      <c r="E20" s="412">
        <v>0</v>
      </c>
      <c r="F20" s="412">
        <v>0</v>
      </c>
      <c r="G20" s="411">
        <f>D20+E20+F20</f>
        <v>0</v>
      </c>
    </row>
    <row r="21" spans="1:7" ht="15" customHeight="1">
      <c r="A21" s="407" t="s">
        <v>459</v>
      </c>
      <c r="B21" s="408" t="s">
        <v>460</v>
      </c>
      <c r="C21" s="409">
        <v>0</v>
      </c>
      <c r="D21" s="410">
        <v>0</v>
      </c>
      <c r="E21" s="412">
        <v>0</v>
      </c>
      <c r="F21" s="412">
        <v>0</v>
      </c>
      <c r="G21" s="411">
        <f>D21+E21+F21</f>
        <v>0</v>
      </c>
    </row>
    <row r="22" spans="1:7" s="404" customFormat="1" ht="15" customHeight="1">
      <c r="A22" s="413" t="s">
        <v>11</v>
      </c>
      <c r="B22" s="414" t="s">
        <v>461</v>
      </c>
      <c r="C22" s="415">
        <f>SUM(C18:C21)</f>
        <v>7240075</v>
      </c>
      <c r="D22" s="416">
        <f>SUM(D18:D21)</f>
        <v>71986</v>
      </c>
      <c r="E22" s="417">
        <f>SUM(E18:E21)</f>
        <v>21851</v>
      </c>
      <c r="F22" s="417">
        <f>SUM(F18:F21)</f>
        <v>3425</v>
      </c>
      <c r="G22" s="418">
        <f>SUM(G18:G21)</f>
        <v>7198795</v>
      </c>
    </row>
    <row r="23" spans="1:7" ht="15" customHeight="1">
      <c r="A23" s="407" t="s">
        <v>462</v>
      </c>
      <c r="B23" s="408" t="s">
        <v>463</v>
      </c>
      <c r="C23" s="409">
        <v>8453573</v>
      </c>
      <c r="D23" s="410">
        <v>30464</v>
      </c>
      <c r="E23" s="412">
        <v>68497</v>
      </c>
      <c r="F23" s="412">
        <v>2603</v>
      </c>
      <c r="G23" s="411">
        <v>9263503</v>
      </c>
    </row>
    <row r="24" spans="1:7" s="404" customFormat="1" ht="15" customHeight="1">
      <c r="A24" s="407" t="s">
        <v>464</v>
      </c>
      <c r="B24" s="408" t="s">
        <v>465</v>
      </c>
      <c r="C24" s="409">
        <v>4671933</v>
      </c>
      <c r="D24" s="410">
        <v>22521</v>
      </c>
      <c r="E24" s="412">
        <v>19188</v>
      </c>
      <c r="F24" s="412">
        <v>665</v>
      </c>
      <c r="G24" s="411">
        <v>6704693</v>
      </c>
    </row>
    <row r="25" spans="1:7" ht="15" customHeight="1">
      <c r="A25" s="407" t="s">
        <v>466</v>
      </c>
      <c r="B25" s="419" t="s">
        <v>467</v>
      </c>
      <c r="C25" s="409">
        <v>2977748</v>
      </c>
      <c r="D25" s="410">
        <v>11760</v>
      </c>
      <c r="E25" s="409">
        <v>22977</v>
      </c>
      <c r="F25" s="409">
        <v>880</v>
      </c>
      <c r="G25" s="411">
        <v>3018966</v>
      </c>
    </row>
    <row r="26" spans="1:7" s="404" customFormat="1" ht="15" customHeight="1">
      <c r="A26" s="420" t="s">
        <v>12</v>
      </c>
      <c r="B26" s="421" t="s">
        <v>468</v>
      </c>
      <c r="C26" s="415">
        <f>SUM(C23:C25)</f>
        <v>16103254</v>
      </c>
      <c r="D26" s="422">
        <f>SUM(D23:D25)</f>
        <v>64745</v>
      </c>
      <c r="E26" s="415">
        <f>SUM(E23:E25)</f>
        <v>110662</v>
      </c>
      <c r="F26" s="415">
        <f>SUM(F23:F25)</f>
        <v>4148</v>
      </c>
      <c r="G26" s="418">
        <f>SUM(G23:G25)</f>
        <v>18987162</v>
      </c>
    </row>
    <row r="27" spans="1:7" s="404" customFormat="1" ht="15" customHeight="1">
      <c r="A27" s="420" t="s">
        <v>13</v>
      </c>
      <c r="B27" s="421" t="s">
        <v>469</v>
      </c>
      <c r="C27" s="415">
        <v>7665061</v>
      </c>
      <c r="D27" s="416">
        <v>53227</v>
      </c>
      <c r="E27" s="415">
        <v>1756</v>
      </c>
      <c r="F27" s="415">
        <v>56</v>
      </c>
      <c r="G27" s="418">
        <v>7516229</v>
      </c>
    </row>
    <row r="28" spans="1:7" s="404" customFormat="1" ht="15" customHeight="1">
      <c r="A28" s="420" t="s">
        <v>14</v>
      </c>
      <c r="B28" s="421" t="s">
        <v>470</v>
      </c>
      <c r="C28" s="415">
        <v>6150603</v>
      </c>
      <c r="D28" s="416">
        <v>214081</v>
      </c>
      <c r="E28" s="415">
        <v>22011</v>
      </c>
      <c r="F28" s="415">
        <v>362</v>
      </c>
      <c r="G28" s="418">
        <v>5740227</v>
      </c>
    </row>
    <row r="29" spans="1:7" s="404" customFormat="1" ht="15" customHeight="1">
      <c r="A29" s="420" t="s">
        <v>164</v>
      </c>
      <c r="B29" s="421" t="s">
        <v>471</v>
      </c>
      <c r="C29" s="415">
        <f>C9+C12+C17-C22-C26-C27-C28</f>
        <v>1241581</v>
      </c>
      <c r="D29" s="422">
        <f>D9+D12+D17-D22-D26-D27-D28</f>
        <v>28876</v>
      </c>
      <c r="E29" s="415">
        <f>E9+E12+E17-E22-E26-E27-E28</f>
        <v>898</v>
      </c>
      <c r="F29" s="415">
        <f>F9+F12+F17-F22-F26-F27-F28</f>
        <v>1052</v>
      </c>
      <c r="G29" s="418">
        <f>G9+G12+G17-G22-G26-G27-G28</f>
        <v>-1227281</v>
      </c>
    </row>
    <row r="30" spans="1:7" ht="15" customHeight="1">
      <c r="A30" s="423" t="s">
        <v>472</v>
      </c>
      <c r="B30" s="419" t="s">
        <v>473</v>
      </c>
      <c r="C30" s="409">
        <v>0</v>
      </c>
      <c r="D30" s="424">
        <v>0</v>
      </c>
      <c r="E30" s="409">
        <v>0</v>
      </c>
      <c r="F30" s="409">
        <v>0</v>
      </c>
      <c r="G30" s="411">
        <f>D30+E30+F30</f>
        <v>0</v>
      </c>
    </row>
    <row r="31" spans="1:7" ht="15" customHeight="1">
      <c r="A31" s="423" t="s">
        <v>474</v>
      </c>
      <c r="B31" s="419" t="s">
        <v>475</v>
      </c>
      <c r="C31" s="409">
        <v>0</v>
      </c>
      <c r="D31" s="424">
        <v>0</v>
      </c>
      <c r="E31" s="409">
        <v>0</v>
      </c>
      <c r="F31" s="409">
        <v>0</v>
      </c>
      <c r="G31" s="411">
        <f>D31+E31+F31</f>
        <v>0</v>
      </c>
    </row>
    <row r="32" spans="1:7" ht="15" customHeight="1">
      <c r="A32" s="423" t="s">
        <v>476</v>
      </c>
      <c r="B32" s="419" t="s">
        <v>477</v>
      </c>
      <c r="C32" s="409">
        <v>0</v>
      </c>
      <c r="D32" s="424">
        <v>0</v>
      </c>
      <c r="E32" s="409">
        <v>0</v>
      </c>
      <c r="F32" s="409">
        <v>0</v>
      </c>
      <c r="G32" s="411">
        <f>D32+E32+F32</f>
        <v>0</v>
      </c>
    </row>
    <row r="33" spans="1:7" ht="15" customHeight="1">
      <c r="A33" s="423" t="s">
        <v>478</v>
      </c>
      <c r="B33" s="419" t="s">
        <v>479</v>
      </c>
      <c r="C33" s="409">
        <v>682</v>
      </c>
      <c r="D33" s="424">
        <v>26</v>
      </c>
      <c r="E33" s="409">
        <v>0</v>
      </c>
      <c r="F33" s="409">
        <v>0</v>
      </c>
      <c r="G33" s="411">
        <v>339</v>
      </c>
    </row>
    <row r="34" spans="1:7" ht="15" customHeight="1">
      <c r="A34" s="423" t="s">
        <v>480</v>
      </c>
      <c r="B34" s="419" t="s">
        <v>481</v>
      </c>
      <c r="C34" s="409">
        <v>0</v>
      </c>
      <c r="D34" s="410">
        <v>7983</v>
      </c>
      <c r="E34" s="409">
        <v>0</v>
      </c>
      <c r="F34" s="409">
        <v>0</v>
      </c>
      <c r="G34" s="411">
        <v>0</v>
      </c>
    </row>
    <row r="35" spans="1:7" s="404" customFormat="1" ht="15" customHeight="1">
      <c r="A35" s="420" t="s">
        <v>14</v>
      </c>
      <c r="B35" s="421" t="s">
        <v>482</v>
      </c>
      <c r="C35" s="415">
        <v>682</v>
      </c>
      <c r="D35" s="422">
        <f>SUM(D30:D34)</f>
        <v>8009</v>
      </c>
      <c r="E35" s="415">
        <f>SUM(E30:E34)</f>
        <v>0</v>
      </c>
      <c r="F35" s="415">
        <f>SUM(F30:F34)</f>
        <v>0</v>
      </c>
      <c r="G35" s="418">
        <v>339</v>
      </c>
    </row>
    <row r="36" spans="1:7" s="404" customFormat="1" ht="15" customHeight="1">
      <c r="A36" s="423" t="s">
        <v>483</v>
      </c>
      <c r="B36" s="419" t="s">
        <v>484</v>
      </c>
      <c r="C36" s="409">
        <v>0</v>
      </c>
      <c r="D36" s="424">
        <v>0</v>
      </c>
      <c r="E36" s="409">
        <v>0</v>
      </c>
      <c r="F36" s="409">
        <v>0</v>
      </c>
      <c r="G36" s="411">
        <f>D36+E36+F36</f>
        <v>0</v>
      </c>
    </row>
    <row r="37" spans="1:7" s="404" customFormat="1" ht="15" customHeight="1">
      <c r="A37" s="423" t="s">
        <v>485</v>
      </c>
      <c r="B37" s="419" t="s">
        <v>486</v>
      </c>
      <c r="C37" s="409">
        <v>0</v>
      </c>
      <c r="D37" s="424">
        <v>0</v>
      </c>
      <c r="E37" s="409">
        <v>0</v>
      </c>
      <c r="F37" s="409">
        <v>0</v>
      </c>
      <c r="G37" s="411">
        <f>D37+E37+F37</f>
        <v>0</v>
      </c>
    </row>
    <row r="38" spans="1:7" ht="15" customHeight="1">
      <c r="A38" s="423" t="s">
        <v>487</v>
      </c>
      <c r="B38" s="419" t="s">
        <v>488</v>
      </c>
      <c r="C38" s="409">
        <v>0</v>
      </c>
      <c r="D38" s="424">
        <v>0</v>
      </c>
      <c r="E38" s="409">
        <v>0</v>
      </c>
      <c r="F38" s="409">
        <v>0</v>
      </c>
      <c r="G38" s="411">
        <f>D38+E38+F38</f>
        <v>0</v>
      </c>
    </row>
    <row r="39" spans="1:7" ht="15" customHeight="1">
      <c r="A39" s="423" t="s">
        <v>489</v>
      </c>
      <c r="B39" s="419" t="s">
        <v>490</v>
      </c>
      <c r="C39" s="409">
        <v>0</v>
      </c>
      <c r="D39" s="424">
        <v>0</v>
      </c>
      <c r="E39" s="409">
        <v>0</v>
      </c>
      <c r="F39" s="409">
        <v>0</v>
      </c>
      <c r="G39" s="411">
        <f>D39+E39+F39</f>
        <v>0</v>
      </c>
    </row>
    <row r="40" spans="1:7" ht="15" customHeight="1">
      <c r="A40" s="423" t="s">
        <v>491</v>
      </c>
      <c r="B40" s="419" t="s">
        <v>492</v>
      </c>
      <c r="C40" s="409">
        <v>0</v>
      </c>
      <c r="D40" s="424">
        <v>0</v>
      </c>
      <c r="E40" s="409">
        <v>0</v>
      </c>
      <c r="F40" s="409">
        <v>0</v>
      </c>
      <c r="G40" s="411">
        <v>0</v>
      </c>
    </row>
    <row r="41" spans="1:7" s="404" customFormat="1" ht="15" customHeight="1">
      <c r="A41" s="420" t="s">
        <v>8</v>
      </c>
      <c r="B41" s="421" t="s">
        <v>493</v>
      </c>
      <c r="C41" s="415">
        <f>SUM(C38:C40)</f>
        <v>0</v>
      </c>
      <c r="D41" s="422">
        <f>SUM(D38:D40)</f>
        <v>0</v>
      </c>
      <c r="E41" s="415">
        <f>SUM(E38:E40)</f>
        <v>0</v>
      </c>
      <c r="F41" s="415">
        <f>SUM(F38:F40)</f>
        <v>0</v>
      </c>
      <c r="G41" s="418">
        <f>SUM(G38:G40)</f>
        <v>0</v>
      </c>
    </row>
    <row r="42" spans="1:7" s="404" customFormat="1" ht="15" customHeight="1">
      <c r="A42" s="420" t="s">
        <v>168</v>
      </c>
      <c r="B42" s="421" t="s">
        <v>494</v>
      </c>
      <c r="C42" s="415">
        <f>C35-C41</f>
        <v>682</v>
      </c>
      <c r="D42" s="422">
        <f>D35-D41</f>
        <v>8009</v>
      </c>
      <c r="E42" s="415">
        <f>E35-E41</f>
        <v>0</v>
      </c>
      <c r="F42" s="415">
        <f>F35-F41</f>
        <v>0</v>
      </c>
      <c r="G42" s="418">
        <f>G35-G41</f>
        <v>339</v>
      </c>
    </row>
    <row r="43" spans="1:7" s="404" customFormat="1" ht="15" customHeight="1" thickBot="1">
      <c r="A43" s="425" t="s">
        <v>180</v>
      </c>
      <c r="B43" s="426" t="s">
        <v>495</v>
      </c>
      <c r="C43" s="427">
        <f>C29+C42</f>
        <v>1242263</v>
      </c>
      <c r="D43" s="428">
        <f>D29+D42</f>
        <v>36885</v>
      </c>
      <c r="E43" s="429">
        <f>E29+E42</f>
        <v>898</v>
      </c>
      <c r="F43" s="429">
        <f>F29+F42</f>
        <v>1052</v>
      </c>
      <c r="G43" s="429">
        <f>G29+G42</f>
        <v>-1226942</v>
      </c>
    </row>
    <row r="44" spans="1:7" ht="13.5" thickTop="1"/>
  </sheetData>
  <mergeCells count="1">
    <mergeCell ref="A3:G3"/>
  </mergeCells>
  <pageMargins left="0.94488188976377963" right="0.55118110236220474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dimension ref="A1:D70"/>
  <sheetViews>
    <sheetView tabSelected="1" workbookViewId="0">
      <selection activeCell="D1" sqref="D1"/>
    </sheetView>
  </sheetViews>
  <sheetFormatPr defaultRowHeight="12.75"/>
  <cols>
    <col min="1" max="1" width="6.28515625" customWidth="1"/>
    <col min="2" max="2" width="57.7109375" customWidth="1"/>
    <col min="3" max="4" width="11.7109375" customWidth="1"/>
  </cols>
  <sheetData>
    <row r="1" spans="1:4">
      <c r="A1" s="19"/>
      <c r="B1" s="19"/>
      <c r="C1" s="19"/>
      <c r="D1" s="20" t="s">
        <v>550</v>
      </c>
    </row>
    <row r="2" spans="1:4" ht="7.5" customHeight="1">
      <c r="A2" s="19"/>
      <c r="B2" s="19"/>
      <c r="C2" s="19"/>
      <c r="D2" s="19"/>
    </row>
    <row r="3" spans="1:4">
      <c r="A3" s="472" t="s">
        <v>429</v>
      </c>
      <c r="B3" s="472"/>
      <c r="C3" s="472"/>
      <c r="D3" s="472"/>
    </row>
    <row r="4" spans="1:4">
      <c r="A4" s="472" t="s">
        <v>431</v>
      </c>
      <c r="B4" s="472"/>
      <c r="C4" s="472"/>
      <c r="D4" s="472"/>
    </row>
    <row r="5" spans="1:4" ht="7.5" customHeight="1">
      <c r="A5" s="19"/>
      <c r="B5" s="19"/>
      <c r="C5" s="19"/>
      <c r="D5" s="19"/>
    </row>
    <row r="6" spans="1:4" ht="13.5" thickBot="1">
      <c r="A6" s="19"/>
      <c r="B6" s="19"/>
      <c r="C6" s="19"/>
      <c r="D6" s="20" t="s">
        <v>31</v>
      </c>
    </row>
    <row r="7" spans="1:4" ht="14.25" thickTop="1" thickBot="1">
      <c r="A7" s="401" t="s">
        <v>0</v>
      </c>
      <c r="B7" s="135" t="s">
        <v>1</v>
      </c>
      <c r="C7" s="135" t="s">
        <v>153</v>
      </c>
      <c r="D7" s="402" t="s">
        <v>154</v>
      </c>
    </row>
    <row r="8" spans="1:4" ht="13.5" thickTop="1">
      <c r="A8" s="384"/>
      <c r="B8" s="136" t="s">
        <v>155</v>
      </c>
      <c r="C8" s="394"/>
      <c r="D8" s="385"/>
    </row>
    <row r="9" spans="1:4">
      <c r="A9" s="386" t="s">
        <v>239</v>
      </c>
      <c r="B9" s="387" t="s">
        <v>240</v>
      </c>
      <c r="C9" s="465">
        <v>1464</v>
      </c>
      <c r="D9" s="466">
        <v>780</v>
      </c>
    </row>
    <row r="10" spans="1:4">
      <c r="A10" s="388" t="s">
        <v>78</v>
      </c>
      <c r="B10" s="141" t="s">
        <v>156</v>
      </c>
      <c r="C10" s="47">
        <f>SUM(C9)</f>
        <v>1464</v>
      </c>
      <c r="D10" s="52">
        <f>SUM(D9)</f>
        <v>780</v>
      </c>
    </row>
    <row r="11" spans="1:4">
      <c r="A11" s="142" t="s">
        <v>79</v>
      </c>
      <c r="B11" s="143" t="s">
        <v>157</v>
      </c>
      <c r="C11" s="161">
        <v>215356</v>
      </c>
      <c r="D11" s="389">
        <v>215079</v>
      </c>
    </row>
    <row r="12" spans="1:4">
      <c r="A12" s="142" t="s">
        <v>68</v>
      </c>
      <c r="B12" s="143" t="s">
        <v>158</v>
      </c>
      <c r="C12" s="161">
        <v>5794</v>
      </c>
      <c r="D12" s="389">
        <v>3433</v>
      </c>
    </row>
    <row r="13" spans="1:4">
      <c r="A13" s="142" t="s">
        <v>80</v>
      </c>
      <c r="B13" s="143" t="s">
        <v>159</v>
      </c>
      <c r="C13" s="161">
        <v>670</v>
      </c>
      <c r="D13" s="389">
        <v>1730</v>
      </c>
    </row>
    <row r="14" spans="1:4">
      <c r="A14" s="388" t="s">
        <v>67</v>
      </c>
      <c r="B14" s="141" t="s">
        <v>160</v>
      </c>
      <c r="C14" s="47">
        <f>SUM(C11:C13)</f>
        <v>221820</v>
      </c>
      <c r="D14" s="52">
        <f>SUM(D11:D13)</f>
        <v>220242</v>
      </c>
    </row>
    <row r="15" spans="1:4">
      <c r="A15" s="142" t="s">
        <v>70</v>
      </c>
      <c r="B15" s="143" t="s">
        <v>161</v>
      </c>
      <c r="C15" s="161">
        <v>1542</v>
      </c>
      <c r="D15" s="389">
        <v>1542</v>
      </c>
    </row>
    <row r="16" spans="1:4">
      <c r="A16" s="388" t="s">
        <v>69</v>
      </c>
      <c r="B16" s="141" t="s">
        <v>162</v>
      </c>
      <c r="C16" s="47">
        <f>SUM(C15)</f>
        <v>1542</v>
      </c>
      <c r="D16" s="52">
        <f>SUM(D15)</f>
        <v>1542</v>
      </c>
    </row>
    <row r="17" spans="1:4">
      <c r="A17" s="142" t="s">
        <v>241</v>
      </c>
      <c r="B17" s="143" t="s">
        <v>163</v>
      </c>
      <c r="C17" s="161">
        <v>0</v>
      </c>
      <c r="D17" s="389">
        <v>0</v>
      </c>
    </row>
    <row r="18" spans="1:4">
      <c r="A18" s="388" t="s">
        <v>40</v>
      </c>
      <c r="B18" s="141" t="s">
        <v>163</v>
      </c>
      <c r="C18" s="47">
        <f>SUM(C17)</f>
        <v>0</v>
      </c>
      <c r="D18" s="52">
        <v>0</v>
      </c>
    </row>
    <row r="19" spans="1:4">
      <c r="A19" s="320" t="s">
        <v>164</v>
      </c>
      <c r="B19" s="321" t="s">
        <v>165</v>
      </c>
      <c r="C19" s="317">
        <f>C10+C14+C16+C18</f>
        <v>224826</v>
      </c>
      <c r="D19" s="381">
        <f>D10+D14+D16+D18</f>
        <v>222564</v>
      </c>
    </row>
    <row r="20" spans="1:4">
      <c r="A20" s="388" t="s">
        <v>89</v>
      </c>
      <c r="B20" s="141" t="s">
        <v>166</v>
      </c>
      <c r="C20" s="47">
        <v>0</v>
      </c>
      <c r="D20" s="52">
        <v>0</v>
      </c>
    </row>
    <row r="21" spans="1:4">
      <c r="A21" s="142" t="s">
        <v>242</v>
      </c>
      <c r="B21" s="143" t="s">
        <v>243</v>
      </c>
      <c r="C21" s="161">
        <v>0</v>
      </c>
      <c r="D21" s="389">
        <v>0</v>
      </c>
    </row>
    <row r="22" spans="1:4">
      <c r="A22" s="388" t="s">
        <v>90</v>
      </c>
      <c r="B22" s="141" t="s">
        <v>167</v>
      </c>
      <c r="C22" s="47">
        <f>SUM(C21)</f>
        <v>0</v>
      </c>
      <c r="D22" s="52">
        <f>SUM(D21)</f>
        <v>0</v>
      </c>
    </row>
    <row r="23" spans="1:4">
      <c r="A23" s="320" t="s">
        <v>168</v>
      </c>
      <c r="B23" s="321" t="s">
        <v>169</v>
      </c>
      <c r="C23" s="317">
        <f>C20+C22</f>
        <v>0</v>
      </c>
      <c r="D23" s="381">
        <f>D20+D22</f>
        <v>0</v>
      </c>
    </row>
    <row r="24" spans="1:4">
      <c r="A24" s="388" t="s">
        <v>170</v>
      </c>
      <c r="B24" s="141" t="s">
        <v>171</v>
      </c>
      <c r="C24" s="47">
        <v>0</v>
      </c>
      <c r="D24" s="52">
        <v>0</v>
      </c>
    </row>
    <row r="25" spans="1:4">
      <c r="A25" s="388" t="s">
        <v>172</v>
      </c>
      <c r="B25" s="141" t="s">
        <v>173</v>
      </c>
      <c r="C25" s="47">
        <v>358</v>
      </c>
      <c r="D25" s="52">
        <v>420</v>
      </c>
    </row>
    <row r="26" spans="1:4">
      <c r="A26" s="388" t="s">
        <v>174</v>
      </c>
      <c r="B26" s="141" t="s">
        <v>175</v>
      </c>
      <c r="C26" s="47">
        <v>10904</v>
      </c>
      <c r="D26" s="52">
        <v>40331</v>
      </c>
    </row>
    <row r="27" spans="1:4">
      <c r="A27" s="388" t="s">
        <v>176</v>
      </c>
      <c r="B27" s="141" t="s">
        <v>177</v>
      </c>
      <c r="C27" s="47">
        <v>0</v>
      </c>
      <c r="D27" s="52">
        <v>0</v>
      </c>
    </row>
    <row r="28" spans="1:4">
      <c r="A28" s="388" t="s">
        <v>178</v>
      </c>
      <c r="B28" s="141" t="s">
        <v>179</v>
      </c>
      <c r="C28" s="47">
        <v>0</v>
      </c>
      <c r="D28" s="52">
        <v>0</v>
      </c>
    </row>
    <row r="29" spans="1:4">
      <c r="A29" s="320" t="s">
        <v>180</v>
      </c>
      <c r="B29" s="321" t="s">
        <v>181</v>
      </c>
      <c r="C29" s="317">
        <f>SUM(C24:C28)</f>
        <v>11262</v>
      </c>
      <c r="D29" s="381">
        <f>SUM(D24:D28)</f>
        <v>40751</v>
      </c>
    </row>
    <row r="30" spans="1:4">
      <c r="A30" s="142" t="s">
        <v>182</v>
      </c>
      <c r="B30" s="143" t="s">
        <v>183</v>
      </c>
      <c r="C30" s="161">
        <v>214</v>
      </c>
      <c r="D30" s="389">
        <v>154</v>
      </c>
    </row>
    <row r="31" spans="1:4">
      <c r="A31" s="142" t="s">
        <v>184</v>
      </c>
      <c r="B31" s="143" t="s">
        <v>185</v>
      </c>
      <c r="C31" s="161">
        <v>817</v>
      </c>
      <c r="D31" s="389">
        <v>1049</v>
      </c>
    </row>
    <row r="32" spans="1:4">
      <c r="A32" s="388" t="s">
        <v>186</v>
      </c>
      <c r="B32" s="141" t="s">
        <v>187</v>
      </c>
      <c r="C32" s="47">
        <f>SUM(C30:C31)</f>
        <v>1031</v>
      </c>
      <c r="D32" s="52">
        <f>SUM(D30:D31)</f>
        <v>1203</v>
      </c>
    </row>
    <row r="33" spans="1:4">
      <c r="A33" s="140" t="s">
        <v>535</v>
      </c>
      <c r="B33" s="143" t="s">
        <v>536</v>
      </c>
      <c r="C33" s="161">
        <v>0</v>
      </c>
      <c r="D33" s="389">
        <v>1027</v>
      </c>
    </row>
    <row r="34" spans="1:4">
      <c r="A34" s="142" t="s">
        <v>188</v>
      </c>
      <c r="B34" s="143" t="s">
        <v>189</v>
      </c>
      <c r="C34" s="161">
        <v>0</v>
      </c>
      <c r="D34" s="389">
        <v>0</v>
      </c>
    </row>
    <row r="35" spans="1:4">
      <c r="A35" s="388" t="s">
        <v>190</v>
      </c>
      <c r="B35" s="141" t="s">
        <v>191</v>
      </c>
      <c r="C35" s="47">
        <v>0</v>
      </c>
      <c r="D35" s="52">
        <f>SUM(D33:D34)</f>
        <v>1027</v>
      </c>
    </row>
    <row r="36" spans="1:4">
      <c r="A36" s="142" t="s">
        <v>537</v>
      </c>
      <c r="B36" s="143" t="s">
        <v>193</v>
      </c>
      <c r="C36" s="161">
        <v>0</v>
      </c>
      <c r="D36" s="389">
        <v>13</v>
      </c>
    </row>
    <row r="37" spans="1:4">
      <c r="A37" s="142" t="s">
        <v>527</v>
      </c>
      <c r="B37" s="143" t="s">
        <v>528</v>
      </c>
      <c r="C37" s="161">
        <v>30</v>
      </c>
      <c r="D37" s="389">
        <v>30</v>
      </c>
    </row>
    <row r="38" spans="1:4">
      <c r="A38" s="388" t="s">
        <v>194</v>
      </c>
      <c r="B38" s="141" t="s">
        <v>529</v>
      </c>
      <c r="C38" s="47">
        <f>SUM(C37)</f>
        <v>30</v>
      </c>
      <c r="D38" s="52">
        <f>SUM(D36:D37)</f>
        <v>43</v>
      </c>
    </row>
    <row r="39" spans="1:4">
      <c r="A39" s="320" t="s">
        <v>195</v>
      </c>
      <c r="B39" s="321" t="s">
        <v>196</v>
      </c>
      <c r="C39" s="317">
        <f>C32+C35+C38</f>
        <v>1061</v>
      </c>
      <c r="D39" s="381">
        <f>D32+D35+D38</f>
        <v>2273</v>
      </c>
    </row>
    <row r="40" spans="1:4">
      <c r="A40" s="320" t="s">
        <v>197</v>
      </c>
      <c r="B40" s="321" t="s">
        <v>198</v>
      </c>
      <c r="C40" s="317">
        <v>35</v>
      </c>
      <c r="D40" s="381">
        <v>0</v>
      </c>
    </row>
    <row r="41" spans="1:4">
      <c r="A41" s="388" t="s">
        <v>530</v>
      </c>
      <c r="B41" s="141" t="s">
        <v>199</v>
      </c>
      <c r="C41" s="47">
        <v>279</v>
      </c>
      <c r="D41" s="52">
        <v>0</v>
      </c>
    </row>
    <row r="42" spans="1:4">
      <c r="A42" s="388" t="s">
        <v>531</v>
      </c>
      <c r="B42" s="141" t="s">
        <v>200</v>
      </c>
      <c r="C42" s="47">
        <v>49</v>
      </c>
      <c r="D42" s="52">
        <v>84</v>
      </c>
    </row>
    <row r="43" spans="1:4">
      <c r="A43" s="388" t="s">
        <v>532</v>
      </c>
      <c r="B43" s="141" t="s">
        <v>201</v>
      </c>
      <c r="C43" s="47">
        <v>0</v>
      </c>
      <c r="D43" s="52">
        <v>0</v>
      </c>
    </row>
    <row r="44" spans="1:4" ht="13.5" thickBot="1">
      <c r="A44" s="392" t="s">
        <v>202</v>
      </c>
      <c r="B44" s="393" t="s">
        <v>203</v>
      </c>
      <c r="C44" s="69">
        <f>SUM(C41:C43)</f>
        <v>328</v>
      </c>
      <c r="D44" s="74">
        <f>SUM(D41:D43)</f>
        <v>84</v>
      </c>
    </row>
    <row r="45" spans="1:4" ht="14.25" thickTop="1" thickBot="1">
      <c r="A45" s="395"/>
      <c r="B45" s="160" t="s">
        <v>204</v>
      </c>
      <c r="C45" s="76">
        <f>C19+C23+C29+C39+C40+C44</f>
        <v>237512</v>
      </c>
      <c r="D45" s="81">
        <f>D19+D23+D29+D39+D40+D44</f>
        <v>265672</v>
      </c>
    </row>
    <row r="46" spans="1:4" ht="6.75" customHeight="1" thickTop="1" thickBot="1">
      <c r="A46" s="396"/>
      <c r="B46" s="337"/>
      <c r="C46" s="397"/>
      <c r="D46" s="398"/>
    </row>
    <row r="47" spans="1:4" ht="13.5" thickTop="1">
      <c r="A47" s="399"/>
      <c r="B47" s="40" t="s">
        <v>205</v>
      </c>
      <c r="C47" s="102"/>
      <c r="D47" s="400"/>
    </row>
    <row r="48" spans="1:4">
      <c r="A48" s="388" t="s">
        <v>206</v>
      </c>
      <c r="B48" s="141" t="s">
        <v>207</v>
      </c>
      <c r="C48" s="47">
        <v>261615</v>
      </c>
      <c r="D48" s="52">
        <v>261615</v>
      </c>
    </row>
    <row r="49" spans="1:4">
      <c r="A49" s="388" t="s">
        <v>208</v>
      </c>
      <c r="B49" s="141" t="s">
        <v>209</v>
      </c>
      <c r="C49" s="47">
        <v>0</v>
      </c>
      <c r="D49" s="52">
        <v>0</v>
      </c>
    </row>
    <row r="50" spans="1:4">
      <c r="A50" s="388" t="s">
        <v>210</v>
      </c>
      <c r="B50" s="141" t="s">
        <v>211</v>
      </c>
      <c r="C50" s="47">
        <v>1444</v>
      </c>
      <c r="D50" s="52">
        <v>1444</v>
      </c>
    </row>
    <row r="51" spans="1:4">
      <c r="A51" s="388" t="s">
        <v>212</v>
      </c>
      <c r="B51" s="141" t="s">
        <v>213</v>
      </c>
      <c r="C51" s="47">
        <v>-34289</v>
      </c>
      <c r="D51" s="52">
        <v>-33047</v>
      </c>
    </row>
    <row r="52" spans="1:4">
      <c r="A52" s="388" t="s">
        <v>214</v>
      </c>
      <c r="B52" s="141" t="s">
        <v>215</v>
      </c>
      <c r="C52" s="47">
        <v>0</v>
      </c>
      <c r="D52" s="52">
        <v>0</v>
      </c>
    </row>
    <row r="53" spans="1:4">
      <c r="A53" s="388" t="s">
        <v>216</v>
      </c>
      <c r="B53" s="141" t="s">
        <v>217</v>
      </c>
      <c r="C53" s="47">
        <v>1242</v>
      </c>
      <c r="D53" s="52">
        <v>-1227</v>
      </c>
    </row>
    <row r="54" spans="1:4">
      <c r="A54" s="320" t="s">
        <v>218</v>
      </c>
      <c r="B54" s="321" t="s">
        <v>219</v>
      </c>
      <c r="C54" s="317">
        <f>SUM(C48:C53)</f>
        <v>230012</v>
      </c>
      <c r="D54" s="381">
        <f>SUM(D48:D53)</f>
        <v>228785</v>
      </c>
    </row>
    <row r="55" spans="1:4">
      <c r="A55" s="142" t="s">
        <v>182</v>
      </c>
      <c r="B55" s="143" t="s">
        <v>244</v>
      </c>
      <c r="C55" s="161">
        <v>161</v>
      </c>
      <c r="D55" s="389">
        <v>0</v>
      </c>
    </row>
    <row r="56" spans="1:4">
      <c r="A56" s="388" t="s">
        <v>220</v>
      </c>
      <c r="B56" s="141" t="s">
        <v>221</v>
      </c>
      <c r="C56" s="47">
        <f>SUM(C55)</f>
        <v>161</v>
      </c>
      <c r="D56" s="52">
        <f>SUM(D55)</f>
        <v>0</v>
      </c>
    </row>
    <row r="57" spans="1:4">
      <c r="A57" s="142" t="s">
        <v>250</v>
      </c>
      <c r="B57" s="143" t="s">
        <v>249</v>
      </c>
      <c r="C57" s="161">
        <v>0</v>
      </c>
      <c r="D57" s="389">
        <v>350</v>
      </c>
    </row>
    <row r="58" spans="1:4">
      <c r="A58" s="142" t="s">
        <v>222</v>
      </c>
      <c r="B58" s="143" t="s">
        <v>223</v>
      </c>
      <c r="C58" s="161">
        <v>707</v>
      </c>
      <c r="D58" s="389">
        <v>869</v>
      </c>
    </row>
    <row r="59" spans="1:4">
      <c r="A59" s="388" t="s">
        <v>224</v>
      </c>
      <c r="B59" s="141" t="s">
        <v>225</v>
      </c>
      <c r="C59" s="47">
        <f>SUM(C57:C58)</f>
        <v>707</v>
      </c>
      <c r="D59" s="52">
        <f>SUM(D57:D58)</f>
        <v>1219</v>
      </c>
    </row>
    <row r="60" spans="1:4">
      <c r="A60" s="142" t="s">
        <v>192</v>
      </c>
      <c r="B60" s="143" t="s">
        <v>226</v>
      </c>
      <c r="C60" s="161">
        <v>146</v>
      </c>
      <c r="D60" s="389">
        <v>323</v>
      </c>
    </row>
    <row r="61" spans="1:4">
      <c r="A61" s="142" t="s">
        <v>533</v>
      </c>
      <c r="B61" s="143" t="s">
        <v>534</v>
      </c>
      <c r="C61" s="161">
        <v>0</v>
      </c>
      <c r="D61" s="389">
        <v>3</v>
      </c>
    </row>
    <row r="62" spans="1:4">
      <c r="A62" s="388" t="s">
        <v>227</v>
      </c>
      <c r="B62" s="141" t="s">
        <v>228</v>
      </c>
      <c r="C62" s="47">
        <f>SUM(C60:C61)</f>
        <v>146</v>
      </c>
      <c r="D62" s="52">
        <f>SUM(D60:D61)</f>
        <v>326</v>
      </c>
    </row>
    <row r="63" spans="1:4">
      <c r="A63" s="320" t="s">
        <v>229</v>
      </c>
      <c r="B63" s="321" t="s">
        <v>230</v>
      </c>
      <c r="C63" s="317">
        <f>C56+C59+C62</f>
        <v>1014</v>
      </c>
      <c r="D63" s="381">
        <f>D56+D59+D62</f>
        <v>1545</v>
      </c>
    </row>
    <row r="64" spans="1:4">
      <c r="A64" s="320" t="s">
        <v>231</v>
      </c>
      <c r="B64" s="321" t="s">
        <v>233</v>
      </c>
      <c r="C64" s="317">
        <v>0</v>
      </c>
      <c r="D64" s="381">
        <v>0</v>
      </c>
    </row>
    <row r="65" spans="1:4">
      <c r="A65" s="390" t="s">
        <v>538</v>
      </c>
      <c r="B65" s="156" t="s">
        <v>234</v>
      </c>
      <c r="C65" s="90">
        <v>0</v>
      </c>
      <c r="D65" s="391">
        <v>0</v>
      </c>
    </row>
    <row r="66" spans="1:4">
      <c r="A66" s="390" t="s">
        <v>539</v>
      </c>
      <c r="B66" s="156" t="s">
        <v>235</v>
      </c>
      <c r="C66" s="90">
        <v>1143</v>
      </c>
      <c r="D66" s="391">
        <v>1514</v>
      </c>
    </row>
    <row r="67" spans="1:4">
      <c r="A67" s="390" t="s">
        <v>540</v>
      </c>
      <c r="B67" s="156" t="s">
        <v>236</v>
      </c>
      <c r="C67" s="90">
        <v>5343</v>
      </c>
      <c r="D67" s="391">
        <v>33828</v>
      </c>
    </row>
    <row r="68" spans="1:4" ht="13.5" thickBot="1">
      <c r="A68" s="392" t="s">
        <v>232</v>
      </c>
      <c r="B68" s="393" t="s">
        <v>237</v>
      </c>
      <c r="C68" s="69">
        <f>SUM(C65:C67)</f>
        <v>6486</v>
      </c>
      <c r="D68" s="74">
        <f>SUM(D65:D67)</f>
        <v>35342</v>
      </c>
    </row>
    <row r="69" spans="1:4" ht="14.25" thickTop="1" thickBot="1">
      <c r="A69" s="395"/>
      <c r="B69" s="160" t="s">
        <v>238</v>
      </c>
      <c r="C69" s="76">
        <f>C54+C63+C64+C68</f>
        <v>237512</v>
      </c>
      <c r="D69" s="81">
        <f>D54+D63+D64+D68</f>
        <v>265672</v>
      </c>
    </row>
    <row r="70" spans="1:4" ht="13.5" thickTop="1"/>
  </sheetData>
  <mergeCells count="2">
    <mergeCell ref="A3:D3"/>
    <mergeCell ref="A4:D4"/>
  </mergeCells>
  <printOptions horizontalCentered="1"/>
  <pageMargins left="0.70866141732283472" right="0.70866141732283472" top="0.56000000000000005" bottom="0.5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10</vt:i4>
      </vt:variant>
    </vt:vector>
  </HeadingPairs>
  <TitlesOfParts>
    <vt:vector size="10" baseType="lpstr">
      <vt:lpstr>1. melléklet</vt:lpstr>
      <vt:lpstr>2. melléklet</vt:lpstr>
      <vt:lpstr>3. melléklet</vt:lpstr>
      <vt:lpstr>4. melléklet</vt:lpstr>
      <vt:lpstr>5. melléklet</vt:lpstr>
      <vt:lpstr>7. mellékelt</vt:lpstr>
      <vt:lpstr>6. melléklet</vt:lpstr>
      <vt:lpstr>7. melléklet</vt:lpstr>
      <vt:lpstr>8. melléklet</vt:lpstr>
      <vt:lpstr>9. melléklet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Többcélú Kistérségi Társulás Őriszentpéter</dc:creator>
  <cp:lastModifiedBy>koh01</cp:lastModifiedBy>
  <cp:lastPrinted>2018-05-14T07:28:46Z</cp:lastPrinted>
  <dcterms:created xsi:type="dcterms:W3CDTF">2012-01-28T13:44:32Z</dcterms:created>
  <dcterms:modified xsi:type="dcterms:W3CDTF">2018-05-31T11:47:20Z</dcterms:modified>
</cp:coreProperties>
</file>