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Munka1!$A$1:$K$56</definedName>
  </definedNames>
  <calcPr calcId="124519"/>
</workbook>
</file>

<file path=xl/calcChain.xml><?xml version="1.0" encoding="utf-8"?>
<calcChain xmlns="http://schemas.openxmlformats.org/spreadsheetml/2006/main">
  <c r="J15" i="2"/>
  <c r="J36"/>
  <c r="J39"/>
  <c r="J42"/>
  <c r="J48"/>
  <c r="J55"/>
  <c r="J56"/>
  <c r="J11"/>
  <c r="F52"/>
  <c r="F38"/>
  <c r="F21"/>
  <c r="F53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5"/>
  <c r="F36"/>
  <c r="F37"/>
  <c r="F41"/>
  <c r="F43"/>
  <c r="F44"/>
  <c r="F45"/>
  <c r="F46"/>
  <c r="F47"/>
  <c r="F48"/>
  <c r="F51"/>
  <c r="F55"/>
  <c r="F11"/>
  <c r="E53" l="1"/>
  <c r="E56" s="1"/>
  <c r="H42" l="1"/>
  <c r="H48" l="1"/>
  <c r="K55"/>
  <c r="D51"/>
  <c r="D25"/>
  <c r="D26"/>
  <c r="D27"/>
  <c r="D29"/>
  <c r="D30"/>
  <c r="D23"/>
  <c r="D22"/>
  <c r="D20"/>
  <c r="D18"/>
  <c r="C17"/>
  <c r="D15"/>
  <c r="D13"/>
  <c r="C24"/>
  <c r="K53"/>
  <c r="C53"/>
  <c r="C36"/>
  <c r="C11"/>
  <c r="C48" s="1"/>
  <c r="G48"/>
  <c r="G56" s="1"/>
  <c r="K48" l="1"/>
  <c r="H56"/>
  <c r="D56"/>
  <c r="F56" s="1"/>
  <c r="C56"/>
</calcChain>
</file>

<file path=xl/sharedStrings.xml><?xml version="1.0" encoding="utf-8"?>
<sst xmlns="http://schemas.openxmlformats.org/spreadsheetml/2006/main" count="77" uniqueCount="73">
  <si>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</si>
  <si>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</si>
  <si>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</si>
  <si>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</si>
  <si>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</si>
  <si>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</si>
  <si>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</si>
  <si>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</si>
  <si>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</si>
  <si>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</si>
  <si>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</si>
  <si>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</si>
  <si>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</si>
  <si>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</si>
  <si>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</si>
  <si>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</si>
  <si>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</si>
  <si>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</si>
  <si>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</si>
  <si>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</si>
  <si>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</si>
  <si>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</si>
  <si>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</si>
  <si>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</si>
  <si>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</si>
  <si>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</si>
  <si>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</si>
  <si>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</si>
  <si>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</si>
  <si>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</si>
  <si>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</si>
  <si>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</si>
  <si>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</si>
  <si>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</si>
  <si>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</si>
  <si>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</si>
  <si>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</si>
  <si>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</si>
  <si>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</si>
  <si>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</si>
  <si>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</si>
  <si>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</si>
  <si>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</si>
  <si>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</si>
  <si>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</si>
  <si>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</si>
  <si>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Önkormányzat</t>
  </si>
  <si>
    <t>Eredeti előirányzat</t>
  </si>
  <si>
    <t>Módosított előirányzat</t>
  </si>
  <si>
    <t xml:space="preserve">      - Egyéb közhatalmi bevételek</t>
  </si>
  <si>
    <t>Önkormányzatok működési célú költségvetési tám.</t>
  </si>
  <si>
    <t xml:space="preserve">     - Települési önkorm. Könyvtári és közművelődési tám.</t>
  </si>
  <si>
    <t xml:space="preserve">     - önkormányzati vagyon értékesítéséből származó bev.</t>
  </si>
  <si>
    <t xml:space="preserve">      - Egyes szociális és gyermekjóléti feladatok tám.</t>
  </si>
  <si>
    <t xml:space="preserve">      - irányító sezrvtől kapott műkődési tám. miatti korr.</t>
  </si>
  <si>
    <t xml:space="preserve">      - Települési-üzemeltetéshez kapcs. feladatok tám. </t>
  </si>
  <si>
    <t xml:space="preserve">      - DRV általé visszautalt fel nem használt tám.</t>
  </si>
  <si>
    <t>Egészséges ivóvízzel való ellátás ráford. Támogatása</t>
  </si>
  <si>
    <t xml:space="preserve">      - Szociális kölcsön törlesztés</t>
  </si>
  <si>
    <t xml:space="preserve">      - támogatások bányásznapra</t>
  </si>
  <si>
    <t xml:space="preserve">      - 2016. évi népszavazás lebonyolításának tám.</t>
  </si>
  <si>
    <t xml:space="preserve">     - Szociális tüzifa támogatás</t>
  </si>
  <si>
    <t xml:space="preserve">    - Jó adatszolgáltató önkorműnyzatok támogatása</t>
  </si>
  <si>
    <t xml:space="preserve">Felhalmozás célú támogatás értékű bevétel </t>
  </si>
  <si>
    <t xml:space="preserve">Teljesítés </t>
  </si>
  <si>
    <t>%</t>
  </si>
  <si>
    <t>Teljesítés</t>
  </si>
  <si>
    <t xml:space="preserve">      - elöző évi maradvány visszatérülése</t>
  </si>
  <si>
    <t xml:space="preserve">      -egyéb fejezeti kezlésü támogatások</t>
  </si>
  <si>
    <t xml:space="preserve">    - 2017. évi megelőlegezés</t>
  </si>
  <si>
    <t>2016. évi közgazdasági mérlege</t>
  </si>
  <si>
    <t>BEVÉTELEK</t>
  </si>
  <si>
    <t>1. számú melléklet az 5/2017.(V.5.)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</si>
</sst>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3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N56"/>
  <sheetViews>
    <sheetView tabSelected="1" view="pageBreakPreview" zoomScale="60" workbookViewId="0">
      <selection sqref="A1:K1"/>
    </sheetView>
  </sheetViews>
  <sheetFormatPr defaultRowHeight="5.65" customHeight="1"/>
  <cols>
    <col min="1" max="1" width="10.42578125" style="18" customWidth="1"/>
    <col min="2" max="2" width="50.140625" style="1" customWidth="1"/>
    <col min="3" max="5" width="12.7109375" style="1" customWidth="1"/>
    <col min="6" max="6" width="8.7109375" style="1" customWidth="1"/>
    <col min="7" max="9" width="12.7109375" style="1" customWidth="1"/>
    <col min="10" max="10" width="8.7109375" style="1" customWidth="1"/>
    <col min="11" max="11" width="12.28515625" style="1" customWidth="1"/>
    <col min="12" max="16384" width="9.140625" style="1"/>
  </cols>
  <sheetData>
    <row r="1" spans="1:11" ht="12.7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.75" customHeight="1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2" customFormat="1" ht="13.5" customHeight="1">
      <c r="A3" s="28" t="s">
        <v>70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1" customHeight="1">
      <c r="A4" s="28" t="s">
        <v>71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9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2.75">
      <c r="C6" s="1" t="s">
        <v>16</v>
      </c>
    </row>
    <row r="7" spans="1:11" ht="21.75" customHeight="1">
      <c r="A7" s="29" t="s">
        <v>0</v>
      </c>
      <c r="B7" s="27" t="s">
        <v>4</v>
      </c>
      <c r="C7" s="27" t="s">
        <v>17</v>
      </c>
      <c r="D7" s="27"/>
      <c r="E7" s="27"/>
      <c r="F7" s="27"/>
      <c r="G7" s="27"/>
      <c r="H7" s="27"/>
      <c r="I7" s="27"/>
      <c r="J7" s="27"/>
      <c r="K7" s="27"/>
    </row>
    <row r="8" spans="1:11" ht="27.75" customHeight="1">
      <c r="A8" s="29"/>
      <c r="B8" s="27"/>
      <c r="C8" s="29" t="s">
        <v>46</v>
      </c>
      <c r="D8" s="29"/>
      <c r="E8" s="29"/>
      <c r="F8" s="29"/>
      <c r="G8" s="29" t="s">
        <v>18</v>
      </c>
      <c r="H8" s="29"/>
      <c r="I8" s="29"/>
      <c r="J8" s="29"/>
      <c r="K8" s="27" t="s">
        <v>19</v>
      </c>
    </row>
    <row r="9" spans="1:11" ht="37.5" customHeight="1">
      <c r="A9" s="29"/>
      <c r="B9" s="27"/>
      <c r="C9" s="15" t="s">
        <v>47</v>
      </c>
      <c r="D9" s="15" t="s">
        <v>48</v>
      </c>
      <c r="E9" s="15" t="s">
        <v>64</v>
      </c>
      <c r="F9" s="15" t="s">
        <v>65</v>
      </c>
      <c r="G9" s="15" t="s">
        <v>47</v>
      </c>
      <c r="H9" s="15" t="s">
        <v>48</v>
      </c>
      <c r="I9" s="15" t="s">
        <v>66</v>
      </c>
      <c r="J9" s="15" t="s">
        <v>65</v>
      </c>
      <c r="K9" s="27"/>
    </row>
    <row r="10" spans="1:11" ht="18" customHeight="1">
      <c r="A10" s="19" t="s">
        <v>7</v>
      </c>
      <c r="B10" s="13" t="s">
        <v>8</v>
      </c>
      <c r="C10" s="23"/>
      <c r="D10" s="24"/>
      <c r="E10" s="24"/>
      <c r="F10" s="24"/>
      <c r="G10" s="24"/>
      <c r="H10" s="24"/>
      <c r="I10" s="24"/>
      <c r="J10" s="24"/>
      <c r="K10" s="25"/>
    </row>
    <row r="11" spans="1:11" s="16" customFormat="1" ht="18" customHeight="1">
      <c r="A11" s="20" t="s">
        <v>1</v>
      </c>
      <c r="B11" s="8" t="s">
        <v>27</v>
      </c>
      <c r="C11" s="7">
        <f>C12+C13+C14+C15+C16</f>
        <v>25611483</v>
      </c>
      <c r="D11" s="7">
        <v>30491920</v>
      </c>
      <c r="E11" s="7">
        <v>31347015</v>
      </c>
      <c r="F11" s="21">
        <f>E11/D11*100</f>
        <v>102.80433308233788</v>
      </c>
      <c r="G11" s="7"/>
      <c r="H11" s="7">
        <v>5000</v>
      </c>
      <c r="I11" s="7">
        <v>4347</v>
      </c>
      <c r="J11" s="21">
        <f>I11/H11*100</f>
        <v>86.94</v>
      </c>
      <c r="K11" s="7">
        <v>31351362</v>
      </c>
    </row>
    <row r="12" spans="1:11" ht="18" customHeight="1">
      <c r="A12" s="17"/>
      <c r="B12" s="14" t="s">
        <v>28</v>
      </c>
      <c r="C12" s="5">
        <v>11488939</v>
      </c>
      <c r="D12" s="5">
        <v>14212042</v>
      </c>
      <c r="E12" s="5">
        <v>15511533</v>
      </c>
      <c r="F12" s="22">
        <f t="shared" ref="F12:F56" si="0">E12/D12*100</f>
        <v>109.14359104764819</v>
      </c>
      <c r="G12" s="5"/>
      <c r="H12" s="5"/>
      <c r="I12" s="5"/>
      <c r="J12" s="21"/>
      <c r="K12" s="5">
        <v>15511533</v>
      </c>
    </row>
    <row r="13" spans="1:11" ht="18" customHeight="1">
      <c r="A13" s="17"/>
      <c r="B13" s="6" t="s">
        <v>29</v>
      </c>
      <c r="C13" s="5">
        <v>566928</v>
      </c>
      <c r="D13" s="5">
        <f>SUM(C13:C13)</f>
        <v>566928</v>
      </c>
      <c r="E13" s="5">
        <v>626928</v>
      </c>
      <c r="F13" s="22">
        <f t="shared" si="0"/>
        <v>110.58335450004233</v>
      </c>
      <c r="G13" s="5"/>
      <c r="H13" s="5"/>
      <c r="I13" s="5"/>
      <c r="J13" s="21"/>
      <c r="K13" s="5">
        <v>626928</v>
      </c>
    </row>
    <row r="14" spans="1:11" ht="18" customHeight="1">
      <c r="A14" s="17"/>
      <c r="B14" s="6" t="s">
        <v>30</v>
      </c>
      <c r="C14" s="5">
        <v>8600420</v>
      </c>
      <c r="D14" s="5">
        <v>9875402</v>
      </c>
      <c r="E14" s="5">
        <v>9412721</v>
      </c>
      <c r="F14" s="22">
        <f t="shared" si="0"/>
        <v>95.314813513414435</v>
      </c>
      <c r="G14" s="5"/>
      <c r="H14" s="5"/>
      <c r="I14" s="5"/>
      <c r="J14" s="21"/>
      <c r="K14" s="5">
        <v>9412721</v>
      </c>
    </row>
    <row r="15" spans="1:11" ht="18" customHeight="1">
      <c r="A15" s="17"/>
      <c r="B15" s="9" t="s">
        <v>20</v>
      </c>
      <c r="C15" s="5">
        <v>350000</v>
      </c>
      <c r="D15" s="5">
        <f>SUM(C15:C15)</f>
        <v>350000</v>
      </c>
      <c r="E15" s="5">
        <v>256752</v>
      </c>
      <c r="F15" s="22">
        <f t="shared" si="0"/>
        <v>73.35771428571428</v>
      </c>
      <c r="G15" s="5"/>
      <c r="H15" s="5">
        <v>5000</v>
      </c>
      <c r="I15" s="5">
        <v>4347</v>
      </c>
      <c r="J15" s="22">
        <f t="shared" ref="J15:J56" si="1">I15/H15*100</f>
        <v>86.94</v>
      </c>
      <c r="K15" s="5">
        <v>261099</v>
      </c>
    </row>
    <row r="16" spans="1:11" ht="18" customHeight="1">
      <c r="A16" s="17"/>
      <c r="B16" s="9" t="s">
        <v>21</v>
      </c>
      <c r="C16" s="5">
        <v>4605196</v>
      </c>
      <c r="D16" s="5">
        <v>5487548</v>
      </c>
      <c r="E16" s="5">
        <v>5539081</v>
      </c>
      <c r="F16" s="22">
        <f t="shared" si="0"/>
        <v>100.93908973552486</v>
      </c>
      <c r="G16" s="5"/>
      <c r="H16" s="5"/>
      <c r="I16" s="5"/>
      <c r="J16" s="21"/>
      <c r="K16" s="5">
        <v>5539081</v>
      </c>
    </row>
    <row r="17" spans="1:14" s="16" customFormat="1" ht="18" customHeight="1">
      <c r="A17" s="20" t="s">
        <v>2</v>
      </c>
      <c r="B17" s="8" t="s">
        <v>31</v>
      </c>
      <c r="C17" s="7">
        <f>C18+C19+C20</f>
        <v>36750000</v>
      </c>
      <c r="D17" s="7">
        <v>50435326</v>
      </c>
      <c r="E17" s="7">
        <v>53065691</v>
      </c>
      <c r="F17" s="21">
        <f t="shared" si="0"/>
        <v>105.21532268870435</v>
      </c>
      <c r="G17" s="7"/>
      <c r="H17" s="7"/>
      <c r="I17" s="7"/>
      <c r="J17" s="21"/>
      <c r="K17" s="7">
        <v>53065691</v>
      </c>
    </row>
    <row r="18" spans="1:14" ht="18" customHeight="1">
      <c r="A18" s="17"/>
      <c r="B18" s="9" t="s">
        <v>32</v>
      </c>
      <c r="C18" s="5">
        <v>3600000</v>
      </c>
      <c r="D18" s="5">
        <f>SUM(C18:C18)</f>
        <v>3600000</v>
      </c>
      <c r="E18" s="5">
        <v>3425050</v>
      </c>
      <c r="F18" s="22">
        <f t="shared" si="0"/>
        <v>95.140277777777783</v>
      </c>
      <c r="G18" s="5"/>
      <c r="H18" s="5"/>
      <c r="I18" s="5"/>
      <c r="J18" s="21"/>
      <c r="K18" s="5">
        <v>3425050</v>
      </c>
    </row>
    <row r="19" spans="1:14" ht="18" customHeight="1">
      <c r="A19" s="17"/>
      <c r="B19" s="9" t="s">
        <v>33</v>
      </c>
      <c r="C19" s="5">
        <v>33000000</v>
      </c>
      <c r="D19" s="5">
        <v>46585326</v>
      </c>
      <c r="E19" s="5">
        <v>48993620</v>
      </c>
      <c r="F19" s="22">
        <f t="shared" si="0"/>
        <v>105.16964075769266</v>
      </c>
      <c r="G19" s="5"/>
      <c r="H19" s="5"/>
      <c r="I19" s="5"/>
      <c r="J19" s="21"/>
      <c r="K19" s="5">
        <v>48993620</v>
      </c>
      <c r="N19" s="4"/>
    </row>
    <row r="20" spans="1:14" ht="18" customHeight="1">
      <c r="A20" s="17"/>
      <c r="B20" s="9" t="s">
        <v>22</v>
      </c>
      <c r="C20" s="5">
        <v>150000</v>
      </c>
      <c r="D20" s="5">
        <f>SUM(C20:C20)</f>
        <v>150000</v>
      </c>
      <c r="E20" s="5">
        <v>489920</v>
      </c>
      <c r="F20" s="22">
        <f t="shared" si="0"/>
        <v>326.61333333333334</v>
      </c>
      <c r="G20" s="5"/>
      <c r="H20" s="5"/>
      <c r="I20" s="5"/>
      <c r="J20" s="21"/>
      <c r="K20" s="5">
        <v>489920</v>
      </c>
    </row>
    <row r="21" spans="1:14" ht="18" customHeight="1">
      <c r="A21" s="17"/>
      <c r="B21" s="9" t="s">
        <v>49</v>
      </c>
      <c r="C21" s="5"/>
      <c r="D21" s="5">
        <v>100000</v>
      </c>
      <c r="E21" s="5">
        <v>157101</v>
      </c>
      <c r="F21" s="22">
        <f t="shared" si="0"/>
        <v>157.101</v>
      </c>
      <c r="G21" s="5"/>
      <c r="H21" s="5"/>
      <c r="I21" s="5"/>
      <c r="J21" s="21"/>
      <c r="K21" s="5">
        <v>157101</v>
      </c>
    </row>
    <row r="22" spans="1:14" ht="18" customHeight="1">
      <c r="A22" s="20" t="s">
        <v>3</v>
      </c>
      <c r="B22" s="8" t="s">
        <v>6</v>
      </c>
      <c r="C22" s="7">
        <v>3500000</v>
      </c>
      <c r="D22" s="7">
        <f>SUM(C22:C22)</f>
        <v>3500000</v>
      </c>
      <c r="E22" s="7">
        <v>3767746</v>
      </c>
      <c r="F22" s="21">
        <f t="shared" si="0"/>
        <v>107.64988571428572</v>
      </c>
      <c r="G22" s="5"/>
      <c r="H22" s="5"/>
      <c r="I22" s="5"/>
      <c r="J22" s="21"/>
      <c r="K22" s="7">
        <v>3767746</v>
      </c>
    </row>
    <row r="23" spans="1:14" ht="18" customHeight="1">
      <c r="A23" s="17"/>
      <c r="B23" s="9" t="s">
        <v>23</v>
      </c>
      <c r="C23" s="5">
        <v>3500000</v>
      </c>
      <c r="D23" s="5">
        <f>SUM(C23:C23)</f>
        <v>3500000</v>
      </c>
      <c r="E23" s="5">
        <v>3767746</v>
      </c>
      <c r="F23" s="22">
        <f t="shared" si="0"/>
        <v>107.64988571428572</v>
      </c>
      <c r="G23" s="5"/>
      <c r="H23" s="5"/>
      <c r="I23" s="5"/>
      <c r="J23" s="21"/>
      <c r="K23" s="5">
        <v>3767746</v>
      </c>
    </row>
    <row r="24" spans="1:14" ht="18" customHeight="1">
      <c r="A24" s="20" t="s">
        <v>34</v>
      </c>
      <c r="B24" s="8" t="s">
        <v>50</v>
      </c>
      <c r="C24" s="7">
        <f>C25+C26+C27+C28+C29+C30+C35</f>
        <v>53024024</v>
      </c>
      <c r="D24" s="7">
        <v>62984371</v>
      </c>
      <c r="E24" s="7">
        <v>62984371</v>
      </c>
      <c r="F24" s="21">
        <f t="shared" si="0"/>
        <v>100</v>
      </c>
      <c r="G24" s="5"/>
      <c r="H24" s="5"/>
      <c r="I24" s="5"/>
      <c r="J24" s="21"/>
      <c r="K24" s="7">
        <v>64993830</v>
      </c>
    </row>
    <row r="25" spans="1:14" ht="18" customHeight="1">
      <c r="A25" s="20"/>
      <c r="B25" s="9" t="s">
        <v>35</v>
      </c>
      <c r="C25" s="5">
        <v>36273600</v>
      </c>
      <c r="D25" s="5">
        <f>SUM(C25:C25)</f>
        <v>36273600</v>
      </c>
      <c r="E25" s="5">
        <v>36273600</v>
      </c>
      <c r="F25" s="22">
        <f t="shared" si="0"/>
        <v>100</v>
      </c>
      <c r="G25" s="5"/>
      <c r="H25" s="5"/>
      <c r="I25" s="5"/>
      <c r="J25" s="21"/>
      <c r="K25" s="5">
        <v>36273600</v>
      </c>
    </row>
    <row r="26" spans="1:14" ht="18" customHeight="1">
      <c r="A26" s="17"/>
      <c r="B26" s="15" t="s">
        <v>55</v>
      </c>
      <c r="C26" s="5">
        <v>9868</v>
      </c>
      <c r="D26" s="5">
        <f>SUM(C26:C26)</f>
        <v>9868</v>
      </c>
      <c r="E26" s="5">
        <v>9868</v>
      </c>
      <c r="F26" s="22">
        <f t="shared" si="0"/>
        <v>100</v>
      </c>
      <c r="G26" s="5"/>
      <c r="H26" s="5"/>
      <c r="I26" s="5"/>
      <c r="J26" s="21"/>
      <c r="K26" s="5">
        <v>9868</v>
      </c>
    </row>
    <row r="27" spans="1:14" ht="18" customHeight="1">
      <c r="A27" s="17"/>
      <c r="B27" s="9" t="s">
        <v>53</v>
      </c>
      <c r="C27" s="5">
        <v>2208730</v>
      </c>
      <c r="D27" s="5">
        <f>SUM(C27:C27)</f>
        <v>2208730</v>
      </c>
      <c r="E27" s="5">
        <v>2208730</v>
      </c>
      <c r="F27" s="22">
        <f t="shared" si="0"/>
        <v>100</v>
      </c>
      <c r="G27" s="5"/>
      <c r="H27" s="5"/>
      <c r="I27" s="5"/>
      <c r="J27" s="21"/>
      <c r="K27" s="5">
        <v>2208730</v>
      </c>
    </row>
    <row r="28" spans="1:14" ht="18" customHeight="1">
      <c r="A28" s="17"/>
      <c r="B28" s="9" t="s">
        <v>44</v>
      </c>
      <c r="C28" s="5">
        <v>8297765</v>
      </c>
      <c r="D28" s="5">
        <v>8541711</v>
      </c>
      <c r="E28" s="5">
        <v>8541711</v>
      </c>
      <c r="F28" s="22">
        <f t="shared" si="0"/>
        <v>100</v>
      </c>
      <c r="G28" s="5"/>
      <c r="H28" s="5"/>
      <c r="I28" s="5"/>
      <c r="J28" s="21"/>
      <c r="K28" s="5">
        <v>8541711</v>
      </c>
    </row>
    <row r="29" spans="1:14" ht="18" customHeight="1">
      <c r="A29" s="17"/>
      <c r="B29" s="9" t="s">
        <v>42</v>
      </c>
      <c r="C29" s="5">
        <v>4313787</v>
      </c>
      <c r="D29" s="5">
        <f>SUM(C29:C29)</f>
        <v>4313787</v>
      </c>
      <c r="E29" s="5">
        <v>4313787</v>
      </c>
      <c r="F29" s="22">
        <f t="shared" si="0"/>
        <v>100</v>
      </c>
      <c r="G29" s="5"/>
      <c r="H29" s="5"/>
      <c r="I29" s="5"/>
      <c r="J29" s="21"/>
      <c r="K29" s="5">
        <v>4313787</v>
      </c>
    </row>
    <row r="30" spans="1:14" ht="18" customHeight="1">
      <c r="A30" s="17"/>
      <c r="B30" s="9" t="s">
        <v>51</v>
      </c>
      <c r="C30" s="5">
        <v>1772700</v>
      </c>
      <c r="D30" s="5">
        <f>SUM(C30:C30)</f>
        <v>1772700</v>
      </c>
      <c r="E30" s="5">
        <v>1772700</v>
      </c>
      <c r="F30" s="22">
        <f t="shared" si="0"/>
        <v>100</v>
      </c>
      <c r="G30" s="5"/>
      <c r="H30" s="5"/>
      <c r="I30" s="5"/>
      <c r="J30" s="21"/>
      <c r="K30" s="5">
        <v>1772700</v>
      </c>
    </row>
    <row r="31" spans="1:14" ht="18" customHeight="1">
      <c r="A31" s="17"/>
      <c r="B31" s="9" t="s">
        <v>57</v>
      </c>
      <c r="C31" s="5"/>
      <c r="D31" s="5">
        <v>7533600</v>
      </c>
      <c r="E31" s="5">
        <v>7533600</v>
      </c>
      <c r="F31" s="22">
        <f t="shared" si="0"/>
        <v>100</v>
      </c>
      <c r="G31" s="5"/>
      <c r="H31" s="5"/>
      <c r="I31" s="5"/>
      <c r="J31" s="21"/>
      <c r="K31" s="5">
        <v>7533600</v>
      </c>
    </row>
    <row r="32" spans="1:14" ht="18" customHeight="1">
      <c r="A32" s="17"/>
      <c r="B32" s="9" t="s">
        <v>61</v>
      </c>
      <c r="C32" s="5"/>
      <c r="D32" s="5">
        <v>515620</v>
      </c>
      <c r="E32" s="5">
        <v>515620</v>
      </c>
      <c r="F32" s="22">
        <f t="shared" si="0"/>
        <v>100</v>
      </c>
      <c r="G32" s="5"/>
      <c r="H32" s="5"/>
      <c r="I32" s="5"/>
      <c r="J32" s="21"/>
      <c r="K32" s="5">
        <v>515620</v>
      </c>
    </row>
    <row r="33" spans="1:11" ht="18" customHeight="1">
      <c r="A33" s="17"/>
      <c r="B33" s="9" t="s">
        <v>62</v>
      </c>
      <c r="C33" s="5"/>
      <c r="D33" s="5">
        <v>600000</v>
      </c>
      <c r="E33" s="5">
        <v>600000</v>
      </c>
      <c r="F33" s="22">
        <f t="shared" si="0"/>
        <v>100</v>
      </c>
      <c r="G33" s="5"/>
      <c r="H33" s="5"/>
      <c r="I33" s="5"/>
      <c r="J33" s="21"/>
      <c r="K33" s="5">
        <v>600000</v>
      </c>
    </row>
    <row r="34" spans="1:11" ht="18" customHeight="1">
      <c r="A34" s="17"/>
      <c r="B34" s="9" t="s">
        <v>69</v>
      </c>
      <c r="C34" s="5"/>
      <c r="D34" s="5"/>
      <c r="E34" s="5">
        <v>2009459</v>
      </c>
      <c r="F34" s="22"/>
      <c r="G34" s="5"/>
      <c r="H34" s="5"/>
      <c r="I34" s="5"/>
      <c r="J34" s="21"/>
      <c r="K34" s="5">
        <v>2009459</v>
      </c>
    </row>
    <row r="35" spans="1:11" ht="18" customHeight="1">
      <c r="A35" s="17"/>
      <c r="B35" s="9" t="s">
        <v>45</v>
      </c>
      <c r="C35" s="5">
        <v>147574</v>
      </c>
      <c r="D35" s="5">
        <v>1214755</v>
      </c>
      <c r="E35" s="5">
        <v>1214755</v>
      </c>
      <c r="F35" s="22">
        <f t="shared" si="0"/>
        <v>100</v>
      </c>
      <c r="G35" s="5"/>
      <c r="H35" s="5"/>
      <c r="I35" s="5"/>
      <c r="J35" s="21"/>
      <c r="K35" s="5">
        <v>1214755</v>
      </c>
    </row>
    <row r="36" spans="1:11" ht="18" customHeight="1">
      <c r="A36" s="20" t="s">
        <v>36</v>
      </c>
      <c r="B36" s="8" t="s">
        <v>37</v>
      </c>
      <c r="C36" s="7">
        <f>C37+C39+C41</f>
        <v>9323287</v>
      </c>
      <c r="D36" s="7">
        <v>10506290</v>
      </c>
      <c r="E36" s="7">
        <v>11503686</v>
      </c>
      <c r="F36" s="21">
        <f t="shared" si="0"/>
        <v>109.49332257152619</v>
      </c>
      <c r="G36" s="7">
        <v>36273600</v>
      </c>
      <c r="H36" s="7">
        <v>38179450</v>
      </c>
      <c r="I36" s="7">
        <v>38179450</v>
      </c>
      <c r="J36" s="21">
        <f t="shared" si="1"/>
        <v>100</v>
      </c>
      <c r="K36" s="7">
        <v>49683136</v>
      </c>
    </row>
    <row r="37" spans="1:11" ht="18" customHeight="1">
      <c r="A37" s="17"/>
      <c r="B37" s="9" t="s">
        <v>24</v>
      </c>
      <c r="C37" s="5">
        <v>4741400</v>
      </c>
      <c r="D37" s="5">
        <v>5142700</v>
      </c>
      <c r="E37" s="5">
        <v>5182781</v>
      </c>
      <c r="F37" s="22">
        <f t="shared" si="0"/>
        <v>100.77937659206253</v>
      </c>
      <c r="G37" s="5"/>
      <c r="H37" s="5"/>
      <c r="I37" s="5"/>
      <c r="J37" s="21"/>
      <c r="K37" s="5">
        <v>5182781</v>
      </c>
    </row>
    <row r="38" spans="1:11" ht="18" customHeight="1">
      <c r="A38" s="17"/>
      <c r="B38" s="9" t="s">
        <v>68</v>
      </c>
      <c r="C38" s="5"/>
      <c r="D38" s="5">
        <v>191400</v>
      </c>
      <c r="E38" s="5">
        <v>191400</v>
      </c>
      <c r="F38" s="22">
        <f t="shared" si="0"/>
        <v>100</v>
      </c>
      <c r="G38" s="5"/>
      <c r="H38" s="5"/>
      <c r="I38" s="5"/>
      <c r="J38" s="21"/>
      <c r="K38" s="5">
        <v>191400</v>
      </c>
    </row>
    <row r="39" spans="1:11" ht="18" customHeight="1">
      <c r="A39" s="17"/>
      <c r="B39" s="9" t="s">
        <v>60</v>
      </c>
      <c r="C39" s="5"/>
      <c r="D39" s="5"/>
      <c r="E39" s="5"/>
      <c r="F39" s="22"/>
      <c r="G39" s="5"/>
      <c r="H39" s="5">
        <v>884591</v>
      </c>
      <c r="I39" s="5">
        <v>884591</v>
      </c>
      <c r="J39" s="22">
        <f t="shared" si="1"/>
        <v>100</v>
      </c>
      <c r="K39" s="5">
        <v>884591</v>
      </c>
    </row>
    <row r="40" spans="1:11" ht="18" customHeight="1">
      <c r="A40" s="17"/>
      <c r="B40" s="9" t="s">
        <v>67</v>
      </c>
      <c r="C40" s="5"/>
      <c r="D40" s="5"/>
      <c r="E40" s="5">
        <v>1442600</v>
      </c>
      <c r="F40" s="22"/>
      <c r="G40" s="5"/>
      <c r="H40" s="5"/>
      <c r="I40" s="5"/>
      <c r="J40" s="21"/>
      <c r="K40" s="5">
        <v>1442600</v>
      </c>
    </row>
    <row r="41" spans="1:11" ht="18" customHeight="1">
      <c r="A41" s="17"/>
      <c r="B41" s="9" t="s">
        <v>43</v>
      </c>
      <c r="C41" s="5">
        <v>4581887</v>
      </c>
      <c r="D41" s="5">
        <v>5172190</v>
      </c>
      <c r="E41" s="5">
        <v>4686905</v>
      </c>
      <c r="F41" s="22">
        <f t="shared" si="0"/>
        <v>90.617417380258658</v>
      </c>
      <c r="G41" s="5"/>
      <c r="H41" s="5"/>
      <c r="I41" s="5"/>
      <c r="J41" s="21"/>
      <c r="K41" s="5">
        <v>4686905</v>
      </c>
    </row>
    <row r="42" spans="1:11" ht="18" customHeight="1">
      <c r="A42" s="17"/>
      <c r="B42" s="9" t="s">
        <v>25</v>
      </c>
      <c r="C42" s="5"/>
      <c r="D42" s="5"/>
      <c r="E42" s="5"/>
      <c r="F42" s="22"/>
      <c r="G42" s="5">
        <v>36273600</v>
      </c>
      <c r="H42" s="5">
        <f>SUM(G42:G42)</f>
        <v>36273600</v>
      </c>
      <c r="I42" s="5">
        <v>37294859</v>
      </c>
      <c r="J42" s="22">
        <f t="shared" si="1"/>
        <v>102.81543326275859</v>
      </c>
      <c r="K42" s="5">
        <v>37294859</v>
      </c>
    </row>
    <row r="43" spans="1:11" ht="18" customHeight="1">
      <c r="A43" s="17"/>
      <c r="B43" s="9" t="s">
        <v>54</v>
      </c>
      <c r="C43" s="5">
        <v>-36273600</v>
      </c>
      <c r="D43" s="5">
        <v>-37294859</v>
      </c>
      <c r="E43" s="5">
        <v>-37294859</v>
      </c>
      <c r="F43" s="22">
        <f t="shared" si="0"/>
        <v>100</v>
      </c>
      <c r="G43" s="5"/>
      <c r="H43" s="5"/>
      <c r="I43" s="5"/>
      <c r="J43" s="21"/>
      <c r="K43" s="5">
        <v>-37294859</v>
      </c>
    </row>
    <row r="44" spans="1:11" ht="18" customHeight="1">
      <c r="A44" s="20" t="s">
        <v>38</v>
      </c>
      <c r="B44" s="8" t="s">
        <v>39</v>
      </c>
      <c r="C44" s="7"/>
      <c r="D44" s="7">
        <v>1343900</v>
      </c>
      <c r="E44" s="7">
        <v>1193900</v>
      </c>
      <c r="F44" s="21">
        <f t="shared" si="0"/>
        <v>88.838455242205512</v>
      </c>
      <c r="G44" s="7"/>
      <c r="H44" s="7"/>
      <c r="I44" s="7"/>
      <c r="J44" s="21"/>
      <c r="K44" s="7">
        <v>1193900</v>
      </c>
    </row>
    <row r="45" spans="1:11" ht="18" customHeight="1">
      <c r="A45" s="20"/>
      <c r="B45" s="9" t="s">
        <v>58</v>
      </c>
      <c r="C45" s="5"/>
      <c r="D45" s="5">
        <v>290000</v>
      </c>
      <c r="E45" s="5">
        <v>140000</v>
      </c>
      <c r="F45" s="22">
        <f t="shared" si="0"/>
        <v>48.275862068965516</v>
      </c>
      <c r="G45" s="5"/>
      <c r="H45" s="5"/>
      <c r="I45" s="5"/>
      <c r="J45" s="21"/>
      <c r="K45" s="5">
        <v>140000</v>
      </c>
    </row>
    <row r="46" spans="1:11" ht="18" customHeight="1">
      <c r="A46" s="20"/>
      <c r="B46" s="9" t="s">
        <v>59</v>
      </c>
      <c r="C46" s="5"/>
      <c r="D46" s="5">
        <v>345000</v>
      </c>
      <c r="E46" s="5">
        <v>345000</v>
      </c>
      <c r="F46" s="22">
        <f t="shared" si="0"/>
        <v>100</v>
      </c>
      <c r="G46" s="5"/>
      <c r="H46" s="5"/>
      <c r="I46" s="5"/>
      <c r="J46" s="21"/>
      <c r="K46" s="5">
        <v>345000</v>
      </c>
    </row>
    <row r="47" spans="1:11" ht="18" customHeight="1">
      <c r="A47" s="17"/>
      <c r="B47" s="9" t="s">
        <v>56</v>
      </c>
      <c r="C47" s="5"/>
      <c r="D47" s="5">
        <v>708900</v>
      </c>
      <c r="E47" s="5">
        <v>708900</v>
      </c>
      <c r="F47" s="22">
        <f t="shared" si="0"/>
        <v>100</v>
      </c>
      <c r="G47" s="5"/>
      <c r="H47" s="5"/>
      <c r="I47" s="5"/>
      <c r="J47" s="21"/>
      <c r="K47" s="5">
        <v>708900</v>
      </c>
    </row>
    <row r="48" spans="1:11" ht="18" customHeight="1">
      <c r="A48" s="17"/>
      <c r="B48" s="13" t="s">
        <v>10</v>
      </c>
      <c r="C48" s="7">
        <f>SUM(C11,C17,C36,C24,C44,C22,C43)</f>
        <v>91935194</v>
      </c>
      <c r="D48" s="7">
        <v>121966948</v>
      </c>
      <c r="E48" s="7">
        <v>128577009</v>
      </c>
      <c r="F48" s="21">
        <f t="shared" si="0"/>
        <v>105.41955104099185</v>
      </c>
      <c r="G48" s="7">
        <f>SUM(G42:G43)</f>
        <v>36273600</v>
      </c>
      <c r="H48" s="7">
        <f>H36+H11</f>
        <v>38184450</v>
      </c>
      <c r="I48" s="7">
        <v>38183797</v>
      </c>
      <c r="J48" s="21">
        <f t="shared" si="1"/>
        <v>99.998289879780913</v>
      </c>
      <c r="K48" s="7">
        <f>K11+K17+K24+K36+K44+K22+K43</f>
        <v>166760806</v>
      </c>
    </row>
    <row r="49" spans="1:11" ht="18" customHeight="1">
      <c r="A49" s="19" t="s">
        <v>9</v>
      </c>
      <c r="B49" s="12" t="s">
        <v>11</v>
      </c>
      <c r="C49" s="10"/>
      <c r="D49" s="10"/>
      <c r="E49" s="10"/>
      <c r="F49" s="21"/>
      <c r="G49" s="5"/>
      <c r="H49" s="5"/>
      <c r="I49" s="5"/>
      <c r="J49" s="21"/>
      <c r="K49" s="10"/>
    </row>
    <row r="50" spans="1:11" ht="18" customHeight="1">
      <c r="A50" s="17"/>
      <c r="B50" s="11" t="s">
        <v>5</v>
      </c>
      <c r="C50" s="5"/>
      <c r="D50" s="5"/>
      <c r="E50" s="5"/>
      <c r="F50" s="21"/>
      <c r="G50" s="5"/>
      <c r="H50" s="5"/>
      <c r="I50" s="5"/>
      <c r="J50" s="21"/>
      <c r="K50" s="5"/>
    </row>
    <row r="51" spans="1:11" ht="18" customHeight="1">
      <c r="A51" s="17"/>
      <c r="B51" s="6" t="s">
        <v>52</v>
      </c>
      <c r="C51" s="5">
        <v>98420</v>
      </c>
      <c r="D51" s="5">
        <f>SUM(C51:C51)</f>
        <v>98420</v>
      </c>
      <c r="E51" s="5">
        <v>45162</v>
      </c>
      <c r="F51" s="22">
        <f t="shared" si="0"/>
        <v>45.887014834383258</v>
      </c>
      <c r="G51" s="5"/>
      <c r="H51" s="5"/>
      <c r="I51" s="5"/>
      <c r="J51" s="21"/>
      <c r="K51" s="5">
        <v>45162</v>
      </c>
    </row>
    <row r="52" spans="1:11" ht="18" customHeight="1">
      <c r="A52" s="17"/>
      <c r="B52" s="11" t="s">
        <v>63</v>
      </c>
      <c r="C52" s="5"/>
      <c r="D52" s="5">
        <v>11295162</v>
      </c>
      <c r="E52" s="5">
        <v>11295162</v>
      </c>
      <c r="F52" s="22">
        <f t="shared" si="0"/>
        <v>100</v>
      </c>
      <c r="G52" s="5"/>
      <c r="H52" s="5"/>
      <c r="I52" s="5"/>
      <c r="J52" s="21"/>
      <c r="K52" s="5">
        <v>11295162</v>
      </c>
    </row>
    <row r="53" spans="1:11" ht="18" customHeight="1">
      <c r="A53" s="17"/>
      <c r="B53" s="12" t="s">
        <v>11</v>
      </c>
      <c r="C53" s="7">
        <f>SUM(C51:C52)</f>
        <v>98420</v>
      </c>
      <c r="D53" s="7">
        <v>11393582</v>
      </c>
      <c r="E53" s="7">
        <f>SUM(E51:E52)</f>
        <v>11340324</v>
      </c>
      <c r="F53" s="21">
        <f t="shared" si="0"/>
        <v>99.53256140167332</v>
      </c>
      <c r="G53" s="7"/>
      <c r="H53" s="7"/>
      <c r="I53" s="7"/>
      <c r="J53" s="21"/>
      <c r="K53" s="7">
        <f>SUM(K51:K52)</f>
        <v>11340324</v>
      </c>
    </row>
    <row r="54" spans="1:11" ht="18" customHeight="1">
      <c r="A54" s="19" t="s">
        <v>40</v>
      </c>
      <c r="B54" s="12" t="s">
        <v>41</v>
      </c>
      <c r="C54" s="7"/>
      <c r="D54" s="7"/>
      <c r="E54" s="7"/>
      <c r="F54" s="22"/>
      <c r="G54" s="5"/>
      <c r="H54" s="5"/>
      <c r="I54" s="5"/>
      <c r="J54" s="21"/>
      <c r="K54" s="7"/>
    </row>
    <row r="55" spans="1:11" ht="18" customHeight="1">
      <c r="A55" s="19" t="s">
        <v>14</v>
      </c>
      <c r="B55" s="12" t="s">
        <v>13</v>
      </c>
      <c r="C55" s="7">
        <v>54059985</v>
      </c>
      <c r="D55" s="7">
        <v>57726546</v>
      </c>
      <c r="E55" s="7">
        <v>57726546</v>
      </c>
      <c r="F55" s="21">
        <f t="shared" si="0"/>
        <v>100</v>
      </c>
      <c r="G55" s="7">
        <v>3913295</v>
      </c>
      <c r="H55" s="7">
        <v>3913295</v>
      </c>
      <c r="I55" s="7">
        <v>3913295</v>
      </c>
      <c r="J55" s="21">
        <f t="shared" si="1"/>
        <v>100</v>
      </c>
      <c r="K55" s="7">
        <f>D55+H55</f>
        <v>61639841</v>
      </c>
    </row>
    <row r="56" spans="1:11" ht="18" customHeight="1">
      <c r="A56" s="19" t="s">
        <v>15</v>
      </c>
      <c r="B56" s="12" t="s">
        <v>12</v>
      </c>
      <c r="C56" s="7">
        <f>SUM(C48,C53,C55)</f>
        <v>146093599</v>
      </c>
      <c r="D56" s="7">
        <f>D48+D53+D55</f>
        <v>191087076</v>
      </c>
      <c r="E56" s="7">
        <f>E48+E53+E55</f>
        <v>197643879</v>
      </c>
      <c r="F56" s="21">
        <f t="shared" si="0"/>
        <v>103.43131683065788</v>
      </c>
      <c r="G56" s="7">
        <f>SUM(G48:G55)</f>
        <v>40186895</v>
      </c>
      <c r="H56" s="7">
        <f>SUM(H48:H55)</f>
        <v>42097745</v>
      </c>
      <c r="I56" s="7">
        <v>42097092</v>
      </c>
      <c r="J56" s="21">
        <f t="shared" si="1"/>
        <v>99.998448848032112</v>
      </c>
      <c r="K56" s="7">
        <v>239740971</v>
      </c>
    </row>
  </sheetData>
  <mergeCells count="11">
    <mergeCell ref="C10:K10"/>
    <mergeCell ref="A1:K1"/>
    <mergeCell ref="C7:K7"/>
    <mergeCell ref="K8:K9"/>
    <mergeCell ref="A2:K2"/>
    <mergeCell ref="A3:K3"/>
    <mergeCell ref="A7:A9"/>
    <mergeCell ref="B7:B9"/>
    <mergeCell ref="A4:K4"/>
    <mergeCell ref="C8:F8"/>
    <mergeCell ref="G8:J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2017-04-12T12:05:54Z</cp:lastPrinted>
  <dcterms:created xsi:type="dcterms:W3CDTF">2001-03-10T10:34:29Z</dcterms:created>
  <dcterms:modified xsi:type="dcterms:W3CDTF">2017-05-02T09:45:06Z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