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9" activeTab="6"/>
  </bookViews>
  <sheets>
    <sheet name="2.melléklet" sheetId="1" r:id="rId1"/>
    <sheet name="2a.melléklet" sheetId="2" r:id="rId2"/>
    <sheet name="2 b.melléklet" sheetId="3" r:id="rId3"/>
    <sheet name="2c.melléklet" sheetId="4" r:id="rId4"/>
    <sheet name="3a.melléklet" sheetId="5" r:id="rId5"/>
    <sheet name="6a.melléklet" sheetId="6" r:id="rId6"/>
    <sheet name="7a.melléklet" sheetId="7" r:id="rId7"/>
  </sheets>
  <definedNames>
    <definedName name="Nyomtatási_Tartomány" localSheetId="4">#REF!</definedName>
    <definedName name="Nyomtatási_Tartomány" localSheetId="5">#REF!</definedName>
    <definedName name="Nyomtatási_Tartomány" localSheetId="6">#REF!</definedName>
    <definedName name="Nyomtatási_Tartomány">#REF!</definedName>
    <definedName name="_xlnm.Print_Area" localSheetId="2">'2 b.melléklet'!$A$1:$O$43</definedName>
    <definedName name="_xlnm.Print_Area" localSheetId="0">'2.melléklet'!$A$1:$S$31</definedName>
    <definedName name="_xlnm.Print_Area" localSheetId="3">'2c.melléklet'!$A$1:$L$23</definedName>
    <definedName name="_xlnm.Print_Area" localSheetId="6">'7a.melléklet'!$A$1:$F$52</definedName>
  </definedNames>
  <calcPr fullCalcOnLoad="1"/>
</workbook>
</file>

<file path=xl/sharedStrings.xml><?xml version="1.0" encoding="utf-8"?>
<sst xmlns="http://schemas.openxmlformats.org/spreadsheetml/2006/main" count="315" uniqueCount="256">
  <si>
    <t>Tiszaigari Közös Önkormányzati Hivatal</t>
  </si>
  <si>
    <t>adatok ezer forintban</t>
  </si>
  <si>
    <t>M E G N  E V E Z É S</t>
  </si>
  <si>
    <t>Nagyiván</t>
  </si>
  <si>
    <t>Tiszaigar</t>
  </si>
  <si>
    <t>Összesen</t>
  </si>
  <si>
    <t>Alaptevékenység bevétele</t>
  </si>
  <si>
    <t>Intézmény egyéb sajátos bevétele</t>
  </si>
  <si>
    <t>Kamat bevétel</t>
  </si>
  <si>
    <t>Befolyt ÁFA</t>
  </si>
  <si>
    <t>Kommunális adó</t>
  </si>
  <si>
    <t>Iparűzési adó</t>
  </si>
  <si>
    <t>Pótlékok, bírságok</t>
  </si>
  <si>
    <t>HELYI ADÓ</t>
  </si>
  <si>
    <t>Gépjármű adó</t>
  </si>
  <si>
    <t>ÁTENGEDETT BEVÉTELEK</t>
  </si>
  <si>
    <t>Normatív módon kötött felhasználású</t>
  </si>
  <si>
    <t>Egyes jövedelempótló támogatások</t>
  </si>
  <si>
    <t>Központosított előirányzatok</t>
  </si>
  <si>
    <t>ÖNKORMÁNYZATI TÁMOGATÁSOK</t>
  </si>
  <si>
    <t>PÉNZESZKÖZ ÁTVÉTEL</t>
  </si>
  <si>
    <t>ÖSSZES B E V É T E L</t>
  </si>
  <si>
    <t>MEGNEVEZÉS</t>
  </si>
  <si>
    <t>ÖSSZES  BEVÉTELBŐL</t>
  </si>
  <si>
    <t>Nem lakóingatlan bérbeadás</t>
  </si>
  <si>
    <t xml:space="preserve">Egyéb étkeztetés </t>
  </si>
  <si>
    <t>Lakóingatlanok bérbeadása, üzemeltetése</t>
  </si>
  <si>
    <t>Önkorm.és többc.kist.társ.igazg.tevék.</t>
  </si>
  <si>
    <t>Város és községgazdálkodás</t>
  </si>
  <si>
    <t>Közhasznú foglalkoztatás</t>
  </si>
  <si>
    <t>Közcélú foglalkoztatás</t>
  </si>
  <si>
    <t>Köztemető fenntartása</t>
  </si>
  <si>
    <t>Művelődési intézményhez kapcsolódó</t>
  </si>
  <si>
    <t>Egyéb étkeztetés iskola</t>
  </si>
  <si>
    <t>Egyéb étkeztetés óvoda</t>
  </si>
  <si>
    <t>Egyéb étkeztetés szoc.étkezők</t>
  </si>
  <si>
    <t>Települési kisebbségi önkormányzatok</t>
  </si>
  <si>
    <t>Önkorm.és többc.kist.társ.elszámolásai</t>
  </si>
  <si>
    <t>Finanszírozási műveletek</t>
  </si>
  <si>
    <t>Család-és nővédelmi egészségügyi gond.</t>
  </si>
  <si>
    <t>Ifjúság egészségügyi gondozás</t>
  </si>
  <si>
    <t>BEVÉTELEK ÖSSZESEN</t>
  </si>
  <si>
    <t>M E G N E V E Z É S</t>
  </si>
  <si>
    <t>összesen</t>
  </si>
  <si>
    <t>Rendszeres személyi juttatások</t>
  </si>
  <si>
    <t>Nem rendszeres személyi juttatások</t>
  </si>
  <si>
    <t>Külső személyi juttatások</t>
  </si>
  <si>
    <t>SZEMÉLYI JUTTATÁSOK</t>
  </si>
  <si>
    <t>Szociális hozzájárulási adó</t>
  </si>
  <si>
    <t>Egészségügyi hozzájárulás</t>
  </si>
  <si>
    <t>MUNKAADÓT TER.JÁRULÉKOK</t>
  </si>
  <si>
    <t>Irodaszer, nyomtatvány</t>
  </si>
  <si>
    <t>Könyv, folyóírat</t>
  </si>
  <si>
    <t>Egyéb anyag, kisértékű tárgyi eszköz besz.</t>
  </si>
  <si>
    <t>Kommunikációs szolgáltatások</t>
  </si>
  <si>
    <t xml:space="preserve">Bérleti díj </t>
  </si>
  <si>
    <t>Gázenergia szolgáltatás</t>
  </si>
  <si>
    <t>Villamos energia szolgáltatás díja</t>
  </si>
  <si>
    <t>Víz- és csatorna díjak</t>
  </si>
  <si>
    <t>Karbantartás, kisjavítás</t>
  </si>
  <si>
    <t>Egyéb üzemeltetési, fenntartási szolgált.</t>
  </si>
  <si>
    <t>Vásárolt termék és szolgáltatás ÁFA</t>
  </si>
  <si>
    <t>Belföldi kiküldetések, reprezentáció</t>
  </si>
  <si>
    <t>Pénzügyi szolgáltatások költsége</t>
  </si>
  <si>
    <t>Adók, díjak, befizetések</t>
  </si>
  <si>
    <t>DOLOGI  ÉS EGYÉB FOLYÓ KIAD.</t>
  </si>
  <si>
    <t>Tartalék</t>
  </si>
  <si>
    <t>KIADÁSOK ÖSSZESEN</t>
  </si>
  <si>
    <t>Tiszaigari Közös Önkormányzati  Hivatal</t>
  </si>
  <si>
    <t>Ö S S Z E S   K I A D Á S B Ó L</t>
  </si>
  <si>
    <t>Létszám  (fő)</t>
  </si>
  <si>
    <t xml:space="preserve"> Adók kiszabása</t>
  </si>
  <si>
    <t>Önkorm.és többcélú kistérs.társ.igazg.tevékenys. .</t>
  </si>
  <si>
    <t>ÖSSZES KIADÁS</t>
  </si>
  <si>
    <t>ELŐIRÁNYZAT                                                       (eredeti)</t>
  </si>
  <si>
    <t>Népességhez kötött támogatás</t>
  </si>
  <si>
    <t>Feladatmutathóhoz kötött támogatás</t>
  </si>
  <si>
    <t>Önkormányzattól működési pénzeszköz átvétel</t>
  </si>
  <si>
    <t>INTÉZMÉNY MŰKÖDÉSI BEVÉTEL</t>
  </si>
  <si>
    <t>intézményi működés</t>
  </si>
  <si>
    <t>ebből: adóalap</t>
  </si>
  <si>
    <t>Önkorm. sajátos</t>
  </si>
  <si>
    <t>Önkorm. költségvetési támogatás</t>
  </si>
  <si>
    <t>pénzeszköz átvétel</t>
  </si>
  <si>
    <t>működés</t>
  </si>
  <si>
    <t>felhalmozás</t>
  </si>
  <si>
    <t>MŰKÖDÉSI KIADÁSOK ÖSSZESEN</t>
  </si>
  <si>
    <t>működési pénzeszköz átadás</t>
  </si>
  <si>
    <t>dologi és egyéb folyó kiadás</t>
  </si>
  <si>
    <t>munkaadót terhelő járulék</t>
  </si>
  <si>
    <t>személyi juttatások</t>
  </si>
  <si>
    <t>szociális juttatások</t>
  </si>
  <si>
    <t>tartalék</t>
  </si>
  <si>
    <t>ELŐIRÁNYZAT                                                       (módosított)</t>
  </si>
  <si>
    <t>TELJESÍTÉS</t>
  </si>
  <si>
    <t>Választásra átvett pénzeszköz</t>
  </si>
  <si>
    <t>Előirányzat eredeti</t>
  </si>
  <si>
    <t>Előirányzat módosított</t>
  </si>
  <si>
    <t>Táppénz hozzájárulás</t>
  </si>
  <si>
    <t>Munkáltatatót terhelő személyi jöv.adó</t>
  </si>
  <si>
    <t>Országgy.önkorm.és európai parl.választ.</t>
  </si>
  <si>
    <t>Országgy.önkorm.és európai parl.választások</t>
  </si>
  <si>
    <t>Felhalmozási célú kiadás</t>
  </si>
  <si>
    <t>Átvett állami támogatás</t>
  </si>
  <si>
    <t xml:space="preserve"> 2014.évi költségvetési bevételeinek teljesítése forrásonként
</t>
  </si>
  <si>
    <t xml:space="preserve"> 2014.évi bevételeinek teljesítése kormányzati funkciónként és főbb bevételi jogcímenként</t>
  </si>
  <si>
    <t>Tiszaigari Közös Önkormányzati Hivatal  2014.évi költségvetési kiadásainak teljesítése feladatonként</t>
  </si>
  <si>
    <t>2014.évi teljesítés</t>
  </si>
  <si>
    <t xml:space="preserve"> 2014. évi kiadásai kormányzati funkciónként és főbb kiadásnemenként</t>
  </si>
  <si>
    <t>felhalm.célú kiadások</t>
  </si>
  <si>
    <t>%</t>
  </si>
  <si>
    <t>Teljesítés</t>
  </si>
  <si>
    <t>Megnevezés</t>
  </si>
  <si>
    <t>Összeg</t>
  </si>
  <si>
    <t>01.</t>
  </si>
  <si>
    <t xml:space="preserve">Alaptevékenység költségvetési bevételei       </t>
  </si>
  <si>
    <t>02.</t>
  </si>
  <si>
    <t xml:space="preserve">Alaptevékenység költségvetési kiadásai        </t>
  </si>
  <si>
    <t>I.</t>
  </si>
  <si>
    <t>Alaptevékenység költségvetési egyenlege(=01-02)</t>
  </si>
  <si>
    <t>03.</t>
  </si>
  <si>
    <t xml:space="preserve">Alaptevékenység finanszírozási bevétele       </t>
  </si>
  <si>
    <t>04.</t>
  </si>
  <si>
    <t xml:space="preserve">Alaptevékenység finanszírozási kiadásai       </t>
  </si>
  <si>
    <t>II.</t>
  </si>
  <si>
    <t>Alaptevékenység finanszírozási egyenleg(03-04)</t>
  </si>
  <si>
    <t>A)</t>
  </si>
  <si>
    <t xml:space="preserve">Alaptevékenység maradványa (=±I±II)            </t>
  </si>
  <si>
    <t>05.</t>
  </si>
  <si>
    <t>Vállalkozási tevékenység költségvetési bevétel</t>
  </si>
  <si>
    <t>06.</t>
  </si>
  <si>
    <t>Vállalkozási tevékenység költségvetési kiadása</t>
  </si>
  <si>
    <t>III.</t>
  </si>
  <si>
    <t>Vállalkozási tevékeny.költségv.egyenl.(05-06)</t>
  </si>
  <si>
    <t>07.</t>
  </si>
  <si>
    <t>Vállalkozási tevékenység finanszírozási bevétel</t>
  </si>
  <si>
    <t>08.</t>
  </si>
  <si>
    <t>Vállalkozási tevékenység finanszírozási kiadás</t>
  </si>
  <si>
    <t>IV.</t>
  </si>
  <si>
    <t>Vállalkozási tevékenység finansz.egyenl.(07-08)</t>
  </si>
  <si>
    <t>B)</t>
  </si>
  <si>
    <t xml:space="preserve">Vállalkozási tevékenység maradványa (=±III±IV) </t>
  </si>
  <si>
    <t>C)</t>
  </si>
  <si>
    <t xml:space="preserve">Összes maradvány (=A+B)                        </t>
  </si>
  <si>
    <t>D)</t>
  </si>
  <si>
    <t>Alaptevékenység kötelezettségvállal.terh.marad.</t>
  </si>
  <si>
    <t>E)</t>
  </si>
  <si>
    <t xml:space="preserve">Alaptevékenység szabad maradványa (=A-D)       </t>
  </si>
  <si>
    <t>F)</t>
  </si>
  <si>
    <t>Vállalkozási tevékenys.terhelő befiz.köt.(B*0,1)</t>
  </si>
  <si>
    <t>FG)</t>
  </si>
  <si>
    <t xml:space="preserve">Vállalkozási tevékenység felhaszn.maradv.(B-F) </t>
  </si>
  <si>
    <t>2013.</t>
  </si>
  <si>
    <t>2014.</t>
  </si>
  <si>
    <t>E s z k ö z ö k</t>
  </si>
  <si>
    <t xml:space="preserve"> 1.A.) Befektetett eszközök összesen</t>
  </si>
  <si>
    <t xml:space="preserve"> 2.I.    Immateriális javak</t>
  </si>
  <si>
    <t xml:space="preserve"> 3.II.   Tárgyi eszközök</t>
  </si>
  <si>
    <t xml:space="preserve"> 4.III.  Befektetett pénzügyi eszközök</t>
  </si>
  <si>
    <t xml:space="preserve"> 5.IV.  Üzemeltetésre, kezelésre átadott eszközök</t>
  </si>
  <si>
    <t xml:space="preserve"> 6. B.) Forgóeszközök összesen</t>
  </si>
  <si>
    <t xml:space="preserve"> 7.I .    Készletek</t>
  </si>
  <si>
    <t xml:space="preserve"> 8.II.    Értékpapírok</t>
  </si>
  <si>
    <t xml:space="preserve"> 9.C.)  Pénzeszközök</t>
  </si>
  <si>
    <t>10.D.) Követelések</t>
  </si>
  <si>
    <t>11.E.) Egyéb sajátos eszközoldali elszámolások</t>
  </si>
  <si>
    <t>12.F.) Aktív időbeli elhatárolások</t>
  </si>
  <si>
    <t>12. E s z k ö z ö k    ö s s z e s e n:</t>
  </si>
  <si>
    <t>F o r r á s o k</t>
  </si>
  <si>
    <t>13.G.) Saját tőke összesen</t>
  </si>
  <si>
    <t>14.I.    Nemzeti vagyon induláskori értéke</t>
  </si>
  <si>
    <t>15.II.   Nemzeti vagyon változásai</t>
  </si>
  <si>
    <t>16.III.   Egyéb eszközök induláskori értéke és változásai</t>
  </si>
  <si>
    <t>17.IV.) Felhalmozott eredmény</t>
  </si>
  <si>
    <t>18.V.   Eszközök értékhelyesbítésének forrása</t>
  </si>
  <si>
    <t>19.VI.  Mérleg szerinti eredmény</t>
  </si>
  <si>
    <t>20.H.) Kötelezettségek összesen</t>
  </si>
  <si>
    <t>21.I.   Egyéb sajátos forrásoldali elszámolások</t>
  </si>
  <si>
    <t>22.J.  Kincstári számlavezetéssel kapcsolatos elszámolások</t>
  </si>
  <si>
    <t>23.K. Passzív időbeli elhatárolások</t>
  </si>
  <si>
    <t>24. F o r r á s o k    ö s s z e s e n</t>
  </si>
  <si>
    <t>Sor</t>
  </si>
  <si>
    <t>Közhatalmi eredményszemléletű bevételek</t>
  </si>
  <si>
    <t>Eszközök és szolgált.értékesít.nettó eredm.bev</t>
  </si>
  <si>
    <t>Tevékenységek egyéb nettó eredményszem.bevét.</t>
  </si>
  <si>
    <t>Tevékenység nettó eredményszem.bevétel (01..03)</t>
  </si>
  <si>
    <t>Saját termelésű készletek állományváltozása</t>
  </si>
  <si>
    <t>Saját termelésű eszközök aktivált értéke</t>
  </si>
  <si>
    <t>Aktivált saját teljesítmények értéke (=±04+05)</t>
  </si>
  <si>
    <t>Központi működési célú támogat.eredménysz.bev.</t>
  </si>
  <si>
    <t>Egyéb működési célú támogat.eredménysz.bevét.</t>
  </si>
  <si>
    <t>Különféle egyéb eredményszemléletű bevételek</t>
  </si>
  <si>
    <t>Egyéb eredményszemléletű bevételek(=06+07+08)</t>
  </si>
  <si>
    <t>09.</t>
  </si>
  <si>
    <t>Anyagköltség</t>
  </si>
  <si>
    <t>10.</t>
  </si>
  <si>
    <t>Igénybe vett szolgáltatások értéke</t>
  </si>
  <si>
    <t>11.</t>
  </si>
  <si>
    <t>Eladott áruk beszerzési értéke</t>
  </si>
  <si>
    <t>12.</t>
  </si>
  <si>
    <t>Eladott (közvetített) szolgáltatások értéke</t>
  </si>
  <si>
    <t>Anyagjellegű ráfordítások (=09+10+11+12)</t>
  </si>
  <si>
    <t>13.</t>
  </si>
  <si>
    <t>Bérköltség</t>
  </si>
  <si>
    <t>14.</t>
  </si>
  <si>
    <t>Személyi jellegű egyéb kifizetések</t>
  </si>
  <si>
    <t>15.</t>
  </si>
  <si>
    <t>Bérjárulékok</t>
  </si>
  <si>
    <t>V.</t>
  </si>
  <si>
    <t>Személyi jellegű ráfordítások (=13+14+15)</t>
  </si>
  <si>
    <t>VI.</t>
  </si>
  <si>
    <t>Értékcsökkenési leírás</t>
  </si>
  <si>
    <t>VII.</t>
  </si>
  <si>
    <t>Egyéb ráfordítások</t>
  </si>
  <si>
    <t>TEVÉKENYSÉGEK EREDMÉNYE (=I±II+III-IV-V-VI-VII.</t>
  </si>
  <si>
    <t>16.</t>
  </si>
  <si>
    <t xml:space="preserve"> Kapott (járó) osztalék és részesedés</t>
  </si>
  <si>
    <t>17.</t>
  </si>
  <si>
    <t xml:space="preserve"> Kapott (járó) kamatok és kamatjell.eredm.jbev.</t>
  </si>
  <si>
    <t>18.</t>
  </si>
  <si>
    <t>Pénzügyi műveletek egyéb eredményszeml.bevét.</t>
  </si>
  <si>
    <t xml:space="preserve">     '- ebből: árfolyamnyereség</t>
  </si>
  <si>
    <t>VIII.</t>
  </si>
  <si>
    <t>Pénzügyi műveletek hozamai (=16+17+18)</t>
  </si>
  <si>
    <t>19.</t>
  </si>
  <si>
    <t>Fizetendő kamatok és kamatjellegű ráfordítások</t>
  </si>
  <si>
    <t>20.</t>
  </si>
  <si>
    <t>Részesedések, értékpapír, pénzeszk.értékveszt.</t>
  </si>
  <si>
    <t>21.</t>
  </si>
  <si>
    <t>Pénzügyi műveletek egyéb ráfordításai</t>
  </si>
  <si>
    <t xml:space="preserve">      - ebből: árfolyamveszteség</t>
  </si>
  <si>
    <t>IX:</t>
  </si>
  <si>
    <t>Pénzügyi műveletek ráfordításai (=19+20+21)</t>
  </si>
  <si>
    <t>PÉNZÜGYI MŰVELETEK EREDMÉNYE (=VIII-IX.)</t>
  </si>
  <si>
    <t>SZOKÁSOS EREDMÉNY (=±A±B)</t>
  </si>
  <si>
    <t>22.</t>
  </si>
  <si>
    <t>Felhalmozási célú támogatások eredményszem.bev</t>
  </si>
  <si>
    <t>23.</t>
  </si>
  <si>
    <t>Különféle rendkívüli eredményszemléletű bevét.</t>
  </si>
  <si>
    <t>X:</t>
  </si>
  <si>
    <t>Rendkívüli eredményszemléletű bevételek(=22+23)</t>
  </si>
  <si>
    <t>XI.</t>
  </si>
  <si>
    <t>Rendkívüli ráfordítások</t>
  </si>
  <si>
    <t>RENDKÍVÜLI EREDMÉNY(=X-XI.)</t>
  </si>
  <si>
    <t>MÉRLEGSZERINTI EREDMÉNY (=±C±D)</t>
  </si>
  <si>
    <t>Tiszaigari Közös Önkormányzati Hivatal
2014. évi maradványkimutatása</t>
  </si>
  <si>
    <t>Tiszaigari Közös Önkormányzati Hivatal
2014.évi egyszerűsített mérlege</t>
  </si>
  <si>
    <t xml:space="preserve"> </t>
  </si>
  <si>
    <t>Tiszaigar Község Önkormányzatának 
2014. évi eredménykimutatása</t>
  </si>
  <si>
    <t xml:space="preserve">2. melléklet a 8/ 2015. (VI.06.) számú önkormányzati rendelethez </t>
  </si>
  <si>
    <t xml:space="preserve">2 / a. melléklet a 8/ 2015. (VI.06.) számú önkormányzati rendelethez </t>
  </si>
  <si>
    <t>2 / b. melléklet a 8/ 2015. (VI.06.) számú önkormányzati rendelehez</t>
  </si>
  <si>
    <t>2 / c. melléklet a 8 / 2015. (VI.06 .) számú önkormányzati rendelethez</t>
  </si>
  <si>
    <t>3 / a. melléklet a 8/ 2015. (VI.06.) számú önkormányzati rendelethez</t>
  </si>
  <si>
    <t>6 / a. melléklet a 8 / 2015. (VI.06.) számú önkormányzti rendelethez</t>
  </si>
  <si>
    <t>7 / a. melléklet a 8/ 2015. (VI.06.) számú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</si>
</sst>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##"/>
    <numFmt numFmtId="166" formatCode="#,##0.0"/>
    <numFmt numFmtId="167" formatCode="yyyy\-mm\-dd"/>
    <numFmt numFmtId="168" formatCode="mmm\ d/"/>
    <numFmt numFmtId="169" formatCode="#,##0\ _F_t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9" fillId="0" borderId="11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2" fillId="0" borderId="11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24" fillId="0" borderId="11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9" fillId="0" borderId="11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center"/>
    </xf>
    <xf numFmtId="3" fontId="19" fillId="0" borderId="11" xfId="0" applyNumberFormat="1" applyFont="1" applyFill="1" applyBorder="1" applyAlignment="1">
      <alignment horizontal="right"/>
    </xf>
    <xf numFmtId="3" fontId="26" fillId="0" borderId="11" xfId="0" applyNumberFormat="1" applyFont="1" applyBorder="1" applyAlignment="1">
      <alignment/>
    </xf>
    <xf numFmtId="3" fontId="26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25" fillId="0" borderId="18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3" fontId="24" fillId="0" borderId="10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1" xfId="0" applyFont="1" applyBorder="1" applyAlignment="1">
      <alignment horizontal="right"/>
    </xf>
    <xf numFmtId="0" fontId="27" fillId="0" borderId="11" xfId="0" applyFont="1" applyBorder="1" applyAlignment="1">
      <alignment/>
    </xf>
    <xf numFmtId="165" fontId="0" fillId="0" borderId="17" xfId="0" applyNumberFormat="1" applyBorder="1" applyAlignment="1">
      <alignment horizontal="right" vertical="center"/>
    </xf>
    <xf numFmtId="165" fontId="0" fillId="0" borderId="20" xfId="0" applyNumberFormat="1" applyBorder="1" applyAlignment="1">
      <alignment horizontal="right" vertical="center"/>
    </xf>
    <xf numFmtId="165" fontId="0" fillId="0" borderId="14" xfId="0" applyNumberFormat="1" applyBorder="1" applyAlignment="1">
      <alignment horizontal="right" vertical="center"/>
    </xf>
    <xf numFmtId="165" fontId="24" fillId="0" borderId="20" xfId="0" applyNumberFormat="1" applyFont="1" applyBorder="1" applyAlignment="1">
      <alignment horizontal="right" vertical="center"/>
    </xf>
    <xf numFmtId="165" fontId="0" fillId="0" borderId="11" xfId="0" applyNumberFormat="1" applyBorder="1" applyAlignment="1">
      <alignment horizontal="right" vertical="center"/>
    </xf>
    <xf numFmtId="0" fontId="19" fillId="0" borderId="11" xfId="0" applyFont="1" applyBorder="1" applyAlignment="1">
      <alignment horizontal="left"/>
    </xf>
    <xf numFmtId="0" fontId="24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2" fillId="0" borderId="14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65" fontId="0" fillId="0" borderId="21" xfId="0" applyNumberFormat="1" applyBorder="1" applyAlignment="1">
      <alignment horizontal="right" vertical="center"/>
    </xf>
    <xf numFmtId="165" fontId="24" fillId="0" borderId="22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19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23" xfId="0" applyNumberFormat="1" applyBorder="1" applyAlignment="1">
      <alignment horizontal="right" vertical="center"/>
    </xf>
    <xf numFmtId="3" fontId="0" fillId="0" borderId="23" xfId="0" applyNumberForma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19" xfId="0" applyNumberFormat="1" applyBorder="1" applyAlignment="1">
      <alignment horizontal="right" vertical="center"/>
    </xf>
    <xf numFmtId="3" fontId="0" fillId="0" borderId="20" xfId="0" applyNumberFormat="1" applyFont="1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3" fontId="24" fillId="0" borderId="26" xfId="0" applyNumberFormat="1" applyFont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24" fillId="0" borderId="28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166" fontId="0" fillId="0" borderId="27" xfId="0" applyNumberFormat="1" applyBorder="1" applyAlignment="1">
      <alignment/>
    </xf>
    <xf numFmtId="166" fontId="0" fillId="0" borderId="26" xfId="0" applyNumberForma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/>
    </xf>
    <xf numFmtId="166" fontId="24" fillId="0" borderId="26" xfId="0" applyNumberFormat="1" applyFont="1" applyBorder="1" applyAlignment="1">
      <alignment/>
    </xf>
    <xf numFmtId="0" fontId="26" fillId="0" borderId="26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19" fillId="0" borderId="31" xfId="0" applyFont="1" applyBorder="1" applyAlignment="1">
      <alignment/>
    </xf>
    <xf numFmtId="0" fontId="30" fillId="0" borderId="27" xfId="56" applyFont="1" applyBorder="1">
      <alignment/>
      <protection/>
    </xf>
    <xf numFmtId="0" fontId="30" fillId="0" borderId="0" xfId="56" applyFont="1" applyBorder="1">
      <alignment/>
      <protection/>
    </xf>
    <xf numFmtId="3" fontId="30" fillId="0" borderId="32" xfId="56" applyNumberFormat="1" applyFont="1" applyBorder="1">
      <alignment/>
      <protection/>
    </xf>
    <xf numFmtId="0" fontId="19" fillId="0" borderId="33" xfId="0" applyFont="1" applyBorder="1" applyAlignment="1">
      <alignment/>
    </xf>
    <xf numFmtId="0" fontId="30" fillId="0" borderId="26" xfId="56" applyFont="1" applyBorder="1">
      <alignment/>
      <protection/>
    </xf>
    <xf numFmtId="0" fontId="30" fillId="0" borderId="29" xfId="56" applyFont="1" applyBorder="1">
      <alignment/>
      <protection/>
    </xf>
    <xf numFmtId="3" fontId="30" fillId="0" borderId="30" xfId="56" applyNumberFormat="1" applyFont="1" applyBorder="1">
      <alignment/>
      <protection/>
    </xf>
    <xf numFmtId="0" fontId="19" fillId="0" borderId="26" xfId="0" applyFont="1" applyBorder="1" applyAlignment="1">
      <alignment/>
    </xf>
    <xf numFmtId="0" fontId="31" fillId="0" borderId="26" xfId="56" applyFont="1" applyBorder="1">
      <alignment/>
      <protection/>
    </xf>
    <xf numFmtId="0" fontId="31" fillId="0" borderId="29" xfId="56" applyFont="1" applyBorder="1">
      <alignment/>
      <protection/>
    </xf>
    <xf numFmtId="3" fontId="31" fillId="0" borderId="30" xfId="56" applyNumberFormat="1" applyFont="1" applyBorder="1">
      <alignment/>
      <protection/>
    </xf>
    <xf numFmtId="0" fontId="19" fillId="0" borderId="34" xfId="0" applyFont="1" applyBorder="1" applyAlignment="1">
      <alignment/>
    </xf>
    <xf numFmtId="0" fontId="30" fillId="0" borderId="28" xfId="56" applyFont="1" applyBorder="1">
      <alignment/>
      <protection/>
    </xf>
    <xf numFmtId="0" fontId="30" fillId="0" borderId="35" xfId="56" applyFont="1" applyBorder="1">
      <alignment/>
      <protection/>
    </xf>
    <xf numFmtId="3" fontId="30" fillId="0" borderId="36" xfId="56" applyNumberFormat="1" applyFont="1" applyBorder="1">
      <alignment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33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Border="1" applyAlignment="1">
      <alignment/>
    </xf>
    <xf numFmtId="0" fontId="24" fillId="0" borderId="10" xfId="0" applyFont="1" applyBorder="1" applyAlignment="1">
      <alignment/>
    </xf>
    <xf numFmtId="3" fontId="0" fillId="24" borderId="17" xfId="0" applyNumberFormat="1" applyFill="1" applyBorder="1" applyAlignment="1">
      <alignment/>
    </xf>
    <xf numFmtId="3" fontId="0" fillId="24" borderId="20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31" fillId="0" borderId="26" xfId="57" applyFont="1" applyBorder="1">
      <alignment/>
      <protection/>
    </xf>
    <xf numFmtId="0" fontId="31" fillId="0" borderId="26" xfId="57" applyFont="1" applyBorder="1" applyAlignment="1">
      <alignment horizontal="center"/>
      <protection/>
    </xf>
    <xf numFmtId="0" fontId="30" fillId="0" borderId="27" xfId="57" applyFont="1" applyBorder="1">
      <alignment/>
      <protection/>
    </xf>
    <xf numFmtId="0" fontId="30" fillId="0" borderId="0" xfId="57" applyFont="1" applyBorder="1">
      <alignment/>
      <protection/>
    </xf>
    <xf numFmtId="3" fontId="30" fillId="0" borderId="27" xfId="57" applyNumberFormat="1" applyFont="1" applyBorder="1">
      <alignment/>
      <protection/>
    </xf>
    <xf numFmtId="0" fontId="30" fillId="0" borderId="26" xfId="57" applyFont="1" applyBorder="1">
      <alignment/>
      <protection/>
    </xf>
    <xf numFmtId="0" fontId="30" fillId="0" borderId="29" xfId="57" applyFont="1" applyBorder="1">
      <alignment/>
      <protection/>
    </xf>
    <xf numFmtId="3" fontId="30" fillId="0" borderId="26" xfId="57" applyNumberFormat="1" applyFont="1" applyBorder="1">
      <alignment/>
      <protection/>
    </xf>
    <xf numFmtId="0" fontId="30" fillId="0" borderId="40" xfId="57" applyFont="1" applyBorder="1">
      <alignment/>
      <protection/>
    </xf>
    <xf numFmtId="0" fontId="30" fillId="0" borderId="41" xfId="57" applyFont="1" applyBorder="1">
      <alignment/>
      <protection/>
    </xf>
    <xf numFmtId="3" fontId="30" fillId="0" borderId="40" xfId="57" applyNumberFormat="1" applyFont="1" applyBorder="1">
      <alignment/>
      <protection/>
    </xf>
    <xf numFmtId="0" fontId="31" fillId="0" borderId="29" xfId="57" applyFont="1" applyBorder="1">
      <alignment/>
      <protection/>
    </xf>
    <xf numFmtId="3" fontId="31" fillId="0" borderId="26" xfId="57" applyNumberFormat="1" applyFont="1" applyBorder="1">
      <alignment/>
      <protection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3" fontId="24" fillId="0" borderId="29" xfId="0" applyNumberFormat="1" applyFont="1" applyBorder="1" applyAlignment="1">
      <alignment horizontal="right" vertical="center"/>
    </xf>
    <xf numFmtId="3" fontId="24" fillId="0" borderId="35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 vertical="center"/>
    </xf>
    <xf numFmtId="3" fontId="24" fillId="0" borderId="12" xfId="0" applyNumberFormat="1" applyFon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/>
    </xf>
    <xf numFmtId="3" fontId="24" fillId="0" borderId="12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 vertical="center" shrinkToFi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 vertical="center"/>
    </xf>
    <xf numFmtId="3" fontId="24" fillId="0" borderId="29" xfId="0" applyNumberFormat="1" applyFont="1" applyBorder="1" applyAlignment="1">
      <alignment/>
    </xf>
    <xf numFmtId="3" fontId="0" fillId="0" borderId="20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42" xfId="0" applyNumberFormat="1" applyBorder="1" applyAlignment="1">
      <alignment horizontal="right" vertical="center"/>
    </xf>
    <xf numFmtId="3" fontId="24" fillId="0" borderId="13" xfId="0" applyNumberFormat="1" applyFont="1" applyBorder="1" applyAlignment="1">
      <alignment horizontal="right" vertical="center"/>
    </xf>
    <xf numFmtId="3" fontId="0" fillId="0" borderId="20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4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24" fillId="0" borderId="13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0" fontId="0" fillId="0" borderId="20" xfId="0" applyFont="1" applyBorder="1" applyAlignment="1">
      <alignment horizontal="center" vertical="center" shrinkToFit="1"/>
    </xf>
    <xf numFmtId="3" fontId="0" fillId="0" borderId="17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shrinkToFit="1"/>
    </xf>
    <xf numFmtId="3" fontId="0" fillId="0" borderId="15" xfId="0" applyNumberFormat="1" applyBorder="1" applyAlignment="1">
      <alignment/>
    </xf>
    <xf numFmtId="0" fontId="0" fillId="0" borderId="0" xfId="0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3" fontId="24" fillId="0" borderId="13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 vertical="center"/>
    </xf>
    <xf numFmtId="0" fontId="25" fillId="0" borderId="19" xfId="0" applyFont="1" applyBorder="1" applyAlignment="1">
      <alignment horizontal="left"/>
    </xf>
    <xf numFmtId="0" fontId="25" fillId="0" borderId="42" xfId="0" applyFont="1" applyBorder="1" applyAlignment="1">
      <alignment horizontal="left"/>
    </xf>
    <xf numFmtId="3" fontId="0" fillId="0" borderId="18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42" xfId="0" applyFont="1" applyBorder="1" applyAlignment="1">
      <alignment horizontal="right"/>
    </xf>
    <xf numFmtId="0" fontId="24" fillId="0" borderId="3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0" fillId="0" borderId="35" xfId="0" applyBorder="1" applyAlignment="1">
      <alignment horizontal="right"/>
    </xf>
    <xf numFmtId="0" fontId="0" fillId="0" borderId="35" xfId="0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24" xfId="0" applyBorder="1" applyAlignment="1">
      <alignment/>
    </xf>
    <xf numFmtId="0" fontId="19" fillId="0" borderId="0" xfId="0" applyFont="1" applyAlignment="1">
      <alignment horizontal="right"/>
    </xf>
    <xf numFmtId="0" fontId="19" fillId="0" borderId="16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31" fillId="0" borderId="29" xfId="57" applyFont="1" applyBorder="1" applyAlignment="1">
      <alignment horizontal="center"/>
      <protection/>
    </xf>
    <xf numFmtId="0" fontId="19" fillId="0" borderId="35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3.melléklet" xfId="56"/>
    <cellStyle name="Normál_7.melléklet" xfId="57"/>
    <cellStyle name="Összesen" xfId="58"/>
    <cellStyle name="Currency" xfId="59"/>
    <cellStyle name="Currency [0]" xfId="60"/>
    <cellStyle name="Rossz" xfId="61"/>
    <cellStyle name="Semleges" xfId="62"/>
    <cellStyle name="Stílus 1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D3" sqref="D3:S3"/>
    </sheetView>
  </sheetViews>
  <sheetFormatPr defaultColWidth="9.140625" defaultRowHeight="12.75"/>
  <cols>
    <col min="5" max="5" width="9.421875" style="0" customWidth="1"/>
    <col min="6" max="6" width="0" style="0" hidden="1" customWidth="1"/>
    <col min="7" max="7" width="8.7109375" style="0" customWidth="1"/>
    <col min="8" max="8" width="7.8515625" style="0" customWidth="1"/>
    <col min="9" max="9" width="6.140625" style="0" customWidth="1"/>
    <col min="10" max="10" width="2.00390625" style="0" customWidth="1"/>
    <col min="11" max="11" width="8.7109375" style="0" customWidth="1"/>
    <col min="12" max="12" width="7.8515625" style="0" customWidth="1"/>
    <col min="13" max="13" width="6.140625" style="0" customWidth="1"/>
    <col min="14" max="14" width="2.00390625" style="0" customWidth="1"/>
    <col min="15" max="15" width="8.7109375" style="0" customWidth="1"/>
    <col min="16" max="16" width="7.8515625" style="0" customWidth="1"/>
    <col min="17" max="17" width="6.140625" style="0" customWidth="1"/>
    <col min="18" max="18" width="2.00390625" style="0" customWidth="1"/>
  </cols>
  <sheetData>
    <row r="1" spans="5:10" ht="12.75">
      <c r="E1" s="212"/>
      <c r="F1" s="212"/>
      <c r="G1" s="212"/>
      <c r="H1" s="212"/>
      <c r="I1" s="212"/>
      <c r="J1" s="212"/>
    </row>
    <row r="2" spans="1:19" ht="12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1:19" ht="12.75">
      <c r="A3" s="1"/>
      <c r="B3" s="1"/>
      <c r="C3" s="1"/>
      <c r="D3" s="219" t="s">
        <v>249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</row>
    <row r="4" spans="1:19" ht="15" customHeight="1">
      <c r="A4" s="220" t="s">
        <v>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</row>
    <row r="5" spans="1:19" ht="13.5" customHeight="1">
      <c r="A5" s="221" t="s">
        <v>104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</row>
    <row r="6" spans="1:19" ht="12.7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</row>
    <row r="7" spans="1:19" ht="12.75">
      <c r="A7" s="219" t="s">
        <v>1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</row>
    <row r="8" spans="1:19" ht="36" customHeight="1">
      <c r="A8" s="213" t="s">
        <v>2</v>
      </c>
      <c r="B8" s="213"/>
      <c r="C8" s="213"/>
      <c r="D8" s="213"/>
      <c r="E8" s="213"/>
      <c r="F8" s="213"/>
      <c r="G8" s="208" t="s">
        <v>74</v>
      </c>
      <c r="H8" s="209"/>
      <c r="I8" s="209"/>
      <c r="J8" s="214"/>
      <c r="K8" s="208" t="s">
        <v>93</v>
      </c>
      <c r="L8" s="209"/>
      <c r="M8" s="209"/>
      <c r="N8" s="209"/>
      <c r="O8" s="215" t="s">
        <v>94</v>
      </c>
      <c r="P8" s="216"/>
      <c r="Q8" s="216"/>
      <c r="R8" s="216"/>
      <c r="S8" s="217"/>
    </row>
    <row r="9" spans="1:19" ht="20.25">
      <c r="A9" s="5"/>
      <c r="B9" s="7"/>
      <c r="C9" s="7"/>
      <c r="D9" s="7"/>
      <c r="E9" s="8"/>
      <c r="F9" s="9"/>
      <c r="G9" s="10" t="s">
        <v>3</v>
      </c>
      <c r="H9" s="10" t="s">
        <v>4</v>
      </c>
      <c r="I9" s="206" t="s">
        <v>5</v>
      </c>
      <c r="J9" s="206"/>
      <c r="K9" s="10" t="s">
        <v>3</v>
      </c>
      <c r="L9" s="10" t="s">
        <v>4</v>
      </c>
      <c r="M9" s="206" t="s">
        <v>5</v>
      </c>
      <c r="N9" s="210"/>
      <c r="O9" s="108" t="s">
        <v>3</v>
      </c>
      <c r="P9" s="108" t="s">
        <v>4</v>
      </c>
      <c r="Q9" s="192" t="s">
        <v>5</v>
      </c>
      <c r="R9" s="192"/>
      <c r="S9" s="113" t="s">
        <v>110</v>
      </c>
    </row>
    <row r="10" spans="1:19" ht="15">
      <c r="A10" s="11" t="s">
        <v>6</v>
      </c>
      <c r="B10" s="11"/>
      <c r="C10" s="12"/>
      <c r="D10" s="12"/>
      <c r="E10" s="12"/>
      <c r="F10" s="11"/>
      <c r="G10" s="13"/>
      <c r="H10" s="13"/>
      <c r="I10" s="207"/>
      <c r="J10" s="207"/>
      <c r="K10" s="13"/>
      <c r="L10" s="13"/>
      <c r="M10" s="207"/>
      <c r="N10" s="211"/>
      <c r="O10" s="115">
        <v>18</v>
      </c>
      <c r="P10" s="115"/>
      <c r="Q10" s="193">
        <f>SUM(O10:P10)</f>
        <v>18</v>
      </c>
      <c r="R10" s="193"/>
      <c r="S10" s="114"/>
    </row>
    <row r="11" spans="1:19" ht="15">
      <c r="A11" s="16" t="s">
        <v>7</v>
      </c>
      <c r="B11" s="16"/>
      <c r="C11" s="17"/>
      <c r="D11" s="17"/>
      <c r="E11" s="17"/>
      <c r="F11" s="16"/>
      <c r="G11" s="18"/>
      <c r="H11" s="18"/>
      <c r="I11" s="200"/>
      <c r="J11" s="200"/>
      <c r="K11" s="18"/>
      <c r="L11" s="18"/>
      <c r="M11" s="200"/>
      <c r="N11" s="201"/>
      <c r="O11" s="116"/>
      <c r="P11" s="116"/>
      <c r="Q11" s="193"/>
      <c r="R11" s="193"/>
      <c r="S11" s="114"/>
    </row>
    <row r="12" spans="1:19" ht="15">
      <c r="A12" s="16" t="s">
        <v>8</v>
      </c>
      <c r="B12" s="16"/>
      <c r="C12" s="17"/>
      <c r="D12" s="17"/>
      <c r="E12" s="17"/>
      <c r="F12" s="16"/>
      <c r="G12" s="19"/>
      <c r="H12" s="19"/>
      <c r="I12" s="200"/>
      <c r="J12" s="200"/>
      <c r="K12" s="19"/>
      <c r="L12" s="19"/>
      <c r="M12" s="200"/>
      <c r="N12" s="201"/>
      <c r="O12" s="115"/>
      <c r="P12" s="115"/>
      <c r="Q12" s="193"/>
      <c r="R12" s="193"/>
      <c r="S12" s="114"/>
    </row>
    <row r="13" spans="1:19" ht="15">
      <c r="A13" s="16" t="s">
        <v>9</v>
      </c>
      <c r="B13" s="16"/>
      <c r="C13" s="17"/>
      <c r="D13" s="17"/>
      <c r="E13" s="17"/>
      <c r="F13" s="16"/>
      <c r="G13" s="20"/>
      <c r="H13" s="20"/>
      <c r="I13" s="202"/>
      <c r="J13" s="202"/>
      <c r="K13" s="20"/>
      <c r="L13" s="20"/>
      <c r="M13" s="202"/>
      <c r="N13" s="203"/>
      <c r="O13" s="115"/>
      <c r="P13" s="115"/>
      <c r="Q13" s="194"/>
      <c r="R13" s="194"/>
      <c r="S13" s="114"/>
    </row>
    <row r="14" spans="1:19" ht="15.75">
      <c r="A14" s="63" t="s">
        <v>78</v>
      </c>
      <c r="B14" s="64"/>
      <c r="C14" s="65"/>
      <c r="D14" s="65"/>
      <c r="E14" s="66"/>
      <c r="F14" s="63"/>
      <c r="G14" s="67">
        <v>0</v>
      </c>
      <c r="H14" s="68">
        <v>0</v>
      </c>
      <c r="I14" s="204">
        <v>0</v>
      </c>
      <c r="J14" s="204"/>
      <c r="K14" s="67">
        <v>0</v>
      </c>
      <c r="L14" s="68">
        <v>0</v>
      </c>
      <c r="M14" s="204">
        <v>0</v>
      </c>
      <c r="N14" s="205"/>
      <c r="O14" s="110">
        <f>SUM(O10:O13)</f>
        <v>18</v>
      </c>
      <c r="P14" s="110">
        <v>0</v>
      </c>
      <c r="Q14" s="195">
        <f>SUM(Q10:R13)</f>
        <v>18</v>
      </c>
      <c r="R14" s="195"/>
      <c r="S14" s="109"/>
    </row>
    <row r="15" spans="1:19" ht="15">
      <c r="A15" s="16" t="s">
        <v>10</v>
      </c>
      <c r="B15" s="16"/>
      <c r="C15" s="17"/>
      <c r="D15" s="17"/>
      <c r="E15" s="17"/>
      <c r="F15" s="16"/>
      <c r="G15" s="13"/>
      <c r="H15" s="14"/>
      <c r="I15" s="187"/>
      <c r="J15" s="187"/>
      <c r="K15" s="13"/>
      <c r="L15" s="14"/>
      <c r="M15" s="187"/>
      <c r="N15" s="176"/>
      <c r="O15" s="115"/>
      <c r="P15" s="115"/>
      <c r="Q15" s="176"/>
      <c r="R15" s="176"/>
      <c r="S15" s="114"/>
    </row>
    <row r="16" spans="1:19" ht="15">
      <c r="A16" s="16" t="s">
        <v>11</v>
      </c>
      <c r="B16" s="16"/>
      <c r="C16" s="17"/>
      <c r="D16" s="17"/>
      <c r="E16" s="17"/>
      <c r="F16" s="16"/>
      <c r="G16" s="25"/>
      <c r="H16" s="26"/>
      <c r="I16" s="196"/>
      <c r="J16" s="196"/>
      <c r="K16" s="25"/>
      <c r="L16" s="26"/>
      <c r="M16" s="196"/>
      <c r="N16" s="189"/>
      <c r="O16" s="117"/>
      <c r="P16" s="117"/>
      <c r="Q16" s="176"/>
      <c r="R16" s="176"/>
      <c r="S16" s="114"/>
    </row>
    <row r="17" spans="1:19" ht="15">
      <c r="A17" s="16" t="s">
        <v>12</v>
      </c>
      <c r="B17" s="16"/>
      <c r="C17" s="17"/>
      <c r="D17" s="17"/>
      <c r="E17" s="17"/>
      <c r="F17" s="16"/>
      <c r="G17" s="27"/>
      <c r="H17" s="28"/>
      <c r="I17" s="197"/>
      <c r="J17" s="197"/>
      <c r="K17" s="27"/>
      <c r="L17" s="28"/>
      <c r="M17" s="197"/>
      <c r="N17" s="198"/>
      <c r="O17" s="117"/>
      <c r="P17" s="117"/>
      <c r="Q17" s="176"/>
      <c r="R17" s="176"/>
      <c r="S17" s="114"/>
    </row>
    <row r="18" spans="1:19" ht="15.75">
      <c r="A18" s="63" t="s">
        <v>13</v>
      </c>
      <c r="B18" s="64"/>
      <c r="C18" s="65"/>
      <c r="D18" s="65"/>
      <c r="E18" s="66"/>
      <c r="F18" s="63"/>
      <c r="G18" s="68">
        <v>0</v>
      </c>
      <c r="H18" s="68">
        <v>0</v>
      </c>
      <c r="I18" s="199">
        <v>0</v>
      </c>
      <c r="J18" s="199"/>
      <c r="K18" s="68">
        <v>0</v>
      </c>
      <c r="L18" s="68">
        <v>0</v>
      </c>
      <c r="M18" s="199">
        <v>0</v>
      </c>
      <c r="N18" s="186"/>
      <c r="O18" s="110">
        <v>0</v>
      </c>
      <c r="P18" s="110">
        <v>0</v>
      </c>
      <c r="Q18" s="180">
        <v>0</v>
      </c>
      <c r="R18" s="180"/>
      <c r="S18" s="109"/>
    </row>
    <row r="19" spans="1:19" ht="15">
      <c r="A19" s="16" t="s">
        <v>14</v>
      </c>
      <c r="B19" s="16"/>
      <c r="C19" s="17"/>
      <c r="D19" s="17"/>
      <c r="E19" s="17"/>
      <c r="F19" s="16"/>
      <c r="G19" s="28"/>
      <c r="H19" s="28"/>
      <c r="I19" s="187"/>
      <c r="J19" s="187"/>
      <c r="K19" s="28"/>
      <c r="L19" s="28"/>
      <c r="M19" s="187"/>
      <c r="N19" s="176"/>
      <c r="O19" s="111"/>
      <c r="P19" s="111"/>
      <c r="Q19" s="179"/>
      <c r="R19" s="179"/>
      <c r="S19" s="109"/>
    </row>
    <row r="20" spans="1:19" ht="15.75">
      <c r="A20" s="64" t="s">
        <v>15</v>
      </c>
      <c r="B20" s="64"/>
      <c r="C20" s="65"/>
      <c r="D20" s="65"/>
      <c r="E20" s="65"/>
      <c r="F20" s="64"/>
      <c r="G20" s="68">
        <v>0</v>
      </c>
      <c r="H20" s="69">
        <v>0</v>
      </c>
      <c r="I20" s="185">
        <v>0</v>
      </c>
      <c r="J20" s="185"/>
      <c r="K20" s="68">
        <v>0</v>
      </c>
      <c r="L20" s="69">
        <v>0</v>
      </c>
      <c r="M20" s="185">
        <v>0</v>
      </c>
      <c r="N20" s="188"/>
      <c r="O20" s="110">
        <v>0</v>
      </c>
      <c r="P20" s="110">
        <v>0</v>
      </c>
      <c r="Q20" s="180">
        <v>0</v>
      </c>
      <c r="R20" s="180"/>
      <c r="S20" s="109"/>
    </row>
    <row r="21" spans="1:19" ht="15">
      <c r="A21" s="16" t="s">
        <v>75</v>
      </c>
      <c r="B21" s="16"/>
      <c r="C21" s="17"/>
      <c r="D21" s="17"/>
      <c r="E21" s="17"/>
      <c r="F21" s="15"/>
      <c r="G21" s="29"/>
      <c r="H21" s="29"/>
      <c r="I21" s="187"/>
      <c r="J21" s="187"/>
      <c r="K21" s="29"/>
      <c r="L21" s="29"/>
      <c r="M21" s="187"/>
      <c r="N21" s="176"/>
      <c r="O21" s="117"/>
      <c r="P21" s="117"/>
      <c r="Q21" s="176"/>
      <c r="R21" s="176"/>
      <c r="S21" s="114"/>
    </row>
    <row r="22" spans="1:19" ht="15">
      <c r="A22" s="16" t="s">
        <v>76</v>
      </c>
      <c r="B22" s="16"/>
      <c r="C22" s="17"/>
      <c r="D22" s="17"/>
      <c r="E22" s="17"/>
      <c r="F22" s="15"/>
      <c r="G22" s="26">
        <v>19001</v>
      </c>
      <c r="H22" s="26">
        <v>14067</v>
      </c>
      <c r="I22" s="227">
        <f>(G22+H22)</f>
        <v>33068</v>
      </c>
      <c r="J22" s="228"/>
      <c r="K22" s="26">
        <v>0</v>
      </c>
      <c r="L22" s="26">
        <v>0</v>
      </c>
      <c r="M22" s="189">
        <f>(K22+L22)</f>
        <v>0</v>
      </c>
      <c r="N22" s="176"/>
      <c r="O22" s="117">
        <v>0</v>
      </c>
      <c r="P22" s="117">
        <v>0</v>
      </c>
      <c r="Q22" s="176">
        <f>(O22+P22)</f>
        <v>0</v>
      </c>
      <c r="R22" s="176"/>
      <c r="S22" s="114"/>
    </row>
    <row r="23" spans="1:19" ht="15">
      <c r="A23" s="16" t="s">
        <v>16</v>
      </c>
      <c r="B23" s="16"/>
      <c r="C23" s="17"/>
      <c r="D23" s="17"/>
      <c r="E23" s="17"/>
      <c r="F23" s="15"/>
      <c r="G23" s="26"/>
      <c r="H23" s="26"/>
      <c r="I23" s="187"/>
      <c r="J23" s="187"/>
      <c r="K23" s="26"/>
      <c r="L23" s="26"/>
      <c r="M23" s="187"/>
      <c r="N23" s="176"/>
      <c r="O23" s="117"/>
      <c r="P23" s="117"/>
      <c r="Q23" s="176"/>
      <c r="R23" s="176"/>
      <c r="S23" s="114"/>
    </row>
    <row r="24" spans="1:19" ht="15">
      <c r="A24" s="16" t="s">
        <v>17</v>
      </c>
      <c r="B24" s="16"/>
      <c r="C24" s="17"/>
      <c r="D24" s="17"/>
      <c r="E24" s="17"/>
      <c r="F24" s="15"/>
      <c r="G24" s="26"/>
      <c r="H24" s="26"/>
      <c r="I24" s="187"/>
      <c r="J24" s="187"/>
      <c r="K24" s="26"/>
      <c r="L24" s="26"/>
      <c r="M24" s="187"/>
      <c r="N24" s="176"/>
      <c r="O24" s="117"/>
      <c r="P24" s="117"/>
      <c r="Q24" s="176"/>
      <c r="R24" s="176"/>
      <c r="S24" s="114"/>
    </row>
    <row r="25" spans="1:19" ht="15">
      <c r="A25" s="16" t="s">
        <v>18</v>
      </c>
      <c r="B25" s="16"/>
      <c r="C25" s="17"/>
      <c r="D25" s="17"/>
      <c r="E25" s="17"/>
      <c r="F25" s="15"/>
      <c r="G25" s="28"/>
      <c r="H25" s="28"/>
      <c r="I25" s="187"/>
      <c r="J25" s="187"/>
      <c r="K25" s="28"/>
      <c r="L25" s="28"/>
      <c r="M25" s="187"/>
      <c r="N25" s="176"/>
      <c r="O25" s="117"/>
      <c r="P25" s="117"/>
      <c r="Q25" s="176"/>
      <c r="R25" s="176"/>
      <c r="S25" s="114"/>
    </row>
    <row r="26" spans="1:19" ht="16.5" customHeight="1">
      <c r="A26" s="63" t="s">
        <v>19</v>
      </c>
      <c r="B26" s="64"/>
      <c r="C26" s="65"/>
      <c r="D26" s="65"/>
      <c r="E26" s="66"/>
      <c r="F26" s="37"/>
      <c r="G26" s="69">
        <f>(G22+G25)</f>
        <v>19001</v>
      </c>
      <c r="H26" s="69">
        <f>(H22+H25)</f>
        <v>14067</v>
      </c>
      <c r="I26" s="185">
        <f>(G26+H26)</f>
        <v>33068</v>
      </c>
      <c r="J26" s="199"/>
      <c r="K26" s="69">
        <f>(K22+K25)</f>
        <v>0</v>
      </c>
      <c r="L26" s="69">
        <f>(L22+L25)</f>
        <v>0</v>
      </c>
      <c r="M26" s="185">
        <f>(K26+L26)</f>
        <v>0</v>
      </c>
      <c r="N26" s="186"/>
      <c r="O26" s="110">
        <f>(O22+O25)</f>
        <v>0</v>
      </c>
      <c r="P26" s="110">
        <f>(P22+P25)</f>
        <v>0</v>
      </c>
      <c r="Q26" s="180">
        <f>(O26+P26)</f>
        <v>0</v>
      </c>
      <c r="R26" s="180"/>
      <c r="S26" s="109"/>
    </row>
    <row r="27" spans="1:19" ht="15">
      <c r="A27" s="62" t="s">
        <v>95</v>
      </c>
      <c r="B27" s="16"/>
      <c r="C27" s="17"/>
      <c r="D27" s="17"/>
      <c r="E27" s="17"/>
      <c r="F27" s="15"/>
      <c r="G27" s="29">
        <v>0</v>
      </c>
      <c r="H27" s="29">
        <v>0</v>
      </c>
      <c r="I27" s="187">
        <v>0</v>
      </c>
      <c r="J27" s="187"/>
      <c r="K27" s="29">
        <v>894</v>
      </c>
      <c r="L27" s="29">
        <v>1581</v>
      </c>
      <c r="M27" s="177">
        <f>(K27+L27)</f>
        <v>2475</v>
      </c>
      <c r="N27" s="178"/>
      <c r="O27" s="117">
        <v>894</v>
      </c>
      <c r="P27" s="117">
        <v>1581</v>
      </c>
      <c r="Q27" s="176">
        <f>SUM(O27:P27)</f>
        <v>2475</v>
      </c>
      <c r="R27" s="176"/>
      <c r="S27" s="120">
        <f>AVERAGE(Q27/M27*100)</f>
        <v>100</v>
      </c>
    </row>
    <row r="28" spans="1:19" ht="15">
      <c r="A28" s="62" t="s">
        <v>77</v>
      </c>
      <c r="B28" s="16"/>
      <c r="C28" s="17"/>
      <c r="D28" s="17"/>
      <c r="E28" s="17"/>
      <c r="F28" s="15"/>
      <c r="G28" s="26">
        <v>7785</v>
      </c>
      <c r="H28" s="26">
        <v>2017</v>
      </c>
      <c r="I28" s="187">
        <f>(G28+H28)</f>
        <v>9802</v>
      </c>
      <c r="J28" s="187"/>
      <c r="K28" s="106">
        <v>6947</v>
      </c>
      <c r="L28" s="106">
        <v>3499</v>
      </c>
      <c r="M28" s="187">
        <f>(K28+L28)</f>
        <v>10446</v>
      </c>
      <c r="N28" s="176"/>
      <c r="O28" s="117">
        <v>6439</v>
      </c>
      <c r="P28" s="117">
        <v>1957</v>
      </c>
      <c r="Q28" s="176">
        <f>SUM(O28:P28)</f>
        <v>8396</v>
      </c>
      <c r="R28" s="176"/>
      <c r="S28" s="120">
        <f>AVERAGE(Q28/M28*100)</f>
        <v>80.3752632586636</v>
      </c>
    </row>
    <row r="29" spans="1:19" ht="15" customHeight="1">
      <c r="A29" s="225" t="s">
        <v>103</v>
      </c>
      <c r="B29" s="226"/>
      <c r="C29" s="226"/>
      <c r="D29" s="226"/>
      <c r="E29" s="226"/>
      <c r="F29" s="15"/>
      <c r="G29" s="104"/>
      <c r="H29" s="102"/>
      <c r="I29" s="105"/>
      <c r="J29" s="101"/>
      <c r="K29" s="98">
        <v>19524</v>
      </c>
      <c r="L29" s="103">
        <v>14513</v>
      </c>
      <c r="M29" s="187">
        <f>(K29+L29)</f>
        <v>34037</v>
      </c>
      <c r="N29" s="176"/>
      <c r="O29" s="117">
        <v>19444</v>
      </c>
      <c r="P29" s="117">
        <v>14433</v>
      </c>
      <c r="Q29" s="176">
        <f>SUM(O29:P29)</f>
        <v>33877</v>
      </c>
      <c r="R29" s="176"/>
      <c r="S29" s="120">
        <f>AVERAGE(Q29/M29*100)</f>
        <v>99.52992331874137</v>
      </c>
    </row>
    <row r="30" spans="1:19" ht="15">
      <c r="A30" s="21" t="s">
        <v>20</v>
      </c>
      <c r="B30" s="22"/>
      <c r="C30" s="23"/>
      <c r="D30" s="23"/>
      <c r="E30" s="24"/>
      <c r="F30" s="31"/>
      <c r="G30" s="32">
        <v>7785</v>
      </c>
      <c r="H30" s="32">
        <v>2017</v>
      </c>
      <c r="I30" s="224">
        <f>(G30+H30)</f>
        <v>9802</v>
      </c>
      <c r="J30" s="224"/>
      <c r="K30" s="32">
        <f>SUM(K27:K29)</f>
        <v>27365</v>
      </c>
      <c r="L30" s="32">
        <f>SUM(L27:L29)</f>
        <v>19593</v>
      </c>
      <c r="M30" s="183">
        <f>SUM(M27:M29)</f>
        <v>46958</v>
      </c>
      <c r="N30" s="184"/>
      <c r="O30" s="112">
        <f>SUM(O27:O29)</f>
        <v>26777</v>
      </c>
      <c r="P30" s="112">
        <f>SUM(P27:P29)</f>
        <v>17971</v>
      </c>
      <c r="Q30" s="182">
        <f>SUM(Q27:Q29)</f>
        <v>44748</v>
      </c>
      <c r="R30" s="182"/>
      <c r="S30" s="121">
        <f>AVERAGE(Q30/M30*100)</f>
        <v>95.29366668086375</v>
      </c>
    </row>
    <row r="31" spans="1:19" ht="15.75">
      <c r="A31" s="63" t="s">
        <v>21</v>
      </c>
      <c r="B31" s="64"/>
      <c r="C31" s="65"/>
      <c r="D31" s="65"/>
      <c r="E31" s="66"/>
      <c r="F31" s="37"/>
      <c r="G31" s="69">
        <f>SUM(G14+G18+G20+G26+G30)</f>
        <v>26786</v>
      </c>
      <c r="H31" s="69">
        <f>SUM(H14+H18+H20+H26+H30)</f>
        <v>16084</v>
      </c>
      <c r="I31" s="190">
        <f>SUM(I14+I18+I20+I26+I30)</f>
        <v>42870</v>
      </c>
      <c r="J31" s="223"/>
      <c r="K31" s="69">
        <f>SUM(K14+K18+K20+K26+K30)</f>
        <v>27365</v>
      </c>
      <c r="L31" s="69">
        <f aca="true" t="shared" si="0" ref="L31:Q31">SUM(L14+L18+L20+L26+L30)</f>
        <v>19593</v>
      </c>
      <c r="M31" s="190">
        <f t="shared" si="0"/>
        <v>46958</v>
      </c>
      <c r="N31" s="191"/>
      <c r="O31" s="118">
        <f t="shared" si="0"/>
        <v>26795</v>
      </c>
      <c r="P31" s="118">
        <f t="shared" si="0"/>
        <v>17971</v>
      </c>
      <c r="Q31" s="181">
        <f t="shared" si="0"/>
        <v>44766</v>
      </c>
      <c r="R31" s="181"/>
      <c r="S31" s="121">
        <f>AVERAGE(Q31/M31*100)</f>
        <v>95.33199880744495</v>
      </c>
    </row>
  </sheetData>
  <sheetProtection selectLockedCells="1" selectUnlockedCells="1"/>
  <mergeCells count="79">
    <mergeCell ref="A29:E29"/>
    <mergeCell ref="M29:N29"/>
    <mergeCell ref="Q29:R29"/>
    <mergeCell ref="I22:J22"/>
    <mergeCell ref="Q28:R28"/>
    <mergeCell ref="I31:J31"/>
    <mergeCell ref="I30:J30"/>
    <mergeCell ref="I23:J23"/>
    <mergeCell ref="I24:J24"/>
    <mergeCell ref="I25:J25"/>
    <mergeCell ref="I26:J26"/>
    <mergeCell ref="I28:J28"/>
    <mergeCell ref="I27:J27"/>
    <mergeCell ref="I20:J20"/>
    <mergeCell ref="I21:J21"/>
    <mergeCell ref="I12:J12"/>
    <mergeCell ref="I15:J15"/>
    <mergeCell ref="I16:J16"/>
    <mergeCell ref="I17:J17"/>
    <mergeCell ref="I13:J13"/>
    <mergeCell ref="I14:J14"/>
    <mergeCell ref="I18:J18"/>
    <mergeCell ref="I19:J19"/>
    <mergeCell ref="E1:J1"/>
    <mergeCell ref="A8:F8"/>
    <mergeCell ref="G8:J8"/>
    <mergeCell ref="O8:S8"/>
    <mergeCell ref="A2:S2"/>
    <mergeCell ref="A7:S7"/>
    <mergeCell ref="A4:S4"/>
    <mergeCell ref="A5:S6"/>
    <mergeCell ref="D3:S3"/>
    <mergeCell ref="I9:J9"/>
    <mergeCell ref="I10:J10"/>
    <mergeCell ref="I11:J11"/>
    <mergeCell ref="K8:N8"/>
    <mergeCell ref="M9:N9"/>
    <mergeCell ref="M10:N10"/>
    <mergeCell ref="M11:N11"/>
    <mergeCell ref="M17:N17"/>
    <mergeCell ref="M18:N18"/>
    <mergeCell ref="M19:N19"/>
    <mergeCell ref="M12:N12"/>
    <mergeCell ref="M13:N13"/>
    <mergeCell ref="M14:N14"/>
    <mergeCell ref="M15:N15"/>
    <mergeCell ref="M31:N31"/>
    <mergeCell ref="Q9:R9"/>
    <mergeCell ref="Q10:R10"/>
    <mergeCell ref="Q11:R11"/>
    <mergeCell ref="Q12:R12"/>
    <mergeCell ref="Q13:R13"/>
    <mergeCell ref="Q14:R14"/>
    <mergeCell ref="M24:N24"/>
    <mergeCell ref="M25:N25"/>
    <mergeCell ref="M16:N16"/>
    <mergeCell ref="M30:N30"/>
    <mergeCell ref="M26:N26"/>
    <mergeCell ref="M28:N28"/>
    <mergeCell ref="M20:N20"/>
    <mergeCell ref="M21:N21"/>
    <mergeCell ref="M22:N22"/>
    <mergeCell ref="M23:N23"/>
    <mergeCell ref="Q31:R31"/>
    <mergeCell ref="Q30:R30"/>
    <mergeCell ref="Q23:R23"/>
    <mergeCell ref="Q24:R24"/>
    <mergeCell ref="Q25:R25"/>
    <mergeCell ref="Q26:R26"/>
    <mergeCell ref="Q15:R15"/>
    <mergeCell ref="M27:N27"/>
    <mergeCell ref="Q27:R27"/>
    <mergeCell ref="Q19:R19"/>
    <mergeCell ref="Q20:R20"/>
    <mergeCell ref="Q21:R21"/>
    <mergeCell ref="Q22:R22"/>
    <mergeCell ref="Q16:R16"/>
    <mergeCell ref="Q17:R17"/>
    <mergeCell ref="Q18:R18"/>
  </mergeCells>
  <printOptions/>
  <pageMargins left="0.4724409448818898" right="0.5905511811023623" top="0.984251968503937" bottom="0.984251968503937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36.421875" style="0" customWidth="1"/>
    <col min="3" max="3" width="10.57421875" style="0" customWidth="1"/>
    <col min="4" max="4" width="11.140625" style="0" customWidth="1"/>
    <col min="5" max="5" width="11.421875" style="0" customWidth="1"/>
    <col min="10" max="10" width="0.13671875" style="0" customWidth="1"/>
  </cols>
  <sheetData>
    <row r="1" spans="6:9" ht="12.75">
      <c r="F1" s="212"/>
      <c r="G1" s="212"/>
      <c r="H1" s="212"/>
      <c r="I1" s="212"/>
    </row>
    <row r="2" spans="5:9" ht="12.75">
      <c r="E2" s="218"/>
      <c r="F2" s="218"/>
      <c r="G2" s="218"/>
      <c r="H2" s="218"/>
      <c r="I2" s="33"/>
    </row>
    <row r="3" spans="1:8" ht="12.75">
      <c r="A3" s="219" t="s">
        <v>250</v>
      </c>
      <c r="B3" s="222"/>
      <c r="C3" s="222"/>
      <c r="D3" s="222"/>
      <c r="E3" s="222"/>
      <c r="F3" s="222"/>
      <c r="G3" s="222"/>
      <c r="H3" s="222"/>
    </row>
    <row r="4" spans="4:8" ht="12.75">
      <c r="D4" s="1"/>
      <c r="E4" s="1"/>
      <c r="F4" s="1"/>
      <c r="G4" s="1"/>
      <c r="H4" s="1"/>
    </row>
    <row r="5" spans="1:9" ht="15">
      <c r="A5" s="220" t="s">
        <v>0</v>
      </c>
      <c r="B5" s="220"/>
      <c r="C5" s="220"/>
      <c r="D5" s="220"/>
      <c r="E5" s="220"/>
      <c r="F5" s="220"/>
      <c r="G5" s="220"/>
      <c r="H5" s="220"/>
      <c r="I5" s="17"/>
    </row>
    <row r="6" spans="1:10" ht="20.25" customHeight="1">
      <c r="A6" s="221" t="s">
        <v>105</v>
      </c>
      <c r="B6" s="221"/>
      <c r="C6" s="221"/>
      <c r="D6" s="221"/>
      <c r="E6" s="221"/>
      <c r="F6" s="221"/>
      <c r="G6" s="221"/>
      <c r="H6" s="221"/>
      <c r="I6" s="34"/>
      <c r="J6" s="34"/>
    </row>
    <row r="7" spans="1:8" ht="12.75">
      <c r="A7" s="2"/>
      <c r="B7" s="2"/>
      <c r="C7" s="2"/>
      <c r="D7" s="2"/>
      <c r="E7" s="2"/>
      <c r="F7" s="2"/>
      <c r="G7" s="2"/>
      <c r="H7" s="2"/>
    </row>
    <row r="9" ht="12.75">
      <c r="H9" s="1" t="s">
        <v>1</v>
      </c>
    </row>
    <row r="11" spans="1:8" ht="36" customHeight="1">
      <c r="A11" s="230" t="s">
        <v>22</v>
      </c>
      <c r="B11" s="232" t="s">
        <v>23</v>
      </c>
      <c r="C11" s="232"/>
      <c r="D11" s="232"/>
      <c r="E11" s="232"/>
      <c r="F11" s="232"/>
      <c r="G11" s="232"/>
      <c r="H11" s="233" t="s">
        <v>5</v>
      </c>
    </row>
    <row r="12" spans="1:8" ht="25.5" customHeight="1">
      <c r="A12" s="230"/>
      <c r="B12" s="234" t="s">
        <v>79</v>
      </c>
      <c r="C12" s="235"/>
      <c r="D12" s="229" t="s">
        <v>81</v>
      </c>
      <c r="E12" s="229" t="s">
        <v>82</v>
      </c>
      <c r="F12" s="231" t="s">
        <v>83</v>
      </c>
      <c r="G12" s="232"/>
      <c r="H12" s="233"/>
    </row>
    <row r="13" spans="1:8" ht="12.75">
      <c r="A13" s="230"/>
      <c r="B13" s="81"/>
      <c r="C13" s="82" t="s">
        <v>80</v>
      </c>
      <c r="D13" s="230"/>
      <c r="E13" s="230"/>
      <c r="F13" s="35" t="s">
        <v>84</v>
      </c>
      <c r="G13" s="35" t="s">
        <v>85</v>
      </c>
      <c r="H13" s="233"/>
    </row>
    <row r="14" spans="1:8" ht="12.75">
      <c r="A14" s="31" t="s">
        <v>24</v>
      </c>
      <c r="B14" s="83"/>
      <c r="C14" s="61"/>
      <c r="D14" s="61"/>
      <c r="E14" s="61"/>
      <c r="F14" s="61"/>
      <c r="G14" s="61"/>
      <c r="H14" s="61">
        <f aca="true" t="shared" si="0" ref="H14:H31">SUM(B14,D14:G14)</f>
        <v>0</v>
      </c>
    </row>
    <row r="15" spans="1:8" ht="12.75">
      <c r="A15" s="31" t="s">
        <v>25</v>
      </c>
      <c r="B15" s="84"/>
      <c r="C15" s="85"/>
      <c r="D15" s="61"/>
      <c r="E15" s="61"/>
      <c r="F15" s="61"/>
      <c r="G15" s="61"/>
      <c r="H15" s="61">
        <f t="shared" si="0"/>
        <v>0</v>
      </c>
    </row>
    <row r="16" spans="1:8" ht="12.75">
      <c r="A16" s="31" t="s">
        <v>26</v>
      </c>
      <c r="B16" s="61"/>
      <c r="C16" s="86"/>
      <c r="D16" s="61"/>
      <c r="E16" s="61"/>
      <c r="F16" s="61"/>
      <c r="G16" s="61"/>
      <c r="H16" s="61">
        <f t="shared" si="0"/>
        <v>0</v>
      </c>
    </row>
    <row r="17" spans="1:8" ht="12.75">
      <c r="A17" s="31" t="s">
        <v>27</v>
      </c>
      <c r="B17" s="61">
        <v>18</v>
      </c>
      <c r="C17" s="86"/>
      <c r="D17" s="61"/>
      <c r="E17" s="61"/>
      <c r="F17" s="61"/>
      <c r="G17" s="61"/>
      <c r="H17" s="61">
        <f t="shared" si="0"/>
        <v>18</v>
      </c>
    </row>
    <row r="18" spans="1:8" ht="12.75">
      <c r="A18" s="31" t="s">
        <v>28</v>
      </c>
      <c r="B18" s="84"/>
      <c r="C18" s="85"/>
      <c r="D18" s="61"/>
      <c r="E18" s="61"/>
      <c r="F18" s="61"/>
      <c r="G18" s="61"/>
      <c r="H18" s="61">
        <f t="shared" si="0"/>
        <v>0</v>
      </c>
    </row>
    <row r="19" spans="1:8" ht="12.75">
      <c r="A19" s="31" t="s">
        <v>29</v>
      </c>
      <c r="B19" s="84"/>
      <c r="C19" s="85"/>
      <c r="D19" s="61"/>
      <c r="E19" s="61"/>
      <c r="F19" s="61"/>
      <c r="G19" s="61"/>
      <c r="H19" s="61">
        <f t="shared" si="0"/>
        <v>0</v>
      </c>
    </row>
    <row r="20" spans="1:8" ht="12.75">
      <c r="A20" s="31" t="s">
        <v>30</v>
      </c>
      <c r="B20" s="84"/>
      <c r="C20" s="85"/>
      <c r="D20" s="61"/>
      <c r="E20" s="61"/>
      <c r="F20" s="61"/>
      <c r="G20" s="61"/>
      <c r="H20" s="61">
        <f t="shared" si="0"/>
        <v>0</v>
      </c>
    </row>
    <row r="21" spans="1:8" ht="12.75">
      <c r="A21" s="31" t="s">
        <v>31</v>
      </c>
      <c r="B21" s="61"/>
      <c r="C21" s="86"/>
      <c r="D21" s="61"/>
      <c r="E21" s="61"/>
      <c r="F21" s="61"/>
      <c r="G21" s="61"/>
      <c r="H21" s="61">
        <f t="shared" si="0"/>
        <v>0</v>
      </c>
    </row>
    <row r="22" spans="1:8" ht="12.75">
      <c r="A22" s="31" t="s">
        <v>32</v>
      </c>
      <c r="B22" s="61"/>
      <c r="C22" s="86"/>
      <c r="D22" s="61"/>
      <c r="E22" s="61"/>
      <c r="F22" s="61"/>
      <c r="G22" s="61"/>
      <c r="H22" s="61">
        <f t="shared" si="0"/>
        <v>0</v>
      </c>
    </row>
    <row r="23" spans="1:8" ht="12.75">
      <c r="A23" s="31" t="s">
        <v>33</v>
      </c>
      <c r="B23" s="61"/>
      <c r="C23" s="86"/>
      <c r="D23" s="61"/>
      <c r="E23" s="61"/>
      <c r="F23" s="61"/>
      <c r="G23" s="61"/>
      <c r="H23" s="61">
        <f t="shared" si="0"/>
        <v>0</v>
      </c>
    </row>
    <row r="24" spans="1:8" ht="12.75">
      <c r="A24" s="31" t="s">
        <v>34</v>
      </c>
      <c r="B24" s="61"/>
      <c r="C24" s="86"/>
      <c r="D24" s="61"/>
      <c r="E24" s="61"/>
      <c r="F24" s="61"/>
      <c r="G24" s="61"/>
      <c r="H24" s="61">
        <f t="shared" si="0"/>
        <v>0</v>
      </c>
    </row>
    <row r="25" spans="1:8" ht="12.75">
      <c r="A25" s="31" t="s">
        <v>35</v>
      </c>
      <c r="B25" s="87"/>
      <c r="C25" s="88"/>
      <c r="D25" s="89"/>
      <c r="E25" s="61"/>
      <c r="F25" s="61"/>
      <c r="G25" s="61"/>
      <c r="H25" s="61">
        <f t="shared" si="0"/>
        <v>0</v>
      </c>
    </row>
    <row r="26" spans="1:8" ht="12.75">
      <c r="A26" s="31" t="s">
        <v>36</v>
      </c>
      <c r="B26" s="61"/>
      <c r="C26" s="86"/>
      <c r="D26" s="61"/>
      <c r="E26" s="61"/>
      <c r="F26" s="61"/>
      <c r="G26" s="61"/>
      <c r="H26" s="61">
        <f t="shared" si="0"/>
        <v>0</v>
      </c>
    </row>
    <row r="27" spans="1:8" ht="12.75">
      <c r="A27" s="94" t="s">
        <v>100</v>
      </c>
      <c r="B27" s="61"/>
      <c r="C27" s="86"/>
      <c r="D27" s="61"/>
      <c r="E27" s="61"/>
      <c r="F27" s="61">
        <v>2475</v>
      </c>
      <c r="G27" s="61"/>
      <c r="H27" s="61">
        <f t="shared" si="0"/>
        <v>2475</v>
      </c>
    </row>
    <row r="28" spans="1:8" ht="12.75">
      <c r="A28" s="31" t="s">
        <v>37</v>
      </c>
      <c r="B28" s="61"/>
      <c r="C28" s="86"/>
      <c r="D28" s="61"/>
      <c r="E28" s="84">
        <v>33877</v>
      </c>
      <c r="F28" s="61">
        <v>8396</v>
      </c>
      <c r="G28" s="61"/>
      <c r="H28" s="61">
        <f t="shared" si="0"/>
        <v>42273</v>
      </c>
    </row>
    <row r="29" spans="1:8" ht="12.75">
      <c r="A29" s="31" t="s">
        <v>38</v>
      </c>
      <c r="B29" s="61"/>
      <c r="C29" s="86"/>
      <c r="D29" s="61"/>
      <c r="E29" s="61"/>
      <c r="F29" s="61"/>
      <c r="G29" s="61"/>
      <c r="H29" s="61">
        <f t="shared" si="0"/>
        <v>0</v>
      </c>
    </row>
    <row r="30" spans="1:8" ht="12.75">
      <c r="A30" s="31" t="s">
        <v>39</v>
      </c>
      <c r="B30" s="61"/>
      <c r="C30" s="86"/>
      <c r="D30" s="61"/>
      <c r="E30" s="61"/>
      <c r="F30" s="61"/>
      <c r="G30" s="61"/>
      <c r="H30" s="61">
        <f t="shared" si="0"/>
        <v>0</v>
      </c>
    </row>
    <row r="31" spans="1:8" ht="12.75">
      <c r="A31" s="31" t="s">
        <v>40</v>
      </c>
      <c r="B31" s="61"/>
      <c r="C31" s="86"/>
      <c r="D31" s="61"/>
      <c r="E31" s="61"/>
      <c r="F31" s="61"/>
      <c r="G31" s="61"/>
      <c r="H31" s="61">
        <f t="shared" si="0"/>
        <v>0</v>
      </c>
    </row>
    <row r="32" spans="1:8" ht="12.75">
      <c r="A32" s="37" t="s">
        <v>41</v>
      </c>
      <c r="B32" s="90">
        <f aca="true" t="shared" si="1" ref="B32:H32">SUM(B14:B31)</f>
        <v>18</v>
      </c>
      <c r="C32" s="90">
        <f>SUM(C14:C31)</f>
        <v>0</v>
      </c>
      <c r="D32" s="90">
        <f t="shared" si="1"/>
        <v>0</v>
      </c>
      <c r="E32" s="90">
        <f t="shared" si="1"/>
        <v>33877</v>
      </c>
      <c r="F32" s="90">
        <f t="shared" si="1"/>
        <v>10871</v>
      </c>
      <c r="G32" s="90">
        <f t="shared" si="1"/>
        <v>0</v>
      </c>
      <c r="H32" s="90">
        <f t="shared" si="1"/>
        <v>44766</v>
      </c>
    </row>
  </sheetData>
  <sheetProtection selectLockedCells="1" selectUnlockedCells="1"/>
  <mergeCells count="12">
    <mergeCell ref="B12:C12"/>
    <mergeCell ref="E2:H2"/>
    <mergeCell ref="A3:H3"/>
    <mergeCell ref="D12:D13"/>
    <mergeCell ref="E12:E13"/>
    <mergeCell ref="F12:G12"/>
    <mergeCell ref="F1:I1"/>
    <mergeCell ref="A5:H5"/>
    <mergeCell ref="A6:H6"/>
    <mergeCell ref="A11:A13"/>
    <mergeCell ref="B11:G11"/>
    <mergeCell ref="H11:H13"/>
  </mergeCells>
  <printOptions horizontalCentered="1"/>
  <pageMargins left="0.6692913385826772" right="0.7480314960629921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B3" sqref="B3:O3"/>
    </sheetView>
  </sheetViews>
  <sheetFormatPr defaultColWidth="9.140625" defaultRowHeight="12.75"/>
  <cols>
    <col min="4" max="4" width="11.00390625" style="0" customWidth="1"/>
    <col min="5" max="5" width="9.57421875" style="0" customWidth="1"/>
    <col min="6" max="6" width="9.421875" style="0" customWidth="1"/>
    <col min="7" max="7" width="11.140625" style="0" customWidth="1"/>
    <col min="8" max="9" width="9.8515625" style="0" customWidth="1"/>
    <col min="10" max="10" width="11.421875" style="0" customWidth="1"/>
    <col min="11" max="11" width="8.8515625" style="0" customWidth="1"/>
    <col min="12" max="12" width="9.421875" style="0" customWidth="1"/>
    <col min="13" max="13" width="11.28125" style="0" customWidth="1"/>
    <col min="14" max="14" width="0.13671875" style="0" hidden="1" customWidth="1"/>
    <col min="15" max="15" width="10.8515625" style="0" customWidth="1"/>
  </cols>
  <sheetData>
    <row r="1" spans="4:9" ht="12.75">
      <c r="D1" s="236"/>
      <c r="E1" s="236"/>
      <c r="F1" s="236"/>
      <c r="G1" s="236"/>
      <c r="H1" s="236"/>
      <c r="I1" s="236"/>
    </row>
    <row r="2" spans="1:15" ht="12.75">
      <c r="A2" s="218" t="s">
        <v>247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12.75">
      <c r="A3" s="175"/>
      <c r="B3" s="280" t="s">
        <v>251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5" ht="12.75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4:13" ht="4.5" customHeight="1">
      <c r="D5" s="4"/>
      <c r="E5" s="4"/>
      <c r="F5" s="4"/>
      <c r="G5" s="4"/>
      <c r="H5" s="4"/>
      <c r="I5" s="4"/>
      <c r="J5" s="4"/>
      <c r="K5" s="4"/>
      <c r="L5" s="4"/>
      <c r="M5" s="4"/>
    </row>
    <row r="6" ht="12.75" hidden="1"/>
    <row r="7" spans="1:15" ht="15" customHeight="1">
      <c r="A7" s="243" t="s">
        <v>106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</row>
    <row r="8" spans="1:15" ht="29.25" customHeight="1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</row>
    <row r="9" spans="2:13" ht="15" customHeight="1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2" spans="7:13" ht="12.75">
      <c r="G12" s="1"/>
      <c r="J12" s="1"/>
      <c r="M12" s="1"/>
    </row>
    <row r="13" spans="6:15" ht="16.5" customHeight="1">
      <c r="F13" s="237"/>
      <c r="G13" s="237"/>
      <c r="I13" s="237"/>
      <c r="J13" s="237"/>
      <c r="L13" s="241" t="s">
        <v>1</v>
      </c>
      <c r="M13" s="242"/>
      <c r="N13" s="242"/>
      <c r="O13" s="242"/>
    </row>
    <row r="14" spans="1:15" ht="36.75" customHeight="1">
      <c r="A14" s="247" t="s">
        <v>42</v>
      </c>
      <c r="B14" s="248"/>
      <c r="C14" s="248"/>
      <c r="D14" s="249"/>
      <c r="E14" s="244" t="s">
        <v>96</v>
      </c>
      <c r="F14" s="244"/>
      <c r="G14" s="80" t="s">
        <v>96</v>
      </c>
      <c r="H14" s="244" t="s">
        <v>97</v>
      </c>
      <c r="I14" s="244"/>
      <c r="J14" s="122" t="s">
        <v>97</v>
      </c>
      <c r="K14" s="238" t="s">
        <v>111</v>
      </c>
      <c r="L14" s="239"/>
      <c r="M14" s="239"/>
      <c r="N14" s="239"/>
      <c r="O14" s="240"/>
    </row>
    <row r="15" spans="1:15" ht="12.75" customHeight="1">
      <c r="A15" s="250"/>
      <c r="B15" s="251"/>
      <c r="C15" s="251"/>
      <c r="D15" s="252"/>
      <c r="E15" s="91" t="s">
        <v>3</v>
      </c>
      <c r="F15" s="91" t="s">
        <v>4</v>
      </c>
      <c r="G15" s="6" t="s">
        <v>43</v>
      </c>
      <c r="H15" s="91" t="s">
        <v>3</v>
      </c>
      <c r="I15" s="91" t="s">
        <v>4</v>
      </c>
      <c r="J15" s="6" t="s">
        <v>43</v>
      </c>
      <c r="K15" s="123" t="s">
        <v>3</v>
      </c>
      <c r="L15" s="123" t="s">
        <v>4</v>
      </c>
      <c r="M15" s="10" t="s">
        <v>43</v>
      </c>
      <c r="O15" s="113" t="s">
        <v>110</v>
      </c>
    </row>
    <row r="16" spans="1:15" ht="12.75">
      <c r="A16" s="39" t="s">
        <v>44</v>
      </c>
      <c r="B16" s="30"/>
      <c r="C16" s="30"/>
      <c r="D16" s="30"/>
      <c r="E16" s="40">
        <v>16677</v>
      </c>
      <c r="F16" s="40">
        <v>9023</v>
      </c>
      <c r="G16" s="74">
        <f aca="true" t="shared" si="0" ref="G16:G38">(E16+F16)</f>
        <v>25700</v>
      </c>
      <c r="H16" s="96">
        <v>15442</v>
      </c>
      <c r="I16" s="96">
        <v>8464</v>
      </c>
      <c r="J16" s="74">
        <f aca="true" t="shared" si="1" ref="J16:J38">(H16+I16)</f>
        <v>23906</v>
      </c>
      <c r="K16" s="40">
        <v>14945</v>
      </c>
      <c r="L16" s="40">
        <v>8920</v>
      </c>
      <c r="M16" s="74">
        <f aca="true" t="shared" si="2" ref="M16:M38">(K16+L16)</f>
        <v>23865</v>
      </c>
      <c r="O16" s="120">
        <f>AVERAGE(M16/J16*100)</f>
        <v>99.82849493850917</v>
      </c>
    </row>
    <row r="17" spans="1:15" ht="12.75">
      <c r="A17" s="39" t="s">
        <v>45</v>
      </c>
      <c r="B17" s="30"/>
      <c r="C17" s="30"/>
      <c r="D17" s="30"/>
      <c r="E17" s="41">
        <v>2034</v>
      </c>
      <c r="F17" s="41">
        <v>676</v>
      </c>
      <c r="G17" s="75">
        <f t="shared" si="0"/>
        <v>2710</v>
      </c>
      <c r="H17" s="41">
        <v>2917</v>
      </c>
      <c r="I17" s="41">
        <v>2402</v>
      </c>
      <c r="J17" s="75">
        <f t="shared" si="1"/>
        <v>5319</v>
      </c>
      <c r="K17" s="41">
        <v>2068</v>
      </c>
      <c r="L17" s="41">
        <v>1947</v>
      </c>
      <c r="M17" s="75">
        <f t="shared" si="2"/>
        <v>4015</v>
      </c>
      <c r="O17" s="120">
        <f aca="true" t="shared" si="3" ref="O17:O43">AVERAGE(M17/J17*100)</f>
        <v>75.48411355517955</v>
      </c>
    </row>
    <row r="18" spans="1:15" ht="12.75">
      <c r="A18" s="39" t="s">
        <v>46</v>
      </c>
      <c r="B18" s="30"/>
      <c r="C18" s="30"/>
      <c r="D18" s="30"/>
      <c r="E18" s="42">
        <v>0</v>
      </c>
      <c r="F18" s="42">
        <v>0</v>
      </c>
      <c r="G18" s="76">
        <f t="shared" si="0"/>
        <v>0</v>
      </c>
      <c r="H18" s="42">
        <v>651</v>
      </c>
      <c r="I18" s="42">
        <v>1138</v>
      </c>
      <c r="J18" s="76">
        <f t="shared" si="1"/>
        <v>1789</v>
      </c>
      <c r="K18" s="42">
        <v>672</v>
      </c>
      <c r="L18" s="42">
        <v>1102</v>
      </c>
      <c r="M18" s="76">
        <f t="shared" si="2"/>
        <v>1774</v>
      </c>
      <c r="O18" s="120">
        <f t="shared" si="3"/>
        <v>99.16154276131918</v>
      </c>
    </row>
    <row r="19" spans="1:15" ht="15.75">
      <c r="A19" s="64" t="s">
        <v>47</v>
      </c>
      <c r="B19" s="65"/>
      <c r="C19" s="65"/>
      <c r="D19" s="66"/>
      <c r="E19" s="70">
        <f aca="true" t="shared" si="4" ref="E19:M19">SUM(E16:E18)</f>
        <v>18711</v>
      </c>
      <c r="F19" s="70">
        <f t="shared" si="4"/>
        <v>9699</v>
      </c>
      <c r="G19" s="77">
        <f t="shared" si="4"/>
        <v>28410</v>
      </c>
      <c r="H19" s="70">
        <f t="shared" si="4"/>
        <v>19010</v>
      </c>
      <c r="I19" s="70">
        <f t="shared" si="4"/>
        <v>12004</v>
      </c>
      <c r="J19" s="77">
        <f t="shared" si="4"/>
        <v>31014</v>
      </c>
      <c r="K19" s="70">
        <f t="shared" si="4"/>
        <v>17685</v>
      </c>
      <c r="L19" s="70">
        <f t="shared" si="4"/>
        <v>11969</v>
      </c>
      <c r="M19" s="77">
        <f t="shared" si="4"/>
        <v>29654</v>
      </c>
      <c r="O19" s="125">
        <f t="shared" si="3"/>
        <v>95.6148836009544</v>
      </c>
    </row>
    <row r="20" spans="1:15" ht="12.75">
      <c r="A20" s="43" t="s">
        <v>48</v>
      </c>
      <c r="B20" s="44"/>
      <c r="C20" s="44"/>
      <c r="D20" s="44"/>
      <c r="E20" s="45">
        <v>5052</v>
      </c>
      <c r="F20" s="45">
        <v>2411</v>
      </c>
      <c r="G20" s="74">
        <f t="shared" si="0"/>
        <v>7463</v>
      </c>
      <c r="H20" s="97">
        <v>4515</v>
      </c>
      <c r="I20" s="97">
        <v>3037</v>
      </c>
      <c r="J20" s="74">
        <f t="shared" si="1"/>
        <v>7552</v>
      </c>
      <c r="K20" s="45">
        <v>4153</v>
      </c>
      <c r="L20" s="45">
        <v>3034</v>
      </c>
      <c r="M20" s="74">
        <f t="shared" si="2"/>
        <v>7187</v>
      </c>
      <c r="O20" s="120">
        <f t="shared" si="3"/>
        <v>95.16684322033898</v>
      </c>
    </row>
    <row r="21" spans="1:15" ht="12.75">
      <c r="A21" s="43" t="s">
        <v>49</v>
      </c>
      <c r="B21" s="43"/>
      <c r="C21" s="44"/>
      <c r="D21" s="44"/>
      <c r="E21" s="47">
        <v>168</v>
      </c>
      <c r="F21" s="47">
        <v>96</v>
      </c>
      <c r="G21" s="75">
        <f t="shared" si="0"/>
        <v>264</v>
      </c>
      <c r="H21" s="47">
        <v>9</v>
      </c>
      <c r="I21" s="47">
        <v>101</v>
      </c>
      <c r="J21" s="75">
        <f t="shared" si="1"/>
        <v>110</v>
      </c>
      <c r="K21" s="47">
        <v>9</v>
      </c>
      <c r="L21" s="47">
        <v>0</v>
      </c>
      <c r="M21" s="75">
        <f t="shared" si="2"/>
        <v>9</v>
      </c>
      <c r="O21" s="120">
        <f t="shared" si="3"/>
        <v>8.181818181818182</v>
      </c>
    </row>
    <row r="22" spans="1:15" ht="12.75">
      <c r="A22" s="253" t="s">
        <v>98</v>
      </c>
      <c r="B22" s="254"/>
      <c r="C22" s="254"/>
      <c r="D22" s="255"/>
      <c r="E22" s="47"/>
      <c r="F22" s="47"/>
      <c r="G22" s="75"/>
      <c r="H22" s="47">
        <v>24</v>
      </c>
      <c r="I22" s="47">
        <v>0</v>
      </c>
      <c r="J22" s="75">
        <f t="shared" si="1"/>
        <v>24</v>
      </c>
      <c r="K22" s="47">
        <v>24</v>
      </c>
      <c r="L22" s="47">
        <v>0</v>
      </c>
      <c r="M22" s="75">
        <f t="shared" si="2"/>
        <v>24</v>
      </c>
      <c r="O22" s="120">
        <f t="shared" si="3"/>
        <v>100</v>
      </c>
    </row>
    <row r="23" spans="1:15" ht="12.75">
      <c r="A23" s="259" t="s">
        <v>99</v>
      </c>
      <c r="B23" s="260"/>
      <c r="C23" s="260"/>
      <c r="D23" s="261"/>
      <c r="E23" s="46"/>
      <c r="F23" s="46"/>
      <c r="G23" s="92"/>
      <c r="H23" s="46">
        <v>6</v>
      </c>
      <c r="I23" s="46">
        <v>0</v>
      </c>
      <c r="J23" s="92">
        <f t="shared" si="1"/>
        <v>6</v>
      </c>
      <c r="K23" s="46">
        <v>5</v>
      </c>
      <c r="L23" s="46">
        <v>0</v>
      </c>
      <c r="M23" s="75">
        <f t="shared" si="2"/>
        <v>5</v>
      </c>
      <c r="O23" s="120">
        <f t="shared" si="3"/>
        <v>83.33333333333334</v>
      </c>
    </row>
    <row r="24" spans="1:15" ht="15.75">
      <c r="A24" s="63" t="s">
        <v>50</v>
      </c>
      <c r="B24" s="64"/>
      <c r="C24" s="65"/>
      <c r="D24" s="66"/>
      <c r="E24" s="70">
        <f>SUM(E20:E21)</f>
        <v>5220</v>
      </c>
      <c r="F24" s="70">
        <f>SUM(F20:F21)</f>
        <v>2507</v>
      </c>
      <c r="G24" s="77">
        <f t="shared" si="0"/>
        <v>7727</v>
      </c>
      <c r="H24" s="70">
        <f>SUM(H20:H23)</f>
        <v>4554</v>
      </c>
      <c r="I24" s="70">
        <f>SUM(I20:I23)</f>
        <v>3138</v>
      </c>
      <c r="J24" s="77">
        <f t="shared" si="1"/>
        <v>7692</v>
      </c>
      <c r="K24" s="70">
        <f>SUM(K20:K23)</f>
        <v>4191</v>
      </c>
      <c r="L24" s="70">
        <f>SUM(L20:L23)</f>
        <v>3034</v>
      </c>
      <c r="M24" s="93">
        <f>SUM(M20:M23)</f>
        <v>7225</v>
      </c>
      <c r="O24" s="125">
        <f t="shared" si="3"/>
        <v>93.92875715028602</v>
      </c>
    </row>
    <row r="25" spans="1:15" ht="12.75">
      <c r="A25" s="43" t="s">
        <v>51</v>
      </c>
      <c r="B25" s="43"/>
      <c r="C25" s="44"/>
      <c r="D25" s="44"/>
      <c r="E25" s="45">
        <v>200</v>
      </c>
      <c r="F25" s="45">
        <v>183</v>
      </c>
      <c r="G25" s="74">
        <f t="shared" si="0"/>
        <v>383</v>
      </c>
      <c r="H25" s="45">
        <v>269</v>
      </c>
      <c r="I25" s="45">
        <v>253</v>
      </c>
      <c r="J25" s="74">
        <f t="shared" si="1"/>
        <v>522</v>
      </c>
      <c r="K25" s="45">
        <v>199</v>
      </c>
      <c r="L25" s="45">
        <v>235</v>
      </c>
      <c r="M25" s="75">
        <f t="shared" si="2"/>
        <v>434</v>
      </c>
      <c r="O25" s="120">
        <f t="shared" si="3"/>
        <v>83.14176245210729</v>
      </c>
    </row>
    <row r="26" spans="1:15" ht="12.75">
      <c r="A26" s="43" t="s">
        <v>52</v>
      </c>
      <c r="B26" s="43"/>
      <c r="C26" s="44"/>
      <c r="D26" s="44"/>
      <c r="E26" s="47">
        <v>40</v>
      </c>
      <c r="F26" s="47">
        <v>80</v>
      </c>
      <c r="G26" s="75">
        <f t="shared" si="0"/>
        <v>120</v>
      </c>
      <c r="H26" s="47">
        <v>76</v>
      </c>
      <c r="I26" s="47">
        <v>155</v>
      </c>
      <c r="J26" s="75">
        <f t="shared" si="1"/>
        <v>231</v>
      </c>
      <c r="K26" s="47">
        <v>47</v>
      </c>
      <c r="L26" s="47">
        <v>132</v>
      </c>
      <c r="M26" s="75">
        <f t="shared" si="2"/>
        <v>179</v>
      </c>
      <c r="O26" s="120">
        <f t="shared" si="3"/>
        <v>77.48917748917748</v>
      </c>
    </row>
    <row r="27" spans="1:15" ht="12.75">
      <c r="A27" s="43" t="s">
        <v>53</v>
      </c>
      <c r="B27" s="43"/>
      <c r="C27" s="44"/>
      <c r="D27" s="44"/>
      <c r="E27" s="47">
        <v>70</v>
      </c>
      <c r="F27" s="47">
        <v>70</v>
      </c>
      <c r="G27" s="75">
        <f t="shared" si="0"/>
        <v>140</v>
      </c>
      <c r="H27" s="47">
        <v>4</v>
      </c>
      <c r="I27" s="47">
        <v>42</v>
      </c>
      <c r="J27" s="75">
        <f t="shared" si="1"/>
        <v>46</v>
      </c>
      <c r="K27" s="47">
        <v>0</v>
      </c>
      <c r="L27" s="47">
        <v>6</v>
      </c>
      <c r="M27" s="75">
        <f t="shared" si="2"/>
        <v>6</v>
      </c>
      <c r="O27" s="120">
        <f t="shared" si="3"/>
        <v>13.043478260869565</v>
      </c>
    </row>
    <row r="28" spans="1:15" ht="12.75">
      <c r="A28" s="43" t="s">
        <v>54</v>
      </c>
      <c r="B28" s="43"/>
      <c r="C28" s="44"/>
      <c r="D28" s="44"/>
      <c r="E28" s="47">
        <v>480</v>
      </c>
      <c r="F28" s="47">
        <v>240</v>
      </c>
      <c r="G28" s="75">
        <f t="shared" si="0"/>
        <v>720</v>
      </c>
      <c r="H28" s="47">
        <v>424</v>
      </c>
      <c r="I28" s="47">
        <v>481</v>
      </c>
      <c r="J28" s="75">
        <f t="shared" si="1"/>
        <v>905</v>
      </c>
      <c r="K28" s="47">
        <v>420</v>
      </c>
      <c r="L28" s="47">
        <v>441</v>
      </c>
      <c r="M28" s="75">
        <f t="shared" si="2"/>
        <v>861</v>
      </c>
      <c r="O28" s="120">
        <f t="shared" si="3"/>
        <v>95.13812154696133</v>
      </c>
    </row>
    <row r="29" spans="1:15" ht="12.75">
      <c r="A29" s="246" t="s">
        <v>55</v>
      </c>
      <c r="B29" s="246"/>
      <c r="C29" s="246"/>
      <c r="D29" s="246"/>
      <c r="E29" s="48">
        <v>0</v>
      </c>
      <c r="F29" s="48">
        <v>540</v>
      </c>
      <c r="G29" s="75">
        <f t="shared" si="0"/>
        <v>540</v>
      </c>
      <c r="H29" s="48">
        <v>0</v>
      </c>
      <c r="I29" s="48">
        <v>682</v>
      </c>
      <c r="J29" s="75">
        <f t="shared" si="1"/>
        <v>682</v>
      </c>
      <c r="K29" s="48">
        <v>0</v>
      </c>
      <c r="L29" s="48">
        <v>629</v>
      </c>
      <c r="M29" s="75">
        <f t="shared" si="2"/>
        <v>629</v>
      </c>
      <c r="O29" s="120">
        <f t="shared" si="3"/>
        <v>92.22873900293254</v>
      </c>
    </row>
    <row r="30" spans="1:15" ht="12.75">
      <c r="A30" s="43" t="s">
        <v>56</v>
      </c>
      <c r="B30" s="43"/>
      <c r="C30" s="44"/>
      <c r="D30" s="44"/>
      <c r="E30" s="47">
        <v>10</v>
      </c>
      <c r="F30" s="47">
        <v>0</v>
      </c>
      <c r="G30" s="75">
        <f t="shared" si="0"/>
        <v>10</v>
      </c>
      <c r="H30" s="47">
        <v>12</v>
      </c>
      <c r="I30" s="47">
        <v>0</v>
      </c>
      <c r="J30" s="75">
        <f t="shared" si="1"/>
        <v>12</v>
      </c>
      <c r="K30" s="47">
        <v>12</v>
      </c>
      <c r="L30" s="47">
        <v>0</v>
      </c>
      <c r="M30" s="75">
        <f t="shared" si="2"/>
        <v>12</v>
      </c>
      <c r="O30" s="120">
        <f t="shared" si="3"/>
        <v>100</v>
      </c>
    </row>
    <row r="31" spans="1:15" ht="12.75">
      <c r="A31" s="43" t="s">
        <v>57</v>
      </c>
      <c r="B31" s="43"/>
      <c r="C31" s="44"/>
      <c r="D31" s="44"/>
      <c r="E31" s="47">
        <v>12</v>
      </c>
      <c r="F31" s="47">
        <v>360</v>
      </c>
      <c r="G31" s="75">
        <f t="shared" si="0"/>
        <v>372</v>
      </c>
      <c r="H31" s="47">
        <v>331</v>
      </c>
      <c r="I31" s="47">
        <v>183</v>
      </c>
      <c r="J31" s="75">
        <f t="shared" si="1"/>
        <v>514</v>
      </c>
      <c r="K31" s="47">
        <v>331</v>
      </c>
      <c r="L31" s="47">
        <v>129</v>
      </c>
      <c r="M31" s="75">
        <f t="shared" si="2"/>
        <v>460</v>
      </c>
      <c r="O31" s="120">
        <f t="shared" si="3"/>
        <v>89.49416342412452</v>
      </c>
    </row>
    <row r="32" spans="1:15" ht="12.75">
      <c r="A32" s="39" t="s">
        <v>58</v>
      </c>
      <c r="B32" s="39"/>
      <c r="C32" s="30"/>
      <c r="D32" s="30"/>
      <c r="E32" s="47">
        <v>70</v>
      </c>
      <c r="F32" s="47">
        <v>100</v>
      </c>
      <c r="G32" s="75">
        <f t="shared" si="0"/>
        <v>170</v>
      </c>
      <c r="H32" s="47">
        <v>42</v>
      </c>
      <c r="I32" s="47">
        <v>100</v>
      </c>
      <c r="J32" s="75">
        <f t="shared" si="1"/>
        <v>142</v>
      </c>
      <c r="K32" s="47">
        <v>42</v>
      </c>
      <c r="L32" s="47">
        <v>0</v>
      </c>
      <c r="M32" s="75">
        <f t="shared" si="2"/>
        <v>42</v>
      </c>
      <c r="O32" s="120">
        <f t="shared" si="3"/>
        <v>29.577464788732392</v>
      </c>
    </row>
    <row r="33" spans="1:16" ht="12.75">
      <c r="A33" s="43" t="s">
        <v>59</v>
      </c>
      <c r="B33" s="43"/>
      <c r="C33" s="44"/>
      <c r="D33" s="44"/>
      <c r="E33" s="47">
        <v>170</v>
      </c>
      <c r="F33" s="47">
        <v>200</v>
      </c>
      <c r="G33" s="75">
        <f t="shared" si="0"/>
        <v>370</v>
      </c>
      <c r="H33" s="47">
        <v>503</v>
      </c>
      <c r="I33" s="47">
        <v>21</v>
      </c>
      <c r="J33" s="75">
        <f t="shared" si="1"/>
        <v>524</v>
      </c>
      <c r="K33" s="47">
        <v>503</v>
      </c>
      <c r="L33" s="47">
        <v>0</v>
      </c>
      <c r="M33" s="75">
        <f t="shared" si="2"/>
        <v>503</v>
      </c>
      <c r="O33" s="120">
        <f t="shared" si="3"/>
        <v>95.99236641221374</v>
      </c>
      <c r="P33" s="15"/>
    </row>
    <row r="34" spans="1:16" ht="12.75">
      <c r="A34" s="43" t="s">
        <v>60</v>
      </c>
      <c r="B34" s="43"/>
      <c r="C34" s="44"/>
      <c r="D34" s="44"/>
      <c r="E34" s="47">
        <v>780</v>
      </c>
      <c r="F34" s="47">
        <v>1000</v>
      </c>
      <c r="G34" s="75">
        <f t="shared" si="0"/>
        <v>1780</v>
      </c>
      <c r="H34" s="47">
        <v>921</v>
      </c>
      <c r="I34" s="47">
        <v>1242</v>
      </c>
      <c r="J34" s="75">
        <f t="shared" si="1"/>
        <v>2163</v>
      </c>
      <c r="K34" s="47">
        <v>889</v>
      </c>
      <c r="L34" s="47">
        <v>1133</v>
      </c>
      <c r="M34" s="75">
        <f t="shared" si="2"/>
        <v>2022</v>
      </c>
      <c r="O34" s="120">
        <f t="shared" si="3"/>
        <v>93.48127600554785</v>
      </c>
      <c r="P34" s="15"/>
    </row>
    <row r="35" spans="1:15" ht="12.75">
      <c r="A35" s="43" t="s">
        <v>61</v>
      </c>
      <c r="B35" s="43"/>
      <c r="C35" s="44"/>
      <c r="D35" s="44"/>
      <c r="E35" s="47">
        <v>495</v>
      </c>
      <c r="F35" s="47">
        <v>749</v>
      </c>
      <c r="G35" s="75">
        <f t="shared" si="0"/>
        <v>1244</v>
      </c>
      <c r="H35" s="47">
        <v>557</v>
      </c>
      <c r="I35" s="47">
        <v>825</v>
      </c>
      <c r="J35" s="75">
        <f t="shared" si="1"/>
        <v>1382</v>
      </c>
      <c r="K35" s="47">
        <v>484</v>
      </c>
      <c r="L35" s="47">
        <v>598</v>
      </c>
      <c r="M35" s="75">
        <f t="shared" si="2"/>
        <v>1082</v>
      </c>
      <c r="O35" s="120">
        <f t="shared" si="3"/>
        <v>78.29232995658467</v>
      </c>
    </row>
    <row r="36" spans="1:15" ht="12.75">
      <c r="A36" s="43" t="s">
        <v>62</v>
      </c>
      <c r="B36" s="43"/>
      <c r="C36" s="44"/>
      <c r="D36" s="44"/>
      <c r="E36" s="47">
        <v>300</v>
      </c>
      <c r="F36" s="47">
        <v>200</v>
      </c>
      <c r="G36" s="75">
        <f t="shared" si="0"/>
        <v>500</v>
      </c>
      <c r="H36" s="47">
        <v>13</v>
      </c>
      <c r="I36" s="47">
        <v>39</v>
      </c>
      <c r="J36" s="75">
        <f t="shared" si="1"/>
        <v>52</v>
      </c>
      <c r="K36" s="47">
        <v>12</v>
      </c>
      <c r="L36" s="47">
        <v>0</v>
      </c>
      <c r="M36" s="75">
        <f t="shared" si="2"/>
        <v>12</v>
      </c>
      <c r="O36" s="120">
        <f t="shared" si="3"/>
        <v>23.076923076923077</v>
      </c>
    </row>
    <row r="37" spans="1:15" ht="12.75">
      <c r="A37" s="43" t="s">
        <v>63</v>
      </c>
      <c r="B37" s="43"/>
      <c r="C37" s="44"/>
      <c r="D37" s="44"/>
      <c r="E37" s="47">
        <v>60</v>
      </c>
      <c r="F37" s="47">
        <v>60</v>
      </c>
      <c r="G37" s="75">
        <f t="shared" si="0"/>
        <v>120</v>
      </c>
      <c r="H37" s="47">
        <v>60</v>
      </c>
      <c r="I37" s="47">
        <v>60</v>
      </c>
      <c r="J37" s="75">
        <f t="shared" si="1"/>
        <v>120</v>
      </c>
      <c r="K37" s="47">
        <v>51</v>
      </c>
      <c r="L37" s="47">
        <v>51</v>
      </c>
      <c r="M37" s="75">
        <f t="shared" si="2"/>
        <v>102</v>
      </c>
      <c r="O37" s="120">
        <f t="shared" si="3"/>
        <v>85</v>
      </c>
    </row>
    <row r="38" spans="1:15" ht="12.75">
      <c r="A38" s="43" t="s">
        <v>64</v>
      </c>
      <c r="B38" s="43"/>
      <c r="C38" s="44"/>
      <c r="D38" s="44"/>
      <c r="E38" s="47">
        <v>168</v>
      </c>
      <c r="F38" s="46">
        <v>96</v>
      </c>
      <c r="G38" s="76">
        <f t="shared" si="0"/>
        <v>264</v>
      </c>
      <c r="H38" s="47">
        <v>312</v>
      </c>
      <c r="I38" s="46">
        <v>91</v>
      </c>
      <c r="J38" s="76">
        <f t="shared" si="1"/>
        <v>403</v>
      </c>
      <c r="K38" s="47">
        <v>312</v>
      </c>
      <c r="L38" s="46">
        <v>76</v>
      </c>
      <c r="M38" s="75">
        <f t="shared" si="2"/>
        <v>388</v>
      </c>
      <c r="O38" s="120">
        <f t="shared" si="3"/>
        <v>96.27791563275434</v>
      </c>
    </row>
    <row r="39" spans="1:15" ht="15.75">
      <c r="A39" s="63" t="s">
        <v>65</v>
      </c>
      <c r="B39" s="64"/>
      <c r="C39" s="65"/>
      <c r="D39" s="65"/>
      <c r="E39" s="71">
        <f aca="true" t="shared" si="5" ref="E39:M39">SUM(E25:E38)</f>
        <v>2855</v>
      </c>
      <c r="F39" s="71">
        <f t="shared" si="5"/>
        <v>3878</v>
      </c>
      <c r="G39" s="71">
        <f t="shared" si="5"/>
        <v>6733</v>
      </c>
      <c r="H39" s="71">
        <f t="shared" si="5"/>
        <v>3524</v>
      </c>
      <c r="I39" s="71">
        <f t="shared" si="5"/>
        <v>4174</v>
      </c>
      <c r="J39" s="71">
        <f t="shared" si="5"/>
        <v>7698</v>
      </c>
      <c r="K39" s="71">
        <f t="shared" si="5"/>
        <v>3302</v>
      </c>
      <c r="L39" s="71">
        <f t="shared" si="5"/>
        <v>3430</v>
      </c>
      <c r="M39" s="71">
        <f t="shared" si="5"/>
        <v>6732</v>
      </c>
      <c r="O39" s="125">
        <f t="shared" si="3"/>
        <v>87.45128604832423</v>
      </c>
    </row>
    <row r="40" spans="1:15" ht="13.5" customHeight="1">
      <c r="A40" s="73" t="s">
        <v>86</v>
      </c>
      <c r="B40" s="64"/>
      <c r="C40" s="65"/>
      <c r="D40" s="66"/>
      <c r="E40" s="70">
        <f aca="true" t="shared" si="6" ref="E40:M40">SUM(E19+E24+E39)</f>
        <v>26786</v>
      </c>
      <c r="F40" s="70">
        <f t="shared" si="6"/>
        <v>16084</v>
      </c>
      <c r="G40" s="70">
        <f t="shared" si="6"/>
        <v>42870</v>
      </c>
      <c r="H40" s="70">
        <f t="shared" si="6"/>
        <v>27088</v>
      </c>
      <c r="I40" s="70">
        <f t="shared" si="6"/>
        <v>19316</v>
      </c>
      <c r="J40" s="70">
        <f t="shared" si="6"/>
        <v>46404</v>
      </c>
      <c r="K40" s="70">
        <f t="shared" si="6"/>
        <v>25178</v>
      </c>
      <c r="L40" s="70">
        <f t="shared" si="6"/>
        <v>18433</v>
      </c>
      <c r="M40" s="70">
        <f t="shared" si="6"/>
        <v>43611</v>
      </c>
      <c r="O40" s="125">
        <f t="shared" si="3"/>
        <v>93.98112231704164</v>
      </c>
    </row>
    <row r="41" spans="1:15" ht="13.5" customHeight="1">
      <c r="A41" s="256" t="s">
        <v>102</v>
      </c>
      <c r="B41" s="257"/>
      <c r="C41" s="257"/>
      <c r="D41" s="258"/>
      <c r="E41" s="100">
        <v>0</v>
      </c>
      <c r="F41" s="100">
        <v>0</v>
      </c>
      <c r="G41" s="100">
        <v>0</v>
      </c>
      <c r="H41" s="100">
        <v>277</v>
      </c>
      <c r="I41" s="100">
        <v>277</v>
      </c>
      <c r="J41" s="100">
        <f>SUM(H41+I41)</f>
        <v>554</v>
      </c>
      <c r="K41" s="100">
        <v>277</v>
      </c>
      <c r="L41" s="100">
        <v>277</v>
      </c>
      <c r="M41" s="100">
        <f>SUM(K41:L41)</f>
        <v>554</v>
      </c>
      <c r="O41" s="121">
        <f t="shared" si="3"/>
        <v>100</v>
      </c>
    </row>
    <row r="42" spans="1:15" ht="15">
      <c r="A42" s="245" t="s">
        <v>66</v>
      </c>
      <c r="B42" s="245"/>
      <c r="C42" s="245"/>
      <c r="D42" s="245"/>
      <c r="E42" s="36">
        <v>0</v>
      </c>
      <c r="F42" s="36">
        <v>0</v>
      </c>
      <c r="G42" s="78">
        <v>0</v>
      </c>
      <c r="H42" s="36">
        <v>0</v>
      </c>
      <c r="I42" s="36">
        <v>0</v>
      </c>
      <c r="J42" s="70">
        <f>SUM(H42+I42)</f>
        <v>0</v>
      </c>
      <c r="K42" s="36">
        <v>0</v>
      </c>
      <c r="L42" s="36">
        <v>0</v>
      </c>
      <c r="M42" s="100">
        <f>SUM(K42:L42)</f>
        <v>0</v>
      </c>
      <c r="O42" s="121"/>
    </row>
    <row r="43" spans="1:15" ht="15.75">
      <c r="A43" s="64" t="s">
        <v>67</v>
      </c>
      <c r="B43" s="64"/>
      <c r="C43" s="64"/>
      <c r="D43" s="65"/>
      <c r="E43" s="72">
        <f>SUM(E40+E42)</f>
        <v>26786</v>
      </c>
      <c r="F43" s="72">
        <f>SUM(F40+F42)</f>
        <v>16084</v>
      </c>
      <c r="G43" s="72">
        <f>SUM(G40+G42)</f>
        <v>42870</v>
      </c>
      <c r="H43" s="72">
        <f>SUM(H40+H42+H41)</f>
        <v>27365</v>
      </c>
      <c r="I43" s="72">
        <f>SUM(I40+I42+I41)</f>
        <v>19593</v>
      </c>
      <c r="J43" s="72">
        <f>SUM(J40+J42+J41)</f>
        <v>46958</v>
      </c>
      <c r="K43" s="72">
        <f>SUM(K40+K41+K42)</f>
        <v>25455</v>
      </c>
      <c r="L43" s="72">
        <f>SUM(L40+L41+L42)</f>
        <v>18710</v>
      </c>
      <c r="M43" s="72">
        <f>SUM(M40+M42+M41)</f>
        <v>44165</v>
      </c>
      <c r="O43" s="125">
        <f t="shared" si="3"/>
        <v>94.05213169215043</v>
      </c>
    </row>
  </sheetData>
  <sheetProtection selectLockedCells="1" selectUnlockedCells="1"/>
  <mergeCells count="16">
    <mergeCell ref="A42:D42"/>
    <mergeCell ref="F13:G13"/>
    <mergeCell ref="E14:F14"/>
    <mergeCell ref="A29:D29"/>
    <mergeCell ref="A14:D15"/>
    <mergeCell ref="A22:D22"/>
    <mergeCell ref="A41:D41"/>
    <mergeCell ref="A23:D23"/>
    <mergeCell ref="D1:I1"/>
    <mergeCell ref="I13:J13"/>
    <mergeCell ref="K14:O14"/>
    <mergeCell ref="A2:O2"/>
    <mergeCell ref="L13:O13"/>
    <mergeCell ref="A7:O8"/>
    <mergeCell ref="H14:I14"/>
    <mergeCell ref="B3:O3"/>
  </mergeCells>
  <printOptions/>
  <pageMargins left="1.4173228346456694" right="0.7480314960629921" top="0.984251968503937" bottom="0.984251968503937" header="0.5118110236220472" footer="0.5118110236220472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="75" zoomScaleNormal="75" zoomScalePageLayoutView="0" workbookViewId="0" topLeftCell="A1">
      <selection activeCell="A3" sqref="A3:L3"/>
    </sheetView>
  </sheetViews>
  <sheetFormatPr defaultColWidth="9.140625" defaultRowHeight="19.5" customHeight="1"/>
  <cols>
    <col min="1" max="1" width="54.421875" style="0" customWidth="1"/>
    <col min="2" max="2" width="12.57421875" style="0" customWidth="1"/>
    <col min="3" max="3" width="10.7109375" style="0" customWidth="1"/>
    <col min="4" max="4" width="10.8515625" style="0" customWidth="1"/>
    <col min="5" max="5" width="10.57421875" style="0" customWidth="1"/>
    <col min="6" max="6" width="13.421875" style="0" customWidth="1"/>
    <col min="7" max="7" width="11.28125" style="0" customWidth="1"/>
    <col min="8" max="8" width="11.8515625" style="0" customWidth="1"/>
    <col min="9" max="9" width="9.8515625" style="0" customWidth="1"/>
    <col min="10" max="10" width="14.28125" style="0" customWidth="1"/>
    <col min="11" max="11" width="10.8515625" style="0" customWidth="1"/>
    <col min="12" max="12" width="1.421875" style="0" customWidth="1"/>
    <col min="13" max="17" width="0" style="0" hidden="1" customWidth="1"/>
    <col min="19" max="19" width="1.28515625" style="0" customWidth="1"/>
  </cols>
  <sheetData>
    <row r="1" spans="6:12" ht="12.75" customHeight="1">
      <c r="F1" s="212"/>
      <c r="G1" s="212"/>
      <c r="H1" s="212"/>
      <c r="I1" s="212"/>
      <c r="J1" s="212"/>
      <c r="K1" s="212"/>
      <c r="L1" s="212"/>
    </row>
    <row r="2" spans="6:12" ht="12.75" customHeight="1">
      <c r="F2" s="218"/>
      <c r="G2" s="218"/>
      <c r="H2" s="218"/>
      <c r="I2" s="218"/>
      <c r="J2" s="218"/>
      <c r="K2" s="218"/>
      <c r="L2" s="218"/>
    </row>
    <row r="3" spans="1:12" ht="12.75" customHeight="1">
      <c r="A3" s="267" t="s">
        <v>252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2.75" customHeight="1">
      <c r="A4" s="49"/>
      <c r="B4" s="49"/>
      <c r="C4" s="49"/>
      <c r="D4" s="49"/>
      <c r="E4" s="49"/>
      <c r="F4" s="49"/>
      <c r="G4" s="49"/>
      <c r="H4" s="49"/>
      <c r="I4" s="50"/>
      <c r="J4" s="50"/>
      <c r="K4" s="51"/>
      <c r="L4" s="49"/>
    </row>
    <row r="5" spans="1:13" ht="12.75" customHeight="1">
      <c r="A5" s="220" t="s">
        <v>68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M5" s="17"/>
    </row>
    <row r="6" spans="1:12" ht="15" customHeight="1">
      <c r="A6" s="243" t="s">
        <v>108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49"/>
    </row>
    <row r="7" spans="1:12" ht="12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49"/>
    </row>
    <row r="8" spans="1:12" ht="12.75" customHeight="1">
      <c r="A8" s="51"/>
      <c r="B8" s="51"/>
      <c r="C8" s="51"/>
      <c r="D8" s="51"/>
      <c r="E8" s="51"/>
      <c r="F8" s="51"/>
      <c r="G8" s="51"/>
      <c r="H8" s="51"/>
      <c r="I8" s="267" t="s">
        <v>1</v>
      </c>
      <c r="J8" s="267"/>
      <c r="K8" s="267"/>
      <c r="L8" s="49"/>
    </row>
    <row r="9" spans="1:12" ht="12.7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49"/>
    </row>
    <row r="10" spans="1:12" ht="30" customHeight="1">
      <c r="A10" s="247" t="s">
        <v>42</v>
      </c>
      <c r="B10" s="265"/>
      <c r="C10" s="263" t="s">
        <v>69</v>
      </c>
      <c r="D10" s="263"/>
      <c r="E10" s="263"/>
      <c r="F10" s="263"/>
      <c r="G10" s="263"/>
      <c r="H10" s="263"/>
      <c r="I10" s="263"/>
      <c r="J10" s="264" t="s">
        <v>107</v>
      </c>
      <c r="K10" s="264" t="s">
        <v>70</v>
      </c>
      <c r="L10" s="49"/>
    </row>
    <row r="11" spans="1:19" ht="62.25" customHeight="1">
      <c r="A11" s="250"/>
      <c r="B11" s="266"/>
      <c r="C11" s="53" t="s">
        <v>90</v>
      </c>
      <c r="D11" s="53" t="s">
        <v>89</v>
      </c>
      <c r="E11" s="53" t="s">
        <v>88</v>
      </c>
      <c r="F11" s="53" t="s">
        <v>87</v>
      </c>
      <c r="G11" s="53" t="s">
        <v>91</v>
      </c>
      <c r="H11" s="53" t="s">
        <v>109</v>
      </c>
      <c r="I11" s="52" t="s">
        <v>92</v>
      </c>
      <c r="J11" s="264"/>
      <c r="K11" s="264"/>
      <c r="L11" s="49"/>
      <c r="S11" s="54"/>
    </row>
    <row r="12" spans="1:12" ht="19.5" customHeight="1">
      <c r="A12" s="263" t="s">
        <v>71</v>
      </c>
      <c r="B12" s="95" t="s">
        <v>4</v>
      </c>
      <c r="C12" s="55">
        <v>1982</v>
      </c>
      <c r="D12" s="55">
        <v>462</v>
      </c>
      <c r="E12" s="55">
        <v>0</v>
      </c>
      <c r="F12" s="55"/>
      <c r="G12" s="55"/>
      <c r="H12" s="55"/>
      <c r="I12" s="55"/>
      <c r="J12" s="56">
        <f>SUM(C12:I12)</f>
        <v>2444</v>
      </c>
      <c r="K12" s="57">
        <v>1</v>
      </c>
      <c r="L12" s="49"/>
    </row>
    <row r="13" spans="1:12" ht="19.5" customHeight="1">
      <c r="A13" s="263"/>
      <c r="B13" s="79" t="s">
        <v>3</v>
      </c>
      <c r="C13" s="55">
        <v>3501</v>
      </c>
      <c r="D13" s="55">
        <v>749</v>
      </c>
      <c r="E13" s="55">
        <v>0</v>
      </c>
      <c r="F13" s="55"/>
      <c r="G13" s="55"/>
      <c r="H13" s="55"/>
      <c r="I13" s="55"/>
      <c r="J13" s="56">
        <f>SUM(C13:I13)</f>
        <v>4250</v>
      </c>
      <c r="K13" s="57">
        <v>1</v>
      </c>
      <c r="L13" s="49"/>
    </row>
    <row r="14" spans="1:12" ht="19.5" customHeight="1">
      <c r="A14" s="263"/>
      <c r="B14" s="79" t="s">
        <v>43</v>
      </c>
      <c r="C14" s="55">
        <f aca="true" t="shared" si="0" ref="C14:I14">SUM(C12:C13)</f>
        <v>5483</v>
      </c>
      <c r="D14" s="55">
        <f t="shared" si="0"/>
        <v>1211</v>
      </c>
      <c r="E14" s="55">
        <f t="shared" si="0"/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>(J12+J13)</f>
        <v>6694</v>
      </c>
      <c r="K14" s="57"/>
      <c r="L14" s="49"/>
    </row>
    <row r="15" spans="1:12" ht="19.5" customHeight="1">
      <c r="A15" s="263" t="s">
        <v>72</v>
      </c>
      <c r="B15" s="95" t="s">
        <v>4</v>
      </c>
      <c r="C15" s="55">
        <v>8885</v>
      </c>
      <c r="D15" s="55">
        <v>2283</v>
      </c>
      <c r="E15" s="55">
        <v>3246</v>
      </c>
      <c r="F15" s="55"/>
      <c r="G15" s="55"/>
      <c r="H15" s="55">
        <v>277</v>
      </c>
      <c r="I15" s="55"/>
      <c r="J15" s="56">
        <f>SUM(C15:I15)</f>
        <v>14691</v>
      </c>
      <c r="K15" s="57">
        <v>3</v>
      </c>
      <c r="L15" s="49"/>
    </row>
    <row r="16" spans="1:12" ht="19.5" customHeight="1">
      <c r="A16" s="263"/>
      <c r="B16" s="79" t="s">
        <v>3</v>
      </c>
      <c r="C16" s="55">
        <v>13512</v>
      </c>
      <c r="D16" s="55">
        <v>3287</v>
      </c>
      <c r="E16" s="58">
        <v>3202</v>
      </c>
      <c r="F16" s="55"/>
      <c r="G16" s="55"/>
      <c r="H16" s="55">
        <v>277</v>
      </c>
      <c r="I16" s="58"/>
      <c r="J16" s="56">
        <f>SUM(C16:I16)</f>
        <v>20278</v>
      </c>
      <c r="K16" s="57">
        <v>6</v>
      </c>
      <c r="L16" s="49"/>
    </row>
    <row r="17" spans="1:12" ht="19.5" customHeight="1">
      <c r="A17" s="263"/>
      <c r="B17" s="79" t="s">
        <v>43</v>
      </c>
      <c r="C17" s="55">
        <f aca="true" t="shared" si="1" ref="C17:I17">SUM(C15:C16)</f>
        <v>22397</v>
      </c>
      <c r="D17" s="55">
        <f t="shared" si="1"/>
        <v>5570</v>
      </c>
      <c r="E17" s="55">
        <f t="shared" si="1"/>
        <v>6448</v>
      </c>
      <c r="F17" s="55">
        <f t="shared" si="1"/>
        <v>0</v>
      </c>
      <c r="G17" s="55">
        <f t="shared" si="1"/>
        <v>0</v>
      </c>
      <c r="H17" s="55">
        <f t="shared" si="1"/>
        <v>554</v>
      </c>
      <c r="I17" s="55">
        <f t="shared" si="1"/>
        <v>0</v>
      </c>
      <c r="J17" s="55">
        <f>(J15+J16)</f>
        <v>34969</v>
      </c>
      <c r="K17" s="57"/>
      <c r="L17" s="49"/>
    </row>
    <row r="18" spans="1:12" ht="19.5" customHeight="1">
      <c r="A18" s="263" t="s">
        <v>101</v>
      </c>
      <c r="B18" s="95" t="s">
        <v>4</v>
      </c>
      <c r="C18" s="55">
        <v>1102</v>
      </c>
      <c r="D18" s="55">
        <v>288</v>
      </c>
      <c r="E18" s="55">
        <v>185</v>
      </c>
      <c r="F18" s="55"/>
      <c r="G18" s="55"/>
      <c r="H18" s="55"/>
      <c r="I18" s="55"/>
      <c r="J18" s="55">
        <f>SUM(C18:I18)</f>
        <v>1575</v>
      </c>
      <c r="K18" s="57"/>
      <c r="L18" s="49"/>
    </row>
    <row r="19" spans="1:12" ht="19.5" customHeight="1">
      <c r="A19" s="263"/>
      <c r="B19" s="79" t="s">
        <v>3</v>
      </c>
      <c r="C19" s="55">
        <v>672</v>
      </c>
      <c r="D19" s="55">
        <v>156</v>
      </c>
      <c r="E19" s="55">
        <v>99</v>
      </c>
      <c r="F19" s="55"/>
      <c r="G19" s="55"/>
      <c r="H19" s="55"/>
      <c r="I19" s="55"/>
      <c r="J19" s="55">
        <f>SUM(C19:I19)</f>
        <v>927</v>
      </c>
      <c r="K19" s="57"/>
      <c r="L19" s="49"/>
    </row>
    <row r="20" spans="1:12" ht="19.5" customHeight="1">
      <c r="A20" s="263"/>
      <c r="B20" s="79" t="s">
        <v>43</v>
      </c>
      <c r="C20" s="55">
        <f>SUM(C18:C19)</f>
        <v>1774</v>
      </c>
      <c r="D20" s="55">
        <f aca="true" t="shared" si="2" ref="D20:J20">SUM(D18:D19)</f>
        <v>444</v>
      </c>
      <c r="E20" s="55">
        <f t="shared" si="2"/>
        <v>284</v>
      </c>
      <c r="F20" s="55">
        <f t="shared" si="2"/>
        <v>0</v>
      </c>
      <c r="G20" s="55">
        <f t="shared" si="2"/>
        <v>0</v>
      </c>
      <c r="H20" s="55">
        <f t="shared" si="2"/>
        <v>0</v>
      </c>
      <c r="I20" s="55">
        <f t="shared" si="2"/>
        <v>0</v>
      </c>
      <c r="J20" s="55">
        <f t="shared" si="2"/>
        <v>2502</v>
      </c>
      <c r="K20" s="57"/>
      <c r="L20" s="49"/>
    </row>
    <row r="21" spans="1:12" ht="19.5" customHeight="1">
      <c r="A21" s="262" t="s">
        <v>73</v>
      </c>
      <c r="B21" s="95" t="s">
        <v>4</v>
      </c>
      <c r="C21" s="59">
        <f aca="true" t="shared" si="3" ref="C21:I22">(C12+C15+C18)</f>
        <v>11969</v>
      </c>
      <c r="D21" s="59">
        <f t="shared" si="3"/>
        <v>3033</v>
      </c>
      <c r="E21" s="59">
        <f t="shared" si="3"/>
        <v>3431</v>
      </c>
      <c r="F21" s="59">
        <f t="shared" si="3"/>
        <v>0</v>
      </c>
      <c r="G21" s="59">
        <f t="shared" si="3"/>
        <v>0</v>
      </c>
      <c r="H21" s="59">
        <f t="shared" si="3"/>
        <v>277</v>
      </c>
      <c r="I21" s="59">
        <f t="shared" si="3"/>
        <v>0</v>
      </c>
      <c r="J21" s="59">
        <f>SUM(C21:I21)</f>
        <v>18710</v>
      </c>
      <c r="K21" s="60">
        <f>SUM(K11:K16)</f>
        <v>11</v>
      </c>
      <c r="L21" s="49"/>
    </row>
    <row r="22" spans="1:11" ht="19.5" customHeight="1">
      <c r="A22" s="262"/>
      <c r="B22" s="79" t="s">
        <v>3</v>
      </c>
      <c r="C22" s="59">
        <f t="shared" si="3"/>
        <v>17685</v>
      </c>
      <c r="D22" s="59">
        <f t="shared" si="3"/>
        <v>4192</v>
      </c>
      <c r="E22" s="59">
        <f t="shared" si="3"/>
        <v>3301</v>
      </c>
      <c r="F22" s="59">
        <f t="shared" si="3"/>
        <v>0</v>
      </c>
      <c r="G22" s="59">
        <f t="shared" si="3"/>
        <v>0</v>
      </c>
      <c r="H22" s="59">
        <f t="shared" si="3"/>
        <v>277</v>
      </c>
      <c r="I22" s="59">
        <f t="shared" si="3"/>
        <v>0</v>
      </c>
      <c r="J22" s="59">
        <f>SUM(C22:I22)</f>
        <v>25455</v>
      </c>
      <c r="K22" s="61"/>
    </row>
    <row r="23" spans="1:11" ht="19.5" customHeight="1">
      <c r="A23" s="262"/>
      <c r="B23" s="79" t="s">
        <v>43</v>
      </c>
      <c r="C23" s="59">
        <f>SUM(C21+C22)</f>
        <v>29654</v>
      </c>
      <c r="D23" s="59">
        <f>SUM(D21+D22)</f>
        <v>7225</v>
      </c>
      <c r="E23" s="99">
        <f>SUM(E21+E22)</f>
        <v>6732</v>
      </c>
      <c r="F23" s="59">
        <f>SUM(F16+F22)</f>
        <v>0</v>
      </c>
      <c r="G23" s="59">
        <f>SUM(G16+G22)</f>
        <v>0</v>
      </c>
      <c r="H23" s="59">
        <f>SUM(H16+H22)</f>
        <v>554</v>
      </c>
      <c r="I23" s="59">
        <f>SUM(I21+I22)</f>
        <v>0</v>
      </c>
      <c r="J23" s="59">
        <f>SUM(J21+J22)</f>
        <v>44165</v>
      </c>
      <c r="K23" s="60">
        <f>SUM(K21+K22)</f>
        <v>11</v>
      </c>
    </row>
    <row r="24" ht="19.5" customHeight="1">
      <c r="B24" s="3"/>
    </row>
  </sheetData>
  <sheetProtection selectLockedCells="1" selectUnlockedCells="1"/>
  <mergeCells count="14">
    <mergeCell ref="F1:L1"/>
    <mergeCell ref="F2:L2"/>
    <mergeCell ref="A5:K5"/>
    <mergeCell ref="A3:L3"/>
    <mergeCell ref="A21:A23"/>
    <mergeCell ref="A6:K6"/>
    <mergeCell ref="C10:I10"/>
    <mergeCell ref="J10:J11"/>
    <mergeCell ref="K10:K11"/>
    <mergeCell ref="A10:B11"/>
    <mergeCell ref="A12:A14"/>
    <mergeCell ref="A15:A17"/>
    <mergeCell ref="A18:A20"/>
    <mergeCell ref="I8:K8"/>
  </mergeCells>
  <printOptions horizontalCentered="1"/>
  <pageMargins left="0.26" right="0.2362204724409449" top="0.6692913385826772" bottom="0.5118110236220472" header="0.5118110236220472" footer="0.5118110236220472"/>
  <pageSetup horizontalDpi="300" verticalDpi="300" orientation="portrait" paperSize="9" scale="52" r:id="rId1"/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.140625" style="0" customWidth="1"/>
    <col min="2" max="2" width="58.00390625" style="0" customWidth="1"/>
    <col min="3" max="3" width="27.140625" style="0" hidden="1" customWidth="1"/>
    <col min="4" max="4" width="0.2890625" style="0" hidden="1" customWidth="1"/>
    <col min="5" max="5" width="12.00390625" style="0" customWidth="1"/>
  </cols>
  <sheetData>
    <row r="1" spans="1:6" ht="15">
      <c r="A1" s="267"/>
      <c r="B1" s="267"/>
      <c r="C1" s="267"/>
      <c r="D1" s="267"/>
      <c r="E1" s="267"/>
      <c r="F1" s="51"/>
    </row>
    <row r="2" spans="1:6" ht="15">
      <c r="A2" s="267" t="s">
        <v>253</v>
      </c>
      <c r="B2" s="267"/>
      <c r="C2" s="267"/>
      <c r="D2" s="267"/>
      <c r="E2" s="267"/>
      <c r="F2" s="51"/>
    </row>
    <row r="4" spans="1:6" ht="12.75" customHeight="1">
      <c r="A4" s="221" t="s">
        <v>245</v>
      </c>
      <c r="B4" s="221"/>
      <c r="C4" s="221"/>
      <c r="D4" s="221"/>
      <c r="E4" s="221"/>
      <c r="F4" s="34"/>
    </row>
    <row r="5" spans="1:6" ht="19.5" customHeight="1">
      <c r="A5" s="221"/>
      <c r="B5" s="221"/>
      <c r="C5" s="221"/>
      <c r="D5" s="221"/>
      <c r="E5" s="221"/>
      <c r="F5" s="34"/>
    </row>
    <row r="6" spans="2:6" ht="10.5" customHeight="1">
      <c r="B6" s="107"/>
      <c r="C6" s="107"/>
      <c r="D6" s="107"/>
      <c r="E6" s="107"/>
      <c r="F6" s="107"/>
    </row>
    <row r="7" spans="2:6" ht="11.25" customHeight="1">
      <c r="B7" s="107"/>
      <c r="C7" s="107"/>
      <c r="D7" s="107"/>
      <c r="E7" s="107"/>
      <c r="F7" s="107"/>
    </row>
    <row r="8" spans="2:6" ht="12.75" customHeight="1">
      <c r="B8" s="107"/>
      <c r="C8" s="107"/>
      <c r="D8" s="107"/>
      <c r="E8" s="107"/>
      <c r="F8" s="107"/>
    </row>
    <row r="9" spans="2:6" ht="7.5" customHeight="1">
      <c r="B9" s="107"/>
      <c r="C9" s="107"/>
      <c r="D9" s="107"/>
      <c r="E9" s="107"/>
      <c r="F9" s="107"/>
    </row>
    <row r="10" spans="2:6" ht="9.75" customHeight="1">
      <c r="B10" s="107"/>
      <c r="C10" s="107"/>
      <c r="D10" s="107"/>
      <c r="E10" s="107"/>
      <c r="F10" s="107"/>
    </row>
    <row r="11" ht="8.25" customHeight="1"/>
    <row r="12" spans="1:6" ht="12.75">
      <c r="A12" s="219" t="s">
        <v>1</v>
      </c>
      <c r="B12" s="219"/>
      <c r="C12" s="219"/>
      <c r="D12" s="219"/>
      <c r="E12" s="219"/>
      <c r="F12" s="2"/>
    </row>
    <row r="13" ht="15" customHeight="1"/>
    <row r="14" spans="1:5" ht="15.75">
      <c r="A14" s="109"/>
      <c r="B14" s="126" t="s">
        <v>112</v>
      </c>
      <c r="C14" s="124"/>
      <c r="D14" s="124"/>
      <c r="E14" s="127" t="s">
        <v>113</v>
      </c>
    </row>
    <row r="15" spans="1:5" ht="15">
      <c r="A15" s="128" t="s">
        <v>114</v>
      </c>
      <c r="B15" s="129" t="s">
        <v>115</v>
      </c>
      <c r="C15" s="130">
        <v>1</v>
      </c>
      <c r="D15" s="130">
        <v>1</v>
      </c>
      <c r="E15" s="131">
        <v>2493</v>
      </c>
    </row>
    <row r="16" spans="1:5" ht="15">
      <c r="A16" s="128" t="s">
        <v>116</v>
      </c>
      <c r="B16" s="129" t="s">
        <v>117</v>
      </c>
      <c r="C16" s="130">
        <v>2</v>
      </c>
      <c r="D16" s="130">
        <v>2</v>
      </c>
      <c r="E16" s="131">
        <v>44165</v>
      </c>
    </row>
    <row r="17" spans="1:5" ht="15">
      <c r="A17" s="132" t="s">
        <v>118</v>
      </c>
      <c r="B17" s="133" t="s">
        <v>119</v>
      </c>
      <c r="C17" s="134">
        <v>3</v>
      </c>
      <c r="D17" s="134">
        <v>3</v>
      </c>
      <c r="E17" s="135">
        <v>-44672</v>
      </c>
    </row>
    <row r="18" spans="1:5" ht="15">
      <c r="A18" s="128" t="s">
        <v>120</v>
      </c>
      <c r="B18" s="129" t="s">
        <v>121</v>
      </c>
      <c r="C18" s="130">
        <v>4</v>
      </c>
      <c r="D18" s="130">
        <v>4</v>
      </c>
      <c r="E18" s="131">
        <v>42273</v>
      </c>
    </row>
    <row r="19" spans="1:5" ht="15">
      <c r="A19" s="128" t="s">
        <v>122</v>
      </c>
      <c r="B19" s="129" t="s">
        <v>123</v>
      </c>
      <c r="C19" s="130">
        <v>5</v>
      </c>
      <c r="D19" s="130">
        <v>5</v>
      </c>
      <c r="E19" s="131">
        <v>0</v>
      </c>
    </row>
    <row r="20" spans="1:5" ht="15">
      <c r="A20" s="132" t="s">
        <v>124</v>
      </c>
      <c r="B20" s="133" t="s">
        <v>125</v>
      </c>
      <c r="C20" s="134">
        <v>6</v>
      </c>
      <c r="D20" s="134">
        <v>6</v>
      </c>
      <c r="E20" s="135">
        <v>42273</v>
      </c>
    </row>
    <row r="21" spans="1:5" ht="15">
      <c r="A21" s="132" t="s">
        <v>126</v>
      </c>
      <c r="B21" s="133" t="s">
        <v>127</v>
      </c>
      <c r="C21" s="134">
        <v>7</v>
      </c>
      <c r="D21" s="134">
        <v>7</v>
      </c>
      <c r="E21" s="135">
        <v>601</v>
      </c>
    </row>
    <row r="22" spans="1:5" ht="15">
      <c r="A22" s="128" t="s">
        <v>128</v>
      </c>
      <c r="B22" s="129" t="s">
        <v>129</v>
      </c>
      <c r="C22" s="130">
        <v>8</v>
      </c>
      <c r="D22" s="130">
        <v>8</v>
      </c>
      <c r="E22" s="131">
        <v>0</v>
      </c>
    </row>
    <row r="23" spans="1:5" ht="15">
      <c r="A23" s="128" t="s">
        <v>130</v>
      </c>
      <c r="B23" s="129" t="s">
        <v>131</v>
      </c>
      <c r="C23" s="130">
        <v>9</v>
      </c>
      <c r="D23" s="130">
        <v>9</v>
      </c>
      <c r="E23" s="131">
        <v>0</v>
      </c>
    </row>
    <row r="24" spans="1:5" ht="15">
      <c r="A24" s="136" t="s">
        <v>132</v>
      </c>
      <c r="B24" s="133" t="s">
        <v>133</v>
      </c>
      <c r="C24" s="134">
        <v>10</v>
      </c>
      <c r="D24" s="134">
        <v>10</v>
      </c>
      <c r="E24" s="135">
        <v>0</v>
      </c>
    </row>
    <row r="25" spans="1:5" ht="15">
      <c r="A25" s="128" t="s">
        <v>134</v>
      </c>
      <c r="B25" s="129" t="s">
        <v>135</v>
      </c>
      <c r="C25" s="130">
        <v>11</v>
      </c>
      <c r="D25" s="130">
        <v>11</v>
      </c>
      <c r="E25" s="131">
        <v>0</v>
      </c>
    </row>
    <row r="26" spans="1:5" ht="15">
      <c r="A26" s="128" t="s">
        <v>136</v>
      </c>
      <c r="B26" s="129" t="s">
        <v>137</v>
      </c>
      <c r="C26" s="130">
        <v>12</v>
      </c>
      <c r="D26" s="130">
        <v>12</v>
      </c>
      <c r="E26" s="131">
        <v>0</v>
      </c>
    </row>
    <row r="27" spans="1:5" ht="15">
      <c r="A27" s="136" t="s">
        <v>138</v>
      </c>
      <c r="B27" s="133" t="s">
        <v>139</v>
      </c>
      <c r="C27" s="134">
        <v>13</v>
      </c>
      <c r="D27" s="134">
        <v>13</v>
      </c>
      <c r="E27" s="135">
        <v>0</v>
      </c>
    </row>
    <row r="28" spans="1:5" ht="15">
      <c r="A28" s="136" t="s">
        <v>140</v>
      </c>
      <c r="B28" s="133" t="s">
        <v>141</v>
      </c>
      <c r="C28" s="134">
        <v>14</v>
      </c>
      <c r="D28" s="134">
        <v>14</v>
      </c>
      <c r="E28" s="135">
        <v>0</v>
      </c>
    </row>
    <row r="29" spans="1:5" ht="15.75">
      <c r="A29" s="136" t="s">
        <v>142</v>
      </c>
      <c r="B29" s="137" t="s">
        <v>143</v>
      </c>
      <c r="C29" s="138">
        <v>15</v>
      </c>
      <c r="D29" s="138">
        <v>15</v>
      </c>
      <c r="E29" s="139">
        <v>601</v>
      </c>
    </row>
    <row r="30" spans="1:5" ht="15">
      <c r="A30" s="136" t="s">
        <v>144</v>
      </c>
      <c r="B30" s="133" t="s">
        <v>145</v>
      </c>
      <c r="C30" s="134">
        <v>16</v>
      </c>
      <c r="D30" s="134">
        <v>16</v>
      </c>
      <c r="E30" s="135">
        <v>244</v>
      </c>
    </row>
    <row r="31" spans="1:5" ht="15">
      <c r="A31" s="136" t="s">
        <v>146</v>
      </c>
      <c r="B31" s="133" t="s">
        <v>147</v>
      </c>
      <c r="C31" s="134">
        <v>17</v>
      </c>
      <c r="D31" s="134">
        <v>17</v>
      </c>
      <c r="E31" s="135">
        <f>SUM(E29-E30)</f>
        <v>357</v>
      </c>
    </row>
    <row r="32" spans="1:5" ht="15">
      <c r="A32" s="136" t="s">
        <v>148</v>
      </c>
      <c r="B32" s="133" t="s">
        <v>149</v>
      </c>
      <c r="C32" s="134">
        <v>18</v>
      </c>
      <c r="D32" s="134">
        <v>18</v>
      </c>
      <c r="E32" s="135">
        <v>0</v>
      </c>
    </row>
    <row r="33" spans="1:5" ht="15">
      <c r="A33" s="140" t="s">
        <v>150</v>
      </c>
      <c r="B33" s="141" t="s">
        <v>151</v>
      </c>
      <c r="C33" s="142">
        <v>19</v>
      </c>
      <c r="D33" s="142">
        <v>19</v>
      </c>
      <c r="E33" s="143">
        <v>0</v>
      </c>
    </row>
  </sheetData>
  <sheetProtection/>
  <mergeCells count="4">
    <mergeCell ref="A4:E5"/>
    <mergeCell ref="A1:E1"/>
    <mergeCell ref="A2:E2"/>
    <mergeCell ref="A12:E1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51.00390625" style="0" customWidth="1"/>
    <col min="2" max="2" width="15.28125" style="0" customWidth="1"/>
    <col min="3" max="3" width="15.8515625" style="0" customWidth="1"/>
    <col min="4" max="4" width="2.28125" style="0" customWidth="1"/>
  </cols>
  <sheetData>
    <row r="1" spans="1:3" ht="12.75">
      <c r="A1" s="219"/>
      <c r="B1" s="219"/>
      <c r="C1" s="219"/>
    </row>
    <row r="2" spans="1:3" ht="12.75">
      <c r="A2" s="219" t="s">
        <v>254</v>
      </c>
      <c r="B2" s="219"/>
      <c r="C2" s="219"/>
    </row>
    <row r="5" spans="1:3" ht="34.5" customHeight="1">
      <c r="A5" s="275" t="s">
        <v>246</v>
      </c>
      <c r="B5" s="275"/>
      <c r="C5" s="275"/>
    </row>
    <row r="7" spans="2:3" ht="12.75">
      <c r="B7" s="219" t="s">
        <v>1</v>
      </c>
      <c r="C7" s="219"/>
    </row>
    <row r="8" ht="2.25" customHeight="1">
      <c r="C8" t="s">
        <v>1</v>
      </c>
    </row>
    <row r="9" spans="1:3" ht="12.75">
      <c r="A9" s="276" t="s">
        <v>42</v>
      </c>
      <c r="B9" s="276" t="s">
        <v>152</v>
      </c>
      <c r="C9" s="276" t="s">
        <v>153</v>
      </c>
    </row>
    <row r="10" spans="1:3" ht="26.25" customHeight="1">
      <c r="A10" s="277"/>
      <c r="B10" s="277"/>
      <c r="C10" s="277"/>
    </row>
    <row r="11" spans="1:3" ht="12.75">
      <c r="A11" s="247" t="s">
        <v>154</v>
      </c>
      <c r="B11" s="268"/>
      <c r="C11" s="269"/>
    </row>
    <row r="12" spans="1:3" ht="15" customHeight="1">
      <c r="A12" s="270"/>
      <c r="B12" s="243"/>
      <c r="C12" s="271"/>
    </row>
    <row r="13" spans="1:3" ht="15" customHeight="1">
      <c r="A13" s="272"/>
      <c r="B13" s="273"/>
      <c r="C13" s="274"/>
    </row>
    <row r="14" spans="1:3" ht="12.75">
      <c r="A14" s="144" t="s">
        <v>155</v>
      </c>
      <c r="B14" s="61">
        <f>SUM(B15:B18)</f>
        <v>4398</v>
      </c>
      <c r="C14" s="61">
        <f>SUM(C15:C18)</f>
        <v>3931</v>
      </c>
    </row>
    <row r="15" spans="1:3" ht="12.75">
      <c r="A15" s="145" t="s">
        <v>156</v>
      </c>
      <c r="B15" s="146">
        <v>0</v>
      </c>
      <c r="C15" s="146">
        <v>388</v>
      </c>
    </row>
    <row r="16" spans="1:3" ht="12.75">
      <c r="A16" s="145" t="s">
        <v>157</v>
      </c>
      <c r="B16" s="146">
        <v>4398</v>
      </c>
      <c r="C16" s="146">
        <v>3543</v>
      </c>
    </row>
    <row r="17" spans="1:3" ht="12.75">
      <c r="A17" s="145" t="s">
        <v>158</v>
      </c>
      <c r="B17" s="146">
        <v>0</v>
      </c>
      <c r="C17" s="146">
        <v>0</v>
      </c>
    </row>
    <row r="18" spans="1:3" ht="12.75">
      <c r="A18" s="145" t="s">
        <v>159</v>
      </c>
      <c r="B18" s="146">
        <v>0</v>
      </c>
      <c r="C18" s="146">
        <v>0</v>
      </c>
    </row>
    <row r="19" spans="1:3" ht="12.75">
      <c r="A19" s="144" t="s">
        <v>160</v>
      </c>
      <c r="B19" s="61">
        <f>SUM(B20:B21)</f>
        <v>0</v>
      </c>
      <c r="C19" s="61">
        <f>SUM(C20:C21)</f>
        <v>0</v>
      </c>
    </row>
    <row r="20" spans="1:3" ht="12.75">
      <c r="A20" s="145" t="s">
        <v>161</v>
      </c>
      <c r="B20" s="146">
        <v>0</v>
      </c>
      <c r="C20" s="146">
        <v>0</v>
      </c>
    </row>
    <row r="21" spans="1:3" ht="12.75">
      <c r="A21" s="145" t="s">
        <v>162</v>
      </c>
      <c r="B21" s="146">
        <v>0</v>
      </c>
      <c r="C21" s="146">
        <v>0</v>
      </c>
    </row>
    <row r="22" spans="1:3" ht="12.75">
      <c r="A22" s="147" t="s">
        <v>163</v>
      </c>
      <c r="B22" s="148">
        <v>126</v>
      </c>
      <c r="C22" s="149">
        <v>592</v>
      </c>
    </row>
    <row r="23" spans="1:3" ht="12.75">
      <c r="A23" s="109" t="s">
        <v>164</v>
      </c>
      <c r="B23" s="150">
        <v>0</v>
      </c>
      <c r="C23" s="149">
        <v>143</v>
      </c>
    </row>
    <row r="24" spans="1:3" ht="12.75">
      <c r="A24" s="147" t="s">
        <v>165</v>
      </c>
      <c r="B24" s="148">
        <v>0</v>
      </c>
      <c r="C24" s="149">
        <v>0</v>
      </c>
    </row>
    <row r="25" spans="1:3" ht="12.75">
      <c r="A25" s="151" t="s">
        <v>166</v>
      </c>
      <c r="B25" s="152">
        <v>0</v>
      </c>
      <c r="C25" s="119">
        <v>97</v>
      </c>
    </row>
    <row r="26" spans="1:3" ht="12.75">
      <c r="A26" s="153" t="s">
        <v>167</v>
      </c>
      <c r="B26" s="90">
        <f>SUM(B14+B19+B22+B23+B24+B25)</f>
        <v>4524</v>
      </c>
      <c r="C26" s="90">
        <f>SUM(C14+C19+C22+C23+C24+C25)</f>
        <v>4763</v>
      </c>
    </row>
    <row r="27" spans="1:3" ht="12.75">
      <c r="A27" s="247" t="s">
        <v>168</v>
      </c>
      <c r="B27" s="268"/>
      <c r="C27" s="269"/>
    </row>
    <row r="28" spans="1:3" ht="15" customHeight="1">
      <c r="A28" s="270"/>
      <c r="B28" s="243"/>
      <c r="C28" s="271"/>
    </row>
    <row r="29" spans="1:3" ht="15" customHeight="1">
      <c r="A29" s="272"/>
      <c r="B29" s="273"/>
      <c r="C29" s="274"/>
    </row>
    <row r="30" spans="1:3" ht="12.75">
      <c r="A30" s="144" t="s">
        <v>169</v>
      </c>
      <c r="B30" s="61">
        <f>SUM(B31:B36)</f>
        <v>3781</v>
      </c>
      <c r="C30" s="61">
        <f>SUM(C31:C36)</f>
        <v>1996</v>
      </c>
    </row>
    <row r="31" spans="1:3" ht="12.75">
      <c r="A31" s="145" t="s">
        <v>170</v>
      </c>
      <c r="B31" s="146">
        <v>5893</v>
      </c>
      <c r="C31" s="154">
        <v>5893</v>
      </c>
    </row>
    <row r="32" spans="1:3" ht="12.75">
      <c r="A32" s="145" t="s">
        <v>171</v>
      </c>
      <c r="B32" s="146">
        <v>0</v>
      </c>
      <c r="C32" s="155">
        <v>0</v>
      </c>
    </row>
    <row r="33" spans="1:3" ht="12.75">
      <c r="A33" s="145" t="s">
        <v>172</v>
      </c>
      <c r="B33" s="146">
        <v>126</v>
      </c>
      <c r="C33" s="155">
        <v>126</v>
      </c>
    </row>
    <row r="34" spans="1:3" ht="12.75">
      <c r="A34" s="156" t="s">
        <v>173</v>
      </c>
      <c r="B34" s="146">
        <v>-2238</v>
      </c>
      <c r="C34" s="146">
        <v>-2238</v>
      </c>
    </row>
    <row r="35" spans="1:3" ht="12.75">
      <c r="A35" s="156" t="s">
        <v>174</v>
      </c>
      <c r="B35" s="146">
        <v>0</v>
      </c>
      <c r="C35" s="146">
        <v>0</v>
      </c>
    </row>
    <row r="36" spans="1:3" ht="12.75">
      <c r="A36" s="145" t="s">
        <v>175</v>
      </c>
      <c r="B36" s="146">
        <v>0</v>
      </c>
      <c r="C36" s="146">
        <v>-1785</v>
      </c>
    </row>
    <row r="37" spans="1:3" ht="12.75">
      <c r="A37" s="157" t="s">
        <v>176</v>
      </c>
      <c r="B37" s="158">
        <v>743</v>
      </c>
      <c r="C37" s="158">
        <v>290</v>
      </c>
    </row>
    <row r="38" spans="1:3" ht="12.75">
      <c r="A38" s="147" t="s">
        <v>177</v>
      </c>
      <c r="B38" s="148">
        <v>0</v>
      </c>
      <c r="C38" s="149">
        <v>0</v>
      </c>
    </row>
    <row r="39" spans="1:3" ht="12.75">
      <c r="A39" s="147" t="s">
        <v>178</v>
      </c>
      <c r="B39" s="148">
        <v>0</v>
      </c>
      <c r="C39" s="149">
        <v>0</v>
      </c>
    </row>
    <row r="40" spans="1:3" s="161" customFormat="1" ht="12.75">
      <c r="A40" s="159" t="s">
        <v>179</v>
      </c>
      <c r="B40" s="160">
        <v>0</v>
      </c>
      <c r="C40" s="160">
        <v>2477</v>
      </c>
    </row>
    <row r="41" spans="1:3" ht="12.75">
      <c r="A41" s="153" t="s">
        <v>180</v>
      </c>
      <c r="B41" s="90">
        <f>SUM(B30+B37+B38+B39+B40)</f>
        <v>4524</v>
      </c>
      <c r="C41" s="90">
        <f>SUM(C30+C37+C38+C39+C40)</f>
        <v>4763</v>
      </c>
    </row>
  </sheetData>
  <sheetProtection selectLockedCells="1" selectUnlockedCells="1"/>
  <mergeCells count="9">
    <mergeCell ref="A27:C29"/>
    <mergeCell ref="A1:C1"/>
    <mergeCell ref="A2:C2"/>
    <mergeCell ref="A11:C13"/>
    <mergeCell ref="A5:C5"/>
    <mergeCell ref="A9:A10"/>
    <mergeCell ref="B9:B10"/>
    <mergeCell ref="C9:C10"/>
    <mergeCell ref="B7:C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4.7109375" style="0" customWidth="1"/>
    <col min="5" max="5" width="33.57421875" style="0" customWidth="1"/>
    <col min="6" max="6" width="16.8515625" style="0" customWidth="1"/>
  </cols>
  <sheetData>
    <row r="1" spans="5:6" ht="12.75">
      <c r="E1" s="219"/>
      <c r="F1" s="219"/>
    </row>
    <row r="2" spans="1:6" ht="12.75">
      <c r="A2" s="219" t="s">
        <v>255</v>
      </c>
      <c r="B2" s="222"/>
      <c r="C2" s="222"/>
      <c r="D2" s="222"/>
      <c r="E2" s="222"/>
      <c r="F2" s="222"/>
    </row>
    <row r="3" spans="5:6" ht="12.75">
      <c r="E3" s="1"/>
      <c r="F3" s="1"/>
    </row>
    <row r="4" spans="5:6" ht="12.75">
      <c r="E4" s="1"/>
      <c r="F4" s="1"/>
    </row>
    <row r="5" spans="1:8" ht="15" customHeight="1">
      <c r="A5" s="221" t="s">
        <v>248</v>
      </c>
      <c r="B5" s="221"/>
      <c r="C5" s="221"/>
      <c r="D5" s="221"/>
      <c r="E5" s="221"/>
      <c r="F5" s="221"/>
      <c r="G5" s="34"/>
      <c r="H5" s="34"/>
    </row>
    <row r="6" spans="1:8" ht="12.75" customHeight="1">
      <c r="A6" s="221"/>
      <c r="B6" s="221"/>
      <c r="C6" s="221"/>
      <c r="D6" s="221"/>
      <c r="E6" s="221"/>
      <c r="F6" s="221"/>
      <c r="G6" s="34"/>
      <c r="H6" s="34"/>
    </row>
    <row r="7" spans="1:8" ht="12.75" customHeight="1">
      <c r="A7" s="221"/>
      <c r="B7" s="221"/>
      <c r="C7" s="221"/>
      <c r="D7" s="221"/>
      <c r="E7" s="221"/>
      <c r="F7" s="221"/>
      <c r="G7" s="34"/>
      <c r="H7" s="34"/>
    </row>
    <row r="8" spans="1:8" ht="12.75" customHeight="1">
      <c r="A8" s="221"/>
      <c r="B8" s="221"/>
      <c r="C8" s="221"/>
      <c r="D8" s="221"/>
      <c r="E8" s="221"/>
      <c r="F8" s="221"/>
      <c r="G8" s="34"/>
      <c r="H8" s="34"/>
    </row>
    <row r="9" spans="1:8" ht="15">
      <c r="A9" s="107"/>
      <c r="B9" s="107"/>
      <c r="C9" s="107"/>
      <c r="D9" s="107"/>
      <c r="E9" s="107"/>
      <c r="F9" s="107"/>
      <c r="G9" s="107"/>
      <c r="H9" s="107"/>
    </row>
    <row r="10" spans="1:8" ht="15">
      <c r="A10" s="107"/>
      <c r="B10" s="107"/>
      <c r="C10" s="107"/>
      <c r="D10" s="107"/>
      <c r="E10" s="279" t="s">
        <v>1</v>
      </c>
      <c r="F10" s="279"/>
      <c r="G10" s="107"/>
      <c r="H10" s="107"/>
    </row>
    <row r="11" spans="1:6" ht="15.75">
      <c r="A11" s="162" t="s">
        <v>181</v>
      </c>
      <c r="B11" s="278" t="s">
        <v>112</v>
      </c>
      <c r="C11" s="278"/>
      <c r="D11" s="278"/>
      <c r="E11" s="278"/>
      <c r="F11" s="163" t="s">
        <v>153</v>
      </c>
    </row>
    <row r="12" spans="1:6" ht="15">
      <c r="A12" s="164" t="s">
        <v>114</v>
      </c>
      <c r="B12" s="165" t="s">
        <v>182</v>
      </c>
      <c r="C12" s="165"/>
      <c r="D12" s="165"/>
      <c r="E12" s="165"/>
      <c r="F12" s="166">
        <v>0</v>
      </c>
    </row>
    <row r="13" spans="1:6" ht="15">
      <c r="A13" s="164" t="s">
        <v>116</v>
      </c>
      <c r="B13" s="165" t="s">
        <v>183</v>
      </c>
      <c r="C13" s="165"/>
      <c r="D13" s="165"/>
      <c r="E13" s="165"/>
      <c r="F13" s="166">
        <v>0</v>
      </c>
    </row>
    <row r="14" spans="1:6" ht="15">
      <c r="A14" s="164" t="s">
        <v>120</v>
      </c>
      <c r="B14" s="165" t="s">
        <v>184</v>
      </c>
      <c r="C14" s="165"/>
      <c r="D14" s="165"/>
      <c r="E14" s="165"/>
      <c r="F14" s="166">
        <v>0</v>
      </c>
    </row>
    <row r="15" spans="1:6" ht="15">
      <c r="A15" s="167" t="s">
        <v>118</v>
      </c>
      <c r="B15" s="168" t="s">
        <v>185</v>
      </c>
      <c r="C15" s="168"/>
      <c r="D15" s="168"/>
      <c r="E15" s="168"/>
      <c r="F15" s="169">
        <f>SUM(F12:F14)</f>
        <v>0</v>
      </c>
    </row>
    <row r="16" spans="1:6" ht="15">
      <c r="A16" s="164" t="s">
        <v>122</v>
      </c>
      <c r="B16" s="165" t="s">
        <v>186</v>
      </c>
      <c r="C16" s="165"/>
      <c r="D16" s="165"/>
      <c r="E16" s="165"/>
      <c r="F16" s="166">
        <v>0</v>
      </c>
    </row>
    <row r="17" spans="1:6" ht="15">
      <c r="A17" s="164" t="s">
        <v>128</v>
      </c>
      <c r="B17" s="165" t="s">
        <v>187</v>
      </c>
      <c r="C17" s="165"/>
      <c r="D17" s="165"/>
      <c r="E17" s="165"/>
      <c r="F17" s="166">
        <v>0</v>
      </c>
    </row>
    <row r="18" spans="1:6" ht="15">
      <c r="A18" s="167" t="s">
        <v>124</v>
      </c>
      <c r="B18" s="168" t="s">
        <v>188</v>
      </c>
      <c r="C18" s="168"/>
      <c r="D18" s="168"/>
      <c r="E18" s="168"/>
      <c r="F18" s="169">
        <f>SUM(F16:F17)</f>
        <v>0</v>
      </c>
    </row>
    <row r="19" spans="1:6" ht="15">
      <c r="A19" s="164" t="s">
        <v>130</v>
      </c>
      <c r="B19" s="165" t="s">
        <v>189</v>
      </c>
      <c r="C19" s="165"/>
      <c r="D19" s="165"/>
      <c r="E19" s="165"/>
      <c r="F19" s="166">
        <v>0</v>
      </c>
    </row>
    <row r="20" spans="1:6" ht="15">
      <c r="A20" s="164" t="s">
        <v>134</v>
      </c>
      <c r="B20" s="165" t="s">
        <v>190</v>
      </c>
      <c r="C20" s="165"/>
      <c r="D20" s="165"/>
      <c r="E20" s="165"/>
      <c r="F20" s="166">
        <v>44748</v>
      </c>
    </row>
    <row r="21" spans="1:6" ht="15">
      <c r="A21" s="164" t="s">
        <v>136</v>
      </c>
      <c r="B21" s="165" t="s">
        <v>191</v>
      </c>
      <c r="C21" s="165"/>
      <c r="D21" s="165"/>
      <c r="E21" s="165"/>
      <c r="F21" s="166">
        <v>785</v>
      </c>
    </row>
    <row r="22" spans="1:6" ht="15">
      <c r="A22" s="167" t="s">
        <v>132</v>
      </c>
      <c r="B22" s="168" t="s">
        <v>192</v>
      </c>
      <c r="C22" s="168"/>
      <c r="D22" s="168"/>
      <c r="E22" s="168"/>
      <c r="F22" s="169">
        <f>SUM(F19:F21)</f>
        <v>45533</v>
      </c>
    </row>
    <row r="23" spans="1:6" ht="15">
      <c r="A23" s="164" t="s">
        <v>193</v>
      </c>
      <c r="B23" s="165" t="s">
        <v>194</v>
      </c>
      <c r="C23" s="165"/>
      <c r="D23" s="165"/>
      <c r="E23" s="165"/>
      <c r="F23" s="166">
        <v>860</v>
      </c>
    </row>
    <row r="24" spans="1:6" ht="15">
      <c r="A24" s="164" t="s">
        <v>195</v>
      </c>
      <c r="B24" s="165" t="s">
        <v>196</v>
      </c>
      <c r="C24" s="165"/>
      <c r="D24" s="165"/>
      <c r="E24" s="165"/>
      <c r="F24" s="166">
        <v>4700</v>
      </c>
    </row>
    <row r="25" spans="1:6" ht="15">
      <c r="A25" s="164" t="s">
        <v>197</v>
      </c>
      <c r="B25" s="165" t="s">
        <v>198</v>
      </c>
      <c r="C25" s="165"/>
      <c r="D25" s="165"/>
      <c r="E25" s="165"/>
      <c r="F25" s="166">
        <v>0</v>
      </c>
    </row>
    <row r="26" spans="1:6" ht="15">
      <c r="A26" s="164" t="s">
        <v>199</v>
      </c>
      <c r="B26" s="165" t="s">
        <v>200</v>
      </c>
      <c r="C26" s="165"/>
      <c r="D26" s="165"/>
      <c r="E26" s="165"/>
      <c r="F26" s="166">
        <v>0</v>
      </c>
    </row>
    <row r="27" spans="1:6" ht="15">
      <c r="A27" s="167" t="s">
        <v>138</v>
      </c>
      <c r="B27" s="168" t="s">
        <v>201</v>
      </c>
      <c r="C27" s="168"/>
      <c r="D27" s="168"/>
      <c r="E27" s="168"/>
      <c r="F27" s="169">
        <f>SUM(F23:F26)</f>
        <v>5560</v>
      </c>
    </row>
    <row r="28" spans="1:6" ht="15">
      <c r="A28" s="164" t="s">
        <v>202</v>
      </c>
      <c r="B28" s="165" t="s">
        <v>203</v>
      </c>
      <c r="C28" s="165"/>
      <c r="D28" s="165"/>
      <c r="E28" s="165"/>
      <c r="F28" s="166">
        <v>27076</v>
      </c>
    </row>
    <row r="29" spans="1:6" ht="15">
      <c r="A29" s="164" t="s">
        <v>204</v>
      </c>
      <c r="B29" s="165" t="s">
        <v>205</v>
      </c>
      <c r="C29" s="165"/>
      <c r="D29" s="165"/>
      <c r="E29" s="165"/>
      <c r="F29" s="166">
        <v>4414</v>
      </c>
    </row>
    <row r="30" spans="1:6" ht="15">
      <c r="A30" s="164" t="s">
        <v>206</v>
      </c>
      <c r="B30" s="165" t="s">
        <v>207</v>
      </c>
      <c r="C30" s="165"/>
      <c r="D30" s="165"/>
      <c r="E30" s="165"/>
      <c r="F30" s="166">
        <v>7740</v>
      </c>
    </row>
    <row r="31" spans="1:6" ht="15">
      <c r="A31" s="167" t="s">
        <v>208</v>
      </c>
      <c r="B31" s="168" t="s">
        <v>209</v>
      </c>
      <c r="C31" s="168"/>
      <c r="D31" s="168"/>
      <c r="E31" s="168"/>
      <c r="F31" s="169">
        <f>SUM(F28:F30)</f>
        <v>39230</v>
      </c>
    </row>
    <row r="32" spans="1:6" ht="15">
      <c r="A32" s="167" t="s">
        <v>210</v>
      </c>
      <c r="B32" s="168" t="s">
        <v>211</v>
      </c>
      <c r="C32" s="168"/>
      <c r="D32" s="168"/>
      <c r="E32" s="168"/>
      <c r="F32" s="169">
        <v>903</v>
      </c>
    </row>
    <row r="33" spans="1:6" ht="15">
      <c r="A33" s="170" t="s">
        <v>212</v>
      </c>
      <c r="B33" s="171" t="s">
        <v>213</v>
      </c>
      <c r="C33" s="171"/>
      <c r="D33" s="171"/>
      <c r="E33" s="171"/>
      <c r="F33" s="172">
        <v>1625</v>
      </c>
    </row>
    <row r="34" spans="1:6" ht="15.75">
      <c r="A34" s="162" t="s">
        <v>126</v>
      </c>
      <c r="B34" s="173" t="s">
        <v>214</v>
      </c>
      <c r="C34" s="173"/>
      <c r="D34" s="173"/>
      <c r="E34" s="173"/>
      <c r="F34" s="174">
        <f>SUM(F15+F18+F22-F27-F31-F32-F33)</f>
        <v>-1785</v>
      </c>
    </row>
    <row r="35" spans="1:6" ht="15">
      <c r="A35" s="164" t="s">
        <v>215</v>
      </c>
      <c r="B35" s="165" t="s">
        <v>216</v>
      </c>
      <c r="C35" s="165"/>
      <c r="D35" s="165"/>
      <c r="E35" s="165"/>
      <c r="F35" s="166">
        <v>0</v>
      </c>
    </row>
    <row r="36" spans="1:6" ht="15">
      <c r="A36" s="164" t="s">
        <v>217</v>
      </c>
      <c r="B36" s="165" t="s">
        <v>218</v>
      </c>
      <c r="C36" s="165"/>
      <c r="D36" s="165"/>
      <c r="E36" s="165"/>
      <c r="F36" s="166">
        <v>0</v>
      </c>
    </row>
    <row r="37" spans="1:6" ht="15">
      <c r="A37" s="164" t="s">
        <v>219</v>
      </c>
      <c r="B37" s="165" t="s">
        <v>220</v>
      </c>
      <c r="C37" s="165"/>
      <c r="D37" s="165"/>
      <c r="E37" s="165"/>
      <c r="F37" s="166">
        <v>0</v>
      </c>
    </row>
    <row r="38" spans="1:6" ht="15">
      <c r="A38" s="164"/>
      <c r="B38" s="165" t="s">
        <v>221</v>
      </c>
      <c r="C38" s="165"/>
      <c r="D38" s="165"/>
      <c r="E38" s="165"/>
      <c r="F38" s="166">
        <v>0</v>
      </c>
    </row>
    <row r="39" spans="1:6" ht="15">
      <c r="A39" s="167" t="s">
        <v>222</v>
      </c>
      <c r="B39" s="168" t="s">
        <v>223</v>
      </c>
      <c r="C39" s="168"/>
      <c r="D39" s="168"/>
      <c r="E39" s="168"/>
      <c r="F39" s="169">
        <f>SUM(F35:F38)</f>
        <v>0</v>
      </c>
    </row>
    <row r="40" spans="1:6" ht="15">
      <c r="A40" s="164" t="s">
        <v>224</v>
      </c>
      <c r="B40" s="165" t="s">
        <v>225</v>
      </c>
      <c r="C40" s="165"/>
      <c r="D40" s="165"/>
      <c r="E40" s="165"/>
      <c r="F40" s="166">
        <v>0</v>
      </c>
    </row>
    <row r="41" spans="1:6" ht="15">
      <c r="A41" s="164" t="s">
        <v>226</v>
      </c>
      <c r="B41" s="165" t="s">
        <v>227</v>
      </c>
      <c r="C41" s="165"/>
      <c r="D41" s="165"/>
      <c r="E41" s="165"/>
      <c r="F41" s="166">
        <v>0</v>
      </c>
    </row>
    <row r="42" spans="1:6" ht="15">
      <c r="A42" s="164" t="s">
        <v>228</v>
      </c>
      <c r="B42" s="165" t="s">
        <v>229</v>
      </c>
      <c r="C42" s="165"/>
      <c r="D42" s="165"/>
      <c r="E42" s="165"/>
      <c r="F42" s="166">
        <v>0</v>
      </c>
    </row>
    <row r="43" spans="1:6" ht="15">
      <c r="A43" s="164"/>
      <c r="B43" s="165" t="s">
        <v>230</v>
      </c>
      <c r="C43" s="165"/>
      <c r="D43" s="165"/>
      <c r="E43" s="165"/>
      <c r="F43" s="166">
        <v>0</v>
      </c>
    </row>
    <row r="44" spans="1:6" ht="15">
      <c r="A44" s="167" t="s">
        <v>231</v>
      </c>
      <c r="B44" s="168" t="s">
        <v>232</v>
      </c>
      <c r="C44" s="168"/>
      <c r="D44" s="168"/>
      <c r="E44" s="168"/>
      <c r="F44" s="169">
        <f>SUM(F40:F43)</f>
        <v>0</v>
      </c>
    </row>
    <row r="45" spans="1:6" ht="15">
      <c r="A45" s="170" t="s">
        <v>140</v>
      </c>
      <c r="B45" s="171" t="s">
        <v>233</v>
      </c>
      <c r="C45" s="171"/>
      <c r="D45" s="171"/>
      <c r="E45" s="171"/>
      <c r="F45" s="172">
        <f>SUM(F39-F44)</f>
        <v>0</v>
      </c>
    </row>
    <row r="46" spans="1:6" ht="15.75">
      <c r="A46" s="162" t="s">
        <v>142</v>
      </c>
      <c r="B46" s="173" t="s">
        <v>234</v>
      </c>
      <c r="C46" s="173"/>
      <c r="D46" s="173"/>
      <c r="E46" s="173"/>
      <c r="F46" s="174">
        <f>SUM(F34+F45)</f>
        <v>-1785</v>
      </c>
    </row>
    <row r="47" spans="1:6" ht="15">
      <c r="A47" s="164" t="s">
        <v>235</v>
      </c>
      <c r="B47" s="165" t="s">
        <v>236</v>
      </c>
      <c r="C47" s="165"/>
      <c r="D47" s="165"/>
      <c r="E47" s="165"/>
      <c r="F47" s="166">
        <v>0</v>
      </c>
    </row>
    <row r="48" spans="1:6" ht="15">
      <c r="A48" s="164" t="s">
        <v>237</v>
      </c>
      <c r="B48" s="165" t="s">
        <v>238</v>
      </c>
      <c r="C48" s="165"/>
      <c r="D48" s="165"/>
      <c r="E48" s="165"/>
      <c r="F48" s="166">
        <v>0</v>
      </c>
    </row>
    <row r="49" spans="1:6" ht="15">
      <c r="A49" s="167" t="s">
        <v>239</v>
      </c>
      <c r="B49" s="168" t="s">
        <v>240</v>
      </c>
      <c r="C49" s="168"/>
      <c r="D49" s="168"/>
      <c r="E49" s="168"/>
      <c r="F49" s="169">
        <f>SUM(F47:F48)</f>
        <v>0</v>
      </c>
    </row>
    <row r="50" spans="1:6" ht="15">
      <c r="A50" s="167" t="s">
        <v>241</v>
      </c>
      <c r="B50" s="168" t="s">
        <v>242</v>
      </c>
      <c r="C50" s="168"/>
      <c r="D50" s="168"/>
      <c r="E50" s="168"/>
      <c r="F50" s="169">
        <v>0</v>
      </c>
    </row>
    <row r="51" spans="1:6" ht="15">
      <c r="A51" s="170" t="s">
        <v>144</v>
      </c>
      <c r="B51" s="171" t="s">
        <v>243</v>
      </c>
      <c r="C51" s="171"/>
      <c r="D51" s="171"/>
      <c r="E51" s="171"/>
      <c r="F51" s="172">
        <f>SUM(F49-F50)</f>
        <v>0</v>
      </c>
    </row>
    <row r="52" spans="1:6" ht="15.75">
      <c r="A52" s="162" t="s">
        <v>146</v>
      </c>
      <c r="B52" s="173" t="s">
        <v>244</v>
      </c>
      <c r="C52" s="173"/>
      <c r="D52" s="173"/>
      <c r="E52" s="173"/>
      <c r="F52" s="174">
        <f>SUM(F46+F51)</f>
        <v>-1785</v>
      </c>
    </row>
  </sheetData>
  <sheetProtection/>
  <mergeCells count="5">
    <mergeCell ref="B11:E11"/>
    <mergeCell ref="E1:F1"/>
    <mergeCell ref="A5:F8"/>
    <mergeCell ref="E10:F10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2015-05-22T10:42:41Z</cp:lastPrinted>
  <dcterms:created xsi:type="dcterms:W3CDTF">2006-01-22T15:33:04Z</dcterms:created>
  <dcterms:modified xsi:type="dcterms:W3CDTF">2015-06-01T11:44:22Z</dcterms:modified>
  <cp:category/>
  <cp:version/>
  <cp:contentType/>
  <cp:contentStatus/>
  <cp:revision>83</cp:revision>
</cp:coreProperties>
</file>