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1.sz.mell  " sheetId="1" r:id="rId1"/>
  </sheets>
  <definedNames>
    <definedName name="_xlfn.IFERROR" hidden="1">#NAME?</definedName>
    <definedName name="_xlnm.Print_Area" localSheetId="0">'1.sz.mell  '!$A$1:$Q$28</definedName>
  </definedNames>
  <calcPr fullCalcOnLoad="1"/>
</workbook>
</file>

<file path=xl/sharedStrings.xml><?xml version="1.0" encoding="utf-8"?>
<sst xmlns="http://schemas.openxmlformats.org/spreadsheetml/2006/main" count="100" uniqueCount="78">
  <si>
    <t>Sor-
szám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</si>
  <si>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</si>
  <si>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</si>
  <si>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</si>
  <si>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</si>
  <si>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</si>
  <si>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</si>
  <si>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</si>
  <si>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</si>
  <si>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</si>
  <si>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</si>
  <si>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</si>
  <si>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</si>
  <si>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</si>
  <si>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</si>
  <si>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</si>
  <si>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</si>
  <si>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</si>
  <si>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</si>
  <si>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</si>
  <si>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</si>
  <si>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</si>
  <si>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</si>
  <si>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</si>
  <si>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</si>
  <si>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</si>
  <si>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</si>
  <si>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</si>
  <si>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</si>
  <si>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</si>
  <si>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</si>
  <si>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</si>
  <si>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</si>
  <si>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</si>
  <si>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</si>
  <si>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</si>
  <si>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</si>
  <si>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</si>
  <si>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</si>
  <si>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</si>
  <si>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</si>
  <si>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</si>
  <si>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</si>
  <si>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</si>
  <si>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</si>
  <si>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</si>
  <si>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</si>
  <si>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</si>
  <si>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</si>
  <si>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</si>
  <si>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</si>
  <si>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</si>
  <si>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</si>
  <si>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</si>
  <si>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</si>
  <si>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</si>
  <si>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</si>
  <si>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</si>
  <si>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</si>
  <si>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</si>
  <si>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2017. évi előirányzat</t>
  </si>
  <si>
    <t>I.Működési célú bevételek és kiadások mérlege</t>
  </si>
  <si>
    <t>Keszőhidegkút Község Önkormányzata</t>
  </si>
  <si>
    <t>Tartalékok+ pályázati önrész</t>
  </si>
  <si>
    <t>ÁH.bel.megelőlegezések visszafizetése</t>
  </si>
  <si>
    <t>2017.ei.
módosítás</t>
  </si>
  <si>
    <t>2017.e.i.
módosítás</t>
  </si>
  <si>
    <t>2017.e.i.
módosított 05.15.</t>
  </si>
  <si>
    <t>2017.ei.
Módosított
 05.15.</t>
  </si>
  <si>
    <t>KIADÁSOK</t>
  </si>
  <si>
    <t>BEVÉTELEK</t>
  </si>
  <si>
    <t>8.</t>
  </si>
  <si>
    <t>9.</t>
  </si>
  <si>
    <t>10.</t>
  </si>
  <si>
    <t>2017.e.i.
módosított 
09.18.</t>
  </si>
  <si>
    <t>2017.e.i.
módosított 
12.31.</t>
  </si>
  <si>
    <t>ÁH-nbelüli megelőlegezések</t>
  </si>
  <si>
    <t>Forintban!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</si>
</sst>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ill="1" applyBorder="1" applyAlignment="1" applyProtection="1">
      <alignment vertical="center" wrapTex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ill="1" applyBorder="1" applyAlignment="1" applyProtection="1">
      <alignment vertical="center" wrapText="1"/>
      <protection/>
    </xf>
    <xf numFmtId="164" fontId="26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2" xfId="0" applyNumberFormat="1" applyFill="1" applyBorder="1" applyAlignment="1" applyProtection="1">
      <alignment vertical="center" wrapText="1"/>
      <protection/>
    </xf>
    <xf numFmtId="164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2" xfId="0" applyNumberFormat="1" applyFont="1" applyFill="1" applyBorder="1" applyAlignment="1" applyProtection="1">
      <alignment horizontal="center" textRotation="180" wrapTex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7" xfId="0" applyNumberFormat="1" applyFont="1" applyFill="1" applyBorder="1" applyAlignment="1" applyProtection="1">
      <alignment horizontal="center" textRotation="180" wrapText="1"/>
      <protection/>
    </xf>
    <xf numFmtId="164" fontId="0" fillId="0" borderId="17" xfId="0" applyNumberFormat="1" applyFill="1" applyBorder="1" applyAlignment="1" applyProtection="1">
      <alignment vertical="center" wrapText="1"/>
      <protection/>
    </xf>
    <xf numFmtId="0" fontId="26" fillId="0" borderId="10" xfId="0" applyFont="1" applyBorder="1" applyAlignment="1">
      <alignment horizontal="center" vertical="center" wrapText="1"/>
    </xf>
    <xf numFmtId="164" fontId="21" fillId="0" borderId="14" xfId="0" applyNumberFormat="1" applyFont="1" applyFill="1" applyBorder="1" applyAlignment="1" applyProtection="1">
      <alignment horizontal="center" textRotation="180" wrapText="1"/>
      <protection/>
    </xf>
    <xf numFmtId="164" fontId="0" fillId="0" borderId="14" xfId="0" applyNumberFormat="1" applyFill="1" applyBorder="1" applyAlignment="1" applyProtection="1">
      <alignment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  <protection locked="0"/>
    </xf>
    <xf numFmtId="164" fontId="0" fillId="0" borderId="13" xfId="0" applyNumberFormat="1" applyFill="1" applyBorder="1" applyAlignment="1" applyProtection="1">
      <alignment horizontal="lef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3" xfId="0" applyNumberFormat="1" applyFont="1" applyFill="1" applyBorder="1" applyAlignment="1" applyProtection="1">
      <alignment horizontal="center" textRotation="180" wrapText="1"/>
      <protection/>
    </xf>
    <xf numFmtId="164" fontId="0" fillId="0" borderId="13" xfId="0" applyNumberForma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164" fontId="0" fillId="0" borderId="0" xfId="0" applyNumberFormat="1" applyFill="1" applyBorder="1" applyAlignment="1" applyProtection="1">
      <alignment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5" xfId="0" applyNumberFormat="1" applyFont="1" applyFill="1" applyBorder="1" applyAlignment="1" applyProtection="1">
      <alignment horizontal="center" textRotation="180" wrapText="1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right" vertical="center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8" xfId="0" applyNumberFormat="1" applyFont="1" applyFill="1" applyBorder="1" applyAlignment="1" applyProtection="1">
      <alignment horizontal="center" vertical="center" wrapText="1"/>
      <protection/>
    </xf>
    <xf numFmtId="164" fontId="25" fillId="0" borderId="16" xfId="0" applyNumberFormat="1" applyFont="1" applyFill="1" applyBorder="1" applyAlignment="1" applyProtection="1">
      <alignment horizontal="center" vertical="center" wrapText="1"/>
      <protection/>
    </xf>
    <xf numFmtId="164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28"/>
  <sheetViews>
    <sheetView tabSelected="1" zoomScaleSheetLayoutView="80" zoomScalePageLayoutView="80" workbookViewId="0" topLeftCell="A1">
      <selection activeCell="H7" sqref="H7"/>
    </sheetView>
  </sheetViews>
  <sheetFormatPr defaultColWidth="9.00390625" defaultRowHeight="12.75"/>
  <cols>
    <col min="1" max="1" width="6.875" style="1" customWidth="1"/>
    <col min="2" max="2" width="42.00390625" style="2" customWidth="1"/>
    <col min="3" max="3" width="14.50390625" style="1" customWidth="1"/>
    <col min="4" max="4" width="13.375" style="1" customWidth="1"/>
    <col min="5" max="9" width="14.875" style="1" customWidth="1"/>
    <col min="10" max="10" width="41.00390625" style="1" customWidth="1"/>
    <col min="11" max="11" width="14.50390625" style="1" customWidth="1"/>
    <col min="12" max="12" width="14.625" style="1" customWidth="1"/>
    <col min="13" max="15" width="15.00390625" style="1" customWidth="1"/>
    <col min="16" max="16" width="14.00390625" style="1" customWidth="1"/>
    <col min="17" max="17" width="14.625" style="1" customWidth="1"/>
    <col min="18" max="16384" width="9.375" style="1" customWidth="1"/>
  </cols>
  <sheetData>
    <row r="1" spans="1:17" ht="39.75" customHeight="1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6.5" thickBot="1">
      <c r="B2" s="65" t="s">
        <v>62</v>
      </c>
      <c r="C2" s="66"/>
      <c r="M2" s="3"/>
      <c r="N2" s="59" t="s">
        <v>77</v>
      </c>
      <c r="O2" s="59"/>
      <c r="P2" s="59"/>
      <c r="Q2" s="59"/>
    </row>
    <row r="3" spans="1:19" ht="15.75" thickBot="1">
      <c r="A3" s="60" t="s">
        <v>0</v>
      </c>
      <c r="B3" s="63" t="s">
        <v>70</v>
      </c>
      <c r="C3" s="64"/>
      <c r="D3" s="64"/>
      <c r="E3" s="64"/>
      <c r="F3" s="64"/>
      <c r="G3" s="64"/>
      <c r="H3" s="36"/>
      <c r="I3" s="36"/>
      <c r="J3" s="63" t="s">
        <v>69</v>
      </c>
      <c r="K3" s="64"/>
      <c r="L3" s="64"/>
      <c r="M3" s="64"/>
      <c r="N3" s="64"/>
      <c r="O3" s="64"/>
      <c r="P3" s="37"/>
      <c r="Q3" s="38"/>
      <c r="R3"/>
      <c r="S3"/>
    </row>
    <row r="4" spans="1:19" s="4" customFormat="1" ht="39" thickBot="1">
      <c r="A4" s="61"/>
      <c r="B4" s="7" t="s">
        <v>1</v>
      </c>
      <c r="C4" s="7" t="s">
        <v>60</v>
      </c>
      <c r="D4" s="7" t="s">
        <v>66</v>
      </c>
      <c r="E4" s="7" t="s">
        <v>67</v>
      </c>
      <c r="F4" s="7" t="s">
        <v>66</v>
      </c>
      <c r="G4" s="7" t="s">
        <v>74</v>
      </c>
      <c r="H4" s="7" t="s">
        <v>66</v>
      </c>
      <c r="I4" s="7" t="s">
        <v>75</v>
      </c>
      <c r="J4" s="7" t="s">
        <v>1</v>
      </c>
      <c r="K4" s="7" t="s">
        <v>60</v>
      </c>
      <c r="L4" s="7" t="s">
        <v>65</v>
      </c>
      <c r="M4" s="7" t="s">
        <v>68</v>
      </c>
      <c r="N4" s="7" t="s">
        <v>66</v>
      </c>
      <c r="O4" s="13" t="s">
        <v>74</v>
      </c>
      <c r="P4" s="7" t="s">
        <v>66</v>
      </c>
      <c r="Q4" s="13" t="s">
        <v>75</v>
      </c>
      <c r="R4"/>
      <c r="S4"/>
    </row>
    <row r="5" spans="1:19" s="5" customFormat="1" ht="13.5" thickBot="1">
      <c r="A5" s="7" t="s">
        <v>5</v>
      </c>
      <c r="B5" s="7" t="s">
        <v>8</v>
      </c>
      <c r="C5" s="7" t="s">
        <v>2</v>
      </c>
      <c r="D5" s="7" t="s">
        <v>3</v>
      </c>
      <c r="E5" s="7" t="s">
        <v>4</v>
      </c>
      <c r="F5" s="13" t="s">
        <v>17</v>
      </c>
      <c r="G5" s="7" t="s">
        <v>19</v>
      </c>
      <c r="H5" s="7" t="s">
        <v>71</v>
      </c>
      <c r="I5" s="7" t="s">
        <v>72</v>
      </c>
      <c r="J5" s="7" t="s">
        <v>73</v>
      </c>
      <c r="K5" s="7" t="s">
        <v>21</v>
      </c>
      <c r="L5" s="7" t="s">
        <v>22</v>
      </c>
      <c r="M5" s="7" t="s">
        <v>23</v>
      </c>
      <c r="N5" s="7" t="s">
        <v>26</v>
      </c>
      <c r="O5" s="7" t="s">
        <v>29</v>
      </c>
      <c r="P5" s="7" t="s">
        <v>32</v>
      </c>
      <c r="Q5" s="7" t="s">
        <v>35</v>
      </c>
      <c r="R5"/>
      <c r="S5"/>
    </row>
    <row r="6" spans="1:19" ht="15">
      <c r="A6" s="21" t="s">
        <v>5</v>
      </c>
      <c r="B6" s="21" t="s">
        <v>6</v>
      </c>
      <c r="C6" s="14">
        <v>17664858</v>
      </c>
      <c r="D6" s="14">
        <f>E6-C6</f>
        <v>0</v>
      </c>
      <c r="E6" s="14">
        <v>17664858</v>
      </c>
      <c r="F6" s="22">
        <f aca="true" t="shared" si="0" ref="F6:H14">SUM(G6-E6)</f>
        <v>1500251</v>
      </c>
      <c r="G6" s="14">
        <v>19165109</v>
      </c>
      <c r="H6" s="22">
        <f t="shared" si="0"/>
        <v>1581871</v>
      </c>
      <c r="I6" s="14">
        <v>20746980</v>
      </c>
      <c r="J6" s="21" t="s">
        <v>7</v>
      </c>
      <c r="K6" s="14">
        <v>10902873</v>
      </c>
      <c r="L6" s="21">
        <f aca="true" t="shared" si="1" ref="L6:L11">M6-K6</f>
        <v>6569097</v>
      </c>
      <c r="M6" s="14">
        <v>17471970</v>
      </c>
      <c r="N6" s="23">
        <f aca="true" t="shared" si="2" ref="N6:P14">SUM(O6-M6)</f>
        <v>7233609</v>
      </c>
      <c r="O6" s="14">
        <v>24705579</v>
      </c>
      <c r="P6" s="23">
        <f t="shared" si="2"/>
        <v>2358410</v>
      </c>
      <c r="Q6" s="24">
        <v>27063989</v>
      </c>
      <c r="R6"/>
      <c r="S6"/>
    </row>
    <row r="7" spans="1:19" ht="25.5">
      <c r="A7" s="9" t="s">
        <v>8</v>
      </c>
      <c r="B7" s="9" t="s">
        <v>9</v>
      </c>
      <c r="C7" s="17">
        <v>4678811</v>
      </c>
      <c r="D7" s="17">
        <f>E7-C7</f>
        <v>7512798</v>
      </c>
      <c r="E7" s="17">
        <v>12191609</v>
      </c>
      <c r="F7" s="25">
        <f t="shared" si="0"/>
        <v>5685268</v>
      </c>
      <c r="G7" s="17">
        <v>17876877</v>
      </c>
      <c r="H7" s="25">
        <f t="shared" si="0"/>
        <v>7725311</v>
      </c>
      <c r="I7" s="17">
        <v>25602188</v>
      </c>
      <c r="J7" s="9" t="s">
        <v>10</v>
      </c>
      <c r="K7" s="17">
        <v>2110492</v>
      </c>
      <c r="L7" s="9">
        <f t="shared" si="1"/>
        <v>1014538</v>
      </c>
      <c r="M7" s="17">
        <v>3125030</v>
      </c>
      <c r="N7" s="26">
        <f t="shared" si="2"/>
        <v>587218</v>
      </c>
      <c r="O7" s="17">
        <v>3712248</v>
      </c>
      <c r="P7" s="26">
        <f t="shared" si="2"/>
        <v>168859</v>
      </c>
      <c r="Q7" s="27">
        <v>3881107</v>
      </c>
      <c r="R7"/>
      <c r="S7"/>
    </row>
    <row r="8" spans="1:19" ht="15">
      <c r="A8" s="9" t="s">
        <v>2</v>
      </c>
      <c r="B8" s="9" t="s">
        <v>11</v>
      </c>
      <c r="C8" s="17"/>
      <c r="D8" s="17"/>
      <c r="E8" s="17"/>
      <c r="F8" s="25">
        <f t="shared" si="0"/>
        <v>0</v>
      </c>
      <c r="G8" s="17"/>
      <c r="H8" s="17"/>
      <c r="I8" s="17"/>
      <c r="J8" s="9" t="s">
        <v>12</v>
      </c>
      <c r="K8" s="17">
        <v>11410357</v>
      </c>
      <c r="L8" s="9">
        <f t="shared" si="1"/>
        <v>71693</v>
      </c>
      <c r="M8" s="17">
        <v>11482050</v>
      </c>
      <c r="N8" s="26">
        <f t="shared" si="2"/>
        <v>2762689</v>
      </c>
      <c r="O8" s="17">
        <v>14244739</v>
      </c>
      <c r="P8" s="26">
        <f t="shared" si="2"/>
        <v>1107036</v>
      </c>
      <c r="Q8" s="27">
        <v>15351775</v>
      </c>
      <c r="R8"/>
      <c r="S8"/>
    </row>
    <row r="9" spans="1:19" ht="15">
      <c r="A9" s="9" t="s">
        <v>3</v>
      </c>
      <c r="B9" s="9" t="s">
        <v>13</v>
      </c>
      <c r="C9" s="17">
        <v>2810418</v>
      </c>
      <c r="D9" s="17">
        <f>E9-C9</f>
        <v>0</v>
      </c>
      <c r="E9" s="17">
        <v>2810418</v>
      </c>
      <c r="F9" s="25">
        <f t="shared" si="0"/>
        <v>49050</v>
      </c>
      <c r="G9" s="17">
        <v>2859468</v>
      </c>
      <c r="H9" s="25">
        <f t="shared" si="0"/>
        <v>23285</v>
      </c>
      <c r="I9" s="17">
        <v>2882753</v>
      </c>
      <c r="J9" s="9" t="s">
        <v>14</v>
      </c>
      <c r="K9" s="17">
        <v>2180000</v>
      </c>
      <c r="L9" s="9">
        <f t="shared" si="1"/>
        <v>12000</v>
      </c>
      <c r="M9" s="17">
        <v>2192000</v>
      </c>
      <c r="N9" s="26">
        <f t="shared" si="2"/>
        <v>81000</v>
      </c>
      <c r="O9" s="17">
        <v>2273000</v>
      </c>
      <c r="P9" s="26">
        <f t="shared" si="2"/>
        <v>208881</v>
      </c>
      <c r="Q9" s="27">
        <v>2481881</v>
      </c>
      <c r="R9"/>
      <c r="S9"/>
    </row>
    <row r="10" spans="1:19" ht="15">
      <c r="A10" s="9" t="s">
        <v>4</v>
      </c>
      <c r="B10" s="9" t="s">
        <v>15</v>
      </c>
      <c r="C10" s="17"/>
      <c r="D10" s="17"/>
      <c r="E10" s="17"/>
      <c r="F10" s="25">
        <f t="shared" si="0"/>
        <v>0</v>
      </c>
      <c r="G10" s="17"/>
      <c r="H10" s="17"/>
      <c r="I10" s="17"/>
      <c r="J10" s="9" t="s">
        <v>16</v>
      </c>
      <c r="K10" s="17">
        <v>1315478</v>
      </c>
      <c r="L10" s="9">
        <f t="shared" si="1"/>
        <v>1551045</v>
      </c>
      <c r="M10" s="17">
        <v>2866523</v>
      </c>
      <c r="N10" s="26">
        <f t="shared" si="2"/>
        <v>804762</v>
      </c>
      <c r="O10" s="17">
        <v>3671285</v>
      </c>
      <c r="P10" s="26">
        <f t="shared" si="2"/>
        <v>109260</v>
      </c>
      <c r="Q10" s="27">
        <v>3780545</v>
      </c>
      <c r="R10"/>
      <c r="S10"/>
    </row>
    <row r="11" spans="1:19" ht="15">
      <c r="A11" s="9" t="s">
        <v>17</v>
      </c>
      <c r="B11" s="9" t="s">
        <v>18</v>
      </c>
      <c r="C11" s="17"/>
      <c r="D11" s="17"/>
      <c r="E11" s="17"/>
      <c r="F11" s="25">
        <f t="shared" si="0"/>
        <v>0</v>
      </c>
      <c r="G11" s="17"/>
      <c r="H11" s="17"/>
      <c r="I11" s="17"/>
      <c r="J11" s="28" t="s">
        <v>63</v>
      </c>
      <c r="K11" s="17">
        <v>8908841</v>
      </c>
      <c r="L11" s="9">
        <f t="shared" si="1"/>
        <v>-2111796</v>
      </c>
      <c r="M11" s="17">
        <v>6797045</v>
      </c>
      <c r="N11" s="26">
        <f t="shared" si="2"/>
        <v>-2824515</v>
      </c>
      <c r="O11" s="17">
        <v>3972530</v>
      </c>
      <c r="P11" s="26">
        <f t="shared" si="2"/>
        <v>6324022</v>
      </c>
      <c r="Q11" s="27">
        <v>10296552</v>
      </c>
      <c r="R11"/>
      <c r="S11"/>
    </row>
    <row r="12" spans="1:19" ht="15">
      <c r="A12" s="9" t="s">
        <v>19</v>
      </c>
      <c r="B12" s="9" t="s">
        <v>20</v>
      </c>
      <c r="C12" s="17">
        <v>680400</v>
      </c>
      <c r="D12" s="17">
        <f>E12-C12</f>
        <v>373</v>
      </c>
      <c r="E12" s="17">
        <v>680773</v>
      </c>
      <c r="F12" s="25">
        <f t="shared" si="0"/>
        <v>1264</v>
      </c>
      <c r="G12" s="17">
        <v>682037</v>
      </c>
      <c r="H12" s="25">
        <f t="shared" si="0"/>
        <v>308244</v>
      </c>
      <c r="I12" s="17">
        <v>990281</v>
      </c>
      <c r="J12" s="15"/>
      <c r="K12" s="15"/>
      <c r="L12" s="15"/>
      <c r="M12" s="17"/>
      <c r="N12" s="29">
        <f t="shared" si="2"/>
        <v>0</v>
      </c>
      <c r="O12" s="17"/>
      <c r="P12" s="30"/>
      <c r="Q12" s="27"/>
      <c r="R12"/>
      <c r="S12"/>
    </row>
    <row r="13" spans="1:19" ht="15">
      <c r="A13" s="9" t="s">
        <v>21</v>
      </c>
      <c r="B13" s="15"/>
      <c r="C13" s="17"/>
      <c r="D13" s="17"/>
      <c r="E13" s="17"/>
      <c r="F13" s="25">
        <f t="shared" si="0"/>
        <v>0</v>
      </c>
      <c r="G13" s="17"/>
      <c r="H13" s="17"/>
      <c r="I13" s="17"/>
      <c r="J13" s="15"/>
      <c r="K13" s="15"/>
      <c r="L13" s="15"/>
      <c r="M13" s="17"/>
      <c r="N13" s="29">
        <f t="shared" si="2"/>
        <v>0</v>
      </c>
      <c r="O13" s="17"/>
      <c r="P13" s="30"/>
      <c r="Q13" s="27"/>
      <c r="R13"/>
      <c r="S13"/>
    </row>
    <row r="14" spans="1:19" ht="13.5" thickBot="1">
      <c r="A14" s="31" t="s">
        <v>22</v>
      </c>
      <c r="B14" s="32"/>
      <c r="C14" s="20"/>
      <c r="D14" s="20"/>
      <c r="E14" s="20"/>
      <c r="F14" s="33">
        <f t="shared" si="0"/>
        <v>0</v>
      </c>
      <c r="G14" s="20"/>
      <c r="H14" s="20"/>
      <c r="I14" s="20"/>
      <c r="J14" s="32"/>
      <c r="K14" s="32"/>
      <c r="L14" s="32"/>
      <c r="M14" s="20"/>
      <c r="N14" s="33">
        <f t="shared" si="2"/>
        <v>0</v>
      </c>
      <c r="O14" s="20"/>
      <c r="P14" s="34"/>
      <c r="Q14" s="35"/>
      <c r="R14"/>
      <c r="S14"/>
    </row>
    <row r="15" spans="1:19" ht="26.25" thickBot="1">
      <c r="A15" s="6" t="s">
        <v>23</v>
      </c>
      <c r="B15" s="6" t="s">
        <v>24</v>
      </c>
      <c r="C15" s="12">
        <f>SUM(C6:C14)</f>
        <v>25834487</v>
      </c>
      <c r="D15" s="39">
        <f>E15-C15</f>
        <v>7513171</v>
      </c>
      <c r="E15" s="12">
        <f>SUM(E6:E14)</f>
        <v>33347658</v>
      </c>
      <c r="F15" s="12">
        <f aca="true" t="shared" si="3" ref="F15:F25">SUM(G15-E15)</f>
        <v>7235833</v>
      </c>
      <c r="G15" s="12">
        <f>SUM(G6:G14)</f>
        <v>40583491</v>
      </c>
      <c r="H15" s="12">
        <f>SUM(I15-G15)</f>
        <v>9638711</v>
      </c>
      <c r="I15" s="12">
        <f>SUM(I6:I14)</f>
        <v>50222202</v>
      </c>
      <c r="J15" s="6" t="s">
        <v>25</v>
      </c>
      <c r="K15" s="12">
        <f>SUM(K6:K14)</f>
        <v>36828041</v>
      </c>
      <c r="L15" s="6">
        <f>M15-K15</f>
        <v>7106577</v>
      </c>
      <c r="M15" s="12">
        <f>SUM(M6:M14)</f>
        <v>43934618</v>
      </c>
      <c r="N15" s="12">
        <f aca="true" t="shared" si="4" ref="N15:N25">SUM(O15-M15)</f>
        <v>8644763</v>
      </c>
      <c r="O15" s="12">
        <f>SUM(O6:O14)</f>
        <v>52579381</v>
      </c>
      <c r="P15" s="12">
        <f>SUM(Q15-O15)</f>
        <v>10276468</v>
      </c>
      <c r="Q15" s="12">
        <f>SUM(Q6:Q14)</f>
        <v>62855849</v>
      </c>
      <c r="R15"/>
      <c r="S15"/>
    </row>
    <row r="16" spans="1:19" s="53" customFormat="1" ht="25.5">
      <c r="A16" s="54" t="s">
        <v>26</v>
      </c>
      <c r="B16" s="55" t="s">
        <v>27</v>
      </c>
      <c r="C16" s="56">
        <f>SUM(C17:C20)</f>
        <v>10993554</v>
      </c>
      <c r="D16" s="14">
        <f>E16-C16</f>
        <v>300000</v>
      </c>
      <c r="E16" s="56">
        <f>SUM(E17:E20)</f>
        <v>11293554</v>
      </c>
      <c r="F16" s="23">
        <f t="shared" si="3"/>
        <v>1408930</v>
      </c>
      <c r="G16" s="56">
        <v>12702484</v>
      </c>
      <c r="H16" s="23">
        <f>SUM(I16-G16)</f>
        <v>-186373</v>
      </c>
      <c r="I16" s="23">
        <v>12516111</v>
      </c>
      <c r="J16" s="21" t="s">
        <v>28</v>
      </c>
      <c r="K16" s="21"/>
      <c r="L16" s="21"/>
      <c r="M16" s="14"/>
      <c r="N16" s="41">
        <f t="shared" si="4"/>
        <v>0</v>
      </c>
      <c r="O16" s="56"/>
      <c r="P16" s="57"/>
      <c r="Q16" s="24"/>
      <c r="R16" s="52"/>
      <c r="S16" s="52"/>
    </row>
    <row r="17" spans="1:19" s="53" customFormat="1" ht="12.75">
      <c r="A17" s="9" t="s">
        <v>29</v>
      </c>
      <c r="B17" s="9" t="s">
        <v>30</v>
      </c>
      <c r="C17" s="17">
        <v>10993554</v>
      </c>
      <c r="D17" s="17">
        <f>E17-C17</f>
        <v>300000</v>
      </c>
      <c r="E17" s="17">
        <v>11293554</v>
      </c>
      <c r="F17" s="26">
        <f t="shared" si="3"/>
        <v>1408930</v>
      </c>
      <c r="G17" s="17">
        <v>12702484</v>
      </c>
      <c r="H17" s="26">
        <f>SUM(I17-G17)</f>
        <v>-186373</v>
      </c>
      <c r="I17" s="17">
        <v>12516111</v>
      </c>
      <c r="J17" s="9" t="s">
        <v>31</v>
      </c>
      <c r="K17" s="9"/>
      <c r="L17" s="9"/>
      <c r="M17" s="17"/>
      <c r="N17" s="29">
        <f t="shared" si="4"/>
        <v>0</v>
      </c>
      <c r="O17" s="17"/>
      <c r="P17" s="30"/>
      <c r="Q17" s="27"/>
      <c r="R17" s="52"/>
      <c r="S17" s="52"/>
    </row>
    <row r="18" spans="1:19" s="53" customFormat="1" ht="12.75">
      <c r="A18" s="9" t="s">
        <v>32</v>
      </c>
      <c r="B18" s="9" t="s">
        <v>33</v>
      </c>
      <c r="C18" s="17"/>
      <c r="D18" s="17"/>
      <c r="E18" s="17"/>
      <c r="F18" s="29">
        <f t="shared" si="3"/>
        <v>0</v>
      </c>
      <c r="G18" s="17"/>
      <c r="H18" s="17"/>
      <c r="I18" s="17"/>
      <c r="J18" s="9" t="s">
        <v>34</v>
      </c>
      <c r="K18" s="9"/>
      <c r="L18" s="9"/>
      <c r="M18" s="17"/>
      <c r="N18" s="29">
        <f t="shared" si="4"/>
        <v>0</v>
      </c>
      <c r="O18" s="17"/>
      <c r="P18" s="30"/>
      <c r="Q18" s="27"/>
      <c r="R18" s="52"/>
      <c r="S18" s="52"/>
    </row>
    <row r="19" spans="1:19" s="53" customFormat="1" ht="12.75">
      <c r="A19" s="9" t="s">
        <v>35</v>
      </c>
      <c r="B19" s="9" t="s">
        <v>36</v>
      </c>
      <c r="C19" s="17"/>
      <c r="D19" s="17"/>
      <c r="E19" s="17"/>
      <c r="F19" s="29">
        <f t="shared" si="3"/>
        <v>0</v>
      </c>
      <c r="G19" s="17"/>
      <c r="H19" s="17"/>
      <c r="I19" s="17"/>
      <c r="J19" s="9" t="s">
        <v>37</v>
      </c>
      <c r="K19" s="9"/>
      <c r="L19" s="9"/>
      <c r="M19" s="17"/>
      <c r="N19" s="29">
        <f t="shared" si="4"/>
        <v>0</v>
      </c>
      <c r="O19" s="17"/>
      <c r="P19" s="30"/>
      <c r="Q19" s="27"/>
      <c r="R19" s="52"/>
      <c r="S19" s="52"/>
    </row>
    <row r="20" spans="1:19" s="53" customFormat="1" ht="12.75">
      <c r="A20" s="9" t="s">
        <v>38</v>
      </c>
      <c r="B20" s="9" t="s">
        <v>39</v>
      </c>
      <c r="C20" s="17"/>
      <c r="D20" s="17"/>
      <c r="E20" s="17"/>
      <c r="F20" s="29">
        <f t="shared" si="3"/>
        <v>0</v>
      </c>
      <c r="G20" s="17"/>
      <c r="H20" s="17"/>
      <c r="I20" s="17"/>
      <c r="J20" s="9" t="s">
        <v>40</v>
      </c>
      <c r="K20" s="9"/>
      <c r="L20" s="9"/>
      <c r="M20" s="17"/>
      <c r="N20" s="29">
        <f t="shared" si="4"/>
        <v>0</v>
      </c>
      <c r="O20" s="17"/>
      <c r="P20" s="30"/>
      <c r="Q20" s="27"/>
      <c r="R20" s="52"/>
      <c r="S20" s="52"/>
    </row>
    <row r="21" spans="1:19" s="53" customFormat="1" ht="25.5">
      <c r="A21" s="9" t="s">
        <v>41</v>
      </c>
      <c r="B21" s="42" t="s">
        <v>42</v>
      </c>
      <c r="C21" s="18">
        <f>SUM(C22:C23)</f>
        <v>0</v>
      </c>
      <c r="D21" s="18"/>
      <c r="E21" s="18"/>
      <c r="F21" s="29">
        <f t="shared" si="3"/>
        <v>0</v>
      </c>
      <c r="G21" s="18"/>
      <c r="H21" s="18"/>
      <c r="I21" s="18"/>
      <c r="J21" s="9" t="s">
        <v>43</v>
      </c>
      <c r="K21" s="9"/>
      <c r="L21" s="9"/>
      <c r="M21" s="17"/>
      <c r="N21" s="29">
        <f t="shared" si="4"/>
        <v>0</v>
      </c>
      <c r="O21" s="18"/>
      <c r="P21" s="30"/>
      <c r="Q21" s="27"/>
      <c r="R21" s="52"/>
      <c r="S21" s="52"/>
    </row>
    <row r="22" spans="1:19" s="53" customFormat="1" ht="25.5">
      <c r="A22" s="9" t="s">
        <v>44</v>
      </c>
      <c r="B22" s="9" t="s">
        <v>45</v>
      </c>
      <c r="C22" s="17"/>
      <c r="D22" s="17"/>
      <c r="E22" s="17"/>
      <c r="F22" s="29">
        <f t="shared" si="3"/>
        <v>0</v>
      </c>
      <c r="G22" s="17"/>
      <c r="H22" s="17"/>
      <c r="I22" s="17"/>
      <c r="J22" s="9" t="s">
        <v>46</v>
      </c>
      <c r="K22" s="9"/>
      <c r="L22" s="9"/>
      <c r="M22" s="17"/>
      <c r="N22" s="29">
        <f t="shared" si="4"/>
        <v>0</v>
      </c>
      <c r="O22" s="17"/>
      <c r="P22" s="30"/>
      <c r="Q22" s="27"/>
      <c r="R22" s="52"/>
      <c r="S22" s="52"/>
    </row>
    <row r="23" spans="1:19" s="53" customFormat="1" ht="13.5" thickBot="1">
      <c r="A23" s="8" t="s">
        <v>47</v>
      </c>
      <c r="B23" s="45" t="s">
        <v>76</v>
      </c>
      <c r="C23" s="40"/>
      <c r="D23" s="40"/>
      <c r="E23" s="16"/>
      <c r="F23" s="43">
        <f t="shared" si="3"/>
        <v>0</v>
      </c>
      <c r="G23" s="40"/>
      <c r="H23" s="43">
        <f>SUM(I23-G23)</f>
        <v>824130</v>
      </c>
      <c r="I23" s="46">
        <v>824130</v>
      </c>
      <c r="J23" s="47" t="s">
        <v>64</v>
      </c>
      <c r="K23" s="48"/>
      <c r="L23" s="10">
        <f>M23-K23</f>
        <v>706594</v>
      </c>
      <c r="M23" s="40">
        <v>706594</v>
      </c>
      <c r="N23" s="49">
        <f t="shared" si="4"/>
        <v>0</v>
      </c>
      <c r="O23" s="40">
        <v>706594</v>
      </c>
      <c r="P23" s="50"/>
      <c r="Q23" s="51">
        <v>706594</v>
      </c>
      <c r="R23" s="52"/>
      <c r="S23" s="52"/>
    </row>
    <row r="24" spans="1:19" ht="26.25" thickBot="1">
      <c r="A24" s="6" t="s">
        <v>48</v>
      </c>
      <c r="B24" s="6" t="s">
        <v>49</v>
      </c>
      <c r="C24" s="12">
        <f>SUM(C16,C21)</f>
        <v>10993554</v>
      </c>
      <c r="D24" s="39">
        <f>E24-C24</f>
        <v>300000</v>
      </c>
      <c r="E24" s="12">
        <f>SUM(E16,E21)</f>
        <v>11293554</v>
      </c>
      <c r="F24" s="43">
        <f t="shared" si="3"/>
        <v>1408930</v>
      </c>
      <c r="G24" s="12">
        <f>SUM(G16,G21)</f>
        <v>12702484</v>
      </c>
      <c r="H24" s="43">
        <f>SUM(I24-G24)</f>
        <v>637757</v>
      </c>
      <c r="I24" s="12">
        <f>SUM(I16,I23)</f>
        <v>13340241</v>
      </c>
      <c r="J24" s="6" t="s">
        <v>50</v>
      </c>
      <c r="K24" s="6"/>
      <c r="L24" s="6">
        <f>M24-K24</f>
        <v>706594</v>
      </c>
      <c r="M24" s="12">
        <f>SUM(M16:M23)</f>
        <v>706594</v>
      </c>
      <c r="N24" s="12">
        <f t="shared" si="4"/>
        <v>0</v>
      </c>
      <c r="O24" s="12">
        <f>SUM(O16:O23)</f>
        <v>706594</v>
      </c>
      <c r="P24" s="12">
        <f>SUM(Q24-O24)</f>
        <v>0</v>
      </c>
      <c r="Q24" s="12">
        <f>SUM(Q16:Q23)</f>
        <v>706594</v>
      </c>
      <c r="R24"/>
      <c r="S24"/>
    </row>
    <row r="25" spans="1:19" ht="13.5" thickBot="1">
      <c r="A25" s="6" t="s">
        <v>51</v>
      </c>
      <c r="B25" s="6" t="s">
        <v>52</v>
      </c>
      <c r="C25" s="12">
        <f>SUM(C15,C24)</f>
        <v>36828041</v>
      </c>
      <c r="D25" s="16">
        <f>E25-C25</f>
        <v>7813171</v>
      </c>
      <c r="E25" s="12">
        <f>SUM(E15,E24)</f>
        <v>44641212</v>
      </c>
      <c r="F25" s="43">
        <f t="shared" si="3"/>
        <v>8644763</v>
      </c>
      <c r="G25" s="12">
        <f>SUM(G15,G24)</f>
        <v>53285975</v>
      </c>
      <c r="H25" s="43">
        <f>SUM(I25-G25)</f>
        <v>10276468</v>
      </c>
      <c r="I25" s="12">
        <f>SUM(I15,I24)</f>
        <v>63562443</v>
      </c>
      <c r="J25" s="6" t="s">
        <v>53</v>
      </c>
      <c r="K25" s="12">
        <f>SUM(K15,K24)</f>
        <v>36828041</v>
      </c>
      <c r="L25" s="44">
        <f>M25-K25</f>
        <v>7813171</v>
      </c>
      <c r="M25" s="12">
        <f>SUM(M15,M24)</f>
        <v>44641212</v>
      </c>
      <c r="N25" s="43">
        <f t="shared" si="4"/>
        <v>8644763</v>
      </c>
      <c r="O25" s="12">
        <f>SUM(O15,O24)</f>
        <v>53285975</v>
      </c>
      <c r="P25" s="43">
        <f>SUM(Q25-O25)</f>
        <v>10276468</v>
      </c>
      <c r="Q25" s="12">
        <f>SUM(Q15,Q24)</f>
        <v>63562443</v>
      </c>
      <c r="R25"/>
      <c r="S25"/>
    </row>
    <row r="26" spans="1:19" ht="13.5" thickBot="1">
      <c r="A26" s="6" t="s">
        <v>54</v>
      </c>
      <c r="B26" s="6" t="s">
        <v>55</v>
      </c>
      <c r="C26" s="12"/>
      <c r="D26" s="12"/>
      <c r="E26" s="12"/>
      <c r="F26" s="12"/>
      <c r="G26" s="12"/>
      <c r="H26" s="12"/>
      <c r="I26" s="12"/>
      <c r="J26" s="6" t="s">
        <v>56</v>
      </c>
      <c r="K26" s="6"/>
      <c r="L26" s="6"/>
      <c r="M26" s="12"/>
      <c r="N26" s="12"/>
      <c r="O26" s="12"/>
      <c r="P26" s="30"/>
      <c r="Q26" s="27"/>
      <c r="R26"/>
      <c r="S26"/>
    </row>
    <row r="27" spans="1:19" ht="13.5" thickBot="1">
      <c r="A27" s="6" t="s">
        <v>57</v>
      </c>
      <c r="B27" s="6" t="s">
        <v>58</v>
      </c>
      <c r="C27" s="12"/>
      <c r="D27" s="12"/>
      <c r="E27" s="12"/>
      <c r="F27" s="12"/>
      <c r="G27" s="12"/>
      <c r="H27" s="12"/>
      <c r="I27" s="12"/>
      <c r="J27" s="6" t="s">
        <v>59</v>
      </c>
      <c r="K27" s="6"/>
      <c r="L27" s="6"/>
      <c r="M27" s="12"/>
      <c r="N27" s="12"/>
      <c r="O27" s="12"/>
      <c r="P27" s="34"/>
      <c r="Q27" s="35"/>
      <c r="R27"/>
      <c r="S27"/>
    </row>
    <row r="28" spans="2:15" ht="18.75">
      <c r="B28" s="62"/>
      <c r="C28" s="62"/>
      <c r="D28" s="62"/>
      <c r="E28" s="62"/>
      <c r="F28" s="62"/>
      <c r="G28" s="62"/>
      <c r="H28" s="62"/>
      <c r="I28" s="62"/>
      <c r="J28" s="62"/>
      <c r="K28" s="11"/>
      <c r="L28" s="11"/>
      <c r="O28" s="19"/>
    </row>
  </sheetData>
  <sheetProtection/>
  <mergeCells count="7">
    <mergeCell ref="A1:Q1"/>
    <mergeCell ref="N2:Q2"/>
    <mergeCell ref="A3:A4"/>
    <mergeCell ref="B28:J28"/>
    <mergeCell ref="J3:O3"/>
    <mergeCell ref="B3:G3"/>
    <mergeCell ref="B2:C2"/>
  </mergeCells>
  <printOptions horizontalCentered="1"/>
  <pageMargins left="0" right="0" top="0.9055118110236221" bottom="0.31496062992125984" header="0.6692913385826772" footer="0.2755905511811024"/>
  <pageSetup horizontalDpi="600" verticalDpi="600" orientation="landscape" paperSize="9" scale="54" r:id="rId1"/>
  <headerFooter alignWithMargins="0">
    <oddHeader xml:space="preserve">&amp;R&amp;"Times New Roman CE,Félkövér dőlt"&amp;11  1. sz.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2018-06-01T08:06:58Z</cp:lastPrinted>
  <dcterms:created xsi:type="dcterms:W3CDTF">2014-02-06T13:24:42Z</dcterms:created>
  <dcterms:modified xsi:type="dcterms:W3CDTF">2018-06-01T08:07:00Z</dcterms:modified>
  <cp:category/>
  <cp:version/>
  <cp:contentType/>
  <cp:contentStatus/>
</cp:coreProperties>
</file>