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FBC399B6-CF9A-4625-8F7C-B57359597F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1. melléklet" sheetId="1" r:id="rId1"/>
  </sheets>
  <definedNames>
    <definedName name="_xlnm.Print_Titles" localSheetId="0">'2.1. 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14" i="1"/>
  <c r="H20" i="1"/>
  <c r="H27" i="1"/>
  <c r="H28" i="1"/>
  <c r="H31" i="1"/>
  <c r="H34" i="1"/>
  <c r="H36" i="1"/>
  <c r="H37" i="1"/>
  <c r="H39" i="1"/>
  <c r="H40" i="1"/>
  <c r="H44" i="1"/>
  <c r="H50" i="1"/>
  <c r="H61" i="1"/>
  <c r="H64" i="1"/>
  <c r="H65" i="1"/>
  <c r="H66" i="1"/>
  <c r="H67" i="1"/>
  <c r="H3" i="1"/>
  <c r="G69" i="1" l="1"/>
  <c r="F69" i="1"/>
  <c r="G63" i="1"/>
  <c r="F63" i="1"/>
  <c r="G57" i="1"/>
  <c r="F57" i="1"/>
  <c r="G48" i="1"/>
  <c r="F48" i="1"/>
  <c r="G45" i="1"/>
  <c r="F45" i="1"/>
  <c r="G33" i="1"/>
  <c r="H33" i="1" s="1"/>
  <c r="F33" i="1"/>
  <c r="G24" i="1"/>
  <c r="F24" i="1"/>
  <c r="F35" i="1" s="1"/>
  <c r="G21" i="1"/>
  <c r="F21" i="1"/>
  <c r="G9" i="1"/>
  <c r="F9" i="1"/>
  <c r="F15" i="1" s="1"/>
  <c r="H63" i="1" l="1"/>
  <c r="G35" i="1"/>
  <c r="H35" i="1" s="1"/>
  <c r="G51" i="1"/>
  <c r="F51" i="1"/>
  <c r="H51" i="1" s="1"/>
  <c r="H45" i="1"/>
  <c r="H21" i="1"/>
  <c r="G15" i="1"/>
  <c r="H9" i="1"/>
  <c r="E69" i="1"/>
  <c r="E63" i="1"/>
  <c r="E57" i="1"/>
  <c r="E48" i="1"/>
  <c r="E45" i="1"/>
  <c r="E33" i="1"/>
  <c r="E24" i="1"/>
  <c r="E21" i="1"/>
  <c r="E9" i="1"/>
  <c r="E15" i="1" s="1"/>
  <c r="F70" i="1" l="1"/>
  <c r="E35" i="1"/>
  <c r="E51" i="1"/>
  <c r="E70" i="1" s="1"/>
  <c r="G70" i="1"/>
  <c r="H15" i="1"/>
  <c r="H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<sst xmlns="http://schemas.openxmlformats.org/spreadsheetml/2006/main" count="208" uniqueCount="208">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</sst>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9" fontId="8" fillId="0" borderId="1" xfId="1" applyNumberFormat="1" applyFont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9" fontId="10" fillId="3" borderId="1" xfId="1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2"/>
  <sheetViews>
    <sheetView tabSelected="1" topLeftCell="A43" zoomScaleNormal="100" zoomScaleSheetLayoutView="100" workbookViewId="0">
      <selection activeCell="F73" sqref="F73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7" width="12.28515625" style="10" customWidth="1"/>
    <col min="8" max="8" width="8.85546875" style="10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4" t="s">
        <v>203</v>
      </c>
      <c r="C1" s="34"/>
      <c r="D1" s="34"/>
      <c r="E1" s="34"/>
      <c r="F1" s="34"/>
      <c r="G1" s="34"/>
      <c r="H1" s="34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  <c r="H2" s="14" t="s">
        <v>207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v>22193511</v>
      </c>
      <c r="H3" s="29">
        <f>G3/F3</f>
        <v>1.0068601743275667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v>24440500</v>
      </c>
      <c r="H4" s="29">
        <f t="shared" ref="H4:H67" si="0">G4/F4</f>
        <v>1.0162158790877529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v>25739784</v>
      </c>
      <c r="H5" s="29">
        <f t="shared" si="0"/>
        <v>1.1022032774507871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v>8435000</v>
      </c>
      <c r="H6" s="29">
        <f t="shared" si="0"/>
        <v>1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v>5024040</v>
      </c>
      <c r="H7" s="29">
        <f t="shared" si="0"/>
        <v>1.927844545747571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29"/>
    </row>
    <row r="9" spans="2:8" ht="15.75" x14ac:dyDescent="0.2">
      <c r="B9" s="22" t="s">
        <v>21</v>
      </c>
      <c r="C9" s="23" t="s">
        <v>22</v>
      </c>
      <c r="D9" s="24" t="s">
        <v>23</v>
      </c>
      <c r="E9" s="30">
        <f>SUM(E3:E8)</f>
        <v>77880825</v>
      </c>
      <c r="F9" s="30">
        <f t="shared" ref="F9:G9" si="1">SUM(F3:F8)</f>
        <v>80486865</v>
      </c>
      <c r="G9" s="30">
        <f t="shared" si="1"/>
        <v>85832835</v>
      </c>
      <c r="H9" s="31">
        <f t="shared" si="0"/>
        <v>1.0664204028818864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29"/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29"/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29"/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29"/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11547799</v>
      </c>
      <c r="F14" s="6">
        <v>57392392</v>
      </c>
      <c r="G14" s="6">
        <v>16717496</v>
      </c>
      <c r="H14" s="29">
        <f t="shared" si="0"/>
        <v>0.29128418275370016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:G15" si="2">SUM(F9:F14)</f>
        <v>137879257</v>
      </c>
      <c r="G15" s="18">
        <f t="shared" si="2"/>
        <v>102550331</v>
      </c>
      <c r="H15" s="32">
        <f t="shared" si="0"/>
        <v>0.74376910081550551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29"/>
    </row>
    <row r="17" spans="2:8" ht="30" x14ac:dyDescent="0.2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v>0</v>
      </c>
      <c r="H17" s="29"/>
    </row>
    <row r="18" spans="2:8" ht="30" x14ac:dyDescent="0.2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v>0</v>
      </c>
      <c r="H18" s="29"/>
    </row>
    <row r="19" spans="2:8" ht="30" x14ac:dyDescent="0.2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v>0</v>
      </c>
      <c r="H19" s="29"/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v>10968241</v>
      </c>
      <c r="H20" s="29">
        <f t="shared" si="0"/>
        <v>0.25704889788488183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:G21" si="3">SUM(F16:F20)</f>
        <v>42669862</v>
      </c>
      <c r="G21" s="18">
        <f t="shared" si="3"/>
        <v>10968241</v>
      </c>
      <c r="H21" s="32">
        <f t="shared" si="0"/>
        <v>0.25704889788488183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29"/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29"/>
    </row>
    <row r="24" spans="2:8" s="3" customFormat="1" ht="15.75" x14ac:dyDescent="0.2">
      <c r="B24" s="22" t="s">
        <v>66</v>
      </c>
      <c r="C24" s="25" t="s">
        <v>67</v>
      </c>
      <c r="D24" s="24" t="s">
        <v>68</v>
      </c>
      <c r="E24" s="30">
        <f>SUM(E22:E23)</f>
        <v>0</v>
      </c>
      <c r="F24" s="30">
        <f t="shared" ref="F24:G24" si="4">SUM(F22:F23)</f>
        <v>0</v>
      </c>
      <c r="G24" s="30">
        <f t="shared" si="4"/>
        <v>0</v>
      </c>
      <c r="H24" s="31"/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29"/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29"/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v>4538306</v>
      </c>
      <c r="H27" s="29">
        <f t="shared" si="0"/>
        <v>0.93573319587628867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v>3354805</v>
      </c>
      <c r="H28" s="29">
        <f t="shared" si="0"/>
        <v>1.3419220000000001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29"/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29"/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v>1167146</v>
      </c>
      <c r="H31" s="29">
        <f t="shared" si="0"/>
        <v>1.167146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29"/>
    </row>
    <row r="33" spans="2:8" ht="15.75" x14ac:dyDescent="0.2">
      <c r="B33" s="22" t="s">
        <v>93</v>
      </c>
      <c r="C33" s="25" t="s">
        <v>94</v>
      </c>
      <c r="D33" s="24" t="s">
        <v>95</v>
      </c>
      <c r="E33" s="30">
        <f>SUM(E28:E32)</f>
        <v>3500000</v>
      </c>
      <c r="F33" s="30">
        <f t="shared" ref="F33:G33" si="5">SUM(F28:F32)</f>
        <v>3500000</v>
      </c>
      <c r="G33" s="30">
        <f t="shared" si="5"/>
        <v>4521951</v>
      </c>
      <c r="H33" s="31">
        <f t="shared" si="0"/>
        <v>1.2919860000000001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v>468290</v>
      </c>
      <c r="H34" s="29">
        <f t="shared" si="0"/>
        <v>0.72044615384615385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:G35" si="6">F24+F25+F26+F27+F33+F34</f>
        <v>9000000</v>
      </c>
      <c r="G35" s="18">
        <f t="shared" si="6"/>
        <v>9528547</v>
      </c>
      <c r="H35" s="32">
        <f t="shared" si="0"/>
        <v>1.0587274444444446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v>41764</v>
      </c>
      <c r="H36" s="29">
        <f t="shared" si="0"/>
        <v>0.20882000000000001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v>785284</v>
      </c>
      <c r="H37" s="29">
        <f t="shared" si="0"/>
        <v>0.22894577259475218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912728</v>
      </c>
      <c r="H38" s="29"/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v>4193982</v>
      </c>
      <c r="H39" s="29">
        <f t="shared" si="0"/>
        <v>6.45228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v>622740</v>
      </c>
      <c r="H40" s="29">
        <f t="shared" si="0"/>
        <v>1.683081081081081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51536</v>
      </c>
      <c r="H41" s="29"/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40624000</v>
      </c>
      <c r="H42" s="29"/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29"/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45000</v>
      </c>
      <c r="F44" s="6">
        <v>48250</v>
      </c>
      <c r="G44" s="6">
        <v>237</v>
      </c>
      <c r="H44" s="29">
        <f t="shared" si="0"/>
        <v>4.9119170984455954E-3</v>
      </c>
    </row>
    <row r="45" spans="2:8" ht="15.75" x14ac:dyDescent="0.2">
      <c r="B45" s="22">
        <v>43</v>
      </c>
      <c r="C45" s="26" t="s">
        <v>128</v>
      </c>
      <c r="D45" s="24" t="s">
        <v>129</v>
      </c>
      <c r="E45" s="30">
        <f>SUM(E43:E44)</f>
        <v>45000</v>
      </c>
      <c r="F45" s="30">
        <f t="shared" ref="F45:G45" si="7">SUM(F43:F44)</f>
        <v>48250</v>
      </c>
      <c r="G45" s="30">
        <f t="shared" si="7"/>
        <v>237</v>
      </c>
      <c r="H45" s="31">
        <f t="shared" si="0"/>
        <v>4.9119170984455954E-3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29"/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29"/>
    </row>
    <row r="48" spans="2:8" ht="15.75" x14ac:dyDescent="0.2">
      <c r="B48" s="22" t="s">
        <v>134</v>
      </c>
      <c r="C48" s="26" t="s">
        <v>135</v>
      </c>
      <c r="D48" s="24" t="s">
        <v>136</v>
      </c>
      <c r="E48" s="30">
        <f>SUM(E46:E47)</f>
        <v>0</v>
      </c>
      <c r="F48" s="30">
        <f t="shared" ref="F48:G48" si="8">SUM(F46:F47)</f>
        <v>0</v>
      </c>
      <c r="G48" s="30">
        <f t="shared" si="8"/>
        <v>0</v>
      </c>
      <c r="H48" s="31"/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29"/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20000</v>
      </c>
      <c r="F50" s="6">
        <v>30000</v>
      </c>
      <c r="G50" s="6">
        <v>795647</v>
      </c>
      <c r="H50" s="29">
        <f t="shared" si="0"/>
        <v>26.521566666666665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4715000</v>
      </c>
      <c r="F51" s="18">
        <f t="shared" ref="F51:G51" si="9">F36+F37+F38+F39+F40+F41+F42+F45+F48+F49+F50</f>
        <v>4728250</v>
      </c>
      <c r="G51" s="18">
        <f t="shared" si="9"/>
        <v>48027918</v>
      </c>
      <c r="H51" s="32">
        <f t="shared" si="0"/>
        <v>10.157651985406863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29"/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7700000</v>
      </c>
      <c r="H53" s="29"/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29"/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29"/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29"/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0">SUM(F52:F56)</f>
        <v>0</v>
      </c>
      <c r="G57" s="18">
        <f t="shared" si="10"/>
        <v>7700000</v>
      </c>
      <c r="H57" s="32"/>
    </row>
    <row r="58" spans="2:8" ht="30" x14ac:dyDescent="0.2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v>0</v>
      </c>
      <c r="H58" s="29"/>
    </row>
    <row r="59" spans="2:8" ht="30" x14ac:dyDescent="0.2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v>0</v>
      </c>
      <c r="H59" s="29"/>
    </row>
    <row r="60" spans="2:8" ht="30" x14ac:dyDescent="0.2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v>0</v>
      </c>
      <c r="H60" s="29"/>
    </row>
    <row r="61" spans="2:8" ht="30" x14ac:dyDescent="0.2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v>230000</v>
      </c>
      <c r="H61" s="29">
        <f t="shared" si="0"/>
        <v>0.57499999999999996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869293</v>
      </c>
      <c r="H62" s="29"/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:G63" si="11">SUM(F58:F62)</f>
        <v>400000</v>
      </c>
      <c r="G63" s="18">
        <f t="shared" si="11"/>
        <v>1099293</v>
      </c>
      <c r="H63" s="32">
        <f t="shared" si="0"/>
        <v>2.7482324999999999</v>
      </c>
    </row>
    <row r="64" spans="2:8" ht="30" hidden="1" x14ac:dyDescent="0.2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v>0</v>
      </c>
      <c r="H64" s="29" t="e">
        <f t="shared" si="0"/>
        <v>#DIV/0!</v>
      </c>
    </row>
    <row r="65" spans="2:8" ht="30" hidden="1" x14ac:dyDescent="0.2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v>0</v>
      </c>
      <c r="H65" s="29" t="e">
        <f t="shared" si="0"/>
        <v>#DIV/0!</v>
      </c>
    </row>
    <row r="66" spans="2:8" ht="30" hidden="1" x14ac:dyDescent="0.2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v>0</v>
      </c>
      <c r="H66" s="29" t="e">
        <f t="shared" si="0"/>
        <v>#DIV/0!</v>
      </c>
    </row>
    <row r="67" spans="2:8" ht="30" hidden="1" x14ac:dyDescent="0.2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v>0</v>
      </c>
      <c r="H67" s="29" t="e">
        <f t="shared" si="0"/>
        <v>#DIV/0!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29"/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2">SUM(F64:F68)</f>
        <v>0</v>
      </c>
      <c r="G69" s="18">
        <f t="shared" si="12"/>
        <v>0</v>
      </c>
      <c r="H69" s="32"/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127889765</v>
      </c>
      <c r="F70" s="18">
        <f t="shared" ref="F70:G70" si="13">F15+F21+F35+F51+F57+F63+F69</f>
        <v>194677369</v>
      </c>
      <c r="G70" s="18">
        <f t="shared" si="13"/>
        <v>179874330</v>
      </c>
      <c r="H70" s="32">
        <f t="shared" ref="H70" si="14">G70/F70</f>
        <v>0.92396117188125759</v>
      </c>
    </row>
    <row r="72" spans="2:8" x14ac:dyDescent="0.2">
      <c r="F72" s="33"/>
    </row>
  </sheetData>
  <mergeCells count="1">
    <mergeCell ref="B1:H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4" fitToHeight="2" orientation="portrait" r:id="rId1"/>
  <headerFooter alignWithMargins="0">
    <oddHeader>&amp;C&amp;"Times New Roman,Normál"&amp;13 2.1. melléklet
a 7/2020. (VII.08.) önkormányzati rendelethez
Az önkormányzat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 melléklet</vt:lpstr>
      <vt:lpstr>'2.1.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2020-07-07T11:50:22Z</cp:lastPrinted>
  <dcterms:created xsi:type="dcterms:W3CDTF">2019-02-06T16:32:53Z</dcterms:created>
  <dcterms:modified xsi:type="dcterms:W3CDTF">2020-07-07T11:50:23Z</dcterms:modified>
</cp:coreProperties>
</file>