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 sz. mell" sheetId="1" r:id="rId1"/>
  </sheets>
  <definedNames>
    <definedName name="Print_Titles" localSheetId="0">'6. sz. mell'!$1:$6</definedName>
  </definedNames>
  <calcPr calcId="124519"/>
</workbook>
</file>

<file path=xl/calcChain.xml><?xml version="1.0" encoding="utf-8"?>
<calcChain xmlns="http://schemas.openxmlformats.org/spreadsheetml/2006/main">
  <c r="E141" i="1"/>
  <c r="D141"/>
  <c r="C141"/>
  <c r="E135"/>
  <c r="D135"/>
  <c r="C135"/>
  <c r="E130"/>
  <c r="D130"/>
  <c r="C130"/>
  <c r="E126"/>
  <c r="E146" s="1"/>
  <c r="D126"/>
  <c r="D146" s="1"/>
  <c r="C126"/>
  <c r="C146" s="1"/>
  <c r="E122"/>
  <c r="D122"/>
  <c r="C122"/>
  <c r="E110"/>
  <c r="D110"/>
  <c r="D125" s="1"/>
  <c r="D147" s="1"/>
  <c r="C110"/>
  <c r="E93"/>
  <c r="E125" s="1"/>
  <c r="D93"/>
  <c r="C93"/>
  <c r="C125" s="1"/>
  <c r="E82"/>
  <c r="D82"/>
  <c r="C82"/>
  <c r="E78"/>
  <c r="D78"/>
  <c r="C78"/>
  <c r="E75"/>
  <c r="D75"/>
  <c r="C75"/>
  <c r="E70"/>
  <c r="E88" s="1"/>
  <c r="D70"/>
  <c r="C70"/>
  <c r="C88" s="1"/>
  <c r="E66"/>
  <c r="D66"/>
  <c r="D88" s="1"/>
  <c r="C66"/>
  <c r="E60"/>
  <c r="D60"/>
  <c r="C60"/>
  <c r="E55"/>
  <c r="D55"/>
  <c r="C55"/>
  <c r="E49"/>
  <c r="D49"/>
  <c r="C49"/>
  <c r="E37"/>
  <c r="D37"/>
  <c r="C37"/>
  <c r="E30"/>
  <c r="D30"/>
  <c r="D29" s="1"/>
  <c r="C30"/>
  <c r="E29"/>
  <c r="C29"/>
  <c r="E22"/>
  <c r="D22"/>
  <c r="C22"/>
  <c r="E15"/>
  <c r="E65" s="1"/>
  <c r="E89" s="1"/>
  <c r="D15"/>
  <c r="C15"/>
  <c r="C65" s="1"/>
  <c r="C89" s="1"/>
  <c r="E8"/>
  <c r="D8"/>
  <c r="C8"/>
  <c r="D65" l="1"/>
  <c r="D89" s="1"/>
  <c r="C147"/>
  <c r="E147"/>
</calcChain>
</file>

<file path=xl/sharedStrings.xml><?xml version="1.0" encoding="utf-8"?>
<sst xmlns="http://schemas.openxmlformats.org/spreadsheetml/2006/main" count="297" uniqueCount="261">
  <si>
    <t>6. melléklet a 12/2018. (V.31.) önkormányzati rendelethez</t>
  </si>
  <si>
    <t>Megnevezés</t>
  </si>
  <si>
    <t>Önkormányzat</t>
  </si>
  <si>
    <t>01</t>
  </si>
  <si>
    <t>Feladat
megnevezése</t>
  </si>
  <si>
    <t>Összes bevétel, kiadás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</si>
  <si>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</si>
  <si>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</si>
  <si>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</si>
  <si>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</si>
  <si>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</si>
  <si>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</si>
  <si>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</si>
  <si>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</si>
  <si>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</si>
  <si>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</si>
  <si>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</si>
  <si>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</si>
  <si>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</si>
  <si>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</si>
  <si>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</si>
  <si>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</si>
  <si>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</si>
  <si>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</si>
  <si>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</si>
  <si>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</si>
  <si>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</si>
  <si>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</si>
  <si>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</si>
  <si>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</si>
  <si>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</si>
  <si>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</si>
  <si>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</si>
  <si>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</si>
  <si>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</si>
  <si>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</si>
  <si>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</si>
  <si>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</si>
  <si>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</si>
  <si>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</si>
  <si>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</si>
  <si>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</si>
  <si>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</si>
  <si>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</si>
  <si>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</si>
  <si>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</si>
  <si>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</si>
  <si>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</si>
  <si>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</si>
  <si>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</si>
  <si>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</si>
  <si>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</si>
  <si>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</si>
  <si>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</si>
  <si>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</si>
  <si>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</si>
  <si>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</si>
  <si>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</si>
  <si>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</si>
  <si>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</si>
  <si>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</si>
  <si>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(4.1.+4.2.+4.3.)</t>
  </si>
  <si>
    <t>4.1.</t>
  </si>
  <si>
    <t>Helyi adók  (4.1.1.+4.1.2.+4.1.3.+4.1.4.)</t>
  </si>
  <si>
    <t>4.1.1.</t>
  </si>
  <si>
    <t>- Vagyoni típusú adók</t>
  </si>
  <si>
    <t>4.1.2.</t>
  </si>
  <si>
    <t>Értékesítési és forgalmi adók</t>
  </si>
  <si>
    <t>4.1.3</t>
  </si>
  <si>
    <t>Jövedelemadó</t>
  </si>
  <si>
    <t>4.2.</t>
  </si>
  <si>
    <t>Gépjárműadó</t>
  </si>
  <si>
    <t>4.3.</t>
  </si>
  <si>
    <t>Egyéb áruhasználati és szolgáltatási adók</t>
  </si>
  <si>
    <t>4.4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</si>
  <si>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</si>
  <si>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</si>
  <si>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</si>
  <si>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</si>
  <si>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</si>
  <si>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</si>
  <si>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</si>
  <si>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</si>
  <si>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</si>
  <si>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</si>
  <si>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</si>
  <si>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</si>
  <si>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</si>
  <si>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</si>
  <si>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</si>
  <si>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</si>
  <si>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</si>
  <si>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</si>
  <si>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</si>
  <si>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</si>
  <si>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</si>
  <si>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</si>
  <si>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</si>
  <si>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</si>
  <si>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</si>
  <si>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</si>
  <si>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</si>
  <si>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</si>
  <si>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</si>
  <si>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</si>
  <si>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</si>
  <si>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</si>
  <si>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</si>
  <si>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</si>
  <si>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</si>
  <si>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</si>
  <si>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</si>
  <si>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</si>
  <si>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</si>
  <si>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</si>
  <si>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</si>
  <si>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</si>
  <si>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</si>
  <si>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</si>
  <si>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</si>
  <si>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</si>
  <si>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</si>
  <si>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</si>
  <si>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</si>
  <si>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</si>
  <si>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</si>
  <si>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</si>
  <si>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</si>
  <si>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</si>
  <si>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</si>
  <si>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</si>
  <si>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</si>
  <si>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</si>
  <si>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</si>
  <si>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</si>
  <si>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</si>
  <si>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</si>
  <si>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</si>
  <si>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</si>
  <si>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</si>
  <si>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</si>
  <si>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</si>
  <si>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</si>
  <si>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</si>
  <si>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</si>
  <si>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</si>
  <si>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</si>
  <si>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</si>
  <si>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</si>
  <si>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</si>
  <si>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</si>
  <si>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</si>
  <si>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</si>
  <si>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</si>
  <si>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</si>
  <si>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</si>
  <si>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</si>
  <si>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</si>
  <si>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</si>
  <si>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</si>
  <si>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</si>
  <si>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</si>
  <si>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</si>
  <si>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</si>
  <si>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</si>
  <si>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</si>
  <si>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</si>
  <si>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</si>
  <si>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</si>
  <si>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</si>
  <si>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</si>
  <si>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</si>
  <si>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</si>
  <si>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</si>
  <si>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</si>
  <si>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</si>
  <si>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</si>
  <si>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</si>
  <si>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</si>
  <si>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</si>
  <si>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</si>
  <si>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</si>
  <si>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</si>
  <si>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</si>
  <si>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</si>
  <si>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</si>
  <si>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</si>
  <si>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</si>
  <si>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</si>
  <si>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</si>
  <si>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</si>
  <si>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</si>
  <si>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</si>
  <si>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</si>
  <si>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</si>
  <si>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</si>
  <si>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</si>
  <si>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</si>
  <si>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</si>
  <si>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</si>
  <si>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</si>
  <si>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</si>
  <si>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</si>
  <si>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</si>
  <si>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</si>
  <si>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</si>
  <si>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</si>
  <si>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</si>
  <si>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Előző évi elszámolásból származó befizetések</t>
  </si>
  <si>
    <t>1.16.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</si>
  <si>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</si>
  <si>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</si>
  <si>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</si>
  <si>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</si>
  <si>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</si>
  <si>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</si>
  <si>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</si>
  <si>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</si>
  <si>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</si>
  <si>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</si>
  <si>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</si>
  <si>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</si>
  <si>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</si>
  <si>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</si>
  <si>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</si>
  <si>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</si>
  <si>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</si>
  <si>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</si>
  <si>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</si>
  <si>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</si>
  <si>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</si>
  <si>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</si>
  <si>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</si>
  <si>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</si>
  <si>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</si>
  <si>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</si>
  <si>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</si>
  <si>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</si>
  <si>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</si>
  <si>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</si>
  <si>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</si>
  <si>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</si>
  <si>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</si>
  <si>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</si>
  <si>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</si>
  <si>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</si>
  <si>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</si>
  <si>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</si>
  <si>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</si>
  <si>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</si>
  <si>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</si>
  <si>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</si>
  <si>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</si>
  <si>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</si>
  <si>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</si>
  <si>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</si>
  <si>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</si>
  <si>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</si>
  <si>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</si>
  <si>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GINOP 5.2.1-14-2015-00001 pályázat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</si>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</sst>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0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44" applyNumberFormat="0" applyAlignment="0" applyProtection="0"/>
    <xf numFmtId="0" fontId="24" fillId="14" borderId="45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46" applyNumberFormat="0" applyFill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44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9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50" applyNumberFormat="0" applyFont="0" applyAlignment="0" applyProtection="0"/>
    <xf numFmtId="0" fontId="39" fillId="19" borderId="51" applyNumberFormat="0" applyAlignment="0" applyProtection="0"/>
    <xf numFmtId="0" fontId="40" fillId="0" borderId="0" applyNumberFormat="0" applyFill="0" applyBorder="0" applyAlignment="0" applyProtection="0"/>
    <xf numFmtId="0" fontId="41" fillId="0" borderId="52" applyNumberFormat="0" applyFill="0" applyAlignment="0" applyProtection="0"/>
    <xf numFmtId="0" fontId="42" fillId="0" borderId="0" applyNumberFormat="0" applyFill="0" applyBorder="0" applyAlignment="0" applyProtection="0"/>
  </cellStyleXfs>
  <cellXfs count="122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4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quotePrefix="1" applyFont="1" applyFill="1" applyBorder="1" applyAlignment="1" applyProtection="1">
      <alignment horizontal="right" vertical="center" indent="1"/>
    </xf>
    <xf numFmtId="0" fontId="6" fillId="0" borderId="0" xfId="1" applyFont="1" applyFill="1" applyAlignment="1" applyProtection="1">
      <alignment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</xf>
    <xf numFmtId="0" fontId="9" fillId="0" borderId="15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49" fontId="11" fillId="0" borderId="20" xfId="2" applyNumberFormat="1" applyFont="1" applyFill="1" applyBorder="1" applyAlignment="1" applyProtection="1">
      <alignment horizontal="center" vertical="center" wrapText="1"/>
    </xf>
    <xf numFmtId="0" fontId="12" fillId="0" borderId="21" xfId="1" applyFont="1" applyBorder="1" applyAlignment="1" applyProtection="1">
      <alignment horizontal="left" wrapText="1" indent="1"/>
    </xf>
    <xf numFmtId="164" fontId="11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Alignment="1" applyProtection="1">
      <alignment vertical="center" wrapText="1"/>
    </xf>
    <xf numFmtId="49" fontId="11" fillId="0" borderId="23" xfId="2" applyNumberFormat="1" applyFont="1" applyFill="1" applyBorder="1" applyAlignment="1" applyProtection="1">
      <alignment horizontal="center" vertical="center" wrapText="1"/>
    </xf>
    <xf numFmtId="0" fontId="12" fillId="0" borderId="24" xfId="1" applyFont="1" applyBorder="1" applyAlignment="1" applyProtection="1">
      <alignment horizontal="left" wrapText="1" indent="1"/>
    </xf>
    <xf numFmtId="164" fontId="11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Alignment="1" applyProtection="1">
      <alignment vertical="center" wrapText="1"/>
    </xf>
    <xf numFmtId="49" fontId="11" fillId="0" borderId="26" xfId="2" applyNumberFormat="1" applyFont="1" applyFill="1" applyBorder="1" applyAlignment="1" applyProtection="1">
      <alignment horizontal="center" vertical="center" wrapText="1"/>
    </xf>
    <xf numFmtId="0" fontId="12" fillId="0" borderId="27" xfId="1" applyFont="1" applyBorder="1" applyAlignment="1" applyProtection="1">
      <alignment horizontal="left" vertical="center" wrapText="1" indent="1"/>
    </xf>
    <xf numFmtId="164" fontId="11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Border="1" applyAlignment="1" applyProtection="1">
      <alignment horizontal="left" vertical="center" wrapText="1" indent="1"/>
    </xf>
    <xf numFmtId="0" fontId="12" fillId="0" borderId="27" xfId="1" applyFont="1" applyBorder="1" applyAlignment="1" applyProtection="1">
      <alignment horizontal="left" wrapText="1" indent="1"/>
    </xf>
    <xf numFmtId="164" fontId="16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21" xfId="2" applyNumberFormat="1" applyFont="1" applyFill="1" applyBorder="1" applyAlignment="1" applyProtection="1">
      <alignment horizontal="right" vertical="center" wrapText="1" indent="1"/>
    </xf>
    <xf numFmtId="164" fontId="17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2" applyNumberFormat="1" applyFont="1" applyFill="1" applyBorder="1" applyAlignment="1" applyProtection="1">
      <alignment horizontal="right" vertical="center" wrapText="1" indent="1"/>
    </xf>
    <xf numFmtId="0" fontId="15" fillId="0" borderId="15" xfId="1" applyFont="1" applyBorder="1" applyAlignment="1" applyProtection="1">
      <alignment horizontal="center" wrapText="1"/>
    </xf>
    <xf numFmtId="0" fontId="12" fillId="0" borderId="27" xfId="1" applyFont="1" applyBorder="1" applyAlignment="1" applyProtection="1">
      <alignment wrapText="1"/>
    </xf>
    <xf numFmtId="0" fontId="12" fillId="0" borderId="20" xfId="1" applyFont="1" applyBorder="1" applyAlignment="1" applyProtection="1">
      <alignment horizontal="center" wrapText="1"/>
    </xf>
    <xf numFmtId="0" fontId="12" fillId="0" borderId="23" xfId="1" applyFont="1" applyBorder="1" applyAlignment="1" applyProtection="1">
      <alignment horizontal="center" wrapText="1"/>
    </xf>
    <xf numFmtId="0" fontId="12" fillId="0" borderId="26" xfId="1" applyFont="1" applyBorder="1" applyAlignment="1" applyProtection="1">
      <alignment horizontal="center" wrapText="1"/>
    </xf>
    <xf numFmtId="164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Border="1" applyAlignment="1" applyProtection="1">
      <alignment wrapText="1"/>
    </xf>
    <xf numFmtId="0" fontId="15" fillId="0" borderId="29" xfId="1" applyFont="1" applyBorder="1" applyAlignment="1" applyProtection="1">
      <alignment horizontal="center" wrapText="1"/>
    </xf>
    <xf numFmtId="0" fontId="15" fillId="0" borderId="30" xfId="1" applyFont="1" applyBorder="1" applyAlignment="1" applyProtection="1">
      <alignment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vertical="center" wrapText="1"/>
    </xf>
    <xf numFmtId="0" fontId="11" fillId="0" borderId="0" xfId="1" applyFont="1" applyFill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vertical="center" wrapTex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Alignment="1" applyProtection="1">
      <alignment vertical="center" wrapText="1"/>
    </xf>
    <xf numFmtId="49" fontId="11" fillId="0" borderId="32" xfId="2" applyNumberFormat="1" applyFont="1" applyFill="1" applyBorder="1" applyAlignment="1" applyProtection="1">
      <alignment horizontal="center" vertical="center" wrapText="1"/>
    </xf>
    <xf numFmtId="0" fontId="11" fillId="0" borderId="33" xfId="2" applyFont="1" applyFill="1" applyBorder="1" applyAlignment="1" applyProtection="1">
      <alignment horizontal="left" vertical="center" wrapText="1" indent="1"/>
    </xf>
    <xf numFmtId="164" fontId="11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2" applyFont="1" applyFill="1" applyBorder="1" applyAlignment="1" applyProtection="1">
      <alignment horizontal="left" vertical="center" wrapText="1" indent="1"/>
    </xf>
    <xf numFmtId="164" fontId="11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0" fontId="11" fillId="0" borderId="0" xfId="2" applyFont="1" applyFill="1" applyBorder="1" applyAlignment="1" applyProtection="1">
      <alignment horizontal="left" vertical="center" wrapText="1" indent="1"/>
    </xf>
    <xf numFmtId="0" fontId="11" fillId="0" borderId="24" xfId="2" applyFont="1" applyFill="1" applyBorder="1" applyAlignment="1" applyProtection="1">
      <alignment horizontal="left" indent="6"/>
    </xf>
    <xf numFmtId="0" fontId="11" fillId="0" borderId="24" xfId="2" applyFont="1" applyFill="1" applyBorder="1" applyAlignment="1" applyProtection="1">
      <alignment horizontal="left" vertical="center" wrapText="1" indent="6"/>
    </xf>
    <xf numFmtId="49" fontId="11" fillId="0" borderId="37" xfId="2" applyNumberFormat="1" applyFont="1" applyFill="1" applyBorder="1" applyAlignment="1" applyProtection="1">
      <alignment horizontal="center" vertical="center" wrapText="1"/>
    </xf>
    <xf numFmtId="0" fontId="11" fillId="0" borderId="27" xfId="2" applyFont="1" applyFill="1" applyBorder="1" applyAlignment="1" applyProtection="1">
      <alignment horizontal="left" vertical="center" wrapText="1" indent="6"/>
    </xf>
    <xf numFmtId="49" fontId="11" fillId="0" borderId="38" xfId="2" applyNumberFormat="1" applyFont="1" applyFill="1" applyBorder="1" applyAlignment="1" applyProtection="1">
      <alignment horizontal="center" vertical="center" wrapText="1"/>
    </xf>
    <xf numFmtId="0" fontId="11" fillId="0" borderId="39" xfId="2" applyFont="1" applyFill="1" applyBorder="1" applyAlignment="1" applyProtection="1">
      <alignment horizontal="left" vertical="center" wrapText="1" indent="6"/>
    </xf>
    <xf numFmtId="164" fontId="11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vertical="center" wrapText="1"/>
    </xf>
    <xf numFmtId="164" fontId="9" fillId="0" borderId="41" xfId="2" applyNumberFormat="1" applyFont="1" applyFill="1" applyBorder="1" applyAlignment="1" applyProtection="1">
      <alignment horizontal="right" vertical="center" wrapText="1" indent="1"/>
    </xf>
    <xf numFmtId="164" fontId="11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7" xfId="2" applyFont="1" applyFill="1" applyBorder="1" applyAlignment="1" applyProtection="1">
      <alignment horizontal="left" vertical="center" wrapText="1" indent="1"/>
    </xf>
    <xf numFmtId="0" fontId="12" fillId="0" borderId="24" xfId="1" applyFont="1" applyBorder="1" applyAlignment="1" applyProtection="1">
      <alignment horizontal="left" vertical="center" wrapText="1" indent="1"/>
    </xf>
    <xf numFmtId="0" fontId="11" fillId="0" borderId="21" xfId="2" applyFont="1" applyFill="1" applyBorder="1" applyAlignment="1" applyProtection="1">
      <alignment horizontal="left" vertical="center" wrapText="1" indent="6"/>
    </xf>
    <xf numFmtId="0" fontId="16" fillId="0" borderId="16" xfId="2" applyFont="1" applyFill="1" applyBorder="1" applyAlignment="1" applyProtection="1">
      <alignment horizontal="left" vertical="center" wrapText="1" indent="1"/>
    </xf>
    <xf numFmtId="0" fontId="11" fillId="0" borderId="21" xfId="2" applyFont="1" applyFill="1" applyBorder="1" applyAlignment="1" applyProtection="1">
      <alignment horizontal="left" vertical="center" wrapText="1" indent="1"/>
    </xf>
    <xf numFmtId="0" fontId="11" fillId="0" borderId="43" xfId="2" applyFont="1" applyFill="1" applyBorder="1" applyAlignment="1" applyProtection="1">
      <alignment horizontal="left" vertical="center" wrapText="1" indent="1"/>
    </xf>
    <xf numFmtId="164" fontId="16" fillId="0" borderId="41" xfId="2" applyNumberFormat="1" applyFont="1" applyFill="1" applyBorder="1" applyAlignment="1" applyProtection="1">
      <alignment horizontal="right" vertical="center" wrapText="1" indent="1"/>
    </xf>
    <xf numFmtId="16" fontId="1" fillId="0" borderId="0" xfId="1" applyNumberFormat="1" applyFill="1" applyAlignment="1" applyProtection="1">
      <alignment vertical="center" wrapText="1"/>
    </xf>
    <xf numFmtId="164" fontId="15" fillId="0" borderId="41" xfId="1" applyNumberFormat="1" applyFont="1" applyBorder="1" applyAlignment="1" applyProtection="1">
      <alignment horizontal="right" vertical="center" wrapText="1" indent="1"/>
    </xf>
    <xf numFmtId="164" fontId="19" fillId="0" borderId="41" xfId="1" quotePrefix="1" applyNumberFormat="1" applyFont="1" applyBorder="1" applyAlignment="1" applyProtection="1">
      <alignment horizontal="right" vertical="center" wrapText="1" indent="1"/>
    </xf>
    <xf numFmtId="0" fontId="15" fillId="0" borderId="29" xfId="1" applyFont="1" applyBorder="1" applyAlignment="1" applyProtection="1">
      <alignment horizontal="center" vertical="center" wrapText="1"/>
    </xf>
    <xf numFmtId="0" fontId="19" fillId="0" borderId="30" xfId="1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Fill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7" xfId="1" applyFont="1" applyFill="1" applyBorder="1" applyAlignment="1" applyProtection="1">
      <alignment vertical="center" wrapText="1"/>
    </xf>
    <xf numFmtId="3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7" xfId="1" applyFont="1" applyFill="1" applyBorder="1" applyAlignment="1" applyProtection="1">
      <alignment horizontal="left" vertical="center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K151"/>
  <sheetViews>
    <sheetView tabSelected="1" zoomScaleSheetLayoutView="100" workbookViewId="0">
      <selection activeCell="E1" sqref="E1"/>
    </sheetView>
  </sheetViews>
  <sheetFormatPr defaultColWidth="8" defaultRowHeight="12.75"/>
  <cols>
    <col min="1" max="1" width="12.7109375" style="112" customWidth="1"/>
    <col min="2" max="2" width="56" style="113" customWidth="1"/>
    <col min="3" max="5" width="14.5703125" style="114" customWidth="1"/>
    <col min="6" max="16384" width="8" style="24"/>
  </cols>
  <sheetData>
    <row r="1" spans="1:5" s="5" customFormat="1" ht="16.5" customHeight="1" thickBot="1">
      <c r="A1" s="1"/>
      <c r="B1" s="2"/>
      <c r="C1" s="3"/>
      <c r="D1" s="4"/>
      <c r="E1" s="3" t="s">
        <v>0</v>
      </c>
    </row>
    <row r="2" spans="1:5" s="11" customFormat="1" ht="15.7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3</v>
      </c>
    </row>
    <row r="4" spans="1:5" s="19" customFormat="1" ht="15.95" customHeight="1" thickBot="1">
      <c r="A4" s="17"/>
      <c r="B4" s="17"/>
      <c r="C4" s="18"/>
      <c r="D4" s="18"/>
      <c r="E4" s="18" t="s">
        <v>6</v>
      </c>
    </row>
    <row r="5" spans="1:5" ht="24.75" thickBot="1">
      <c r="A5" s="20" t="s">
        <v>7</v>
      </c>
      <c r="B5" s="21" t="s">
        <v>8</v>
      </c>
      <c r="C5" s="22" t="s">
        <v>9</v>
      </c>
      <c r="D5" s="22" t="s">
        <v>10</v>
      </c>
      <c r="E5" s="23" t="s">
        <v>11</v>
      </c>
    </row>
    <row r="6" spans="1:5" s="29" customFormat="1" ht="12.95" customHeight="1" thickBot="1">
      <c r="A6" s="25" t="s">
        <v>12</v>
      </c>
      <c r="B6" s="26" t="s">
        <v>13</v>
      </c>
      <c r="C6" s="26" t="s">
        <v>14</v>
      </c>
      <c r="D6" s="27" t="s">
        <v>15</v>
      </c>
      <c r="E6" s="28" t="s">
        <v>16</v>
      </c>
    </row>
    <row r="7" spans="1:5" s="29" customFormat="1" ht="15.95" customHeight="1" thickBot="1">
      <c r="A7" s="30" t="s">
        <v>17</v>
      </c>
      <c r="B7" s="31"/>
      <c r="C7" s="31"/>
      <c r="D7" s="31"/>
      <c r="E7" s="32"/>
    </row>
    <row r="8" spans="1:5" s="29" customFormat="1" ht="12" customHeight="1" thickBot="1">
      <c r="A8" s="33" t="s">
        <v>18</v>
      </c>
      <c r="B8" s="34" t="s">
        <v>19</v>
      </c>
      <c r="C8" s="35">
        <f>SUM(C9:C14)</f>
        <v>1190343400</v>
      </c>
      <c r="D8" s="35">
        <f>SUM(D9:D14)</f>
        <v>1136384587</v>
      </c>
      <c r="E8" s="36">
        <f>SUM(E9:E14)</f>
        <v>1136384587</v>
      </c>
    </row>
    <row r="9" spans="1:5" s="41" customFormat="1" ht="12" customHeight="1">
      <c r="A9" s="37" t="s">
        <v>20</v>
      </c>
      <c r="B9" s="38" t="s">
        <v>21</v>
      </c>
      <c r="C9" s="39">
        <v>227512539</v>
      </c>
      <c r="D9" s="39">
        <v>228418282</v>
      </c>
      <c r="E9" s="40">
        <v>228418282</v>
      </c>
    </row>
    <row r="10" spans="1:5" s="46" customFormat="1" ht="12" customHeight="1">
      <c r="A10" s="42" t="s">
        <v>22</v>
      </c>
      <c r="B10" s="43" t="s">
        <v>23</v>
      </c>
      <c r="C10" s="44">
        <v>218107294</v>
      </c>
      <c r="D10" s="44">
        <v>224090111</v>
      </c>
      <c r="E10" s="45">
        <v>224090111</v>
      </c>
    </row>
    <row r="11" spans="1:5" s="46" customFormat="1" ht="12" customHeight="1">
      <c r="A11" s="42" t="s">
        <v>24</v>
      </c>
      <c r="B11" s="43" t="s">
        <v>25</v>
      </c>
      <c r="C11" s="44">
        <v>540914065</v>
      </c>
      <c r="D11" s="44">
        <v>600182523</v>
      </c>
      <c r="E11" s="45">
        <v>600182523</v>
      </c>
    </row>
    <row r="12" spans="1:5" s="46" customFormat="1" ht="12" customHeight="1">
      <c r="A12" s="42" t="s">
        <v>26</v>
      </c>
      <c r="B12" s="43" t="s">
        <v>27</v>
      </c>
      <c r="C12" s="44">
        <v>30304060</v>
      </c>
      <c r="D12" s="44">
        <v>31318596</v>
      </c>
      <c r="E12" s="45">
        <v>31318596</v>
      </c>
    </row>
    <row r="13" spans="1:5" s="46" customFormat="1" ht="12" customHeight="1">
      <c r="A13" s="42" t="s">
        <v>28</v>
      </c>
      <c r="B13" s="43" t="s">
        <v>29</v>
      </c>
      <c r="C13" s="44">
        <v>173505442</v>
      </c>
      <c r="D13" s="44">
        <v>52375075</v>
      </c>
      <c r="E13" s="45">
        <v>52375075</v>
      </c>
    </row>
    <row r="14" spans="1:5" s="41" customFormat="1" ht="12" customHeight="1" thickBot="1">
      <c r="A14" s="47" t="s">
        <v>30</v>
      </c>
      <c r="B14" s="48" t="s">
        <v>31</v>
      </c>
      <c r="C14" s="49"/>
      <c r="D14" s="49"/>
      <c r="E14" s="50"/>
    </row>
    <row r="15" spans="1:5" s="41" customFormat="1" ht="12" customHeight="1" thickBot="1">
      <c r="A15" s="33" t="s">
        <v>32</v>
      </c>
      <c r="B15" s="51" t="s">
        <v>33</v>
      </c>
      <c r="C15" s="35">
        <f>SUM(C16:C20)</f>
        <v>178283000</v>
      </c>
      <c r="D15" s="35">
        <f>SUM(D16:D20)</f>
        <v>308042145</v>
      </c>
      <c r="E15" s="36">
        <f>SUM(E16:E20)</f>
        <v>305068768</v>
      </c>
    </row>
    <row r="16" spans="1:5" s="41" customFormat="1" ht="12" customHeight="1">
      <c r="A16" s="37" t="s">
        <v>34</v>
      </c>
      <c r="B16" s="38" t="s">
        <v>35</v>
      </c>
      <c r="C16" s="39"/>
      <c r="D16" s="39"/>
      <c r="E16" s="40"/>
    </row>
    <row r="17" spans="1:5" s="41" customFormat="1" ht="12" customHeight="1">
      <c r="A17" s="42" t="s">
        <v>36</v>
      </c>
      <c r="B17" s="43" t="s">
        <v>37</v>
      </c>
      <c r="C17" s="44"/>
      <c r="D17" s="44"/>
      <c r="E17" s="45"/>
    </row>
    <row r="18" spans="1:5" s="41" customFormat="1" ht="12" customHeight="1">
      <c r="A18" s="42" t="s">
        <v>38</v>
      </c>
      <c r="B18" s="43" t="s">
        <v>39</v>
      </c>
      <c r="C18" s="44"/>
      <c r="D18" s="44"/>
      <c r="E18" s="45"/>
    </row>
    <row r="19" spans="1:5" s="41" customFormat="1" ht="12" customHeight="1">
      <c r="A19" s="42" t="s">
        <v>40</v>
      </c>
      <c r="B19" s="43" t="s">
        <v>41</v>
      </c>
      <c r="C19" s="44"/>
      <c r="D19" s="44"/>
      <c r="E19" s="45"/>
    </row>
    <row r="20" spans="1:5" s="41" customFormat="1" ht="12" customHeight="1">
      <c r="A20" s="42" t="s">
        <v>42</v>
      </c>
      <c r="B20" s="43" t="s">
        <v>43</v>
      </c>
      <c r="C20" s="44">
        <v>178283000</v>
      </c>
      <c r="D20" s="44">
        <v>308042145</v>
      </c>
      <c r="E20" s="45">
        <v>305068768</v>
      </c>
    </row>
    <row r="21" spans="1:5" s="46" customFormat="1" ht="12" customHeight="1" thickBot="1">
      <c r="A21" s="47" t="s">
        <v>44</v>
      </c>
      <c r="B21" s="48" t="s">
        <v>45</v>
      </c>
      <c r="C21" s="49"/>
      <c r="D21" s="49"/>
      <c r="E21" s="50"/>
    </row>
    <row r="22" spans="1:5" s="46" customFormat="1" ht="12" customHeight="1" thickBot="1">
      <c r="A22" s="33" t="s">
        <v>46</v>
      </c>
      <c r="B22" s="34" t="s">
        <v>47</v>
      </c>
      <c r="C22" s="35">
        <f>SUM(C23:C27)</f>
        <v>3797300</v>
      </c>
      <c r="D22" s="35">
        <f>SUM(D23:D27)</f>
        <v>527042023</v>
      </c>
      <c r="E22" s="36">
        <f>SUM(E23:E27)</f>
        <v>513599200</v>
      </c>
    </row>
    <row r="23" spans="1:5" s="46" customFormat="1" ht="12" customHeight="1">
      <c r="A23" s="37" t="s">
        <v>48</v>
      </c>
      <c r="B23" s="38" t="s">
        <v>49</v>
      </c>
      <c r="C23" s="39"/>
      <c r="D23" s="39">
        <v>15690532</v>
      </c>
      <c r="E23" s="40">
        <v>15690532</v>
      </c>
    </row>
    <row r="24" spans="1:5" s="41" customFormat="1" ht="12" customHeight="1">
      <c r="A24" s="42" t="s">
        <v>50</v>
      </c>
      <c r="B24" s="43" t="s">
        <v>51</v>
      </c>
      <c r="C24" s="44"/>
      <c r="D24" s="44"/>
      <c r="E24" s="45"/>
    </row>
    <row r="25" spans="1:5" s="46" customFormat="1" ht="12" customHeight="1">
      <c r="A25" s="42" t="s">
        <v>52</v>
      </c>
      <c r="B25" s="43" t="s">
        <v>53</v>
      </c>
      <c r="C25" s="44"/>
      <c r="D25" s="44"/>
      <c r="E25" s="45"/>
    </row>
    <row r="26" spans="1:5" s="46" customFormat="1" ht="12" customHeight="1">
      <c r="A26" s="42" t="s">
        <v>54</v>
      </c>
      <c r="B26" s="43" t="s">
        <v>55</v>
      </c>
      <c r="C26" s="44"/>
      <c r="D26" s="44"/>
      <c r="E26" s="45"/>
    </row>
    <row r="27" spans="1:5" s="46" customFormat="1" ht="12" customHeight="1">
      <c r="A27" s="42" t="s">
        <v>56</v>
      </c>
      <c r="B27" s="43" t="s">
        <v>57</v>
      </c>
      <c r="C27" s="44">
        <v>3797300</v>
      </c>
      <c r="D27" s="44">
        <v>511351491</v>
      </c>
      <c r="E27" s="45">
        <v>497908668</v>
      </c>
    </row>
    <row r="28" spans="1:5" s="46" customFormat="1" ht="12" customHeight="1" thickBot="1">
      <c r="A28" s="47" t="s">
        <v>58</v>
      </c>
      <c r="B28" s="52" t="s">
        <v>59</v>
      </c>
      <c r="C28" s="49"/>
      <c r="D28" s="49">
        <v>509191491</v>
      </c>
      <c r="E28" s="50">
        <v>497908668</v>
      </c>
    </row>
    <row r="29" spans="1:5" s="46" customFormat="1" ht="12" customHeight="1" thickBot="1">
      <c r="A29" s="33" t="s">
        <v>60</v>
      </c>
      <c r="B29" s="34" t="s">
        <v>61</v>
      </c>
      <c r="C29" s="53">
        <f>+C30+C34+C35+C36</f>
        <v>319390000</v>
      </c>
      <c r="D29" s="53">
        <f>+D30+D34+D35+D36</f>
        <v>366490000</v>
      </c>
      <c r="E29" s="53">
        <f>+E30+E34+E35+E36</f>
        <v>359172384</v>
      </c>
    </row>
    <row r="30" spans="1:5" s="46" customFormat="1" ht="12" customHeight="1">
      <c r="A30" s="37" t="s">
        <v>62</v>
      </c>
      <c r="B30" s="38" t="s">
        <v>63</v>
      </c>
      <c r="C30" s="54">
        <f>SUM(C31:C33)</f>
        <v>282830000</v>
      </c>
      <c r="D30" s="54">
        <f>SUM(D31:D33)</f>
        <v>327830000</v>
      </c>
      <c r="E30" s="54">
        <f>SUM(E31:E33)</f>
        <v>324923565</v>
      </c>
    </row>
    <row r="31" spans="1:5" s="46" customFormat="1" ht="12" customHeight="1">
      <c r="A31" s="42" t="s">
        <v>64</v>
      </c>
      <c r="B31" s="43" t="s">
        <v>65</v>
      </c>
      <c r="C31" s="44">
        <v>78990000</v>
      </c>
      <c r="D31" s="44">
        <v>78990000</v>
      </c>
      <c r="E31" s="45">
        <v>71369224</v>
      </c>
    </row>
    <row r="32" spans="1:5" s="46" customFormat="1" ht="12" customHeight="1">
      <c r="A32" s="42" t="s">
        <v>66</v>
      </c>
      <c r="B32" s="43" t="s">
        <v>67</v>
      </c>
      <c r="C32" s="44">
        <v>203840000</v>
      </c>
      <c r="D32" s="44">
        <v>248840000</v>
      </c>
      <c r="E32" s="45">
        <v>253435023</v>
      </c>
    </row>
    <row r="33" spans="1:5" s="46" customFormat="1" ht="12" customHeight="1">
      <c r="A33" s="42" t="s">
        <v>68</v>
      </c>
      <c r="B33" s="43" t="s">
        <v>69</v>
      </c>
      <c r="C33" s="44"/>
      <c r="D33" s="44"/>
      <c r="E33" s="45">
        <v>119318</v>
      </c>
    </row>
    <row r="34" spans="1:5" s="46" customFormat="1" ht="12" customHeight="1">
      <c r="A34" s="42" t="s">
        <v>70</v>
      </c>
      <c r="B34" s="43" t="s">
        <v>71</v>
      </c>
      <c r="C34" s="44">
        <v>27000000</v>
      </c>
      <c r="D34" s="44">
        <v>27000000</v>
      </c>
      <c r="E34" s="45">
        <v>26806717</v>
      </c>
    </row>
    <row r="35" spans="1:5" s="46" customFormat="1" ht="12" customHeight="1">
      <c r="A35" s="42" t="s">
        <v>72</v>
      </c>
      <c r="B35" s="43" t="s">
        <v>73</v>
      </c>
      <c r="C35" s="44">
        <v>4060000</v>
      </c>
      <c r="D35" s="44">
        <v>60000</v>
      </c>
      <c r="E35" s="45">
        <v>12050</v>
      </c>
    </row>
    <row r="36" spans="1:5" s="46" customFormat="1" ht="12" customHeight="1" thickBot="1">
      <c r="A36" s="42" t="s">
        <v>74</v>
      </c>
      <c r="B36" s="43" t="s">
        <v>75</v>
      </c>
      <c r="C36" s="44">
        <v>5500000</v>
      </c>
      <c r="D36" s="44">
        <v>11600000</v>
      </c>
      <c r="E36" s="45">
        <v>7430052</v>
      </c>
    </row>
    <row r="37" spans="1:5" s="46" customFormat="1" ht="12" customHeight="1" thickBot="1">
      <c r="A37" s="33" t="s">
        <v>76</v>
      </c>
      <c r="B37" s="34" t="s">
        <v>77</v>
      </c>
      <c r="C37" s="35">
        <f>SUM(C38:C48)</f>
        <v>48800000</v>
      </c>
      <c r="D37" s="35">
        <f>SUM(D38:D48)</f>
        <v>64725863</v>
      </c>
      <c r="E37" s="35">
        <f>SUM(E38:E48)</f>
        <v>56527218</v>
      </c>
    </row>
    <row r="38" spans="1:5" s="46" customFormat="1" ht="12" customHeight="1">
      <c r="A38" s="37" t="s">
        <v>78</v>
      </c>
      <c r="B38" s="38" t="s">
        <v>79</v>
      </c>
      <c r="C38" s="39">
        <v>12937000</v>
      </c>
      <c r="D38" s="39">
        <v>19449478</v>
      </c>
      <c r="E38" s="40">
        <v>14449952</v>
      </c>
    </row>
    <row r="39" spans="1:5" s="46" customFormat="1" ht="12" customHeight="1">
      <c r="A39" s="42" t="s">
        <v>80</v>
      </c>
      <c r="B39" s="43" t="s">
        <v>81</v>
      </c>
      <c r="C39" s="44">
        <v>12264000</v>
      </c>
      <c r="D39" s="44">
        <v>19947864</v>
      </c>
      <c r="E39" s="45">
        <v>21478706</v>
      </c>
    </row>
    <row r="40" spans="1:5" s="46" customFormat="1" ht="12" customHeight="1">
      <c r="A40" s="42" t="s">
        <v>82</v>
      </c>
      <c r="B40" s="43" t="s">
        <v>83</v>
      </c>
      <c r="C40" s="44">
        <v>9405000</v>
      </c>
      <c r="D40" s="44">
        <v>6327091</v>
      </c>
      <c r="E40" s="45">
        <v>4205458</v>
      </c>
    </row>
    <row r="41" spans="1:5" s="46" customFormat="1" ht="12" customHeight="1">
      <c r="A41" s="42" t="s">
        <v>84</v>
      </c>
      <c r="B41" s="43" t="s">
        <v>85</v>
      </c>
      <c r="C41" s="44">
        <v>430000</v>
      </c>
      <c r="D41" s="44">
        <v>430000</v>
      </c>
      <c r="E41" s="45">
        <v>875976</v>
      </c>
    </row>
    <row r="42" spans="1:5" s="46" customFormat="1" ht="12" customHeight="1">
      <c r="A42" s="42" t="s">
        <v>86</v>
      </c>
      <c r="B42" s="43" t="s">
        <v>87</v>
      </c>
      <c r="C42" s="44"/>
      <c r="D42" s="44"/>
      <c r="E42" s="45"/>
    </row>
    <row r="43" spans="1:5" s="46" customFormat="1" ht="12" customHeight="1">
      <c r="A43" s="42" t="s">
        <v>88</v>
      </c>
      <c r="B43" s="43" t="s">
        <v>89</v>
      </c>
      <c r="C43" s="44">
        <v>12530000</v>
      </c>
      <c r="D43" s="44">
        <v>14380392</v>
      </c>
      <c r="E43" s="45">
        <v>12064151</v>
      </c>
    </row>
    <row r="44" spans="1:5" s="46" customFormat="1" ht="12" customHeight="1">
      <c r="A44" s="42" t="s">
        <v>90</v>
      </c>
      <c r="B44" s="43" t="s">
        <v>91</v>
      </c>
      <c r="C44" s="44"/>
      <c r="D44" s="44">
        <v>1924793</v>
      </c>
      <c r="E44" s="45"/>
    </row>
    <row r="45" spans="1:5" s="46" customFormat="1" ht="12" customHeight="1">
      <c r="A45" s="42" t="s">
        <v>92</v>
      </c>
      <c r="B45" s="43" t="s">
        <v>93</v>
      </c>
      <c r="C45" s="44">
        <v>30000</v>
      </c>
      <c r="D45" s="44">
        <v>30000</v>
      </c>
      <c r="E45" s="45">
        <v>146634</v>
      </c>
    </row>
    <row r="46" spans="1:5" s="46" customFormat="1" ht="12" customHeight="1">
      <c r="A46" s="42" t="s">
        <v>94</v>
      </c>
      <c r="B46" s="43" t="s">
        <v>95</v>
      </c>
      <c r="C46" s="55"/>
      <c r="D46" s="55"/>
      <c r="E46" s="56">
        <v>22033</v>
      </c>
    </row>
    <row r="47" spans="1:5" s="46" customFormat="1" ht="12" customHeight="1">
      <c r="A47" s="47" t="s">
        <v>96</v>
      </c>
      <c r="B47" s="52" t="s">
        <v>97</v>
      </c>
      <c r="C47" s="57">
        <v>500000</v>
      </c>
      <c r="D47" s="57">
        <v>500000</v>
      </c>
      <c r="E47" s="58">
        <v>722335</v>
      </c>
    </row>
    <row r="48" spans="1:5" s="41" customFormat="1" ht="12" customHeight="1" thickBot="1">
      <c r="A48" s="47" t="s">
        <v>98</v>
      </c>
      <c r="B48" s="52" t="s">
        <v>99</v>
      </c>
      <c r="C48" s="57">
        <v>704000</v>
      </c>
      <c r="D48" s="57">
        <v>1736245</v>
      </c>
      <c r="E48" s="58">
        <v>2561973</v>
      </c>
    </row>
    <row r="49" spans="1:5" s="46" customFormat="1" ht="12" customHeight="1" thickBot="1">
      <c r="A49" s="33" t="s">
        <v>100</v>
      </c>
      <c r="B49" s="34" t="s">
        <v>101</v>
      </c>
      <c r="C49" s="35">
        <f>SUM(C50:C54)</f>
        <v>25179000</v>
      </c>
      <c r="D49" s="35">
        <f>SUM(D50:D54)</f>
        <v>47179000</v>
      </c>
      <c r="E49" s="36">
        <f>SUM(E50:E54)</f>
        <v>31126567</v>
      </c>
    </row>
    <row r="50" spans="1:5" s="46" customFormat="1" ht="12" customHeight="1">
      <c r="A50" s="37" t="s">
        <v>102</v>
      </c>
      <c r="B50" s="38" t="s">
        <v>103</v>
      </c>
      <c r="C50" s="59"/>
      <c r="D50" s="59"/>
      <c r="E50" s="60"/>
    </row>
    <row r="51" spans="1:5" s="46" customFormat="1" ht="12" customHeight="1">
      <c r="A51" s="42" t="s">
        <v>104</v>
      </c>
      <c r="B51" s="43" t="s">
        <v>105</v>
      </c>
      <c r="C51" s="55">
        <v>25179000</v>
      </c>
      <c r="D51" s="55">
        <v>47179000</v>
      </c>
      <c r="E51" s="56">
        <v>31018499</v>
      </c>
    </row>
    <row r="52" spans="1:5" s="46" customFormat="1" ht="12" customHeight="1">
      <c r="A52" s="42" t="s">
        <v>106</v>
      </c>
      <c r="B52" s="43" t="s">
        <v>107</v>
      </c>
      <c r="C52" s="55"/>
      <c r="D52" s="55"/>
      <c r="E52" s="56">
        <v>3543</v>
      </c>
    </row>
    <row r="53" spans="1:5" s="46" customFormat="1" ht="12" customHeight="1">
      <c r="A53" s="42" t="s">
        <v>108</v>
      </c>
      <c r="B53" s="43" t="s">
        <v>109</v>
      </c>
      <c r="C53" s="55"/>
      <c r="D53" s="55"/>
      <c r="E53" s="56">
        <v>100000</v>
      </c>
    </row>
    <row r="54" spans="1:5" s="46" customFormat="1" ht="12" customHeight="1" thickBot="1">
      <c r="A54" s="47" t="s">
        <v>110</v>
      </c>
      <c r="B54" s="52" t="s">
        <v>111</v>
      </c>
      <c r="C54" s="57"/>
      <c r="D54" s="57"/>
      <c r="E54" s="58">
        <v>4525</v>
      </c>
    </row>
    <row r="55" spans="1:5" s="46" customFormat="1" ht="12" customHeight="1" thickBot="1">
      <c r="A55" s="33" t="s">
        <v>112</v>
      </c>
      <c r="B55" s="34" t="s">
        <v>113</v>
      </c>
      <c r="C55" s="35">
        <f>SUM(C56:C58)</f>
        <v>6024000</v>
      </c>
      <c r="D55" s="35">
        <f>SUM(D56:D58)</f>
        <v>24024000</v>
      </c>
      <c r="E55" s="36">
        <f>SUM(E56:E58)</f>
        <v>21218499</v>
      </c>
    </row>
    <row r="56" spans="1:5" s="41" customFormat="1" ht="12" customHeight="1">
      <c r="A56" s="37" t="s">
        <v>114</v>
      </c>
      <c r="B56" s="38" t="s">
        <v>115</v>
      </c>
      <c r="C56" s="39"/>
      <c r="D56" s="39"/>
      <c r="E56" s="40"/>
    </row>
    <row r="57" spans="1:5" s="41" customFormat="1" ht="12" customHeight="1">
      <c r="A57" s="42" t="s">
        <v>116</v>
      </c>
      <c r="B57" s="43" t="s">
        <v>117</v>
      </c>
      <c r="C57" s="44">
        <v>1949000</v>
      </c>
      <c r="D57" s="44">
        <v>19949000</v>
      </c>
      <c r="E57" s="45">
        <v>18383349</v>
      </c>
    </row>
    <row r="58" spans="1:5" s="41" customFormat="1" ht="12" customHeight="1">
      <c r="A58" s="42" t="s">
        <v>118</v>
      </c>
      <c r="B58" s="43" t="s">
        <v>119</v>
      </c>
      <c r="C58" s="44">
        <v>4075000</v>
      </c>
      <c r="D58" s="44">
        <v>4075000</v>
      </c>
      <c r="E58" s="45">
        <v>2835150</v>
      </c>
    </row>
    <row r="59" spans="1:5" s="41" customFormat="1" ht="12" customHeight="1" thickBot="1">
      <c r="A59" s="47" t="s">
        <v>120</v>
      </c>
      <c r="B59" s="52" t="s">
        <v>121</v>
      </c>
      <c r="C59" s="49"/>
      <c r="D59" s="49"/>
      <c r="E59" s="50"/>
    </row>
    <row r="60" spans="1:5" s="46" customFormat="1" ht="12" customHeight="1" thickBot="1">
      <c r="A60" s="33" t="s">
        <v>122</v>
      </c>
      <c r="B60" s="51" t="s">
        <v>123</v>
      </c>
      <c r="C60" s="35">
        <f>SUM(C61:C63)</f>
        <v>0</v>
      </c>
      <c r="D60" s="35">
        <f>SUM(D61:D63)</f>
        <v>0</v>
      </c>
      <c r="E60" s="36">
        <f>SUM(E61:E63)</f>
        <v>0</v>
      </c>
    </row>
    <row r="61" spans="1:5" s="46" customFormat="1" ht="12" customHeight="1">
      <c r="A61" s="37" t="s">
        <v>124</v>
      </c>
      <c r="B61" s="38" t="s">
        <v>125</v>
      </c>
      <c r="C61" s="55"/>
      <c r="D61" s="55"/>
      <c r="E61" s="56"/>
    </row>
    <row r="62" spans="1:5" s="46" customFormat="1" ht="12" customHeight="1">
      <c r="A62" s="42" t="s">
        <v>126</v>
      </c>
      <c r="B62" s="43" t="s">
        <v>127</v>
      </c>
      <c r="C62" s="55"/>
      <c r="D62" s="55"/>
      <c r="E62" s="56"/>
    </row>
    <row r="63" spans="1:5" s="46" customFormat="1" ht="12" customHeight="1">
      <c r="A63" s="42" t="s">
        <v>128</v>
      </c>
      <c r="B63" s="43" t="s">
        <v>129</v>
      </c>
      <c r="C63" s="55"/>
      <c r="D63" s="55"/>
      <c r="E63" s="56"/>
    </row>
    <row r="64" spans="1:5" s="46" customFormat="1" ht="12" customHeight="1" thickBot="1">
      <c r="A64" s="47" t="s">
        <v>130</v>
      </c>
      <c r="B64" s="52" t="s">
        <v>131</v>
      </c>
      <c r="C64" s="55"/>
      <c r="D64" s="55"/>
      <c r="E64" s="56"/>
    </row>
    <row r="65" spans="1:5" s="46" customFormat="1" ht="12" customHeight="1" thickBot="1">
      <c r="A65" s="33" t="s">
        <v>132</v>
      </c>
      <c r="B65" s="34" t="s">
        <v>133</v>
      </c>
      <c r="C65" s="53">
        <f>+C8+C15+C22+C29+C37+C49+C55+C60</f>
        <v>1771816700</v>
      </c>
      <c r="D65" s="53">
        <f>+D8+D15+D22+D29+D37+D49+D55+D60</f>
        <v>2473887618</v>
      </c>
      <c r="E65" s="61">
        <f>+E8+E15+E22+E29+E37+E49+E55+E60</f>
        <v>2423097223</v>
      </c>
    </row>
    <row r="66" spans="1:5" s="46" customFormat="1" ht="12" customHeight="1" thickBot="1">
      <c r="A66" s="62" t="s">
        <v>134</v>
      </c>
      <c r="B66" s="51" t="s">
        <v>135</v>
      </c>
      <c r="C66" s="35">
        <f>SUM(C67:C69)</f>
        <v>144100000</v>
      </c>
      <c r="D66" s="35">
        <f>SUM(D67:D69)</f>
        <v>187500000</v>
      </c>
      <c r="E66" s="36">
        <f>SUM(E67:E69)</f>
        <v>23966616</v>
      </c>
    </row>
    <row r="67" spans="1:5" s="46" customFormat="1" ht="12" customHeight="1">
      <c r="A67" s="37" t="s">
        <v>136</v>
      </c>
      <c r="B67" s="38" t="s">
        <v>137</v>
      </c>
      <c r="C67" s="55">
        <v>44100000</v>
      </c>
      <c r="D67" s="55">
        <v>87500000</v>
      </c>
      <c r="E67" s="56">
        <v>23966616</v>
      </c>
    </row>
    <row r="68" spans="1:5" s="46" customFormat="1" ht="12" customHeight="1">
      <c r="A68" s="42" t="s">
        <v>138</v>
      </c>
      <c r="B68" s="43" t="s">
        <v>139</v>
      </c>
      <c r="C68" s="55">
        <v>100000000</v>
      </c>
      <c r="D68" s="55">
        <v>100000000</v>
      </c>
      <c r="E68" s="56"/>
    </row>
    <row r="69" spans="1:5" s="46" customFormat="1" ht="12" customHeight="1" thickBot="1">
      <c r="A69" s="47" t="s">
        <v>140</v>
      </c>
      <c r="B69" s="63" t="s">
        <v>141</v>
      </c>
      <c r="C69" s="55"/>
      <c r="D69" s="55"/>
      <c r="E69" s="56"/>
    </row>
    <row r="70" spans="1:5" s="46" customFormat="1" ht="12" customHeight="1" thickBot="1">
      <c r="A70" s="62" t="s">
        <v>142</v>
      </c>
      <c r="B70" s="51" t="s">
        <v>143</v>
      </c>
      <c r="C70" s="35">
        <f>SUM(C71:C74)</f>
        <v>0</v>
      </c>
      <c r="D70" s="35">
        <f>SUM(D71:D74)</f>
        <v>0</v>
      </c>
      <c r="E70" s="36">
        <f>SUM(E71:E74)</f>
        <v>0</v>
      </c>
    </row>
    <row r="71" spans="1:5" s="46" customFormat="1" ht="12" customHeight="1">
      <c r="A71" s="37" t="s">
        <v>144</v>
      </c>
      <c r="B71" s="38" t="s">
        <v>145</v>
      </c>
      <c r="C71" s="55"/>
      <c r="D71" s="55"/>
      <c r="E71" s="56"/>
    </row>
    <row r="72" spans="1:5" s="46" customFormat="1" ht="12" customHeight="1">
      <c r="A72" s="42" t="s">
        <v>146</v>
      </c>
      <c r="B72" s="43" t="s">
        <v>147</v>
      </c>
      <c r="C72" s="55"/>
      <c r="D72" s="55"/>
      <c r="E72" s="56"/>
    </row>
    <row r="73" spans="1:5" s="46" customFormat="1" ht="12" customHeight="1">
      <c r="A73" s="42" t="s">
        <v>148</v>
      </c>
      <c r="B73" s="43" t="s">
        <v>149</v>
      </c>
      <c r="C73" s="55"/>
      <c r="D73" s="55"/>
      <c r="E73" s="56"/>
    </row>
    <row r="74" spans="1:5" s="46" customFormat="1" ht="12" customHeight="1" thickBot="1">
      <c r="A74" s="47" t="s">
        <v>150</v>
      </c>
      <c r="B74" s="52" t="s">
        <v>151</v>
      </c>
      <c r="C74" s="55"/>
      <c r="D74" s="55"/>
      <c r="E74" s="56"/>
    </row>
    <row r="75" spans="1:5" s="46" customFormat="1" ht="12" customHeight="1" thickBot="1">
      <c r="A75" s="62" t="s">
        <v>152</v>
      </c>
      <c r="B75" s="51" t="s">
        <v>153</v>
      </c>
      <c r="C75" s="35">
        <f>SUM(C76:C77)</f>
        <v>289331423</v>
      </c>
      <c r="D75" s="35">
        <f>SUM(D76:D77)</f>
        <v>289331423</v>
      </c>
      <c r="E75" s="36">
        <f>SUM(E76:E77)</f>
        <v>289331423</v>
      </c>
    </row>
    <row r="76" spans="1:5" s="46" customFormat="1" ht="12" customHeight="1">
      <c r="A76" s="37" t="s">
        <v>154</v>
      </c>
      <c r="B76" s="38" t="s">
        <v>155</v>
      </c>
      <c r="C76" s="55">
        <v>289331423</v>
      </c>
      <c r="D76" s="55">
        <v>289331423</v>
      </c>
      <c r="E76" s="56">
        <v>289331423</v>
      </c>
    </row>
    <row r="77" spans="1:5" s="46" customFormat="1" ht="12" customHeight="1" thickBot="1">
      <c r="A77" s="47" t="s">
        <v>156</v>
      </c>
      <c r="B77" s="52" t="s">
        <v>157</v>
      </c>
      <c r="C77" s="55"/>
      <c r="D77" s="55"/>
      <c r="E77" s="56"/>
    </row>
    <row r="78" spans="1:5" s="46" customFormat="1" ht="12" customHeight="1" thickBot="1">
      <c r="A78" s="62" t="s">
        <v>158</v>
      </c>
      <c r="B78" s="51" t="s">
        <v>159</v>
      </c>
      <c r="C78" s="35">
        <f>SUM(C79:C81)</f>
        <v>0</v>
      </c>
      <c r="D78" s="35">
        <f>SUM(D79:D81)</f>
        <v>38167591</v>
      </c>
      <c r="E78" s="36">
        <f>SUM(E79:E81)</f>
        <v>38167591</v>
      </c>
    </row>
    <row r="79" spans="1:5" s="46" customFormat="1" ht="12" customHeight="1">
      <c r="A79" s="37" t="s">
        <v>160</v>
      </c>
      <c r="B79" s="38" t="s">
        <v>161</v>
      </c>
      <c r="C79" s="55"/>
      <c r="D79" s="55">
        <v>38167591</v>
      </c>
      <c r="E79" s="56">
        <v>38167591</v>
      </c>
    </row>
    <row r="80" spans="1:5" s="46" customFormat="1" ht="12" customHeight="1">
      <c r="A80" s="42" t="s">
        <v>162</v>
      </c>
      <c r="B80" s="43" t="s">
        <v>163</v>
      </c>
      <c r="C80" s="55"/>
      <c r="D80" s="55"/>
      <c r="E80" s="56"/>
    </row>
    <row r="81" spans="1:5" s="46" customFormat="1" ht="12" customHeight="1" thickBot="1">
      <c r="A81" s="47" t="s">
        <v>164</v>
      </c>
      <c r="B81" s="52" t="s">
        <v>165</v>
      </c>
      <c r="C81" s="55"/>
      <c r="D81" s="55"/>
      <c r="E81" s="56"/>
    </row>
    <row r="82" spans="1:5" s="46" customFormat="1" ht="12" customHeight="1" thickBot="1">
      <c r="A82" s="62" t="s">
        <v>166</v>
      </c>
      <c r="B82" s="51" t="s">
        <v>167</v>
      </c>
      <c r="C82" s="35">
        <f>SUM(C83:C86)</f>
        <v>0</v>
      </c>
      <c r="D82" s="35">
        <f>SUM(D83:D86)</f>
        <v>0</v>
      </c>
      <c r="E82" s="36">
        <f>SUM(E83:E86)</f>
        <v>0</v>
      </c>
    </row>
    <row r="83" spans="1:5" s="46" customFormat="1" ht="12" customHeight="1">
      <c r="A83" s="64" t="s">
        <v>168</v>
      </c>
      <c r="B83" s="38" t="s">
        <v>169</v>
      </c>
      <c r="C83" s="55"/>
      <c r="D83" s="55"/>
      <c r="E83" s="56"/>
    </row>
    <row r="84" spans="1:5" s="46" customFormat="1" ht="12" customHeight="1">
      <c r="A84" s="65" t="s">
        <v>170</v>
      </c>
      <c r="B84" s="43" t="s">
        <v>171</v>
      </c>
      <c r="C84" s="55"/>
      <c r="D84" s="55"/>
      <c r="E84" s="56"/>
    </row>
    <row r="85" spans="1:5" s="46" customFormat="1" ht="12" customHeight="1">
      <c r="A85" s="65" t="s">
        <v>172</v>
      </c>
      <c r="B85" s="43" t="s">
        <v>173</v>
      </c>
      <c r="C85" s="55"/>
      <c r="D85" s="55"/>
      <c r="E85" s="56"/>
    </row>
    <row r="86" spans="1:5" s="46" customFormat="1" ht="12" customHeight="1" thickBot="1">
      <c r="A86" s="66" t="s">
        <v>174</v>
      </c>
      <c r="B86" s="52" t="s">
        <v>175</v>
      </c>
      <c r="C86" s="55"/>
      <c r="D86" s="55"/>
      <c r="E86" s="56"/>
    </row>
    <row r="87" spans="1:5" s="46" customFormat="1" ht="12" customHeight="1" thickBot="1">
      <c r="A87" s="62" t="s">
        <v>176</v>
      </c>
      <c r="B87" s="51" t="s">
        <v>177</v>
      </c>
      <c r="C87" s="67"/>
      <c r="D87" s="67"/>
      <c r="E87" s="68"/>
    </row>
    <row r="88" spans="1:5" s="46" customFormat="1" ht="12" customHeight="1" thickBot="1">
      <c r="A88" s="62" t="s">
        <v>178</v>
      </c>
      <c r="B88" s="69" t="s">
        <v>179</v>
      </c>
      <c r="C88" s="53">
        <f>+C66+C70+C75+C78+C82+C87</f>
        <v>433431423</v>
      </c>
      <c r="D88" s="53">
        <f>+D66+D70+D75+D78+D82+D87</f>
        <v>514999014</v>
      </c>
      <c r="E88" s="61">
        <f>+E66+E70+E75+E78+E82+E87</f>
        <v>351465630</v>
      </c>
    </row>
    <row r="89" spans="1:5" s="46" customFormat="1" ht="12" customHeight="1" thickBot="1">
      <c r="A89" s="70" t="s">
        <v>180</v>
      </c>
      <c r="B89" s="71" t="s">
        <v>181</v>
      </c>
      <c r="C89" s="53">
        <f>+C65+C88</f>
        <v>2205248123</v>
      </c>
      <c r="D89" s="53">
        <f>+D65+D88</f>
        <v>2988886632</v>
      </c>
      <c r="E89" s="61">
        <f>+E65+E88</f>
        <v>2774562853</v>
      </c>
    </row>
    <row r="90" spans="1:5" s="46" customFormat="1" ht="15" customHeight="1">
      <c r="A90" s="72"/>
      <c r="B90" s="73"/>
      <c r="C90" s="74"/>
      <c r="D90" s="74"/>
      <c r="E90" s="74"/>
    </row>
    <row r="91" spans="1:5" ht="13.5" thickBot="1">
      <c r="A91" s="75"/>
      <c r="B91" s="76"/>
      <c r="C91" s="77"/>
      <c r="D91" s="77"/>
      <c r="E91" s="77"/>
    </row>
    <row r="92" spans="1:5" s="29" customFormat="1" ht="16.5" customHeight="1" thickBot="1">
      <c r="A92" s="30" t="s">
        <v>182</v>
      </c>
      <c r="B92" s="31"/>
      <c r="C92" s="31"/>
      <c r="D92" s="31"/>
      <c r="E92" s="32"/>
    </row>
    <row r="93" spans="1:5" s="81" customFormat="1" ht="12" customHeight="1" thickBot="1">
      <c r="A93" s="78" t="s">
        <v>18</v>
      </c>
      <c r="B93" s="79" t="s">
        <v>183</v>
      </c>
      <c r="C93" s="80">
        <f>SUM(C94:C98)</f>
        <v>563032830</v>
      </c>
      <c r="D93" s="80">
        <f>SUM(D94:D98)</f>
        <v>793135711</v>
      </c>
      <c r="E93" s="80">
        <f>SUM(E94:E98)</f>
        <v>709183004</v>
      </c>
    </row>
    <row r="94" spans="1:5" ht="12" customHeight="1">
      <c r="A94" s="82" t="s">
        <v>20</v>
      </c>
      <c r="B94" s="83" t="s">
        <v>184</v>
      </c>
      <c r="C94" s="84">
        <v>200903000</v>
      </c>
      <c r="D94" s="84">
        <v>260103544</v>
      </c>
      <c r="E94" s="84">
        <v>245712773</v>
      </c>
    </row>
    <row r="95" spans="1:5" ht="12" customHeight="1">
      <c r="A95" s="42" t="s">
        <v>22</v>
      </c>
      <c r="B95" s="85" t="s">
        <v>185</v>
      </c>
      <c r="C95" s="86">
        <v>27613000</v>
      </c>
      <c r="D95" s="86">
        <v>35183044</v>
      </c>
      <c r="E95" s="86">
        <v>32704191</v>
      </c>
    </row>
    <row r="96" spans="1:5" ht="12" customHeight="1">
      <c r="A96" s="42" t="s">
        <v>24</v>
      </c>
      <c r="B96" s="85" t="s">
        <v>186</v>
      </c>
      <c r="C96" s="87">
        <v>226371830</v>
      </c>
      <c r="D96" s="87">
        <v>325147356</v>
      </c>
      <c r="E96" s="87">
        <v>259265197</v>
      </c>
    </row>
    <row r="97" spans="1:5" ht="12" customHeight="1">
      <c r="A97" s="42" t="s">
        <v>26</v>
      </c>
      <c r="B97" s="88" t="s">
        <v>187</v>
      </c>
      <c r="C97" s="87">
        <v>70980000</v>
      </c>
      <c r="D97" s="87">
        <v>54213740</v>
      </c>
      <c r="E97" s="87">
        <v>53174178</v>
      </c>
    </row>
    <row r="98" spans="1:5" ht="12" customHeight="1">
      <c r="A98" s="42" t="s">
        <v>188</v>
      </c>
      <c r="B98" s="89" t="s">
        <v>189</v>
      </c>
      <c r="C98" s="87">
        <v>37165000</v>
      </c>
      <c r="D98" s="87">
        <v>118488027</v>
      </c>
      <c r="E98" s="87">
        <v>118326665</v>
      </c>
    </row>
    <row r="99" spans="1:5" ht="12" customHeight="1">
      <c r="A99" s="42" t="s">
        <v>30</v>
      </c>
      <c r="B99" s="85" t="s">
        <v>190</v>
      </c>
      <c r="C99" s="87"/>
      <c r="D99" s="87">
        <v>10170027</v>
      </c>
      <c r="E99" s="87">
        <v>10168527</v>
      </c>
    </row>
    <row r="100" spans="1:5" ht="12" customHeight="1">
      <c r="A100" s="42" t="s">
        <v>191</v>
      </c>
      <c r="B100" s="90" t="s">
        <v>192</v>
      </c>
      <c r="C100" s="87"/>
      <c r="D100" s="87"/>
      <c r="E100" s="87"/>
    </row>
    <row r="101" spans="1:5" ht="12" customHeight="1">
      <c r="A101" s="42" t="s">
        <v>193</v>
      </c>
      <c r="B101" s="91" t="s">
        <v>194</v>
      </c>
      <c r="C101" s="87"/>
      <c r="D101" s="87"/>
      <c r="E101" s="87"/>
    </row>
    <row r="102" spans="1:5" ht="21.75" customHeight="1">
      <c r="A102" s="42" t="s">
        <v>195</v>
      </c>
      <c r="B102" s="91" t="s">
        <v>196</v>
      </c>
      <c r="C102" s="87"/>
      <c r="D102" s="87"/>
      <c r="E102" s="87"/>
    </row>
    <row r="103" spans="1:5" ht="12" customHeight="1">
      <c r="A103" s="42" t="s">
        <v>197</v>
      </c>
      <c r="B103" s="90" t="s">
        <v>198</v>
      </c>
      <c r="C103" s="87"/>
      <c r="D103" s="87">
        <v>785000</v>
      </c>
      <c r="E103" s="87">
        <v>785000</v>
      </c>
    </row>
    <row r="104" spans="1:5" ht="12" customHeight="1">
      <c r="A104" s="42" t="s">
        <v>199</v>
      </c>
      <c r="B104" s="90" t="s">
        <v>200</v>
      </c>
      <c r="C104" s="87"/>
      <c r="D104" s="87"/>
      <c r="E104" s="87"/>
    </row>
    <row r="105" spans="1:5" ht="12" customHeight="1">
      <c r="A105" s="42" t="s">
        <v>201</v>
      </c>
      <c r="B105" s="91" t="s">
        <v>202</v>
      </c>
      <c r="C105" s="87"/>
      <c r="D105" s="87"/>
      <c r="E105" s="87"/>
    </row>
    <row r="106" spans="1:5" ht="12" customHeight="1">
      <c r="A106" s="92" t="s">
        <v>203</v>
      </c>
      <c r="B106" s="93" t="s">
        <v>204</v>
      </c>
      <c r="C106" s="87"/>
      <c r="D106" s="87"/>
      <c r="E106" s="87"/>
    </row>
    <row r="107" spans="1:5" ht="12" customHeight="1">
      <c r="A107" s="42" t="s">
        <v>205</v>
      </c>
      <c r="B107" s="93" t="s">
        <v>206</v>
      </c>
      <c r="C107" s="87"/>
      <c r="D107" s="87"/>
      <c r="E107" s="87"/>
    </row>
    <row r="108" spans="1:5" ht="12" customHeight="1">
      <c r="A108" s="47" t="s">
        <v>207</v>
      </c>
      <c r="B108" s="93" t="s">
        <v>208</v>
      </c>
      <c r="C108" s="87"/>
      <c r="D108" s="87"/>
      <c r="E108" s="87"/>
    </row>
    <row r="109" spans="1:5" s="81" customFormat="1" ht="12" customHeight="1" thickBot="1">
      <c r="A109" s="94" t="s">
        <v>209</v>
      </c>
      <c r="B109" s="95" t="s">
        <v>210</v>
      </c>
      <c r="C109" s="96">
        <v>37165000</v>
      </c>
      <c r="D109" s="96">
        <v>107533000</v>
      </c>
      <c r="E109" s="96">
        <v>107373138</v>
      </c>
    </row>
    <row r="110" spans="1:5" ht="12" customHeight="1" thickBot="1">
      <c r="A110" s="33" t="s">
        <v>32</v>
      </c>
      <c r="B110" s="97" t="s">
        <v>211</v>
      </c>
      <c r="C110" s="98">
        <f>+C111+C112+C113</f>
        <v>158172900</v>
      </c>
      <c r="D110" s="98">
        <f>+D111+D112+D113</f>
        <v>710852216</v>
      </c>
      <c r="E110" s="98">
        <f>+E111+E112+E113</f>
        <v>176025628</v>
      </c>
    </row>
    <row r="111" spans="1:5" ht="12" customHeight="1">
      <c r="A111" s="37" t="s">
        <v>34</v>
      </c>
      <c r="B111" s="85" t="s">
        <v>212</v>
      </c>
      <c r="C111" s="99">
        <v>36442900</v>
      </c>
      <c r="D111" s="99">
        <v>318903039</v>
      </c>
      <c r="E111" s="99">
        <v>24168146</v>
      </c>
    </row>
    <row r="112" spans="1:5" ht="12" customHeight="1">
      <c r="A112" s="37" t="s">
        <v>38</v>
      </c>
      <c r="B112" s="100" t="s">
        <v>213</v>
      </c>
      <c r="C112" s="86">
        <v>79658000</v>
      </c>
      <c r="D112" s="86">
        <v>343444677</v>
      </c>
      <c r="E112" s="86">
        <v>138644216</v>
      </c>
    </row>
    <row r="113" spans="1:5" ht="12" customHeight="1">
      <c r="A113" s="37" t="s">
        <v>42</v>
      </c>
      <c r="B113" s="48" t="s">
        <v>214</v>
      </c>
      <c r="C113" s="45">
        <v>42072000</v>
      </c>
      <c r="D113" s="45">
        <v>48504500</v>
      </c>
      <c r="E113" s="45">
        <v>13213266</v>
      </c>
    </row>
    <row r="114" spans="1:5" ht="12" customHeight="1">
      <c r="A114" s="37" t="s">
        <v>44</v>
      </c>
      <c r="B114" s="101" t="s">
        <v>215</v>
      </c>
      <c r="C114" s="45"/>
      <c r="D114" s="45"/>
      <c r="E114" s="45"/>
    </row>
    <row r="115" spans="1:5" ht="12" customHeight="1">
      <c r="A115" s="37" t="s">
        <v>216</v>
      </c>
      <c r="B115" s="102" t="s">
        <v>217</v>
      </c>
      <c r="C115" s="45"/>
      <c r="D115" s="45"/>
      <c r="E115" s="45"/>
    </row>
    <row r="116" spans="1:5" ht="22.5" customHeight="1">
      <c r="A116" s="37" t="s">
        <v>218</v>
      </c>
      <c r="B116" s="91" t="s">
        <v>196</v>
      </c>
      <c r="C116" s="45"/>
      <c r="D116" s="45"/>
      <c r="E116" s="45"/>
    </row>
    <row r="117" spans="1:5" ht="12" customHeight="1">
      <c r="A117" s="37" t="s">
        <v>219</v>
      </c>
      <c r="B117" s="91" t="s">
        <v>220</v>
      </c>
      <c r="C117" s="45"/>
      <c r="D117" s="45"/>
      <c r="E117" s="45"/>
    </row>
    <row r="118" spans="1:5" ht="12" customHeight="1">
      <c r="A118" s="37" t="s">
        <v>221</v>
      </c>
      <c r="B118" s="91" t="s">
        <v>222</v>
      </c>
      <c r="C118" s="45"/>
      <c r="D118" s="45"/>
      <c r="E118" s="45"/>
    </row>
    <row r="119" spans="1:5" ht="12" customHeight="1">
      <c r="A119" s="37" t="s">
        <v>223</v>
      </c>
      <c r="B119" s="91" t="s">
        <v>202</v>
      </c>
      <c r="C119" s="45"/>
      <c r="D119" s="45">
        <v>5000</v>
      </c>
      <c r="E119" s="45">
        <v>1015</v>
      </c>
    </row>
    <row r="120" spans="1:5" ht="12" customHeight="1">
      <c r="A120" s="37" t="s">
        <v>224</v>
      </c>
      <c r="B120" s="91" t="s">
        <v>225</v>
      </c>
      <c r="C120" s="45"/>
      <c r="D120" s="45"/>
      <c r="E120" s="45"/>
    </row>
    <row r="121" spans="1:5" ht="12" customHeight="1" thickBot="1">
      <c r="A121" s="92" t="s">
        <v>226</v>
      </c>
      <c r="B121" s="91" t="s">
        <v>227</v>
      </c>
      <c r="C121" s="50">
        <v>42072000</v>
      </c>
      <c r="D121" s="50">
        <v>48499500</v>
      </c>
      <c r="E121" s="50">
        <v>13212251</v>
      </c>
    </row>
    <row r="122" spans="1:5" ht="12" customHeight="1" thickBot="1">
      <c r="A122" s="33" t="s">
        <v>46</v>
      </c>
      <c r="B122" s="103" t="s">
        <v>228</v>
      </c>
      <c r="C122" s="98">
        <f>+C123+C124</f>
        <v>131113300</v>
      </c>
      <c r="D122" s="98">
        <f>+D123+D124</f>
        <v>62547148</v>
      </c>
      <c r="E122" s="98">
        <f>+E123+E124</f>
        <v>0</v>
      </c>
    </row>
    <row r="123" spans="1:5" ht="12" customHeight="1">
      <c r="A123" s="37" t="s">
        <v>48</v>
      </c>
      <c r="B123" s="104" t="s">
        <v>229</v>
      </c>
      <c r="C123" s="99">
        <v>20000000</v>
      </c>
      <c r="D123" s="99">
        <v>2126916</v>
      </c>
      <c r="E123" s="99"/>
    </row>
    <row r="124" spans="1:5" ht="12" customHeight="1" thickBot="1">
      <c r="A124" s="47" t="s">
        <v>50</v>
      </c>
      <c r="B124" s="100" t="s">
        <v>230</v>
      </c>
      <c r="C124" s="87">
        <v>111113300</v>
      </c>
      <c r="D124" s="87">
        <v>60420232</v>
      </c>
      <c r="E124" s="87"/>
    </row>
    <row r="125" spans="1:5" ht="12" customHeight="1" thickBot="1">
      <c r="A125" s="33" t="s">
        <v>231</v>
      </c>
      <c r="B125" s="103" t="s">
        <v>232</v>
      </c>
      <c r="C125" s="98">
        <f>+C93+C110+C122</f>
        <v>852319030</v>
      </c>
      <c r="D125" s="98">
        <f>+D93+D110+D122</f>
        <v>1566535075</v>
      </c>
      <c r="E125" s="98">
        <f>+E93+E110+E122</f>
        <v>885208632</v>
      </c>
    </row>
    <row r="126" spans="1:5" ht="12" customHeight="1" thickBot="1">
      <c r="A126" s="33" t="s">
        <v>76</v>
      </c>
      <c r="B126" s="103" t="s">
        <v>233</v>
      </c>
      <c r="C126" s="98">
        <f>+C127+C128+C129</f>
        <v>103161000</v>
      </c>
      <c r="D126" s="98">
        <f>+D127+D128+D129</f>
        <v>103161000</v>
      </c>
      <c r="E126" s="98">
        <f>+E127+E128+E129</f>
        <v>3160000</v>
      </c>
    </row>
    <row r="127" spans="1:5" ht="12" customHeight="1">
      <c r="A127" s="37" t="s">
        <v>78</v>
      </c>
      <c r="B127" s="104" t="s">
        <v>234</v>
      </c>
      <c r="C127" s="45">
        <v>3161000</v>
      </c>
      <c r="D127" s="45">
        <v>3161000</v>
      </c>
      <c r="E127" s="45">
        <v>3160000</v>
      </c>
    </row>
    <row r="128" spans="1:5" ht="12" customHeight="1">
      <c r="A128" s="37" t="s">
        <v>80</v>
      </c>
      <c r="B128" s="104" t="s">
        <v>235</v>
      </c>
      <c r="C128" s="45">
        <v>100000000</v>
      </c>
      <c r="D128" s="45">
        <v>100000000</v>
      </c>
      <c r="E128" s="45"/>
    </row>
    <row r="129" spans="1:11" ht="12" customHeight="1" thickBot="1">
      <c r="A129" s="92" t="s">
        <v>82</v>
      </c>
      <c r="B129" s="105" t="s">
        <v>236</v>
      </c>
      <c r="C129" s="45"/>
      <c r="D129" s="45"/>
      <c r="E129" s="45"/>
    </row>
    <row r="130" spans="1:11" ht="12" customHeight="1" thickBot="1">
      <c r="A130" s="33" t="s">
        <v>100</v>
      </c>
      <c r="B130" s="103" t="s">
        <v>237</v>
      </c>
      <c r="C130" s="98">
        <f>+C131+C132+C133+C134</f>
        <v>0</v>
      </c>
      <c r="D130" s="98">
        <f>+D131+D132+D133+D134</f>
        <v>0</v>
      </c>
      <c r="E130" s="98">
        <f>+E131+E132+E133+E134</f>
        <v>0</v>
      </c>
    </row>
    <row r="131" spans="1:11" ht="12" customHeight="1">
      <c r="A131" s="37" t="s">
        <v>102</v>
      </c>
      <c r="B131" s="104" t="s">
        <v>238</v>
      </c>
      <c r="C131" s="45"/>
      <c r="D131" s="45"/>
      <c r="E131" s="45"/>
    </row>
    <row r="132" spans="1:11" ht="12" customHeight="1">
      <c r="A132" s="37" t="s">
        <v>104</v>
      </c>
      <c r="B132" s="104" t="s">
        <v>239</v>
      </c>
      <c r="C132" s="45"/>
      <c r="D132" s="45"/>
      <c r="E132" s="45"/>
    </row>
    <row r="133" spans="1:11" ht="12" customHeight="1">
      <c r="A133" s="37" t="s">
        <v>106</v>
      </c>
      <c r="B133" s="104" t="s">
        <v>240</v>
      </c>
      <c r="C133" s="45"/>
      <c r="D133" s="45"/>
      <c r="E133" s="45"/>
    </row>
    <row r="134" spans="1:11" s="81" customFormat="1" ht="12" customHeight="1" thickBot="1">
      <c r="A134" s="92" t="s">
        <v>108</v>
      </c>
      <c r="B134" s="105" t="s">
        <v>241</v>
      </c>
      <c r="C134" s="45"/>
      <c r="D134" s="45"/>
      <c r="E134" s="45"/>
    </row>
    <row r="135" spans="1:11" ht="13.5" thickBot="1">
      <c r="A135" s="33" t="s">
        <v>242</v>
      </c>
      <c r="B135" s="103" t="s">
        <v>243</v>
      </c>
      <c r="C135" s="106">
        <f>+C136+C137+C138+C140+C139</f>
        <v>35164932</v>
      </c>
      <c r="D135" s="106">
        <f>+D136+D137+D138+D140+D139</f>
        <v>35164932</v>
      </c>
      <c r="E135" s="106">
        <f>+E136+E137+E138+E140+E139</f>
        <v>1291690463</v>
      </c>
      <c r="K135" s="107"/>
    </row>
    <row r="136" spans="1:11">
      <c r="A136" s="37" t="s">
        <v>114</v>
      </c>
      <c r="B136" s="104" t="s">
        <v>244</v>
      </c>
      <c r="C136" s="45"/>
      <c r="D136" s="45"/>
      <c r="E136" s="45"/>
    </row>
    <row r="137" spans="1:11" ht="12" customHeight="1">
      <c r="A137" s="37" t="s">
        <v>116</v>
      </c>
      <c r="B137" s="104" t="s">
        <v>245</v>
      </c>
      <c r="C137" s="45">
        <v>35164932</v>
      </c>
      <c r="D137" s="45">
        <v>35164932</v>
      </c>
      <c r="E137" s="45">
        <v>35164932</v>
      </c>
    </row>
    <row r="138" spans="1:11" s="81" customFormat="1" ht="12" customHeight="1">
      <c r="A138" s="37" t="s">
        <v>118</v>
      </c>
      <c r="B138" s="104" t="s">
        <v>246</v>
      </c>
      <c r="C138" s="45"/>
      <c r="D138" s="45"/>
      <c r="E138" s="45">
        <v>1256525531</v>
      </c>
    </row>
    <row r="139" spans="1:11" s="81" customFormat="1" ht="12" customHeight="1">
      <c r="A139" s="37" t="s">
        <v>120</v>
      </c>
      <c r="B139" s="104" t="s">
        <v>247</v>
      </c>
      <c r="C139" s="45"/>
      <c r="D139" s="45"/>
      <c r="E139" s="45"/>
    </row>
    <row r="140" spans="1:11" s="81" customFormat="1" ht="12" customHeight="1" thickBot="1">
      <c r="A140" s="92" t="s">
        <v>248</v>
      </c>
      <c r="B140" s="105" t="s">
        <v>249</v>
      </c>
      <c r="C140" s="45"/>
      <c r="D140" s="45"/>
      <c r="E140" s="45"/>
    </row>
    <row r="141" spans="1:11" s="81" customFormat="1" ht="12" customHeight="1" thickBot="1">
      <c r="A141" s="33" t="s">
        <v>122</v>
      </c>
      <c r="B141" s="103" t="s">
        <v>250</v>
      </c>
      <c r="C141" s="108">
        <f>+C142+C143+C144+C145</f>
        <v>0</v>
      </c>
      <c r="D141" s="108">
        <f>+D142+D143+D144+D145</f>
        <v>0</v>
      </c>
      <c r="E141" s="108">
        <f>+E142+E143+E144+E145</f>
        <v>0</v>
      </c>
    </row>
    <row r="142" spans="1:11" s="81" customFormat="1" ht="12" customHeight="1">
      <c r="A142" s="37" t="s">
        <v>124</v>
      </c>
      <c r="B142" s="104" t="s">
        <v>251</v>
      </c>
      <c r="C142" s="45"/>
      <c r="D142" s="45"/>
      <c r="E142" s="45"/>
    </row>
    <row r="143" spans="1:11" s="81" customFormat="1" ht="12" customHeight="1">
      <c r="A143" s="37" t="s">
        <v>126</v>
      </c>
      <c r="B143" s="104" t="s">
        <v>252</v>
      </c>
      <c r="C143" s="45"/>
      <c r="D143" s="45"/>
      <c r="E143" s="45"/>
    </row>
    <row r="144" spans="1:11" s="81" customFormat="1" ht="12" customHeight="1">
      <c r="A144" s="37" t="s">
        <v>128</v>
      </c>
      <c r="B144" s="104" t="s">
        <v>253</v>
      </c>
      <c r="C144" s="45"/>
      <c r="D144" s="45"/>
      <c r="E144" s="45"/>
    </row>
    <row r="145" spans="1:5" ht="12.75" customHeight="1" thickBot="1">
      <c r="A145" s="37" t="s">
        <v>130</v>
      </c>
      <c r="B145" s="104" t="s">
        <v>254</v>
      </c>
      <c r="C145" s="45"/>
      <c r="D145" s="45"/>
      <c r="E145" s="45"/>
    </row>
    <row r="146" spans="1:5" ht="12" customHeight="1" thickBot="1">
      <c r="A146" s="33" t="s">
        <v>132</v>
      </c>
      <c r="B146" s="103" t="s">
        <v>255</v>
      </c>
      <c r="C146" s="109">
        <f>+C126+C130+C135+C141</f>
        <v>138325932</v>
      </c>
      <c r="D146" s="109">
        <f>+D126+D130+D135+D141</f>
        <v>138325932</v>
      </c>
      <c r="E146" s="109">
        <f>+E126+E130+E135+E141</f>
        <v>1294850463</v>
      </c>
    </row>
    <row r="147" spans="1:5" ht="15" customHeight="1" thickBot="1">
      <c r="A147" s="110" t="s">
        <v>256</v>
      </c>
      <c r="B147" s="111" t="s">
        <v>257</v>
      </c>
      <c r="C147" s="109">
        <f>+C125+C146</f>
        <v>990644962</v>
      </c>
      <c r="D147" s="109">
        <f>+D125+D146</f>
        <v>1704861007</v>
      </c>
      <c r="E147" s="109">
        <f>+E125+E146</f>
        <v>2180059095</v>
      </c>
    </row>
    <row r="148" spans="1:5" ht="13.5" thickBot="1"/>
    <row r="149" spans="1:5" ht="15" customHeight="1" thickBot="1">
      <c r="A149" s="115" t="s">
        <v>258</v>
      </c>
      <c r="B149" s="116"/>
      <c r="C149" s="117"/>
      <c r="D149" s="118"/>
      <c r="E149" s="119"/>
    </row>
    <row r="150" spans="1:5" ht="15" customHeight="1" thickBot="1">
      <c r="A150" s="120" t="s">
        <v>259</v>
      </c>
      <c r="B150" s="121"/>
      <c r="C150" s="117"/>
      <c r="D150" s="118"/>
      <c r="E150" s="119"/>
    </row>
    <row r="151" spans="1:5" ht="14.25" customHeight="1" thickBot="1">
      <c r="A151" s="115" t="s">
        <v>260</v>
      </c>
      <c r="B151" s="116"/>
      <c r="C151" s="117"/>
      <c r="D151" s="118"/>
      <c r="E151" s="119"/>
    </row>
  </sheetData>
  <sheetProtection formatCells="0"/>
  <mergeCells count="5">
    <mergeCell ref="B2:D2"/>
    <mergeCell ref="B3:D3"/>
    <mergeCell ref="A7:E7"/>
    <mergeCell ref="A92:E92"/>
    <mergeCell ref="A150:B15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2018-06-04T12:32:06Z</dcterms:created>
  <dcterms:modified xsi:type="dcterms:W3CDTF">2018-06-04T12:32:06Z</dcterms:modified>
</cp:coreProperties>
</file>