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800" windowHeight="12000"/>
  </bookViews>
  <sheets>
    <sheet name="kiadások" sheetId="1" r:id="rId1"/>
  </sheets>
  <externalReferences>
    <externalReference r:id="rId2"/>
    <externalReference r:id="rId3"/>
    <externalReference r:id="rId4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1" i="1" l="1"/>
  <c r="B89" i="1"/>
  <c r="B88" i="1"/>
  <c r="B87" i="1"/>
  <c r="B86" i="1"/>
  <c r="B84" i="1"/>
  <c r="B92" i="1" s="1"/>
  <c r="B80" i="1"/>
  <c r="B77" i="1"/>
  <c r="B69" i="1"/>
  <c r="B67" i="1"/>
  <c r="B63" i="1"/>
  <c r="B61" i="1" s="1"/>
  <c r="B59" i="1"/>
  <c r="B58" i="1"/>
  <c r="B57" i="1"/>
  <c r="B54" i="1"/>
  <c r="B53" i="1"/>
  <c r="B52" i="1"/>
  <c r="B51" i="1"/>
  <c r="B50" i="1"/>
  <c r="B49" i="1"/>
  <c r="B45" i="1"/>
  <c r="B42" i="1"/>
  <c r="B41" i="1" s="1"/>
  <c r="B39" i="1" s="1"/>
  <c r="B81" i="1" s="1"/>
  <c r="B79" i="1" s="1"/>
  <c r="B37" i="1"/>
  <c r="B36" i="1"/>
  <c r="B33" i="1" s="1"/>
  <c r="B32" i="1" s="1"/>
  <c r="B35" i="1"/>
  <c r="B34" i="1"/>
  <c r="B30" i="1"/>
  <c r="B29" i="1"/>
  <c r="B28" i="1"/>
  <c r="B27" i="1"/>
  <c r="B24" i="1" s="1"/>
  <c r="B22" i="1"/>
  <c r="B21" i="1"/>
  <c r="B20" i="1"/>
  <c r="B18" i="1" s="1"/>
  <c r="B19" i="1"/>
  <c r="B16" i="1"/>
  <c r="B15" i="1"/>
  <c r="B9" i="1" s="1"/>
  <c r="B14" i="1"/>
  <c r="B13" i="1"/>
  <c r="B10" i="1"/>
  <c r="B12" i="1" l="1"/>
  <c r="B8" i="1"/>
  <c r="B7" i="1"/>
  <c r="B6" i="1" s="1"/>
  <c r="B78" i="1" l="1"/>
  <c r="B65" i="1"/>
  <c r="B71" i="1" s="1"/>
  <c r="B76" i="1"/>
  <c r="B82" i="1" s="1"/>
  <c r="B94" i="1" s="1"/>
</calcChain>
</file>

<file path=xl/sharedStrings.xml><?xml version="1.0" encoding="utf-8"?>
<sst xmlns="http://schemas.openxmlformats.org/spreadsheetml/2006/main" count="73" uniqueCount="71">
  <si>
    <t>2. melléklet a 2/2019. (II. 13.) önkormányzati rendelethez</t>
  </si>
  <si>
    <t>2019. évi költségvetési kiadások (adatok Ft-ban)</t>
  </si>
  <si>
    <t>I.  MŰKÖDÉSI KIADÁSOK ÖSSZESEN (1.+2.+3.+ 4.)</t>
  </si>
  <si>
    <t>1. Nagyszénás Nagyközség Önkormányzata</t>
  </si>
  <si>
    <t>2. Polgármesteri Hivatal</t>
  </si>
  <si>
    <t>3. Gondozási Központ</t>
  </si>
  <si>
    <t>4. Nagyszénási Önkormányzati Óvoda és Könyvtár</t>
  </si>
  <si>
    <t xml:space="preserve">1. Személyi juttatások </t>
  </si>
  <si>
    <t>1.1. Nagyszénás Nagyközség Önkormányzata</t>
  </si>
  <si>
    <t>1.2. Polgármesteri Hivatal</t>
  </si>
  <si>
    <t>1.3. Gondozási Központ</t>
  </si>
  <si>
    <t>1.4. Nagyszénási Önkormányzati Óvoda és Könyvtár</t>
  </si>
  <si>
    <t>2. Munkaadókat terhelő járulékok</t>
  </si>
  <si>
    <t>2.1. Nagyszénás Nagyközség Önkormányzata</t>
  </si>
  <si>
    <t>2.2. Polgármesteri Hivatal</t>
  </si>
  <si>
    <t>2.3. Gondozási Központ</t>
  </si>
  <si>
    <t>2.4. Nagyszénási Önkormányzati Óvoda és Könyvtár</t>
  </si>
  <si>
    <t xml:space="preserve">3. Dologi kiadások </t>
  </si>
  <si>
    <t>(közműköltség, irodaszer, nyomtatvány, foglalkozás eü, belső ell., étkeztetés költsége,</t>
  </si>
  <si>
    <t>szakmai készlet, szakmai szolgáltatások, különféle kiadások, befizetések, ÁFA)</t>
  </si>
  <si>
    <t>3.1. Nagyszénás Nagyközség Önkormányzata</t>
  </si>
  <si>
    <t>3.2. Polgármesteri Hivatal</t>
  </si>
  <si>
    <t>3.3. Gondozási Központ</t>
  </si>
  <si>
    <t>3.4. Nagyszénási Önkormányzati Óvoda és Könyvtár</t>
  </si>
  <si>
    <t>4. Működési célú pénzeszköz átadás, egyéb támogatás ÁHT-n kívülre</t>
  </si>
  <si>
    <t xml:space="preserve">4.1. Nagyszénás Nagyközség Önkormányzata </t>
  </si>
  <si>
    <t>4.1.1. társadalmi szervek támogatása</t>
  </si>
  <si>
    <t>4.1.2. egyéb szervezetek támogatása</t>
  </si>
  <si>
    <t xml:space="preserve">4.1.3. rendszeres pénzbeli ellátások </t>
  </si>
  <si>
    <t>4.1.4. eseti  pénzbeli ellátások</t>
  </si>
  <si>
    <t>II. FELHALMOZÁSI, FELÚJÍTÁSI KIADÁSOK</t>
  </si>
  <si>
    <t>1. Beruházási kiadások</t>
  </si>
  <si>
    <t>1.1.1. Településrendezési eszközök felülvizsgálata</t>
  </si>
  <si>
    <t>1.1.2. Szennyvízhálózat fejlesztése</t>
  </si>
  <si>
    <t>1.1.3. Kisértékű tárgyieszköz beruházás</t>
  </si>
  <si>
    <t>1.1.4. Kerékpártároló építése közfoglalkoztatás keretében</t>
  </si>
  <si>
    <t>1.1.5. Traktorvásárlás közfoglalkoztatás keretében</t>
  </si>
  <si>
    <t>1.1.6. Járdaépítés közfoglalkoztatás keretében</t>
  </si>
  <si>
    <t>1.2 Gondozási Központ</t>
  </si>
  <si>
    <t>1.2.1. Kisértékű tárgyieszköz beruházás</t>
  </si>
  <si>
    <t>1.3. Nagyszénási Önkormányzati Óvoda és Könyvtár</t>
  </si>
  <si>
    <t>1.3.1. Kisértékű tárgyieszköz beruházás</t>
  </si>
  <si>
    <t>1.4. Polgármesteri Hivatal</t>
  </si>
  <si>
    <t>1.4.1. Kisértékű tárgyieszköz beruházás</t>
  </si>
  <si>
    <t>2. Felújítási kiadások</t>
  </si>
  <si>
    <t>2.1.1. Ivóvízhálózat felújítási munkái</t>
  </si>
  <si>
    <t>III. ÖNKORMÁNYZATI TARTALÉKOK</t>
  </si>
  <si>
    <t xml:space="preserve">1. Általános tartalék </t>
  </si>
  <si>
    <t xml:space="preserve">2. Fejlesztési céltartalék </t>
  </si>
  <si>
    <t>MŰKÖDÉSI ÉS FELHALMOZÁSI CÉLÚ  KIADÁSOK ÉS TARTALÉKOK  ÖSSZESEN: (I+II+III)</t>
  </si>
  <si>
    <t>IV. BELFÖLDI FINANSZÍROZÁSI KIADÁSOK</t>
  </si>
  <si>
    <t xml:space="preserve">1. ÁHT-n belüli megelőlegezés visszafizetése </t>
  </si>
  <si>
    <t>3. Termálvíz-hasznosítási program fejlesztési hitelének visszafizetése</t>
  </si>
  <si>
    <t>KIADÁSOK MINDÖSSZESEN (I+II+III+IV)</t>
  </si>
  <si>
    <t xml:space="preserve">                                       Költségvetés egyenlegének finanszírozási módja</t>
  </si>
  <si>
    <t>I. A KÖLTSÉGVETÉS EGYENLEGE A MÜKÖDÉSI BEVÉTELEK,  KIADÁSOK   ÉS A MŰKÖDÉSI CÉLÚ TARTALÉKOK ALAPJÁN(1. -2.):</t>
  </si>
  <si>
    <t xml:space="preserve">1. Működési célú bevételek összesen: </t>
  </si>
  <si>
    <t xml:space="preserve">2. Működési célú kiadások és működési célú tartalékok összesen: </t>
  </si>
  <si>
    <t>II. A  KÖLTSÉGVETÉS EGYENLEGE A FELHALMOZÁSI BEVÉTELEK, KIADÁSOK ÉS FELHALMOZÁSI CÉLÚ TARTALÉKOK  ALAPJÁN(1. -2.):</t>
  </si>
  <si>
    <t xml:space="preserve">1. Felhalmozási célú bevételek összesen: </t>
  </si>
  <si>
    <t xml:space="preserve">2. Felhalmozási célú kiadások és felhalmozási célú tartalékok összesen: </t>
  </si>
  <si>
    <t>III. A KÖLTSÉGVETÉS EGYENLEGE A MÜKÖDÉSI ÉS FELMOZÁSI BEVÉTELEK ÉS KIADÁSOK  ÉS TARTALÉKOK  ALAPJÁN (I+II):</t>
  </si>
  <si>
    <t>IV. KÖLTSÉGVETÉSI MARADVÁNY</t>
  </si>
  <si>
    <t>V.  MÜKÖDÉSI CÉLÚ FINANSZÍROZÁSI MŰVELETEK EGYENLEGE (1.-2.):</t>
  </si>
  <si>
    <t>1. Működési célú finanszírozási bevételek</t>
  </si>
  <si>
    <t>2. Működési célú   finanszírozási kiadások</t>
  </si>
  <si>
    <t>VI.  FELHALMOZÁSI CÉLÚ FINANSZÍROZÁSI MŰVELETEK EGYENLEGE (1.-2.)</t>
  </si>
  <si>
    <t>1. Felhalmozási célú hitel felvétele pénzintézettől</t>
  </si>
  <si>
    <t>2. Felhalmozási célú hitel visszafizetése pénzintézetnek</t>
  </si>
  <si>
    <t>VII. A KÖLTSÉGVETÉSI MARADVÁNY  ÉS A FINASZÍROZÁSI MŰVELETEK EGYÜTTES EGYENLEGE (IV+V+VI)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</si>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</sst>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#,##0.00&quot;     &quot;;\-#,##0.00&quot;     &quot;;&quot; -&quot;#&quot;     &quot;;@\ "/>
    <numFmt numFmtId="165" formatCode="\ #,##0&quot;     &quot;;\-#,##0&quot;     &quot;;&quot; -&quot;#&quot;     &quot;;@\ "/>
    <numFmt numFmtId="166" formatCode="\ #,##0.000000&quot;     &quot;;\-#,##0.000000&quot;     &quot;;&quot; -&quot;#.0000&quot;     &quot;;@\ "/>
  </numFmts>
  <fonts count="1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u/>
      <sz val="8"/>
      <name val="Arial CE"/>
      <family val="2"/>
      <charset val="238"/>
    </font>
    <font>
      <u/>
      <sz val="8"/>
      <name val="Arial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"/>
      <family val="2"/>
      <charset val="238"/>
    </font>
    <font>
      <b/>
      <u/>
      <sz val="8"/>
      <name val="Arial CE"/>
      <charset val="238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1" fillId="0" borderId="0"/>
    <xf numFmtId="0" fontId="17" fillId="0" borderId="0"/>
  </cellStyleXfs>
  <cellXfs count="62">
    <xf numFmtId="0" fontId="0" fillId="0" borderId="0" xfId="0"/>
    <xf numFmtId="0" fontId="0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2" borderId="1" xfId="0" applyFont="1" applyFill="1" applyBorder="1"/>
    <xf numFmtId="3" fontId="6" fillId="2" borderId="2" xfId="0" applyNumberFormat="1" applyFont="1" applyFill="1" applyBorder="1"/>
    <xf numFmtId="0" fontId="7" fillId="0" borderId="0" xfId="0" applyFont="1" applyBorder="1"/>
    <xf numFmtId="3" fontId="2" fillId="0" borderId="0" xfId="0" applyNumberFormat="1" applyFont="1"/>
    <xf numFmtId="0" fontId="8" fillId="0" borderId="0" xfId="0" applyFont="1" applyBorder="1"/>
    <xf numFmtId="0" fontId="8" fillId="0" borderId="0" xfId="0" applyFont="1"/>
    <xf numFmtId="0" fontId="9" fillId="0" borderId="0" xfId="0" applyFont="1"/>
    <xf numFmtId="3" fontId="10" fillId="0" borderId="0" xfId="0" applyNumberFormat="1" applyFont="1"/>
    <xf numFmtId="0" fontId="5" fillId="2" borderId="3" xfId="0" applyFont="1" applyFill="1" applyBorder="1"/>
    <xf numFmtId="3" fontId="6" fillId="2" borderId="4" xfId="0" applyNumberFormat="1" applyFont="1" applyFill="1" applyBorder="1"/>
    <xf numFmtId="0" fontId="8" fillId="0" borderId="5" xfId="0" applyFont="1" applyBorder="1"/>
    <xf numFmtId="3" fontId="2" fillId="0" borderId="5" xfId="0" applyNumberFormat="1" applyFont="1" applyBorder="1"/>
    <xf numFmtId="0" fontId="5" fillId="2" borderId="6" xfId="0" applyFont="1" applyFill="1" applyBorder="1"/>
    <xf numFmtId="3" fontId="6" fillId="2" borderId="5" xfId="0" applyNumberFormat="1" applyFont="1" applyFill="1" applyBorder="1"/>
    <xf numFmtId="0" fontId="11" fillId="0" borderId="0" xfId="0" applyFont="1" applyFill="1" applyBorder="1"/>
    <xf numFmtId="3" fontId="12" fillId="0" borderId="0" xfId="0" applyNumberFormat="1" applyFont="1" applyFill="1" applyBorder="1"/>
    <xf numFmtId="3" fontId="2" fillId="0" borderId="0" xfId="0" applyNumberFormat="1" applyFont="1" applyFill="1" applyBorder="1"/>
    <xf numFmtId="3" fontId="0" fillId="0" borderId="0" xfId="0" applyNumberFormat="1"/>
    <xf numFmtId="0" fontId="13" fillId="0" borderId="0" xfId="0" applyFont="1"/>
    <xf numFmtId="3" fontId="12" fillId="0" borderId="0" xfId="0" applyNumberFormat="1" applyFont="1"/>
    <xf numFmtId="0" fontId="6" fillId="3" borderId="7" xfId="0" applyFont="1" applyFill="1" applyBorder="1"/>
    <xf numFmtId="3" fontId="6" fillId="3" borderId="7" xfId="0" applyNumberFormat="1" applyFont="1" applyFill="1" applyBorder="1"/>
    <xf numFmtId="3" fontId="12" fillId="0" borderId="0" xfId="0" applyNumberFormat="1" applyFont="1" applyFill="1"/>
    <xf numFmtId="49" fontId="2" fillId="0" borderId="0" xfId="0" applyNumberFormat="1" applyFont="1"/>
    <xf numFmtId="0" fontId="2" fillId="0" borderId="5" xfId="0" applyFont="1" applyBorder="1"/>
    <xf numFmtId="3" fontId="2" fillId="0" borderId="0" xfId="1" applyNumberFormat="1" applyFont="1" applyFill="1" applyBorder="1" applyAlignment="1" applyProtection="1"/>
    <xf numFmtId="3" fontId="2" fillId="0" borderId="0" xfId="1" applyNumberFormat="1" applyFont="1" applyFill="1" applyBorder="1" applyAlignment="1" applyProtection="1">
      <alignment horizontal="right"/>
    </xf>
    <xf numFmtId="3" fontId="14" fillId="3" borderId="7" xfId="1" applyNumberFormat="1" applyFont="1" applyFill="1" applyBorder="1" applyAlignment="1" applyProtection="1"/>
    <xf numFmtId="0" fontId="5" fillId="0" borderId="5" xfId="0" applyFont="1" applyFill="1" applyBorder="1" applyAlignment="1"/>
    <xf numFmtId="3" fontId="14" fillId="0" borderId="5" xfId="1" applyNumberFormat="1" applyFont="1" applyFill="1" applyBorder="1" applyAlignment="1" applyProtection="1"/>
    <xf numFmtId="0" fontId="5" fillId="2" borderId="8" xfId="0" applyFont="1" applyFill="1" applyBorder="1"/>
    <xf numFmtId="3" fontId="6" fillId="2" borderId="5" xfId="1" applyNumberFormat="1" applyFont="1" applyFill="1" applyBorder="1" applyAlignment="1">
      <alignment horizontal="right"/>
    </xf>
    <xf numFmtId="0" fontId="8" fillId="0" borderId="0" xfId="0" applyFont="1" applyAlignment="1"/>
    <xf numFmtId="3" fontId="2" fillId="0" borderId="0" xfId="1" applyNumberFormat="1" applyFont="1" applyAlignment="1">
      <alignment horizontal="right"/>
    </xf>
    <xf numFmtId="2" fontId="7" fillId="0" borderId="0" xfId="0" applyNumberFormat="1" applyFont="1" applyFill="1" applyBorder="1" applyAlignment="1">
      <alignment wrapText="1"/>
    </xf>
    <xf numFmtId="0" fontId="7" fillId="0" borderId="0" xfId="0" applyFont="1" applyFill="1" applyBorder="1"/>
    <xf numFmtId="0" fontId="5" fillId="0" borderId="0" xfId="0" applyFont="1" applyFill="1" applyBorder="1"/>
    <xf numFmtId="3" fontId="6" fillId="0" borderId="0" xfId="0" applyNumberFormat="1" applyFont="1" applyFill="1" applyBorder="1"/>
    <xf numFmtId="0" fontId="15" fillId="0" borderId="0" xfId="0" applyFont="1"/>
    <xf numFmtId="0" fontId="0" fillId="0" borderId="5" xfId="0" applyFont="1" applyBorder="1"/>
    <xf numFmtId="0" fontId="14" fillId="3" borderId="9" xfId="2" applyFont="1" applyFill="1" applyBorder="1" applyAlignment="1">
      <alignment vertical="center" wrapText="1"/>
    </xf>
    <xf numFmtId="3" fontId="14" fillId="3" borderId="5" xfId="2" applyNumberFormat="1" applyFont="1" applyFill="1" applyBorder="1"/>
    <xf numFmtId="3" fontId="2" fillId="0" borderId="5" xfId="1" applyNumberFormat="1" applyFont="1" applyFill="1" applyBorder="1" applyAlignment="1" applyProtection="1"/>
    <xf numFmtId="0" fontId="14" fillId="3" borderId="9" xfId="2" applyFont="1" applyFill="1" applyBorder="1" applyAlignment="1">
      <alignment wrapText="1"/>
    </xf>
    <xf numFmtId="3" fontId="14" fillId="3" borderId="7" xfId="2" applyNumberFormat="1" applyFont="1" applyFill="1" applyBorder="1"/>
    <xf numFmtId="3" fontId="14" fillId="3" borderId="5" xfId="1" applyNumberFormat="1" applyFont="1" applyFill="1" applyBorder="1" applyAlignment="1" applyProtection="1"/>
    <xf numFmtId="0" fontId="14" fillId="0" borderId="0" xfId="2" applyFont="1" applyFill="1" applyBorder="1" applyAlignment="1">
      <alignment wrapText="1"/>
    </xf>
    <xf numFmtId="3" fontId="14" fillId="0" borderId="0" xfId="1" applyNumberFormat="1" applyFont="1" applyFill="1" applyBorder="1" applyAlignment="1" applyProtection="1"/>
    <xf numFmtId="0" fontId="5" fillId="2" borderId="9" xfId="0" applyFont="1" applyFill="1" applyBorder="1"/>
    <xf numFmtId="3" fontId="14" fillId="3" borderId="7" xfId="0" applyNumberFormat="1" applyFont="1" applyFill="1" applyBorder="1"/>
    <xf numFmtId="3" fontId="16" fillId="0" borderId="0" xfId="0" applyNumberFormat="1" applyFont="1"/>
    <xf numFmtId="3" fontId="16" fillId="0" borderId="5" xfId="0" applyNumberFormat="1" applyFont="1" applyBorder="1"/>
    <xf numFmtId="0" fontId="5" fillId="3" borderId="5" xfId="3" applyFont="1" applyFill="1" applyBorder="1" applyAlignment="1">
      <alignment wrapText="1"/>
    </xf>
    <xf numFmtId="3" fontId="14" fillId="3" borderId="5" xfId="0" applyNumberFormat="1" applyFont="1" applyFill="1" applyBorder="1"/>
    <xf numFmtId="165" fontId="2" fillId="0" borderId="0" xfId="1" applyNumberFormat="1" applyFont="1"/>
    <xf numFmtId="166" fontId="2" fillId="0" borderId="0" xfId="1" applyNumberFormat="1" applyFont="1"/>
    <xf numFmtId="0" fontId="1" fillId="0" borderId="0" xfId="0" applyFont="1"/>
  </cellXfs>
  <cellStyles count="4">
    <cellStyle name="Ezres" xfId="1" builtinId="3"/>
    <cellStyle name="Normál" xfId="0" builtinId="0"/>
    <cellStyle name="Normál_2011_költségvetés-I. fordulós anyag-alap" xfId="2"/>
    <cellStyle name="Normál_ktgvetés2007_véglege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%20.%20&#233;vi%20k&#246;lts&#233;gvet&#233;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 melléklet"/>
      <sheetName val="5_melléklet"/>
      <sheetName val="kisértékű"/>
      <sheetName val="Finanszírozás"/>
      <sheetName val="6_melléklet"/>
      <sheetName val="7_melléklet"/>
      <sheetName val="8_melléklet"/>
      <sheetName val="9_melléklet"/>
      <sheetName val="10_melléklet"/>
      <sheetName val="11_sz_melléklet"/>
    </sheetNames>
    <sheetDataSet>
      <sheetData sheetId="0"/>
      <sheetData sheetId="1">
        <row r="72">
          <cell r="B72">
            <v>689598704</v>
          </cell>
        </row>
        <row r="77">
          <cell r="B77">
            <v>12000000</v>
          </cell>
        </row>
        <row r="81">
          <cell r="B81">
            <v>90000000</v>
          </cell>
        </row>
        <row r="85">
          <cell r="B85">
            <v>40069510</v>
          </cell>
        </row>
      </sheetData>
      <sheetData sheetId="2"/>
      <sheetData sheetId="3"/>
      <sheetData sheetId="4">
        <row r="12">
          <cell r="B12">
            <v>6300000</v>
          </cell>
        </row>
        <row r="18">
          <cell r="B18">
            <v>70766816</v>
          </cell>
        </row>
        <row r="27">
          <cell r="B27">
            <v>5050000</v>
          </cell>
        </row>
        <row r="31">
          <cell r="B31">
            <v>6600000</v>
          </cell>
        </row>
        <row r="39">
          <cell r="B39">
            <v>2570000</v>
          </cell>
        </row>
      </sheetData>
      <sheetData sheetId="5">
        <row r="190">
          <cell r="B190">
            <v>88416714</v>
          </cell>
        </row>
        <row r="191">
          <cell r="B191">
            <v>14092529</v>
          </cell>
        </row>
        <row r="192">
          <cell r="B192">
            <v>101074853</v>
          </cell>
        </row>
        <row r="287">
          <cell r="B287">
            <v>71966947</v>
          </cell>
        </row>
        <row r="288">
          <cell r="B288">
            <v>14755724</v>
          </cell>
        </row>
        <row r="289">
          <cell r="B289">
            <v>25039521</v>
          </cell>
        </row>
        <row r="516">
          <cell r="B516">
            <v>108384121</v>
          </cell>
        </row>
        <row r="517">
          <cell r="B517">
            <v>20868523</v>
          </cell>
        </row>
        <row r="518">
          <cell r="B518">
            <v>35940077</v>
          </cell>
        </row>
        <row r="619">
          <cell r="B619">
            <v>69356773</v>
          </cell>
        </row>
        <row r="620">
          <cell r="B620">
            <v>13428337</v>
          </cell>
        </row>
        <row r="621">
          <cell r="B621">
            <v>68724690</v>
          </cell>
        </row>
      </sheetData>
      <sheetData sheetId="6">
        <row r="19">
          <cell r="D19">
            <v>2164170</v>
          </cell>
        </row>
        <row r="23">
          <cell r="D23">
            <v>127000</v>
          </cell>
        </row>
        <row r="32">
          <cell r="D32">
            <v>431800</v>
          </cell>
        </row>
        <row r="41">
          <cell r="D41">
            <v>1297940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4"/>
  <sheetViews>
    <sheetView tabSelected="1" workbookViewId="0">
      <selection activeCell="A3" sqref="A3"/>
    </sheetView>
  </sheetViews>
  <sheetFormatPr defaultColWidth="11.5703125" defaultRowHeight="12.75" x14ac:dyDescent="0.2"/>
  <cols>
    <col min="1" max="1" width="72" customWidth="1"/>
    <col min="2" max="2" width="13.5703125" style="2" customWidth="1"/>
    <col min="3" max="7" width="11.5703125" customWidth="1"/>
    <col min="8" max="8" width="12.7109375" customWidth="1"/>
    <col min="9" max="9" width="11.5703125" customWidth="1"/>
  </cols>
  <sheetData>
    <row r="1" spans="1:2" x14ac:dyDescent="0.2">
      <c r="A1" s="1"/>
    </row>
    <row r="2" spans="1:2" x14ac:dyDescent="0.2">
      <c r="A2" s="3" t="s">
        <v>0</v>
      </c>
      <c r="B2" s="3"/>
    </row>
    <row r="3" spans="1:2" x14ac:dyDescent="0.2">
      <c r="A3" s="1"/>
    </row>
    <row r="4" spans="1:2" x14ac:dyDescent="0.2">
      <c r="A4" s="4" t="s">
        <v>1</v>
      </c>
      <c r="B4" s="4"/>
    </row>
    <row r="5" spans="1:2" ht="13.5" thickBot="1" x14ac:dyDescent="0.25">
      <c r="A5" s="1"/>
    </row>
    <row r="6" spans="1:2" ht="13.5" thickBot="1" x14ac:dyDescent="0.25">
      <c r="A6" s="5" t="s">
        <v>2</v>
      </c>
      <c r="B6" s="6">
        <f>B7+B8+B9+B10</f>
        <v>723335625</v>
      </c>
    </row>
    <row r="7" spans="1:2" x14ac:dyDescent="0.2">
      <c r="A7" s="7" t="s">
        <v>3</v>
      </c>
      <c r="B7" s="8">
        <f>B13+B19+B27+B33</f>
        <v>294870912</v>
      </c>
    </row>
    <row r="8" spans="1:2" x14ac:dyDescent="0.2">
      <c r="A8" s="9" t="s">
        <v>4</v>
      </c>
      <c r="B8" s="8">
        <f>B14+B20+B28</f>
        <v>111762192</v>
      </c>
    </row>
    <row r="9" spans="1:2" x14ac:dyDescent="0.2">
      <c r="A9" s="9" t="s">
        <v>5</v>
      </c>
      <c r="B9" s="8">
        <f>B15+B21+B29</f>
        <v>165192721</v>
      </c>
    </row>
    <row r="10" spans="1:2" x14ac:dyDescent="0.2">
      <c r="A10" s="9" t="s">
        <v>6</v>
      </c>
      <c r="B10" s="8">
        <f>B16+B22+B30</f>
        <v>151509800</v>
      </c>
    </row>
    <row r="11" spans="1:2" ht="13.5" thickBot="1" x14ac:dyDescent="0.25">
      <c r="A11" s="10"/>
      <c r="B11" s="8"/>
    </row>
    <row r="12" spans="1:2" ht="13.5" thickBot="1" x14ac:dyDescent="0.25">
      <c r="A12" s="5" t="s">
        <v>7</v>
      </c>
      <c r="B12" s="6">
        <f>SUM(B13:B16)</f>
        <v>338124555</v>
      </c>
    </row>
    <row r="13" spans="1:2" x14ac:dyDescent="0.2">
      <c r="A13" s="7" t="s">
        <v>8</v>
      </c>
      <c r="B13" s="8">
        <f>'[1]5_melléklet'!B190</f>
        <v>88416714</v>
      </c>
    </row>
    <row r="14" spans="1:2" x14ac:dyDescent="0.2">
      <c r="A14" s="9" t="s">
        <v>9</v>
      </c>
      <c r="B14" s="8">
        <f>'[1]5_melléklet'!B287</f>
        <v>71966947</v>
      </c>
    </row>
    <row r="15" spans="1:2" x14ac:dyDescent="0.2">
      <c r="A15" s="9" t="s">
        <v>10</v>
      </c>
      <c r="B15" s="8">
        <f>'[1]5_melléklet'!B516</f>
        <v>108384121</v>
      </c>
    </row>
    <row r="16" spans="1:2" x14ac:dyDescent="0.2">
      <c r="A16" s="9" t="s">
        <v>11</v>
      </c>
      <c r="B16" s="8">
        <f>'[1]5_melléklet'!B619</f>
        <v>69356773</v>
      </c>
    </row>
    <row r="17" spans="1:2" ht="13.5" thickBot="1" x14ac:dyDescent="0.25">
      <c r="A17" s="10"/>
      <c r="B17" s="8"/>
    </row>
    <row r="18" spans="1:2" ht="13.5" thickBot="1" x14ac:dyDescent="0.25">
      <c r="A18" s="5" t="s">
        <v>12</v>
      </c>
      <c r="B18" s="6">
        <f>SUM(B19:B22)</f>
        <v>63145113</v>
      </c>
    </row>
    <row r="19" spans="1:2" x14ac:dyDescent="0.2">
      <c r="A19" s="7" t="s">
        <v>13</v>
      </c>
      <c r="B19" s="8">
        <f>'[1]5_melléklet'!B191</f>
        <v>14092529</v>
      </c>
    </row>
    <row r="20" spans="1:2" x14ac:dyDescent="0.2">
      <c r="A20" s="9" t="s">
        <v>14</v>
      </c>
      <c r="B20" s="8">
        <f>'[1]5_melléklet'!B288</f>
        <v>14755724</v>
      </c>
    </row>
    <row r="21" spans="1:2" x14ac:dyDescent="0.2">
      <c r="A21" s="9" t="s">
        <v>15</v>
      </c>
      <c r="B21" s="8">
        <f>'[1]5_melléklet'!B517</f>
        <v>20868523</v>
      </c>
    </row>
    <row r="22" spans="1:2" x14ac:dyDescent="0.2">
      <c r="A22" s="9" t="s">
        <v>16</v>
      </c>
      <c r="B22" s="8">
        <f>'[1]5_melléklet'!B620</f>
        <v>13428337</v>
      </c>
    </row>
    <row r="23" spans="1:2" ht="13.5" thickBot="1" x14ac:dyDescent="0.25">
      <c r="A23" s="10"/>
      <c r="B23" s="8"/>
    </row>
    <row r="24" spans="1:2" ht="13.5" thickBot="1" x14ac:dyDescent="0.25">
      <c r="A24" s="5" t="s">
        <v>17</v>
      </c>
      <c r="B24" s="6">
        <f>SUM(B27:B30)</f>
        <v>230779141</v>
      </c>
    </row>
    <row r="25" spans="1:2" x14ac:dyDescent="0.2">
      <c r="A25" s="10" t="s">
        <v>18</v>
      </c>
      <c r="B25" s="8"/>
    </row>
    <row r="26" spans="1:2" x14ac:dyDescent="0.2">
      <c r="A26" s="10" t="s">
        <v>19</v>
      </c>
      <c r="B26" s="8"/>
    </row>
    <row r="27" spans="1:2" x14ac:dyDescent="0.2">
      <c r="A27" s="7" t="s">
        <v>20</v>
      </c>
      <c r="B27" s="8">
        <f>'[1]5_melléklet'!B192</f>
        <v>101074853</v>
      </c>
    </row>
    <row r="28" spans="1:2" x14ac:dyDescent="0.2">
      <c r="A28" s="9" t="s">
        <v>21</v>
      </c>
      <c r="B28" s="8">
        <f>'[1]5_melléklet'!B289</f>
        <v>25039521</v>
      </c>
    </row>
    <row r="29" spans="1:2" x14ac:dyDescent="0.2">
      <c r="A29" s="9" t="s">
        <v>22</v>
      </c>
      <c r="B29" s="8">
        <f>'[1]5_melléklet'!B518</f>
        <v>35940077</v>
      </c>
    </row>
    <row r="30" spans="1:2" x14ac:dyDescent="0.2">
      <c r="A30" s="9" t="s">
        <v>23</v>
      </c>
      <c r="B30" s="8">
        <f>'[1]5_melléklet'!B621</f>
        <v>68724690</v>
      </c>
    </row>
    <row r="31" spans="1:2" ht="13.5" thickBot="1" x14ac:dyDescent="0.25">
      <c r="A31" s="10"/>
      <c r="B31" s="8"/>
    </row>
    <row r="32" spans="1:2" ht="13.5" thickBot="1" x14ac:dyDescent="0.25">
      <c r="A32" s="5" t="s">
        <v>24</v>
      </c>
      <c r="B32" s="6">
        <f>B33</f>
        <v>91286816</v>
      </c>
    </row>
    <row r="33" spans="1:4" x14ac:dyDescent="0.2">
      <c r="A33" s="11" t="s">
        <v>25</v>
      </c>
      <c r="B33" s="12">
        <f>SUM(B34:B38)</f>
        <v>91286816</v>
      </c>
    </row>
    <row r="34" spans="1:4" x14ac:dyDescent="0.2">
      <c r="A34" s="10" t="s">
        <v>26</v>
      </c>
      <c r="B34" s="8">
        <f>'[1]4_ melléklet'!B12</f>
        <v>6300000</v>
      </c>
    </row>
    <row r="35" spans="1:4" x14ac:dyDescent="0.2">
      <c r="A35" s="10" t="s">
        <v>27</v>
      </c>
      <c r="B35" s="8">
        <f>'[1]4_ melléklet'!B18</f>
        <v>70766816</v>
      </c>
    </row>
    <row r="36" spans="1:4" x14ac:dyDescent="0.2">
      <c r="A36" s="10" t="s">
        <v>28</v>
      </c>
      <c r="B36" s="8">
        <f>'[1]4_ melléklet'!B27</f>
        <v>5050000</v>
      </c>
    </row>
    <row r="37" spans="1:4" x14ac:dyDescent="0.2">
      <c r="A37" s="10" t="s">
        <v>29</v>
      </c>
      <c r="B37" s="8">
        <f>'[1]4_ melléklet'!B31+'[1]4_ melléklet'!B39</f>
        <v>9170000</v>
      </c>
    </row>
    <row r="38" spans="1:4" ht="13.5" thickBot="1" x14ac:dyDescent="0.25">
      <c r="A38" s="10"/>
      <c r="B38" s="8"/>
    </row>
    <row r="39" spans="1:4" ht="13.5" thickBot="1" x14ac:dyDescent="0.25">
      <c r="A39" s="13" t="s">
        <v>30</v>
      </c>
      <c r="B39" s="14">
        <f>B41+B57</f>
        <v>23437980</v>
      </c>
    </row>
    <row r="40" spans="1:4" ht="13.5" thickBot="1" x14ac:dyDescent="0.25">
      <c r="A40" s="15"/>
      <c r="B40" s="16"/>
    </row>
    <row r="41" spans="1:4" ht="13.5" thickBot="1" x14ac:dyDescent="0.25">
      <c r="A41" s="17" t="s">
        <v>31</v>
      </c>
      <c r="B41" s="18">
        <f>B42+B49+B51+B53</f>
        <v>20351910</v>
      </c>
    </row>
    <row r="42" spans="1:4" x14ac:dyDescent="0.2">
      <c r="A42" s="19" t="s">
        <v>8</v>
      </c>
      <c r="B42" s="20">
        <f>SUM(B43:B48)</f>
        <v>18495170</v>
      </c>
    </row>
    <row r="43" spans="1:4" x14ac:dyDescent="0.2">
      <c r="A43" s="2" t="s">
        <v>32</v>
      </c>
      <c r="B43" s="21">
        <v>7000000</v>
      </c>
    </row>
    <row r="44" spans="1:4" x14ac:dyDescent="0.2">
      <c r="A44" s="2" t="s">
        <v>33</v>
      </c>
      <c r="B44" s="21">
        <v>1000000</v>
      </c>
    </row>
    <row r="45" spans="1:4" x14ac:dyDescent="0.2">
      <c r="A45" s="2" t="s">
        <v>34</v>
      </c>
      <c r="B45" s="21">
        <f>[1]kisértékű!D19</f>
        <v>2164170</v>
      </c>
      <c r="D45" s="22"/>
    </row>
    <row r="46" spans="1:4" x14ac:dyDescent="0.2">
      <c r="A46" s="2" t="s">
        <v>35</v>
      </c>
      <c r="B46" s="8">
        <v>1488000</v>
      </c>
    </row>
    <row r="47" spans="1:4" x14ac:dyDescent="0.2">
      <c r="A47" s="2" t="s">
        <v>36</v>
      </c>
      <c r="B47" s="8">
        <v>5207000</v>
      </c>
    </row>
    <row r="48" spans="1:4" x14ac:dyDescent="0.2">
      <c r="A48" s="2" t="s">
        <v>37</v>
      </c>
      <c r="B48" s="8">
        <v>1636000</v>
      </c>
    </row>
    <row r="49" spans="1:2" x14ac:dyDescent="0.2">
      <c r="A49" s="23" t="s">
        <v>38</v>
      </c>
      <c r="B49" s="24">
        <f>SUM(B50)</f>
        <v>431800</v>
      </c>
    </row>
    <row r="50" spans="1:2" x14ac:dyDescent="0.2">
      <c r="A50" s="2" t="s">
        <v>39</v>
      </c>
      <c r="B50" s="8">
        <f>[1]kisértékű!D32</f>
        <v>431800</v>
      </c>
    </row>
    <row r="51" spans="1:2" x14ac:dyDescent="0.2">
      <c r="A51" s="23" t="s">
        <v>40</v>
      </c>
      <c r="B51" s="24">
        <f>B52</f>
        <v>1297940</v>
      </c>
    </row>
    <row r="52" spans="1:2" x14ac:dyDescent="0.2">
      <c r="A52" s="2" t="s">
        <v>41</v>
      </c>
      <c r="B52" s="8">
        <f>[1]kisértékű!D41</f>
        <v>1297940</v>
      </c>
    </row>
    <row r="53" spans="1:2" x14ac:dyDescent="0.2">
      <c r="A53" s="23" t="s">
        <v>42</v>
      </c>
      <c r="B53" s="24">
        <f>B54</f>
        <v>127000</v>
      </c>
    </row>
    <row r="54" spans="1:2" x14ac:dyDescent="0.2">
      <c r="A54" s="2" t="s">
        <v>43</v>
      </c>
      <c r="B54" s="8">
        <f>[1]kisértékű!D23</f>
        <v>127000</v>
      </c>
    </row>
    <row r="55" spans="1:2" x14ac:dyDescent="0.2">
      <c r="A55" s="2"/>
      <c r="B55" s="8"/>
    </row>
    <row r="56" spans="1:2" ht="13.5" thickBot="1" x14ac:dyDescent="0.25">
      <c r="A56" s="2"/>
      <c r="B56" s="8"/>
    </row>
    <row r="57" spans="1:2" ht="13.5" thickBot="1" x14ac:dyDescent="0.25">
      <c r="A57" s="25" t="s">
        <v>44</v>
      </c>
      <c r="B57" s="26">
        <f>B58</f>
        <v>3086070</v>
      </c>
    </row>
    <row r="58" spans="1:2" x14ac:dyDescent="0.2">
      <c r="A58" s="19" t="s">
        <v>13</v>
      </c>
      <c r="B58" s="27">
        <f>SUM(B59:B59)</f>
        <v>3086070</v>
      </c>
    </row>
    <row r="59" spans="1:2" x14ac:dyDescent="0.2">
      <c r="A59" s="28" t="s">
        <v>45</v>
      </c>
      <c r="B59" s="8">
        <f>494000+2041000*1.27</f>
        <v>3086070</v>
      </c>
    </row>
    <row r="60" spans="1:2" ht="13.5" thickBot="1" x14ac:dyDescent="0.25">
      <c r="A60" s="29"/>
      <c r="B60" s="16"/>
    </row>
    <row r="61" spans="1:2" ht="13.5" thickBot="1" x14ac:dyDescent="0.25">
      <c r="A61" s="17" t="s">
        <v>46</v>
      </c>
      <c r="B61" s="18">
        <f>B62+B63</f>
        <v>48872000</v>
      </c>
    </row>
    <row r="62" spans="1:2" x14ac:dyDescent="0.2">
      <c r="A62" s="10" t="s">
        <v>47</v>
      </c>
      <c r="B62" s="30">
        <v>5000000</v>
      </c>
    </row>
    <row r="63" spans="1:2" x14ac:dyDescent="0.2">
      <c r="A63" s="10" t="s">
        <v>48</v>
      </c>
      <c r="B63" s="31">
        <f>55000000-11128000</f>
        <v>43872000</v>
      </c>
    </row>
    <row r="64" spans="1:2" ht="13.5" thickBot="1" x14ac:dyDescent="0.25">
      <c r="A64" s="1"/>
      <c r="B64" s="30"/>
    </row>
    <row r="65" spans="1:8" ht="13.5" thickBot="1" x14ac:dyDescent="0.25">
      <c r="A65" s="5" t="s">
        <v>49</v>
      </c>
      <c r="B65" s="32">
        <f>B6+B39+B61</f>
        <v>795645605</v>
      </c>
    </row>
    <row r="66" spans="1:8" ht="13.5" thickBot="1" x14ac:dyDescent="0.25">
      <c r="A66" s="33"/>
      <c r="B66" s="34"/>
    </row>
    <row r="67" spans="1:8" ht="13.5" thickBot="1" x14ac:dyDescent="0.25">
      <c r="A67" s="35" t="s">
        <v>50</v>
      </c>
      <c r="B67" s="36">
        <f>B68+B69</f>
        <v>36022609</v>
      </c>
    </row>
    <row r="68" spans="1:8" ht="14.45" customHeight="1" x14ac:dyDescent="0.2">
      <c r="A68" s="37" t="s">
        <v>51</v>
      </c>
      <c r="B68" s="38">
        <v>11302609</v>
      </c>
    </row>
    <row r="69" spans="1:8" x14ac:dyDescent="0.2">
      <c r="A69" s="39" t="s">
        <v>52</v>
      </c>
      <c r="B69" s="31">
        <f>19776000+4944000</f>
        <v>24720000</v>
      </c>
    </row>
    <row r="70" spans="1:8" ht="13.5" thickBot="1" x14ac:dyDescent="0.25">
      <c r="A70" s="40"/>
      <c r="B70" s="31"/>
    </row>
    <row r="71" spans="1:8" ht="13.5" thickBot="1" x14ac:dyDescent="0.25">
      <c r="A71" s="5" t="s">
        <v>53</v>
      </c>
      <c r="B71" s="14">
        <f>B65+B67</f>
        <v>831668214</v>
      </c>
      <c r="H71" s="22"/>
    </row>
    <row r="72" spans="1:8" x14ac:dyDescent="0.2">
      <c r="A72" s="41"/>
      <c r="B72" s="42"/>
      <c r="H72" s="22"/>
    </row>
    <row r="73" spans="1:8" x14ac:dyDescent="0.2">
      <c r="A73" s="41"/>
      <c r="B73" s="42"/>
    </row>
    <row r="74" spans="1:8" x14ac:dyDescent="0.2">
      <c r="A74" s="43" t="s">
        <v>54</v>
      </c>
    </row>
    <row r="75" spans="1:8" ht="13.5" thickBot="1" x14ac:dyDescent="0.25">
      <c r="A75" s="44"/>
      <c r="B75" s="29"/>
    </row>
    <row r="76" spans="1:8" ht="23.25" thickBot="1" x14ac:dyDescent="0.25">
      <c r="A76" s="45" t="s">
        <v>55</v>
      </c>
      <c r="B76" s="46">
        <f>[1]bevételek!B72-kiadások!B6-kiadások!B62</f>
        <v>-38736921</v>
      </c>
    </row>
    <row r="77" spans="1:8" x14ac:dyDescent="0.2">
      <c r="A77" s="40" t="s">
        <v>56</v>
      </c>
      <c r="B77" s="30">
        <f>[1]bevételek!B72</f>
        <v>689598704</v>
      </c>
    </row>
    <row r="78" spans="1:8" ht="13.5" customHeight="1" thickBot="1" x14ac:dyDescent="0.25">
      <c r="A78" s="40" t="s">
        <v>57</v>
      </c>
      <c r="B78" s="47">
        <f>B6+B62</f>
        <v>728335625</v>
      </c>
    </row>
    <row r="79" spans="1:8" ht="23.25" thickBot="1" x14ac:dyDescent="0.25">
      <c r="A79" s="48" t="s">
        <v>58</v>
      </c>
      <c r="B79" s="49">
        <f>B80-B81</f>
        <v>-55309980</v>
      </c>
    </row>
    <row r="80" spans="1:8" x14ac:dyDescent="0.2">
      <c r="A80" s="40" t="s">
        <v>59</v>
      </c>
      <c r="B80" s="30">
        <f>[1]bevételek!B77</f>
        <v>12000000</v>
      </c>
    </row>
    <row r="81" spans="1:2" ht="13.5" thickBot="1" x14ac:dyDescent="0.25">
      <c r="A81" s="40" t="s">
        <v>60</v>
      </c>
      <c r="B81" s="47">
        <f>B39+B63</f>
        <v>67309980</v>
      </c>
    </row>
    <row r="82" spans="1:2" ht="23.25" thickBot="1" x14ac:dyDescent="0.25">
      <c r="A82" s="45" t="s">
        <v>61</v>
      </c>
      <c r="B82" s="50">
        <f>B76+B79</f>
        <v>-94046901</v>
      </c>
    </row>
    <row r="83" spans="1:2" ht="13.5" thickBot="1" x14ac:dyDescent="0.25">
      <c r="A83" s="51"/>
      <c r="B83" s="52"/>
    </row>
    <row r="84" spans="1:2" ht="13.5" thickBot="1" x14ac:dyDescent="0.25">
      <c r="A84" s="53" t="s">
        <v>62</v>
      </c>
      <c r="B84" s="54">
        <f>[1]bevételek!B85</f>
        <v>40069510</v>
      </c>
    </row>
    <row r="85" spans="1:2" ht="13.5" thickBot="1" x14ac:dyDescent="0.25">
      <c r="A85" s="1"/>
    </row>
    <row r="86" spans="1:2" ht="13.5" thickBot="1" x14ac:dyDescent="0.25">
      <c r="A86" s="5" t="s">
        <v>63</v>
      </c>
      <c r="B86" s="54">
        <f>B87-B88</f>
        <v>78697391</v>
      </c>
    </row>
    <row r="87" spans="1:2" x14ac:dyDescent="0.2">
      <c r="A87" s="10" t="s">
        <v>64</v>
      </c>
      <c r="B87" s="55">
        <f>[1]bevételek!B81</f>
        <v>90000000</v>
      </c>
    </row>
    <row r="88" spans="1:2" ht="13.5" thickBot="1" x14ac:dyDescent="0.25">
      <c r="A88" s="10" t="s">
        <v>65</v>
      </c>
      <c r="B88" s="55">
        <f>B68</f>
        <v>11302609</v>
      </c>
    </row>
    <row r="89" spans="1:2" ht="13.5" thickBot="1" x14ac:dyDescent="0.25">
      <c r="A89" s="5" t="s">
        <v>66</v>
      </c>
      <c r="B89" s="54">
        <f>B90-B91</f>
        <v>-24720000</v>
      </c>
    </row>
    <row r="90" spans="1:2" x14ac:dyDescent="0.2">
      <c r="A90" s="10" t="s">
        <v>67</v>
      </c>
      <c r="B90" s="55">
        <v>0</v>
      </c>
    </row>
    <row r="91" spans="1:2" ht="13.5" thickBot="1" x14ac:dyDescent="0.25">
      <c r="A91" s="15" t="s">
        <v>68</v>
      </c>
      <c r="B91" s="56">
        <f>B69</f>
        <v>24720000</v>
      </c>
    </row>
    <row r="92" spans="1:2" ht="23.25" thickBot="1" x14ac:dyDescent="0.25">
      <c r="A92" s="57" t="s">
        <v>69</v>
      </c>
      <c r="B92" s="58">
        <f>B84+B86+B89</f>
        <v>94046901</v>
      </c>
    </row>
    <row r="93" spans="1:2" x14ac:dyDescent="0.2">
      <c r="A93" s="1"/>
    </row>
    <row r="94" spans="1:2" hidden="1" x14ac:dyDescent="0.2">
      <c r="A94" s="1" t="s">
        <v>70</v>
      </c>
      <c r="B94" s="8">
        <f>B82+B92</f>
        <v>0</v>
      </c>
    </row>
    <row r="95" spans="1:2" x14ac:dyDescent="0.2">
      <c r="A95" s="1"/>
    </row>
    <row r="96" spans="1:2" x14ac:dyDescent="0.2">
      <c r="A96" s="1"/>
      <c r="B96" s="59"/>
    </row>
    <row r="97" spans="1:2" x14ac:dyDescent="0.2">
      <c r="A97" s="1"/>
      <c r="B97" s="59"/>
    </row>
    <row r="98" spans="1:2" ht="19.899999999999999" customHeight="1" x14ac:dyDescent="0.2">
      <c r="A98" s="1"/>
      <c r="B98" s="59"/>
    </row>
    <row r="99" spans="1:2" x14ac:dyDescent="0.2">
      <c r="A99" s="1"/>
      <c r="B99" s="59"/>
    </row>
    <row r="100" spans="1:2" x14ac:dyDescent="0.2">
      <c r="A100" s="1"/>
      <c r="B100" s="60"/>
    </row>
    <row r="101" spans="1:2" x14ac:dyDescent="0.2">
      <c r="A101" s="1"/>
    </row>
    <row r="102" spans="1:2" x14ac:dyDescent="0.2">
      <c r="A102" s="1"/>
    </row>
    <row r="103" spans="1:2" x14ac:dyDescent="0.2">
      <c r="A103" s="1"/>
    </row>
    <row r="104" spans="1:2" x14ac:dyDescent="0.2">
      <c r="A104" s="1"/>
    </row>
    <row r="105" spans="1:2" x14ac:dyDescent="0.2">
      <c r="A105" s="1"/>
    </row>
    <row r="106" spans="1:2" x14ac:dyDescent="0.2">
      <c r="A106" s="1"/>
    </row>
    <row r="107" spans="1:2" x14ac:dyDescent="0.2">
      <c r="A107" s="1"/>
    </row>
    <row r="108" spans="1:2" x14ac:dyDescent="0.2">
      <c r="A108" s="1"/>
    </row>
    <row r="109" spans="1:2" x14ac:dyDescent="0.2">
      <c r="A109" s="1"/>
    </row>
    <row r="110" spans="1:2" x14ac:dyDescent="0.2">
      <c r="A110" s="1"/>
    </row>
    <row r="111" spans="1:2" x14ac:dyDescent="0.2">
      <c r="A111" s="1"/>
    </row>
    <row r="112" spans="1:2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x14ac:dyDescent="0.2">
      <c r="A121" s="1"/>
    </row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x14ac:dyDescent="0.2">
      <c r="A129" s="1"/>
    </row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" x14ac:dyDescent="0.2">
      <c r="A177" s="1"/>
    </row>
    <row r="178" spans="1:1" x14ac:dyDescent="0.2">
      <c r="A178" s="1"/>
    </row>
    <row r="179" spans="1:1" x14ac:dyDescent="0.2">
      <c r="A179" s="1"/>
    </row>
    <row r="180" spans="1:1" x14ac:dyDescent="0.2">
      <c r="A180" s="1"/>
    </row>
    <row r="181" spans="1:1" x14ac:dyDescent="0.2">
      <c r="A181" s="1"/>
    </row>
    <row r="182" spans="1:1" x14ac:dyDescent="0.2">
      <c r="A182" s="1"/>
    </row>
    <row r="183" spans="1:1" x14ac:dyDescent="0.2">
      <c r="A183" s="1"/>
    </row>
    <row r="184" spans="1:1" x14ac:dyDescent="0.2">
      <c r="A184" s="1"/>
    </row>
    <row r="185" spans="1:1" x14ac:dyDescent="0.2">
      <c r="A185" s="1"/>
    </row>
    <row r="186" spans="1:1" x14ac:dyDescent="0.2">
      <c r="A186" s="1"/>
    </row>
    <row r="187" spans="1:1" x14ac:dyDescent="0.2">
      <c r="A187" s="1"/>
    </row>
    <row r="188" spans="1:1" x14ac:dyDescent="0.2">
      <c r="A188" s="1"/>
    </row>
    <row r="189" spans="1:1" x14ac:dyDescent="0.2">
      <c r="A189" s="1"/>
    </row>
    <row r="190" spans="1:1" x14ac:dyDescent="0.2">
      <c r="A190" s="1"/>
    </row>
    <row r="191" spans="1:1" x14ac:dyDescent="0.2">
      <c r="A191" s="1"/>
    </row>
    <row r="192" spans="1:1" x14ac:dyDescent="0.2">
      <c r="A192" s="1"/>
    </row>
    <row r="193" spans="1:1" x14ac:dyDescent="0.2">
      <c r="A193" s="1"/>
    </row>
    <row r="194" spans="1:1" x14ac:dyDescent="0.2">
      <c r="A194" s="1"/>
    </row>
    <row r="195" spans="1:1" x14ac:dyDescent="0.2">
      <c r="A195" s="1"/>
    </row>
    <row r="196" spans="1:1" x14ac:dyDescent="0.2">
      <c r="A196" s="1"/>
    </row>
    <row r="197" spans="1:1" x14ac:dyDescent="0.2">
      <c r="A197" s="1"/>
    </row>
    <row r="198" spans="1:1" x14ac:dyDescent="0.2">
      <c r="A198" s="1"/>
    </row>
    <row r="199" spans="1:1" x14ac:dyDescent="0.2">
      <c r="A199" s="1"/>
    </row>
    <row r="200" spans="1:1" x14ac:dyDescent="0.2">
      <c r="A200" s="1"/>
    </row>
    <row r="201" spans="1:1" x14ac:dyDescent="0.2">
      <c r="A201" s="1"/>
    </row>
    <row r="202" spans="1:1" x14ac:dyDescent="0.2">
      <c r="A202" s="1"/>
    </row>
    <row r="203" spans="1:1" x14ac:dyDescent="0.2">
      <c r="A203" s="1"/>
    </row>
    <row r="204" spans="1:1" x14ac:dyDescent="0.2">
      <c r="A204" s="1"/>
    </row>
    <row r="205" spans="1:1" x14ac:dyDescent="0.2">
      <c r="A205" s="1"/>
    </row>
    <row r="206" spans="1:1" x14ac:dyDescent="0.2">
      <c r="A206" s="1"/>
    </row>
    <row r="207" spans="1:1" x14ac:dyDescent="0.2">
      <c r="A207" s="1"/>
    </row>
    <row r="208" spans="1:1" x14ac:dyDescent="0.2">
      <c r="A208" s="1"/>
    </row>
    <row r="209" spans="1:1" x14ac:dyDescent="0.2">
      <c r="A209" s="1"/>
    </row>
    <row r="210" spans="1:1" x14ac:dyDescent="0.2">
      <c r="A210" s="1"/>
    </row>
    <row r="211" spans="1:1" x14ac:dyDescent="0.2">
      <c r="A211" s="1"/>
    </row>
    <row r="212" spans="1:1" x14ac:dyDescent="0.2">
      <c r="A212" s="1"/>
    </row>
    <row r="213" spans="1:1" x14ac:dyDescent="0.2">
      <c r="A213" s="1"/>
    </row>
    <row r="214" spans="1:1" x14ac:dyDescent="0.2">
      <c r="A214" s="1"/>
    </row>
    <row r="215" spans="1:1" x14ac:dyDescent="0.2">
      <c r="A215" s="1"/>
    </row>
    <row r="216" spans="1:1" x14ac:dyDescent="0.2">
      <c r="A216" s="1"/>
    </row>
    <row r="217" spans="1:1" x14ac:dyDescent="0.2">
      <c r="A217" s="1"/>
    </row>
    <row r="218" spans="1:1" x14ac:dyDescent="0.2">
      <c r="A218" s="1"/>
    </row>
    <row r="219" spans="1:1" x14ac:dyDescent="0.2">
      <c r="A219" s="1"/>
    </row>
    <row r="220" spans="1:1" x14ac:dyDescent="0.2">
      <c r="A220" s="1"/>
    </row>
    <row r="221" spans="1:1" x14ac:dyDescent="0.2">
      <c r="A221" s="1"/>
    </row>
    <row r="222" spans="1:1" x14ac:dyDescent="0.2">
      <c r="A222" s="1"/>
    </row>
    <row r="223" spans="1:1" x14ac:dyDescent="0.2">
      <c r="A223" s="1"/>
    </row>
    <row r="224" spans="1:1" x14ac:dyDescent="0.2">
      <c r="A224" s="1"/>
    </row>
    <row r="225" spans="1:1" x14ac:dyDescent="0.2">
      <c r="A225" s="1"/>
    </row>
    <row r="226" spans="1:1" x14ac:dyDescent="0.2">
      <c r="A226" s="1"/>
    </row>
    <row r="227" spans="1:1" x14ac:dyDescent="0.2">
      <c r="A227" s="1"/>
    </row>
    <row r="228" spans="1:1" x14ac:dyDescent="0.2">
      <c r="A228" s="1"/>
    </row>
    <row r="229" spans="1:1" x14ac:dyDescent="0.2">
      <c r="A229" s="1"/>
    </row>
    <row r="230" spans="1:1" x14ac:dyDescent="0.2">
      <c r="A230" s="1"/>
    </row>
    <row r="231" spans="1:1" x14ac:dyDescent="0.2">
      <c r="A231" s="1"/>
    </row>
    <row r="232" spans="1:1" x14ac:dyDescent="0.2">
      <c r="A232" s="61"/>
    </row>
    <row r="233" spans="1:1" x14ac:dyDescent="0.2">
      <c r="A233" s="61"/>
    </row>
    <row r="234" spans="1:1" x14ac:dyDescent="0.2">
      <c r="A234" s="61"/>
    </row>
    <row r="235" spans="1:1" x14ac:dyDescent="0.2">
      <c r="A235" s="61"/>
    </row>
    <row r="236" spans="1:1" x14ac:dyDescent="0.2">
      <c r="A236" s="61"/>
    </row>
    <row r="237" spans="1:1" x14ac:dyDescent="0.2">
      <c r="A237" s="61"/>
    </row>
    <row r="238" spans="1:1" x14ac:dyDescent="0.2">
      <c r="A238" s="61"/>
    </row>
    <row r="239" spans="1:1" x14ac:dyDescent="0.2">
      <c r="A239" s="61"/>
    </row>
    <row r="240" spans="1:1" x14ac:dyDescent="0.2">
      <c r="A240" s="61"/>
    </row>
    <row r="241" spans="1:1" x14ac:dyDescent="0.2">
      <c r="A241" s="61"/>
    </row>
    <row r="242" spans="1:1" x14ac:dyDescent="0.2">
      <c r="A242" s="61"/>
    </row>
    <row r="243" spans="1:1" x14ac:dyDescent="0.2">
      <c r="A243" s="61"/>
    </row>
    <row r="244" spans="1:1" x14ac:dyDescent="0.2">
      <c r="A244" s="61"/>
    </row>
    <row r="245" spans="1:1" x14ac:dyDescent="0.2">
      <c r="A245" s="61"/>
    </row>
    <row r="246" spans="1:1" x14ac:dyDescent="0.2">
      <c r="A246" s="61"/>
    </row>
    <row r="247" spans="1:1" x14ac:dyDescent="0.2">
      <c r="A247" s="61"/>
    </row>
    <row r="248" spans="1:1" x14ac:dyDescent="0.2">
      <c r="A248" s="61"/>
    </row>
    <row r="249" spans="1:1" x14ac:dyDescent="0.2">
      <c r="A249" s="61"/>
    </row>
    <row r="250" spans="1:1" x14ac:dyDescent="0.2">
      <c r="A250" s="61"/>
    </row>
    <row r="251" spans="1:1" x14ac:dyDescent="0.2">
      <c r="A251" s="61"/>
    </row>
    <row r="252" spans="1:1" x14ac:dyDescent="0.2">
      <c r="A252" s="61"/>
    </row>
    <row r="253" spans="1:1" x14ac:dyDescent="0.2">
      <c r="A253" s="61"/>
    </row>
    <row r="254" spans="1:1" x14ac:dyDescent="0.2">
      <c r="A254" s="61"/>
    </row>
    <row r="255" spans="1:1" x14ac:dyDescent="0.2">
      <c r="A255" s="61"/>
    </row>
    <row r="256" spans="1:1" x14ac:dyDescent="0.2">
      <c r="A256" s="61"/>
    </row>
    <row r="257" spans="1:1" x14ac:dyDescent="0.2">
      <c r="A257" s="61"/>
    </row>
    <row r="258" spans="1:1" x14ac:dyDescent="0.2">
      <c r="A258" s="61"/>
    </row>
    <row r="259" spans="1:1" x14ac:dyDescent="0.2">
      <c r="A259" s="61"/>
    </row>
    <row r="260" spans="1:1" x14ac:dyDescent="0.2">
      <c r="A260" s="61"/>
    </row>
    <row r="261" spans="1:1" x14ac:dyDescent="0.2">
      <c r="A261" s="61"/>
    </row>
    <row r="262" spans="1:1" x14ac:dyDescent="0.2">
      <c r="A262" s="61"/>
    </row>
    <row r="263" spans="1:1" x14ac:dyDescent="0.2">
      <c r="A263" s="61"/>
    </row>
    <row r="264" spans="1:1" x14ac:dyDescent="0.2">
      <c r="A264" s="61"/>
    </row>
    <row r="265" spans="1:1" x14ac:dyDescent="0.2">
      <c r="A265" s="61"/>
    </row>
    <row r="266" spans="1:1" x14ac:dyDescent="0.2">
      <c r="A266" s="61"/>
    </row>
    <row r="267" spans="1:1" x14ac:dyDescent="0.2">
      <c r="A267" s="61"/>
    </row>
    <row r="268" spans="1:1" x14ac:dyDescent="0.2">
      <c r="A268" s="61"/>
    </row>
    <row r="269" spans="1:1" x14ac:dyDescent="0.2">
      <c r="A269" s="61"/>
    </row>
    <row r="270" spans="1:1" x14ac:dyDescent="0.2">
      <c r="A270" s="61"/>
    </row>
    <row r="271" spans="1:1" x14ac:dyDescent="0.2">
      <c r="A271" s="61"/>
    </row>
    <row r="272" spans="1:1" x14ac:dyDescent="0.2">
      <c r="A272" s="61"/>
    </row>
    <row r="273" spans="1:1" x14ac:dyDescent="0.2">
      <c r="A273" s="61"/>
    </row>
    <row r="274" spans="1:1" x14ac:dyDescent="0.2">
      <c r="A274" s="61"/>
    </row>
    <row r="275" spans="1:1" x14ac:dyDescent="0.2">
      <c r="A275" s="61"/>
    </row>
    <row r="276" spans="1:1" x14ac:dyDescent="0.2">
      <c r="A276" s="61"/>
    </row>
    <row r="277" spans="1:1" x14ac:dyDescent="0.2">
      <c r="A277" s="61"/>
    </row>
    <row r="278" spans="1:1" x14ac:dyDescent="0.2">
      <c r="A278" s="61"/>
    </row>
    <row r="279" spans="1:1" x14ac:dyDescent="0.2">
      <c r="A279" s="61"/>
    </row>
    <row r="280" spans="1:1" x14ac:dyDescent="0.2">
      <c r="A280" s="61"/>
    </row>
    <row r="281" spans="1:1" x14ac:dyDescent="0.2">
      <c r="A281" s="61"/>
    </row>
    <row r="282" spans="1:1" x14ac:dyDescent="0.2">
      <c r="A282" s="61"/>
    </row>
    <row r="283" spans="1:1" x14ac:dyDescent="0.2">
      <c r="A283" s="61"/>
    </row>
    <row r="284" spans="1:1" x14ac:dyDescent="0.2">
      <c r="A284" s="61"/>
    </row>
    <row r="285" spans="1:1" x14ac:dyDescent="0.2">
      <c r="A285" s="61"/>
    </row>
    <row r="286" spans="1:1" x14ac:dyDescent="0.2">
      <c r="A286" s="61"/>
    </row>
    <row r="287" spans="1:1" x14ac:dyDescent="0.2">
      <c r="A287" s="61"/>
    </row>
    <row r="288" spans="1:1" x14ac:dyDescent="0.2">
      <c r="A288" s="61"/>
    </row>
    <row r="289" spans="1:1" x14ac:dyDescent="0.2">
      <c r="A289" s="61"/>
    </row>
    <row r="290" spans="1:1" x14ac:dyDescent="0.2">
      <c r="A290" s="61"/>
    </row>
    <row r="291" spans="1:1" x14ac:dyDescent="0.2">
      <c r="A291" s="61"/>
    </row>
    <row r="292" spans="1:1" x14ac:dyDescent="0.2">
      <c r="A292" s="61"/>
    </row>
    <row r="293" spans="1:1" x14ac:dyDescent="0.2">
      <c r="A293" s="61"/>
    </row>
    <row r="294" spans="1:1" x14ac:dyDescent="0.2">
      <c r="A294" s="61"/>
    </row>
    <row r="295" spans="1:1" x14ac:dyDescent="0.2">
      <c r="A295" s="61"/>
    </row>
    <row r="296" spans="1:1" x14ac:dyDescent="0.2">
      <c r="A296" s="61"/>
    </row>
    <row r="297" spans="1:1" x14ac:dyDescent="0.2">
      <c r="A297" s="61"/>
    </row>
    <row r="298" spans="1:1" x14ac:dyDescent="0.2">
      <c r="A298" s="61"/>
    </row>
    <row r="299" spans="1:1" x14ac:dyDescent="0.2">
      <c r="A299" s="61"/>
    </row>
    <row r="300" spans="1:1" x14ac:dyDescent="0.2">
      <c r="A300" s="61"/>
    </row>
    <row r="301" spans="1:1" x14ac:dyDescent="0.2">
      <c r="A301" s="61"/>
    </row>
    <row r="302" spans="1:1" x14ac:dyDescent="0.2">
      <c r="A302" s="61"/>
    </row>
    <row r="303" spans="1:1" x14ac:dyDescent="0.2">
      <c r="A303" s="61"/>
    </row>
    <row r="304" spans="1:1" x14ac:dyDescent="0.2">
      <c r="A304" s="61"/>
    </row>
    <row r="305" spans="1:1" x14ac:dyDescent="0.2">
      <c r="A305" s="61"/>
    </row>
    <row r="306" spans="1:1" x14ac:dyDescent="0.2">
      <c r="A306" s="61"/>
    </row>
    <row r="307" spans="1:1" x14ac:dyDescent="0.2">
      <c r="A307" s="61"/>
    </row>
    <row r="308" spans="1:1" x14ac:dyDescent="0.2">
      <c r="A308" s="61"/>
    </row>
    <row r="309" spans="1:1" x14ac:dyDescent="0.2">
      <c r="A309" s="61"/>
    </row>
    <row r="310" spans="1:1" x14ac:dyDescent="0.2">
      <c r="A310" s="61"/>
    </row>
    <row r="311" spans="1:1" x14ac:dyDescent="0.2">
      <c r="A311" s="61"/>
    </row>
    <row r="312" spans="1:1" x14ac:dyDescent="0.2">
      <c r="A312" s="61"/>
    </row>
    <row r="313" spans="1:1" x14ac:dyDescent="0.2">
      <c r="A313" s="61"/>
    </row>
    <row r="314" spans="1:1" x14ac:dyDescent="0.2">
      <c r="A314" s="61"/>
    </row>
    <row r="315" spans="1:1" x14ac:dyDescent="0.2">
      <c r="A315" s="61"/>
    </row>
    <row r="316" spans="1:1" x14ac:dyDescent="0.2">
      <c r="A316" s="61"/>
    </row>
    <row r="317" spans="1:1" x14ac:dyDescent="0.2">
      <c r="A317" s="61"/>
    </row>
    <row r="318" spans="1:1" x14ac:dyDescent="0.2">
      <c r="A318" s="61"/>
    </row>
    <row r="319" spans="1:1" x14ac:dyDescent="0.2">
      <c r="A319" s="61"/>
    </row>
    <row r="320" spans="1:1" x14ac:dyDescent="0.2">
      <c r="A320" s="61"/>
    </row>
    <row r="321" spans="1:1" x14ac:dyDescent="0.2">
      <c r="A321" s="61"/>
    </row>
    <row r="322" spans="1:1" x14ac:dyDescent="0.2">
      <c r="A322" s="61"/>
    </row>
    <row r="323" spans="1:1" x14ac:dyDescent="0.2">
      <c r="A323" s="61"/>
    </row>
    <row r="324" spans="1:1" x14ac:dyDescent="0.2">
      <c r="A324" s="61"/>
    </row>
  </sheetData>
  <mergeCells count="2">
    <mergeCell ref="A2:B2"/>
    <mergeCell ref="A4:B4"/>
  </mergeCells>
  <printOptions gridLines="1"/>
  <pageMargins left="0.78740157480314965" right="0.78740157480314965" top="0.86614173228346458" bottom="1.0629921259842521" header="0.78740157480314965" footer="0.51181102362204722"/>
  <pageSetup paperSize="9" firstPageNumber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kiadások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2019-02-15T08:14:48Z</dcterms:created>
  <dcterms:modified xsi:type="dcterms:W3CDTF">2019-02-15T08:14:56Z</dcterms:modified>
</cp:coreProperties>
</file>