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455" tabRatio="762" firstSheet="5" activeTab="18"/>
  </bookViews>
  <sheets>
    <sheet name="1. melléklet" sheetId="1" r:id="rId1"/>
    <sheet name="2. melléklet" sheetId="38" r:id="rId2"/>
    <sheet name="3. melléklet" sheetId="40" r:id="rId3"/>
    <sheet name="4. melléklet" sheetId="44" r:id="rId4"/>
    <sheet name="5. melléklet" sheetId="39" r:id="rId5"/>
    <sheet name="6. melléklet " sheetId="42" r:id="rId6"/>
    <sheet name="7. melléklet " sheetId="45" r:id="rId7"/>
    <sheet name="8. melléklet" sheetId="35" r:id="rId8"/>
    <sheet name="9. melléklet" sheetId="8" r:id="rId9"/>
    <sheet name="10. melléklet" sheetId="18" r:id="rId10"/>
    <sheet name="11. melléklet" sheetId="36" r:id="rId11"/>
    <sheet name="12. melléklet" sheetId="37" r:id="rId12"/>
    <sheet name="13. melléklet" sheetId="12" r:id="rId13"/>
    <sheet name="14. melléklet" sheetId="22" r:id="rId14"/>
    <sheet name="15. melléklet" sheetId="30" r:id="rId15"/>
    <sheet name="16. melléklet" sheetId="31" r:id="rId16"/>
    <sheet name="17. melléklet" sheetId="29" r:id="rId17"/>
    <sheet name="18. melléklet" sheetId="32" r:id="rId18"/>
    <sheet name="19. melléklet" sheetId="28" r:id="rId19"/>
  </sheets>
  <externalReferences>
    <externalReference r:id="rId20"/>
  </externalReferences>
  <definedNames>
    <definedName name="_pr10" localSheetId="11">'12. melléklet'!#REF!</definedName>
    <definedName name="_pr12" localSheetId="11">'12. melléklet'!#REF!</definedName>
    <definedName name="_pr21" localSheetId="10">'11. melléklet'!$A$57</definedName>
    <definedName name="_pr232" localSheetId="13">'14. melléklet'!$A$13</definedName>
    <definedName name="_pr233" localSheetId="13">'14. melléklet'!$A$18</definedName>
    <definedName name="_pr234" localSheetId="13">'14. melléklet'!$A$26</definedName>
    <definedName name="_pr235" localSheetId="13">'14. melléklet'!$A$31</definedName>
    <definedName name="_pr236" localSheetId="13">'14. melléklet'!$A$36</definedName>
    <definedName name="_pr24" localSheetId="10">'11. melléklet'!$A$59</definedName>
    <definedName name="_pr25" localSheetId="10">'11. melléklet'!$A$60</definedName>
    <definedName name="_pr26" localSheetId="10">'11. melléklet'!$A$61</definedName>
    <definedName name="_pr27" localSheetId="10">'11. melléklet'!$A$62</definedName>
    <definedName name="_pr28" localSheetId="10">'11. melléklet'!$A$63</definedName>
    <definedName name="_pr312" localSheetId="13">'14. melléklet'!#REF!</definedName>
    <definedName name="_pr313" localSheetId="13">'14. melléklet'!#REF!</definedName>
    <definedName name="_pr314" localSheetId="13">'14. melléklet'!$A$5</definedName>
    <definedName name="_pr315" localSheetId="13">'14. melléklet'!#REF!</definedName>
    <definedName name="_pr7" localSheetId="11">'12. melléklet'!#REF!</definedName>
    <definedName name="_pr8" localSheetId="11">'12. melléklet'!#REF!</definedName>
    <definedName name="_pr9" localSheetId="11">'12. melléklet'!#REF!</definedName>
    <definedName name="foot_4_place" localSheetId="11">'12. melléklet'!$A$20</definedName>
    <definedName name="foot_5_place" localSheetId="11">'12. melléklet'!#REF!</definedName>
    <definedName name="foot_53_place" localSheetId="11">'12. melléklet'!#REF!</definedName>
    <definedName name="léé" localSheetId="11">'12. melléklet'!#REF!</definedName>
    <definedName name="mmm" localSheetId="10">'11. melléklet'!#REF!</definedName>
    <definedName name="_xlnm.Print_Area" localSheetId="13">'14. melléklet'!$A$1:$E$37</definedName>
    <definedName name="_xlnm.Print_Area" localSheetId="2">'3. melléklet'!$A$1:$V$125</definedName>
  </definedNames>
  <calcPr calcId="125725"/>
</workbook>
</file>

<file path=xl/calcChain.xml><?xml version="1.0" encoding="utf-8"?>
<calcChain xmlns="http://schemas.openxmlformats.org/spreadsheetml/2006/main">
  <c r="C25" i="35"/>
  <c r="V96" i="45"/>
  <c r="U96"/>
  <c r="T96"/>
  <c r="S96"/>
  <c r="V95"/>
  <c r="U95"/>
  <c r="T95"/>
  <c r="S95"/>
  <c r="V94"/>
  <c r="U94"/>
  <c r="T94"/>
  <c r="S94"/>
  <c r="V93"/>
  <c r="U93"/>
  <c r="T93"/>
  <c r="S93"/>
  <c r="V92"/>
  <c r="U92"/>
  <c r="T92"/>
  <c r="S92"/>
  <c r="V91"/>
  <c r="U91"/>
  <c r="T91"/>
  <c r="S91"/>
  <c r="V89"/>
  <c r="U89"/>
  <c r="T89"/>
  <c r="S89"/>
  <c r="V88"/>
  <c r="U88"/>
  <c r="T88"/>
  <c r="S88"/>
  <c r="U87"/>
  <c r="T87"/>
  <c r="V86"/>
  <c r="U86"/>
  <c r="T86"/>
  <c r="S86"/>
  <c r="U85"/>
  <c r="T85"/>
  <c r="S85"/>
  <c r="V84"/>
  <c r="U84"/>
  <c r="T84"/>
  <c r="S84"/>
  <c r="V83"/>
  <c r="U83"/>
  <c r="T83"/>
  <c r="S83"/>
  <c r="V82"/>
  <c r="U82"/>
  <c r="T82"/>
  <c r="S82"/>
  <c r="V81"/>
  <c r="U81"/>
  <c r="T81"/>
  <c r="S81"/>
  <c r="V80"/>
  <c r="U80"/>
  <c r="T80"/>
  <c r="S80"/>
  <c r="V79"/>
  <c r="U79"/>
  <c r="T79"/>
  <c r="S79"/>
  <c r="V78"/>
  <c r="U78"/>
  <c r="T78"/>
  <c r="S78"/>
  <c r="V77"/>
  <c r="U77"/>
  <c r="T77"/>
  <c r="S77"/>
  <c r="V76"/>
  <c r="U76"/>
  <c r="T76"/>
  <c r="S76"/>
  <c r="V75"/>
  <c r="U75"/>
  <c r="T75"/>
  <c r="S75"/>
  <c r="V74"/>
  <c r="U74"/>
  <c r="T74"/>
  <c r="T90" s="1"/>
  <c r="T97" s="1"/>
  <c r="S74"/>
  <c r="S90" s="1"/>
  <c r="S97" s="1"/>
  <c r="V73"/>
  <c r="U73"/>
  <c r="T73"/>
  <c r="S73"/>
  <c r="V72"/>
  <c r="U72"/>
  <c r="T72"/>
  <c r="S72"/>
  <c r="V71"/>
  <c r="U71"/>
  <c r="T71"/>
  <c r="S71"/>
  <c r="U68"/>
  <c r="T68"/>
  <c r="T98" s="1"/>
  <c r="V66"/>
  <c r="U66"/>
  <c r="T66"/>
  <c r="S66"/>
  <c r="V65"/>
  <c r="U65"/>
  <c r="T65"/>
  <c r="S65"/>
  <c r="V64"/>
  <c r="U64"/>
  <c r="T64"/>
  <c r="S64"/>
  <c r="V63"/>
  <c r="U63"/>
  <c r="T63"/>
  <c r="S63"/>
  <c r="V62"/>
  <c r="U62"/>
  <c r="T62"/>
  <c r="S62"/>
  <c r="V61"/>
  <c r="U61"/>
  <c r="T61"/>
  <c r="S61"/>
  <c r="V60"/>
  <c r="U60"/>
  <c r="T60"/>
  <c r="S60"/>
  <c r="V59"/>
  <c r="U59"/>
  <c r="T59"/>
  <c r="S59"/>
  <c r="V58"/>
  <c r="U58"/>
  <c r="T58"/>
  <c r="S58"/>
  <c r="V57"/>
  <c r="U57"/>
  <c r="T57"/>
  <c r="S57"/>
  <c r="V56"/>
  <c r="V67" s="1"/>
  <c r="U56"/>
  <c r="U67" s="1"/>
  <c r="T56"/>
  <c r="T67" s="1"/>
  <c r="S56"/>
  <c r="S67" s="1"/>
  <c r="V55"/>
  <c r="U55"/>
  <c r="T55"/>
  <c r="S55"/>
  <c r="V54"/>
  <c r="U54"/>
  <c r="T54"/>
  <c r="S54"/>
  <c r="V53"/>
  <c r="U53"/>
  <c r="T53"/>
  <c r="S53"/>
  <c r="V52"/>
  <c r="U52"/>
  <c r="T52"/>
  <c r="S52"/>
  <c r="V51"/>
  <c r="U51"/>
  <c r="T51"/>
  <c r="S51"/>
  <c r="V49"/>
  <c r="U49"/>
  <c r="T49"/>
  <c r="S49"/>
  <c r="V48"/>
  <c r="U48"/>
  <c r="T48"/>
  <c r="S48"/>
  <c r="V47"/>
  <c r="U47"/>
  <c r="T47"/>
  <c r="S47"/>
  <c r="V46"/>
  <c r="U46"/>
  <c r="T46"/>
  <c r="S46"/>
  <c r="V45"/>
  <c r="U45"/>
  <c r="T45"/>
  <c r="S45"/>
  <c r="V44"/>
  <c r="U44"/>
  <c r="T44"/>
  <c r="S44"/>
  <c r="V43"/>
  <c r="U43"/>
  <c r="T43"/>
  <c r="S43"/>
  <c r="V42"/>
  <c r="U42"/>
  <c r="T42"/>
  <c r="S42"/>
  <c r="V41"/>
  <c r="U41"/>
  <c r="T41"/>
  <c r="S41"/>
  <c r="V40"/>
  <c r="U40"/>
  <c r="T40"/>
  <c r="S40"/>
  <c r="V39"/>
  <c r="U39"/>
  <c r="T39"/>
  <c r="S39"/>
  <c r="V38"/>
  <c r="U38"/>
  <c r="T38"/>
  <c r="S38"/>
  <c r="V37"/>
  <c r="U37"/>
  <c r="T37"/>
  <c r="S37"/>
  <c r="V36"/>
  <c r="U36"/>
  <c r="T36"/>
  <c r="S36"/>
  <c r="V35"/>
  <c r="U35"/>
  <c r="T35"/>
  <c r="S35"/>
  <c r="V34"/>
  <c r="U34"/>
  <c r="T34"/>
  <c r="S34"/>
  <c r="V33"/>
  <c r="U33"/>
  <c r="T33"/>
  <c r="S33"/>
  <c r="V32"/>
  <c r="U32"/>
  <c r="T32"/>
  <c r="S32"/>
  <c r="V31"/>
  <c r="U31"/>
  <c r="T31"/>
  <c r="S31"/>
  <c r="V30"/>
  <c r="U30"/>
  <c r="T30"/>
  <c r="S30"/>
  <c r="V29"/>
  <c r="U29"/>
  <c r="T29"/>
  <c r="S29"/>
  <c r="V28"/>
  <c r="U28"/>
  <c r="T28"/>
  <c r="S28"/>
  <c r="V27"/>
  <c r="U27"/>
  <c r="T27"/>
  <c r="S27"/>
  <c r="V26"/>
  <c r="U26"/>
  <c r="T26"/>
  <c r="S26"/>
  <c r="V25"/>
  <c r="U25"/>
  <c r="T25"/>
  <c r="S25"/>
  <c r="V24"/>
  <c r="U24"/>
  <c r="T24"/>
  <c r="S24"/>
  <c r="V23"/>
  <c r="U23"/>
  <c r="T23"/>
  <c r="S23"/>
  <c r="V22"/>
  <c r="U22"/>
  <c r="T22"/>
  <c r="S22"/>
  <c r="V21"/>
  <c r="U21"/>
  <c r="T21"/>
  <c r="S21"/>
  <c r="U20"/>
  <c r="U50" s="1"/>
  <c r="T20"/>
  <c r="T50" s="1"/>
  <c r="V19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U14"/>
  <c r="T14"/>
  <c r="V13"/>
  <c r="U13"/>
  <c r="T13"/>
  <c r="S13"/>
  <c r="V12"/>
  <c r="U12"/>
  <c r="T12"/>
  <c r="S12"/>
  <c r="V11"/>
  <c r="U11"/>
  <c r="T11"/>
  <c r="S11"/>
  <c r="U10"/>
  <c r="T10"/>
  <c r="S10"/>
  <c r="U9"/>
  <c r="T9"/>
  <c r="S9"/>
  <c r="U8"/>
  <c r="T8"/>
  <c r="S8"/>
  <c r="V96" i="42"/>
  <c r="V95"/>
  <c r="V94"/>
  <c r="V93"/>
  <c r="V92"/>
  <c r="V91"/>
  <c r="U90"/>
  <c r="U97" s="1"/>
  <c r="S90"/>
  <c r="S97" s="1"/>
  <c r="V89"/>
  <c r="V88"/>
  <c r="V87"/>
  <c r="V86"/>
  <c r="V85"/>
  <c r="U84"/>
  <c r="T84"/>
  <c r="V84" s="1"/>
  <c r="S84"/>
  <c r="V83"/>
  <c r="V82"/>
  <c r="V81"/>
  <c r="V80"/>
  <c r="U79"/>
  <c r="T79"/>
  <c r="V79" s="1"/>
  <c r="S79"/>
  <c r="V78"/>
  <c r="V77"/>
  <c r="V76"/>
  <c r="V75"/>
  <c r="U74"/>
  <c r="T74"/>
  <c r="V74" s="1"/>
  <c r="S74"/>
  <c r="V73"/>
  <c r="V72"/>
  <c r="V71"/>
  <c r="U66"/>
  <c r="T66"/>
  <c r="S66"/>
  <c r="V66" s="1"/>
  <c r="V65"/>
  <c r="V64"/>
  <c r="V63"/>
  <c r="U62"/>
  <c r="T62"/>
  <c r="V62" s="1"/>
  <c r="S62"/>
  <c r="V61"/>
  <c r="V60"/>
  <c r="V59"/>
  <c r="V58"/>
  <c r="V57"/>
  <c r="U56"/>
  <c r="U67" s="1"/>
  <c r="U70" s="1"/>
  <c r="T56"/>
  <c r="T67" s="1"/>
  <c r="T70" s="1"/>
  <c r="S56"/>
  <c r="S67" s="1"/>
  <c r="S70" s="1"/>
  <c r="V55"/>
  <c r="V54"/>
  <c r="V53"/>
  <c r="V52"/>
  <c r="V51"/>
  <c r="U49"/>
  <c r="T49"/>
  <c r="V49" s="1"/>
  <c r="S49"/>
  <c r="V48"/>
  <c r="V47"/>
  <c r="V46"/>
  <c r="U45"/>
  <c r="T45"/>
  <c r="S45"/>
  <c r="V45" s="1"/>
  <c r="V44"/>
  <c r="V43"/>
  <c r="V42"/>
  <c r="V41"/>
  <c r="V40"/>
  <c r="V39"/>
  <c r="V38"/>
  <c r="V37"/>
  <c r="V36"/>
  <c r="V35"/>
  <c r="U34"/>
  <c r="S34"/>
  <c r="V33"/>
  <c r="U32"/>
  <c r="T32"/>
  <c r="V32" s="1"/>
  <c r="S32"/>
  <c r="V31"/>
  <c r="V30"/>
  <c r="V29"/>
  <c r="V28"/>
  <c r="V27"/>
  <c r="V26"/>
  <c r="V25"/>
  <c r="V24"/>
  <c r="U23"/>
  <c r="T23"/>
  <c r="V23" s="1"/>
  <c r="S23"/>
  <c r="V22"/>
  <c r="V21"/>
  <c r="T20"/>
  <c r="V19"/>
  <c r="V18"/>
  <c r="V17"/>
  <c r="V16"/>
  <c r="V15"/>
  <c r="U14"/>
  <c r="U20" s="1"/>
  <c r="T14"/>
  <c r="S14"/>
  <c r="S20" s="1"/>
  <c r="V13"/>
  <c r="V12"/>
  <c r="V11"/>
  <c r="V10"/>
  <c r="V9"/>
  <c r="V8"/>
  <c r="V96" i="39"/>
  <c r="V95"/>
  <c r="V94"/>
  <c r="V93"/>
  <c r="V92"/>
  <c r="V91"/>
  <c r="U90"/>
  <c r="U97" s="1"/>
  <c r="S90"/>
  <c r="S97" s="1"/>
  <c r="V89"/>
  <c r="V88"/>
  <c r="V87"/>
  <c r="V86"/>
  <c r="V85"/>
  <c r="V85" i="45" s="1"/>
  <c r="U84" i="39"/>
  <c r="T84"/>
  <c r="V84" s="1"/>
  <c r="S84"/>
  <c r="V83"/>
  <c r="V82"/>
  <c r="V81"/>
  <c r="V80"/>
  <c r="U79"/>
  <c r="T79"/>
  <c r="V79" s="1"/>
  <c r="S79"/>
  <c r="V78"/>
  <c r="V77"/>
  <c r="V76"/>
  <c r="V75"/>
  <c r="U74"/>
  <c r="T74"/>
  <c r="V74" s="1"/>
  <c r="S74"/>
  <c r="V73"/>
  <c r="V72"/>
  <c r="V71"/>
  <c r="U66"/>
  <c r="T66"/>
  <c r="S66"/>
  <c r="V66" s="1"/>
  <c r="V65"/>
  <c r="V64"/>
  <c r="V63"/>
  <c r="U62"/>
  <c r="T62"/>
  <c r="V62" s="1"/>
  <c r="S62"/>
  <c r="V61"/>
  <c r="V60"/>
  <c r="V59"/>
  <c r="V58"/>
  <c r="V57"/>
  <c r="U56"/>
  <c r="U67" s="1"/>
  <c r="U70" s="1"/>
  <c r="T56"/>
  <c r="T67" s="1"/>
  <c r="T70" s="1"/>
  <c r="S56"/>
  <c r="S67" s="1"/>
  <c r="S70" s="1"/>
  <c r="V55"/>
  <c r="V54"/>
  <c r="V53"/>
  <c r="V52"/>
  <c r="V51"/>
  <c r="U49"/>
  <c r="T49"/>
  <c r="V49" s="1"/>
  <c r="S49"/>
  <c r="V48"/>
  <c r="V47"/>
  <c r="V46"/>
  <c r="U45"/>
  <c r="T45"/>
  <c r="S45"/>
  <c r="V45" s="1"/>
  <c r="V44"/>
  <c r="V43"/>
  <c r="V42"/>
  <c r="V41"/>
  <c r="V40"/>
  <c r="V39"/>
  <c r="V38"/>
  <c r="V37"/>
  <c r="V36"/>
  <c r="V35"/>
  <c r="U34"/>
  <c r="S34"/>
  <c r="V33"/>
  <c r="U32"/>
  <c r="T32"/>
  <c r="T34" s="1"/>
  <c r="S32"/>
  <c r="V31"/>
  <c r="V30"/>
  <c r="V29"/>
  <c r="V28"/>
  <c r="V27"/>
  <c r="V32" s="1"/>
  <c r="V26"/>
  <c r="V25"/>
  <c r="V24"/>
  <c r="U23"/>
  <c r="T23"/>
  <c r="V23" s="1"/>
  <c r="S23"/>
  <c r="V22"/>
  <c r="V21"/>
  <c r="T20"/>
  <c r="T50" s="1"/>
  <c r="T69" s="1"/>
  <c r="V19"/>
  <c r="V18"/>
  <c r="V17"/>
  <c r="V16"/>
  <c r="V15"/>
  <c r="U14"/>
  <c r="U20" s="1"/>
  <c r="T14"/>
  <c r="S14"/>
  <c r="S20" s="1"/>
  <c r="S20" i="45" s="1"/>
  <c r="S50" s="1"/>
  <c r="V13" i="39"/>
  <c r="V11"/>
  <c r="V10"/>
  <c r="V10" i="45" s="1"/>
  <c r="V9" i="39"/>
  <c r="V9" i="45" s="1"/>
  <c r="V8" i="39"/>
  <c r="V14" s="1"/>
  <c r="V14" i="45" s="1"/>
  <c r="U124" i="44"/>
  <c r="T124"/>
  <c r="V123"/>
  <c r="U123"/>
  <c r="T123"/>
  <c r="S123"/>
  <c r="V122"/>
  <c r="U122"/>
  <c r="T122"/>
  <c r="S122"/>
  <c r="V121"/>
  <c r="U121"/>
  <c r="T121"/>
  <c r="S121"/>
  <c r="V120"/>
  <c r="U120"/>
  <c r="T120"/>
  <c r="S120"/>
  <c r="V119"/>
  <c r="U119"/>
  <c r="T119"/>
  <c r="S119"/>
  <c r="V118"/>
  <c r="U118"/>
  <c r="T118"/>
  <c r="S118"/>
  <c r="U117"/>
  <c r="T117"/>
  <c r="V116"/>
  <c r="U116"/>
  <c r="T116"/>
  <c r="S116"/>
  <c r="V115"/>
  <c r="U115"/>
  <c r="T115"/>
  <c r="S115"/>
  <c r="V114"/>
  <c r="U114"/>
  <c r="T114"/>
  <c r="S114"/>
  <c r="U113"/>
  <c r="T113"/>
  <c r="V112"/>
  <c r="U112"/>
  <c r="T112"/>
  <c r="S112"/>
  <c r="V111"/>
  <c r="U111"/>
  <c r="T111"/>
  <c r="S111"/>
  <c r="V110"/>
  <c r="U110"/>
  <c r="T110"/>
  <c r="S110"/>
  <c r="V109"/>
  <c r="U109"/>
  <c r="T109"/>
  <c r="S109"/>
  <c r="V108"/>
  <c r="U108"/>
  <c r="T108"/>
  <c r="S108"/>
  <c r="V107"/>
  <c r="U107"/>
  <c r="T107"/>
  <c r="S107"/>
  <c r="V106"/>
  <c r="U106"/>
  <c r="T106"/>
  <c r="S106"/>
  <c r="V105"/>
  <c r="U105"/>
  <c r="T105"/>
  <c r="S105"/>
  <c r="V104"/>
  <c r="U104"/>
  <c r="T104"/>
  <c r="S104"/>
  <c r="V103"/>
  <c r="U103"/>
  <c r="T103"/>
  <c r="S103"/>
  <c r="V102"/>
  <c r="U102"/>
  <c r="T102"/>
  <c r="S102"/>
  <c r="U101"/>
  <c r="U125" s="1"/>
  <c r="T101"/>
  <c r="V100"/>
  <c r="U100"/>
  <c r="T100"/>
  <c r="S100"/>
  <c r="V99"/>
  <c r="U99"/>
  <c r="T99"/>
  <c r="S99"/>
  <c r="V98"/>
  <c r="U98"/>
  <c r="T98"/>
  <c r="S98"/>
  <c r="V97"/>
  <c r="U97"/>
  <c r="T97"/>
  <c r="S97"/>
  <c r="V96"/>
  <c r="U96"/>
  <c r="T96"/>
  <c r="S96"/>
  <c r="V95"/>
  <c r="U95"/>
  <c r="T95"/>
  <c r="S95"/>
  <c r="V94"/>
  <c r="U94"/>
  <c r="T94"/>
  <c r="S94"/>
  <c r="V93"/>
  <c r="U93"/>
  <c r="T93"/>
  <c r="S93"/>
  <c r="V92"/>
  <c r="U92"/>
  <c r="T92"/>
  <c r="S92"/>
  <c r="V91"/>
  <c r="U91"/>
  <c r="T91"/>
  <c r="S91"/>
  <c r="V90"/>
  <c r="U90"/>
  <c r="T90"/>
  <c r="S90"/>
  <c r="V89"/>
  <c r="U89"/>
  <c r="T89"/>
  <c r="S89"/>
  <c r="V88"/>
  <c r="U88"/>
  <c r="T88"/>
  <c r="S88"/>
  <c r="V87"/>
  <c r="U87"/>
  <c r="T87"/>
  <c r="S87"/>
  <c r="V86"/>
  <c r="U86"/>
  <c r="T86"/>
  <c r="S86"/>
  <c r="V85"/>
  <c r="U85"/>
  <c r="T85"/>
  <c r="S85"/>
  <c r="V84"/>
  <c r="U84"/>
  <c r="T84"/>
  <c r="S84"/>
  <c r="V83"/>
  <c r="U83"/>
  <c r="T83"/>
  <c r="S83"/>
  <c r="V82"/>
  <c r="U82"/>
  <c r="T82"/>
  <c r="S82"/>
  <c r="V81"/>
  <c r="U81"/>
  <c r="T81"/>
  <c r="S81"/>
  <c r="V80"/>
  <c r="U80"/>
  <c r="T80"/>
  <c r="S80"/>
  <c r="V79"/>
  <c r="U79"/>
  <c r="T79"/>
  <c r="S79"/>
  <c r="V78"/>
  <c r="U78"/>
  <c r="T78"/>
  <c r="S78"/>
  <c r="V77"/>
  <c r="U77"/>
  <c r="T77"/>
  <c r="S77"/>
  <c r="U76"/>
  <c r="T76"/>
  <c r="U75"/>
  <c r="T75"/>
  <c r="U74"/>
  <c r="T74"/>
  <c r="S74"/>
  <c r="V73"/>
  <c r="U73"/>
  <c r="T73"/>
  <c r="S73"/>
  <c r="V72"/>
  <c r="U72"/>
  <c r="T72"/>
  <c r="S72"/>
  <c r="V71"/>
  <c r="U71"/>
  <c r="T71"/>
  <c r="S71"/>
  <c r="V70"/>
  <c r="U70"/>
  <c r="T70"/>
  <c r="S70"/>
  <c r="V69"/>
  <c r="U69"/>
  <c r="T69"/>
  <c r="S69"/>
  <c r="V68"/>
  <c r="U68"/>
  <c r="T68"/>
  <c r="S68"/>
  <c r="V67"/>
  <c r="U67"/>
  <c r="T67"/>
  <c r="S67"/>
  <c r="V66"/>
  <c r="U66"/>
  <c r="T66"/>
  <c r="S66"/>
  <c r="V65"/>
  <c r="U65"/>
  <c r="T65"/>
  <c r="S65"/>
  <c r="V64"/>
  <c r="U64"/>
  <c r="T64"/>
  <c r="S64"/>
  <c r="U63"/>
  <c r="T63"/>
  <c r="S63"/>
  <c r="V62"/>
  <c r="U62"/>
  <c r="T62"/>
  <c r="S62"/>
  <c r="V61"/>
  <c r="U61"/>
  <c r="T61"/>
  <c r="S61"/>
  <c r="V60"/>
  <c r="U60"/>
  <c r="T60"/>
  <c r="S60"/>
  <c r="V59"/>
  <c r="U59"/>
  <c r="T59"/>
  <c r="S59"/>
  <c r="V58"/>
  <c r="U58"/>
  <c r="T58"/>
  <c r="S58"/>
  <c r="V57"/>
  <c r="U57"/>
  <c r="T57"/>
  <c r="S57"/>
  <c r="V56"/>
  <c r="U56"/>
  <c r="T56"/>
  <c r="S56"/>
  <c r="V55"/>
  <c r="U55"/>
  <c r="T55"/>
  <c r="S55"/>
  <c r="V54"/>
  <c r="U54"/>
  <c r="T54"/>
  <c r="S54"/>
  <c r="V53"/>
  <c r="U53"/>
  <c r="T53"/>
  <c r="S53"/>
  <c r="U52"/>
  <c r="T52"/>
  <c r="U51"/>
  <c r="T51"/>
  <c r="V50"/>
  <c r="U50"/>
  <c r="T50"/>
  <c r="S50"/>
  <c r="V49"/>
  <c r="U49"/>
  <c r="T49"/>
  <c r="S49"/>
  <c r="V48"/>
  <c r="U48"/>
  <c r="T48"/>
  <c r="S48"/>
  <c r="V47"/>
  <c r="U47"/>
  <c r="T47"/>
  <c r="S47"/>
  <c r="U46"/>
  <c r="T46"/>
  <c r="S46"/>
  <c r="U45"/>
  <c r="T45"/>
  <c r="U44"/>
  <c r="T44"/>
  <c r="S44"/>
  <c r="V43"/>
  <c r="U43"/>
  <c r="T43"/>
  <c r="S43"/>
  <c r="U42"/>
  <c r="T42"/>
  <c r="U41"/>
  <c r="T41"/>
  <c r="S41"/>
  <c r="U40"/>
  <c r="T40"/>
  <c r="S40"/>
  <c r="V39"/>
  <c r="U39"/>
  <c r="T39"/>
  <c r="S39"/>
  <c r="V38"/>
  <c r="U38"/>
  <c r="T38"/>
  <c r="S38"/>
  <c r="V37"/>
  <c r="U37"/>
  <c r="T37"/>
  <c r="S37"/>
  <c r="V36"/>
  <c r="U36"/>
  <c r="T36"/>
  <c r="S36"/>
  <c r="V35"/>
  <c r="U35"/>
  <c r="T35"/>
  <c r="S35"/>
  <c r="V34"/>
  <c r="U34"/>
  <c r="T34"/>
  <c r="S34"/>
  <c r="V33"/>
  <c r="U33"/>
  <c r="T33"/>
  <c r="S33"/>
  <c r="V32"/>
  <c r="U32"/>
  <c r="T32"/>
  <c r="S32"/>
  <c r="U31"/>
  <c r="T31"/>
  <c r="V30"/>
  <c r="U30"/>
  <c r="T30"/>
  <c r="S30"/>
  <c r="U29"/>
  <c r="T29"/>
  <c r="S29"/>
  <c r="U28"/>
  <c r="T28"/>
  <c r="S28"/>
  <c r="U27"/>
  <c r="T27"/>
  <c r="S27"/>
  <c r="U26"/>
  <c r="T26"/>
  <c r="V25"/>
  <c r="U25"/>
  <c r="T25"/>
  <c r="S25"/>
  <c r="V24"/>
  <c r="U24"/>
  <c r="T24"/>
  <c r="S24"/>
  <c r="V23"/>
  <c r="U23"/>
  <c r="T23"/>
  <c r="S23"/>
  <c r="V22"/>
  <c r="U22"/>
  <c r="T22"/>
  <c r="S22"/>
  <c r="U21"/>
  <c r="T21"/>
  <c r="U20"/>
  <c r="T20"/>
  <c r="S20"/>
  <c r="V19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U10"/>
  <c r="T10"/>
  <c r="S10"/>
  <c r="V9"/>
  <c r="U9"/>
  <c r="T9"/>
  <c r="S9"/>
  <c r="U8"/>
  <c r="T8"/>
  <c r="S8"/>
  <c r="V123" i="40"/>
  <c r="U122"/>
  <c r="T122"/>
  <c r="V122" s="1"/>
  <c r="S122"/>
  <c r="V121"/>
  <c r="V120"/>
  <c r="V119"/>
  <c r="V118"/>
  <c r="V116"/>
  <c r="V115"/>
  <c r="V114"/>
  <c r="U113"/>
  <c r="T113"/>
  <c r="V113" s="1"/>
  <c r="V112"/>
  <c r="V111"/>
  <c r="U110"/>
  <c r="T110"/>
  <c r="V110" s="1"/>
  <c r="S110"/>
  <c r="V109"/>
  <c r="V108"/>
  <c r="V107"/>
  <c r="V106"/>
  <c r="U105"/>
  <c r="U117" s="1"/>
  <c r="U124" s="1"/>
  <c r="T105"/>
  <c r="T117" s="1"/>
  <c r="T124" s="1"/>
  <c r="S105"/>
  <c r="S117" s="1"/>
  <c r="V104"/>
  <c r="V103"/>
  <c r="V102"/>
  <c r="U99"/>
  <c r="U100" s="1"/>
  <c r="T99"/>
  <c r="S99"/>
  <c r="V99" s="1"/>
  <c r="V98"/>
  <c r="V97"/>
  <c r="V96"/>
  <c r="V95"/>
  <c r="V94"/>
  <c r="V93"/>
  <c r="V92"/>
  <c r="V91"/>
  <c r="V90"/>
  <c r="U89"/>
  <c r="T89"/>
  <c r="V89" s="1"/>
  <c r="S89"/>
  <c r="V88"/>
  <c r="V87"/>
  <c r="V86"/>
  <c r="V85"/>
  <c r="U84"/>
  <c r="T84"/>
  <c r="T100" s="1"/>
  <c r="S84"/>
  <c r="V83"/>
  <c r="V82"/>
  <c r="V81"/>
  <c r="V80"/>
  <c r="V79"/>
  <c r="V78"/>
  <c r="V77"/>
  <c r="U75"/>
  <c r="T75"/>
  <c r="S75"/>
  <c r="V75" s="1"/>
  <c r="V74"/>
  <c r="V73"/>
  <c r="V72"/>
  <c r="V71"/>
  <c r="V70"/>
  <c r="V69"/>
  <c r="V68"/>
  <c r="V67"/>
  <c r="V66"/>
  <c r="V65"/>
  <c r="V64"/>
  <c r="V63"/>
  <c r="V62"/>
  <c r="U61"/>
  <c r="T61"/>
  <c r="V61" s="1"/>
  <c r="S61"/>
  <c r="V60"/>
  <c r="V59"/>
  <c r="V58"/>
  <c r="V57"/>
  <c r="V56"/>
  <c r="V55"/>
  <c r="V54"/>
  <c r="V53"/>
  <c r="T51"/>
  <c r="S51"/>
  <c r="V51" s="1"/>
  <c r="V50"/>
  <c r="V49"/>
  <c r="V48"/>
  <c r="V47"/>
  <c r="V46"/>
  <c r="U45"/>
  <c r="T45"/>
  <c r="V45" s="1"/>
  <c r="S45"/>
  <c r="V44"/>
  <c r="V43"/>
  <c r="U42"/>
  <c r="T42"/>
  <c r="T52" s="1"/>
  <c r="S42"/>
  <c r="V41"/>
  <c r="V40"/>
  <c r="V39"/>
  <c r="V38"/>
  <c r="V37"/>
  <c r="V36"/>
  <c r="V35"/>
  <c r="U34"/>
  <c r="T34"/>
  <c r="S34"/>
  <c r="V34" s="1"/>
  <c r="V33"/>
  <c r="V32"/>
  <c r="U31"/>
  <c r="U52" s="1"/>
  <c r="T31"/>
  <c r="S31"/>
  <c r="V30"/>
  <c r="V29"/>
  <c r="V28"/>
  <c r="V27"/>
  <c r="V27" i="44" s="1"/>
  <c r="U25" i="40"/>
  <c r="U26" s="1"/>
  <c r="T25"/>
  <c r="S25"/>
  <c r="V25" s="1"/>
  <c r="V24"/>
  <c r="V23"/>
  <c r="V22"/>
  <c r="U21"/>
  <c r="T21"/>
  <c r="T26" s="1"/>
  <c r="S21"/>
  <c r="V20"/>
  <c r="V19"/>
  <c r="V18"/>
  <c r="V17"/>
  <c r="V16"/>
  <c r="V15"/>
  <c r="V14"/>
  <c r="V13"/>
  <c r="V12"/>
  <c r="V11"/>
  <c r="V10"/>
  <c r="V9"/>
  <c r="V8"/>
  <c r="V123" i="38"/>
  <c r="U122"/>
  <c r="T122"/>
  <c r="V122" s="1"/>
  <c r="S122"/>
  <c r="V121"/>
  <c r="V120"/>
  <c r="V119"/>
  <c r="V118"/>
  <c r="V116"/>
  <c r="V115"/>
  <c r="V114"/>
  <c r="U113"/>
  <c r="T113"/>
  <c r="V113" s="1"/>
  <c r="V112"/>
  <c r="V111"/>
  <c r="U110"/>
  <c r="T110"/>
  <c r="V110" s="1"/>
  <c r="S110"/>
  <c r="V109"/>
  <c r="V108"/>
  <c r="V107"/>
  <c r="V106"/>
  <c r="U105"/>
  <c r="U117" s="1"/>
  <c r="U124" s="1"/>
  <c r="T105"/>
  <c r="T117" s="1"/>
  <c r="T124" s="1"/>
  <c r="S105"/>
  <c r="S117" s="1"/>
  <c r="V104"/>
  <c r="V103"/>
  <c r="V102"/>
  <c r="U99"/>
  <c r="T99"/>
  <c r="S99"/>
  <c r="S100" s="1"/>
  <c r="V100" s="1"/>
  <c r="V98"/>
  <c r="V97"/>
  <c r="V96"/>
  <c r="V95"/>
  <c r="V94"/>
  <c r="V93"/>
  <c r="V92"/>
  <c r="V91"/>
  <c r="V90"/>
  <c r="U89"/>
  <c r="T89"/>
  <c r="V89" s="1"/>
  <c r="S89"/>
  <c r="V88"/>
  <c r="V87"/>
  <c r="V86"/>
  <c r="V85"/>
  <c r="U84"/>
  <c r="T84"/>
  <c r="S84"/>
  <c r="V83"/>
  <c r="V82"/>
  <c r="V81"/>
  <c r="V80"/>
  <c r="V79"/>
  <c r="V78"/>
  <c r="V77"/>
  <c r="V84" s="1"/>
  <c r="U75"/>
  <c r="T75"/>
  <c r="S75"/>
  <c r="V75" s="1"/>
  <c r="V75" i="44" s="1"/>
  <c r="V74" i="38"/>
  <c r="V74" i="44" s="1"/>
  <c r="V73" i="38"/>
  <c r="V72"/>
  <c r="V71"/>
  <c r="V70"/>
  <c r="V69"/>
  <c r="V68"/>
  <c r="V67"/>
  <c r="V66"/>
  <c r="V65"/>
  <c r="V64"/>
  <c r="V63"/>
  <c r="V63" i="44" s="1"/>
  <c r="V62" i="38"/>
  <c r="U61"/>
  <c r="T61"/>
  <c r="V61" s="1"/>
  <c r="S61"/>
  <c r="V60"/>
  <c r="V59"/>
  <c r="V58"/>
  <c r="V57"/>
  <c r="V56"/>
  <c r="V55"/>
  <c r="V54"/>
  <c r="V53"/>
  <c r="U51"/>
  <c r="T51"/>
  <c r="S51"/>
  <c r="S51" i="44" s="1"/>
  <c r="V50" i="38"/>
  <c r="V49"/>
  <c r="V48"/>
  <c r="V47"/>
  <c r="V46"/>
  <c r="U45"/>
  <c r="T45"/>
  <c r="S45"/>
  <c r="V45" s="1"/>
  <c r="V45" i="44" s="1"/>
  <c r="V44" i="38"/>
  <c r="V44" i="44" s="1"/>
  <c r="V43" i="38"/>
  <c r="U42"/>
  <c r="T42"/>
  <c r="S42"/>
  <c r="V42" s="1"/>
  <c r="V41"/>
  <c r="V41" i="44" s="1"/>
  <c r="V40" i="38"/>
  <c r="V40" i="44" s="1"/>
  <c r="V39" i="38"/>
  <c r="V38"/>
  <c r="V37"/>
  <c r="V36"/>
  <c r="V35"/>
  <c r="U34"/>
  <c r="T34"/>
  <c r="V34" s="1"/>
  <c r="S34"/>
  <c r="V33"/>
  <c r="V32"/>
  <c r="U31"/>
  <c r="U52" s="1"/>
  <c r="T31"/>
  <c r="T52" s="1"/>
  <c r="S31"/>
  <c r="V30"/>
  <c r="V29"/>
  <c r="V29" i="44" s="1"/>
  <c r="V28" i="38"/>
  <c r="V28" i="44" s="1"/>
  <c r="V27" i="38"/>
  <c r="U25"/>
  <c r="T25"/>
  <c r="V25" s="1"/>
  <c r="S25"/>
  <c r="V24"/>
  <c r="V23"/>
  <c r="V22"/>
  <c r="U21"/>
  <c r="U26" s="1"/>
  <c r="T21"/>
  <c r="S21"/>
  <c r="S26" s="1"/>
  <c r="V20"/>
  <c r="V19"/>
  <c r="V18"/>
  <c r="V17"/>
  <c r="V16"/>
  <c r="V15"/>
  <c r="V14"/>
  <c r="V13"/>
  <c r="V12"/>
  <c r="V11"/>
  <c r="V10"/>
  <c r="V10" i="44" s="1"/>
  <c r="V9" i="38"/>
  <c r="V8"/>
  <c r="V8" i="44" s="1"/>
  <c r="T70" i="45" l="1"/>
  <c r="V70"/>
  <c r="T69"/>
  <c r="V90"/>
  <c r="V97" s="1"/>
  <c r="V8"/>
  <c r="S14"/>
  <c r="V46" i="44"/>
  <c r="S52" i="40"/>
  <c r="V52" s="1"/>
  <c r="V20" i="44"/>
  <c r="S75"/>
  <c r="V51" i="38"/>
  <c r="V51" i="44" s="1"/>
  <c r="S45"/>
  <c r="S52" i="38"/>
  <c r="S42" i="44"/>
  <c r="S31"/>
  <c r="S21"/>
  <c r="T125"/>
  <c r="U69" i="45"/>
  <c r="S70"/>
  <c r="U70"/>
  <c r="U90"/>
  <c r="U97" s="1"/>
  <c r="U98" s="1"/>
  <c r="S68" i="42"/>
  <c r="V20"/>
  <c r="S50"/>
  <c r="U68"/>
  <c r="U98" s="1"/>
  <c r="U50"/>
  <c r="U69" s="1"/>
  <c r="V97"/>
  <c r="V14"/>
  <c r="T34"/>
  <c r="T50" s="1"/>
  <c r="T69" s="1"/>
  <c r="V56"/>
  <c r="V67" s="1"/>
  <c r="V70" s="1"/>
  <c r="T68"/>
  <c r="T98" s="1"/>
  <c r="T90"/>
  <c r="T97" s="1"/>
  <c r="V90"/>
  <c r="S68" i="39"/>
  <c r="S68" i="45" s="1"/>
  <c r="S98" s="1"/>
  <c r="V20" i="39"/>
  <c r="S50"/>
  <c r="U68"/>
  <c r="U98" s="1"/>
  <c r="U50"/>
  <c r="U69" s="1"/>
  <c r="V34"/>
  <c r="V56"/>
  <c r="V67" s="1"/>
  <c r="V70" s="1"/>
  <c r="T68"/>
  <c r="T90"/>
  <c r="T97" s="1"/>
  <c r="V97" s="1"/>
  <c r="U101" i="40"/>
  <c r="U125" s="1"/>
  <c r="U76"/>
  <c r="S124"/>
  <c r="V124" s="1"/>
  <c r="V117"/>
  <c r="T101"/>
  <c r="T125" s="1"/>
  <c r="T76"/>
  <c r="V21"/>
  <c r="S26"/>
  <c r="S26" i="44" s="1"/>
  <c r="V42" i="40"/>
  <c r="V42" i="44" s="1"/>
  <c r="V84" i="40"/>
  <c r="V100" s="1"/>
  <c r="S100"/>
  <c r="V105"/>
  <c r="V31"/>
  <c r="S76" i="38"/>
  <c r="U101"/>
  <c r="U125" s="1"/>
  <c r="U76"/>
  <c r="S124"/>
  <c r="V124" s="1"/>
  <c r="V117"/>
  <c r="T26"/>
  <c r="V105"/>
  <c r="V21"/>
  <c r="V99"/>
  <c r="V31"/>
  <c r="V31" i="44" s="1"/>
  <c r="D88" i="35"/>
  <c r="E88"/>
  <c r="F88"/>
  <c r="C88"/>
  <c r="D72"/>
  <c r="E72"/>
  <c r="C72"/>
  <c r="F71"/>
  <c r="F72" s="1"/>
  <c r="R96" i="45"/>
  <c r="Q96"/>
  <c r="P96"/>
  <c r="O96"/>
  <c r="R95"/>
  <c r="Q95"/>
  <c r="P95"/>
  <c r="O95"/>
  <c r="R94"/>
  <c r="Q94"/>
  <c r="P94"/>
  <c r="O94"/>
  <c r="R93"/>
  <c r="Q93"/>
  <c r="P93"/>
  <c r="O93"/>
  <c r="R92"/>
  <c r="Q92"/>
  <c r="P92"/>
  <c r="O92"/>
  <c r="R91"/>
  <c r="Q91"/>
  <c r="P91"/>
  <c r="O91"/>
  <c r="R89"/>
  <c r="Q89"/>
  <c r="P89"/>
  <c r="O89"/>
  <c r="R88"/>
  <c r="Q88"/>
  <c r="P88"/>
  <c r="O88"/>
  <c r="Q87"/>
  <c r="P87"/>
  <c r="R86"/>
  <c r="Q86"/>
  <c r="P86"/>
  <c r="O86"/>
  <c r="R85"/>
  <c r="Q85"/>
  <c r="P85"/>
  <c r="O85"/>
  <c r="R84"/>
  <c r="Q84"/>
  <c r="P84"/>
  <c r="O84"/>
  <c r="R83"/>
  <c r="Q83"/>
  <c r="P83"/>
  <c r="O83"/>
  <c r="R82"/>
  <c r="Q82"/>
  <c r="P82"/>
  <c r="O82"/>
  <c r="R81"/>
  <c r="Q81"/>
  <c r="P81"/>
  <c r="O81"/>
  <c r="R80"/>
  <c r="Q80"/>
  <c r="P80"/>
  <c r="O80"/>
  <c r="R79"/>
  <c r="Q79"/>
  <c r="P79"/>
  <c r="O79"/>
  <c r="R78"/>
  <c r="Q78"/>
  <c r="P78"/>
  <c r="O78"/>
  <c r="R77"/>
  <c r="Q77"/>
  <c r="P77"/>
  <c r="O77"/>
  <c r="R76"/>
  <c r="Q76"/>
  <c r="P76"/>
  <c r="O76"/>
  <c r="R75"/>
  <c r="Q75"/>
  <c r="P75"/>
  <c r="O75"/>
  <c r="R74"/>
  <c r="R90" s="1"/>
  <c r="R97" s="1"/>
  <c r="Q74"/>
  <c r="Q90" s="1"/>
  <c r="Q97" s="1"/>
  <c r="P74"/>
  <c r="O74"/>
  <c r="R73"/>
  <c r="Q73"/>
  <c r="P73"/>
  <c r="O73"/>
  <c r="R72"/>
  <c r="Q72"/>
  <c r="P72"/>
  <c r="O72"/>
  <c r="R71"/>
  <c r="Q71"/>
  <c r="P71"/>
  <c r="O71"/>
  <c r="R68"/>
  <c r="R98" s="1"/>
  <c r="Q68"/>
  <c r="P68"/>
  <c r="O68"/>
  <c r="R66"/>
  <c r="Q66"/>
  <c r="P66"/>
  <c r="O66"/>
  <c r="R65"/>
  <c r="Q65"/>
  <c r="P65"/>
  <c r="O65"/>
  <c r="R64"/>
  <c r="Q64"/>
  <c r="P64"/>
  <c r="O64"/>
  <c r="R63"/>
  <c r="Q63"/>
  <c r="P63"/>
  <c r="O63"/>
  <c r="R62"/>
  <c r="Q62"/>
  <c r="P62"/>
  <c r="O62"/>
  <c r="R61"/>
  <c r="Q61"/>
  <c r="P61"/>
  <c r="O61"/>
  <c r="R60"/>
  <c r="Q60"/>
  <c r="P60"/>
  <c r="O60"/>
  <c r="R59"/>
  <c r="Q59"/>
  <c r="P59"/>
  <c r="O59"/>
  <c r="R58"/>
  <c r="Q58"/>
  <c r="P58"/>
  <c r="O58"/>
  <c r="R57"/>
  <c r="Q57"/>
  <c r="P57"/>
  <c r="O57"/>
  <c r="R56"/>
  <c r="R67" s="1"/>
  <c r="Q56"/>
  <c r="Q67" s="1"/>
  <c r="P56"/>
  <c r="P67" s="1"/>
  <c r="O56"/>
  <c r="O67" s="1"/>
  <c r="R55"/>
  <c r="Q55"/>
  <c r="P55"/>
  <c r="O55"/>
  <c r="R54"/>
  <c r="Q54"/>
  <c r="P54"/>
  <c r="O54"/>
  <c r="R53"/>
  <c r="Q53"/>
  <c r="P53"/>
  <c r="O53"/>
  <c r="R52"/>
  <c r="Q52"/>
  <c r="P52"/>
  <c r="O52"/>
  <c r="R51"/>
  <c r="Q51"/>
  <c r="P51"/>
  <c r="O51"/>
  <c r="R49"/>
  <c r="Q49"/>
  <c r="P49"/>
  <c r="O49"/>
  <c r="R48"/>
  <c r="Q48"/>
  <c r="P48"/>
  <c r="O48"/>
  <c r="R47"/>
  <c r="Q47"/>
  <c r="P47"/>
  <c r="O47"/>
  <c r="R46"/>
  <c r="Q46"/>
  <c r="P46"/>
  <c r="O46"/>
  <c r="R45"/>
  <c r="Q45"/>
  <c r="P45"/>
  <c r="O45"/>
  <c r="R44"/>
  <c r="Q44"/>
  <c r="P44"/>
  <c r="O44"/>
  <c r="R43"/>
  <c r="Q43"/>
  <c r="P43"/>
  <c r="O43"/>
  <c r="R42"/>
  <c r="Q42"/>
  <c r="P42"/>
  <c r="O42"/>
  <c r="R41"/>
  <c r="Q41"/>
  <c r="P41"/>
  <c r="O41"/>
  <c r="R40"/>
  <c r="Q40"/>
  <c r="P40"/>
  <c r="O40"/>
  <c r="R39"/>
  <c r="Q39"/>
  <c r="P39"/>
  <c r="O39"/>
  <c r="R38"/>
  <c r="Q38"/>
  <c r="P38"/>
  <c r="O38"/>
  <c r="R37"/>
  <c r="Q37"/>
  <c r="P37"/>
  <c r="O37"/>
  <c r="R36"/>
  <c r="Q36"/>
  <c r="P36"/>
  <c r="O36"/>
  <c r="R35"/>
  <c r="Q35"/>
  <c r="P35"/>
  <c r="O35"/>
  <c r="R34"/>
  <c r="Q34"/>
  <c r="P34"/>
  <c r="O34"/>
  <c r="R33"/>
  <c r="Q33"/>
  <c r="P33"/>
  <c r="O33"/>
  <c r="R32"/>
  <c r="Q32"/>
  <c r="P32"/>
  <c r="O32"/>
  <c r="R31"/>
  <c r="Q31"/>
  <c r="P31"/>
  <c r="O31"/>
  <c r="R30"/>
  <c r="Q30"/>
  <c r="P30"/>
  <c r="O30"/>
  <c r="R29"/>
  <c r="Q29"/>
  <c r="P29"/>
  <c r="O29"/>
  <c r="R28"/>
  <c r="Q28"/>
  <c r="P28"/>
  <c r="O28"/>
  <c r="R27"/>
  <c r="Q27"/>
  <c r="P27"/>
  <c r="O27"/>
  <c r="R26"/>
  <c r="Q26"/>
  <c r="P26"/>
  <c r="O26"/>
  <c r="R25"/>
  <c r="Q25"/>
  <c r="P25"/>
  <c r="O25"/>
  <c r="R24"/>
  <c r="Q24"/>
  <c r="P24"/>
  <c r="O24"/>
  <c r="R23"/>
  <c r="Q23"/>
  <c r="P23"/>
  <c r="O23"/>
  <c r="R22"/>
  <c r="Q22"/>
  <c r="P22"/>
  <c r="O22"/>
  <c r="R21"/>
  <c r="Q21"/>
  <c r="P21"/>
  <c r="O21"/>
  <c r="R20"/>
  <c r="R50" s="1"/>
  <c r="Q20"/>
  <c r="Q50" s="1"/>
  <c r="P20"/>
  <c r="P50" s="1"/>
  <c r="O20"/>
  <c r="O50" s="1"/>
  <c r="R19"/>
  <c r="Q19"/>
  <c r="P19"/>
  <c r="O19"/>
  <c r="R18"/>
  <c r="Q18"/>
  <c r="P18"/>
  <c r="O18"/>
  <c r="R17"/>
  <c r="Q17"/>
  <c r="P17"/>
  <c r="O17"/>
  <c r="R16"/>
  <c r="Q16"/>
  <c r="P16"/>
  <c r="O16"/>
  <c r="R15"/>
  <c r="Q15"/>
  <c r="P15"/>
  <c r="O15"/>
  <c r="R14"/>
  <c r="Q14"/>
  <c r="P14"/>
  <c r="O14"/>
  <c r="R13"/>
  <c r="Q13"/>
  <c r="P13"/>
  <c r="O13"/>
  <c r="R12"/>
  <c r="Q12"/>
  <c r="P12"/>
  <c r="O12"/>
  <c r="R11"/>
  <c r="Q11"/>
  <c r="P11"/>
  <c r="O11"/>
  <c r="R10"/>
  <c r="Q10"/>
  <c r="P10"/>
  <c r="O10"/>
  <c r="R9"/>
  <c r="Q9"/>
  <c r="P9"/>
  <c r="O9"/>
  <c r="R8"/>
  <c r="Q8"/>
  <c r="P8"/>
  <c r="O8"/>
  <c r="R96" i="42"/>
  <c r="R95"/>
  <c r="R94"/>
  <c r="R93"/>
  <c r="R92"/>
  <c r="R91"/>
  <c r="Q90"/>
  <c r="Q97" s="1"/>
  <c r="R89"/>
  <c r="R88"/>
  <c r="R87"/>
  <c r="R86"/>
  <c r="R85"/>
  <c r="R84"/>
  <c r="Q84"/>
  <c r="P84"/>
  <c r="O84"/>
  <c r="R83"/>
  <c r="R82"/>
  <c r="R81"/>
  <c r="R80"/>
  <c r="R79"/>
  <c r="Q79"/>
  <c r="P79"/>
  <c r="O79"/>
  <c r="R78"/>
  <c r="R77"/>
  <c r="R76"/>
  <c r="R75"/>
  <c r="R74"/>
  <c r="Q74"/>
  <c r="P74"/>
  <c r="P90" s="1"/>
  <c r="P97" s="1"/>
  <c r="O74"/>
  <c r="O90" s="1"/>
  <c r="R73"/>
  <c r="R72"/>
  <c r="R71"/>
  <c r="Q66"/>
  <c r="P66"/>
  <c r="O66"/>
  <c r="R66" s="1"/>
  <c r="R65"/>
  <c r="R64"/>
  <c r="R63"/>
  <c r="Q62"/>
  <c r="P62"/>
  <c r="R62" s="1"/>
  <c r="O62"/>
  <c r="R61"/>
  <c r="R60"/>
  <c r="R59"/>
  <c r="R58"/>
  <c r="R57"/>
  <c r="Q56"/>
  <c r="Q67" s="1"/>
  <c r="Q70" s="1"/>
  <c r="P56"/>
  <c r="P67" s="1"/>
  <c r="P70" s="1"/>
  <c r="O56"/>
  <c r="O67" s="1"/>
  <c r="O70" s="1"/>
  <c r="R55"/>
  <c r="R54"/>
  <c r="R53"/>
  <c r="R52"/>
  <c r="R51"/>
  <c r="R49"/>
  <c r="Q49"/>
  <c r="P49"/>
  <c r="O49"/>
  <c r="R48"/>
  <c r="R47"/>
  <c r="R46"/>
  <c r="Q45"/>
  <c r="P45"/>
  <c r="O45"/>
  <c r="R45" s="1"/>
  <c r="R44"/>
  <c r="R43"/>
  <c r="R42"/>
  <c r="R41"/>
  <c r="R40"/>
  <c r="R39"/>
  <c r="R38"/>
  <c r="R37"/>
  <c r="R36"/>
  <c r="R35"/>
  <c r="O34"/>
  <c r="R33"/>
  <c r="Q32"/>
  <c r="P32"/>
  <c r="R32" s="1"/>
  <c r="O32"/>
  <c r="R31"/>
  <c r="R30"/>
  <c r="R29"/>
  <c r="R28"/>
  <c r="R27"/>
  <c r="R26"/>
  <c r="R25"/>
  <c r="R24"/>
  <c r="Q23"/>
  <c r="Q34" s="1"/>
  <c r="P23"/>
  <c r="R23" s="1"/>
  <c r="O23"/>
  <c r="R22"/>
  <c r="R21"/>
  <c r="P20"/>
  <c r="R19"/>
  <c r="R18"/>
  <c r="R17"/>
  <c r="R16"/>
  <c r="R15"/>
  <c r="Q14"/>
  <c r="Q20" s="1"/>
  <c r="P14"/>
  <c r="O14"/>
  <c r="R14" s="1"/>
  <c r="R13"/>
  <c r="R12"/>
  <c r="R11"/>
  <c r="R10"/>
  <c r="R9"/>
  <c r="R8"/>
  <c r="R96" i="39"/>
  <c r="R95"/>
  <c r="R94"/>
  <c r="R93"/>
  <c r="R92"/>
  <c r="R91"/>
  <c r="Q90"/>
  <c r="Q97" s="1"/>
  <c r="R89"/>
  <c r="R88"/>
  <c r="R87"/>
  <c r="R86"/>
  <c r="R85"/>
  <c r="R84"/>
  <c r="Q84"/>
  <c r="P84"/>
  <c r="O84"/>
  <c r="R83"/>
  <c r="R82"/>
  <c r="R81"/>
  <c r="R80"/>
  <c r="R79"/>
  <c r="Q79"/>
  <c r="P79"/>
  <c r="O79"/>
  <c r="R78"/>
  <c r="R77"/>
  <c r="R76"/>
  <c r="R75"/>
  <c r="R74"/>
  <c r="Q74"/>
  <c r="P74"/>
  <c r="P90" s="1"/>
  <c r="P97" s="1"/>
  <c r="O74"/>
  <c r="O90" s="1"/>
  <c r="R73"/>
  <c r="R72"/>
  <c r="R71"/>
  <c r="Q66"/>
  <c r="P66"/>
  <c r="O66"/>
  <c r="R66" s="1"/>
  <c r="R65"/>
  <c r="R64"/>
  <c r="R63"/>
  <c r="Q62"/>
  <c r="P62"/>
  <c r="R62" s="1"/>
  <c r="O62"/>
  <c r="R61"/>
  <c r="R60"/>
  <c r="R59"/>
  <c r="R58"/>
  <c r="R57"/>
  <c r="Q56"/>
  <c r="Q67" s="1"/>
  <c r="Q70" s="1"/>
  <c r="P56"/>
  <c r="P67" s="1"/>
  <c r="P70" s="1"/>
  <c r="O56"/>
  <c r="O67" s="1"/>
  <c r="O70" s="1"/>
  <c r="R55"/>
  <c r="R54"/>
  <c r="R53"/>
  <c r="R52"/>
  <c r="R51"/>
  <c r="R49"/>
  <c r="Q49"/>
  <c r="P49"/>
  <c r="O49"/>
  <c r="R48"/>
  <c r="R47"/>
  <c r="R46"/>
  <c r="Q45"/>
  <c r="P45"/>
  <c r="O45"/>
  <c r="R45" s="1"/>
  <c r="R44"/>
  <c r="R43"/>
  <c r="R42"/>
  <c r="R41"/>
  <c r="R40"/>
  <c r="R39"/>
  <c r="R38"/>
  <c r="R37"/>
  <c r="R36"/>
  <c r="R35"/>
  <c r="O34"/>
  <c r="R33"/>
  <c r="Q32"/>
  <c r="P32"/>
  <c r="P34" s="1"/>
  <c r="O32"/>
  <c r="R31"/>
  <c r="R30"/>
  <c r="R29"/>
  <c r="R28"/>
  <c r="R27"/>
  <c r="R32" s="1"/>
  <c r="R26"/>
  <c r="R25"/>
  <c r="R24"/>
  <c r="Q23"/>
  <c r="Q34" s="1"/>
  <c r="P23"/>
  <c r="R23" s="1"/>
  <c r="O23"/>
  <c r="R22"/>
  <c r="R21"/>
  <c r="P20"/>
  <c r="R19"/>
  <c r="R18"/>
  <c r="R17"/>
  <c r="R16"/>
  <c r="R15"/>
  <c r="Q14"/>
  <c r="Q20" s="1"/>
  <c r="P14"/>
  <c r="O14"/>
  <c r="O20" s="1"/>
  <c r="R13"/>
  <c r="R11"/>
  <c r="R10"/>
  <c r="R9"/>
  <c r="R8"/>
  <c r="Q124" i="44"/>
  <c r="P124"/>
  <c r="R123"/>
  <c r="Q123"/>
  <c r="P123"/>
  <c r="O123"/>
  <c r="R122"/>
  <c r="Q122"/>
  <c r="P122"/>
  <c r="O122"/>
  <c r="R121"/>
  <c r="Q121"/>
  <c r="P121"/>
  <c r="O121"/>
  <c r="R120"/>
  <c r="Q120"/>
  <c r="P120"/>
  <c r="O120"/>
  <c r="R119"/>
  <c r="Q119"/>
  <c r="P119"/>
  <c r="O119"/>
  <c r="R118"/>
  <c r="Q118"/>
  <c r="P118"/>
  <c r="O118"/>
  <c r="Q117"/>
  <c r="P117"/>
  <c r="R116"/>
  <c r="Q116"/>
  <c r="P116"/>
  <c r="O116"/>
  <c r="R115"/>
  <c r="Q115"/>
  <c r="P115"/>
  <c r="O115"/>
  <c r="R114"/>
  <c r="Q114"/>
  <c r="P114"/>
  <c r="O114"/>
  <c r="Q113"/>
  <c r="P113"/>
  <c r="R112"/>
  <c r="Q112"/>
  <c r="P112"/>
  <c r="O112"/>
  <c r="R111"/>
  <c r="Q111"/>
  <c r="P111"/>
  <c r="O111"/>
  <c r="R110"/>
  <c r="Q110"/>
  <c r="P110"/>
  <c r="O110"/>
  <c r="R109"/>
  <c r="Q109"/>
  <c r="P109"/>
  <c r="O109"/>
  <c r="R108"/>
  <c r="Q108"/>
  <c r="P108"/>
  <c r="O108"/>
  <c r="R107"/>
  <c r="Q107"/>
  <c r="P107"/>
  <c r="O107"/>
  <c r="R106"/>
  <c r="Q106"/>
  <c r="P106"/>
  <c r="O106"/>
  <c r="R105"/>
  <c r="Q105"/>
  <c r="P105"/>
  <c r="O105"/>
  <c r="R104"/>
  <c r="Q104"/>
  <c r="P104"/>
  <c r="O104"/>
  <c r="R103"/>
  <c r="Q103"/>
  <c r="P103"/>
  <c r="O103"/>
  <c r="R102"/>
  <c r="Q102"/>
  <c r="P102"/>
  <c r="O102"/>
  <c r="R101"/>
  <c r="Q101"/>
  <c r="Q125" s="1"/>
  <c r="P101"/>
  <c r="O101"/>
  <c r="O125" s="1"/>
  <c r="R100"/>
  <c r="Q100"/>
  <c r="P100"/>
  <c r="O100"/>
  <c r="R99"/>
  <c r="Q99"/>
  <c r="P99"/>
  <c r="O99"/>
  <c r="R98"/>
  <c r="Q98"/>
  <c r="P98"/>
  <c r="O98"/>
  <c r="R97"/>
  <c r="Q97"/>
  <c r="P97"/>
  <c r="O97"/>
  <c r="R96"/>
  <c r="Q96"/>
  <c r="P96"/>
  <c r="O96"/>
  <c r="R95"/>
  <c r="Q95"/>
  <c r="P95"/>
  <c r="O95"/>
  <c r="R94"/>
  <c r="Q94"/>
  <c r="P94"/>
  <c r="O94"/>
  <c r="R93"/>
  <c r="Q93"/>
  <c r="P93"/>
  <c r="O93"/>
  <c r="R92"/>
  <c r="Q92"/>
  <c r="P92"/>
  <c r="O92"/>
  <c r="R91"/>
  <c r="Q91"/>
  <c r="P91"/>
  <c r="O91"/>
  <c r="R90"/>
  <c r="Q90"/>
  <c r="P90"/>
  <c r="O90"/>
  <c r="R89"/>
  <c r="Q89"/>
  <c r="P89"/>
  <c r="O89"/>
  <c r="R88"/>
  <c r="Q88"/>
  <c r="P88"/>
  <c r="O88"/>
  <c r="R87"/>
  <c r="Q87"/>
  <c r="P87"/>
  <c r="O87"/>
  <c r="R86"/>
  <c r="Q86"/>
  <c r="P86"/>
  <c r="O86"/>
  <c r="R85"/>
  <c r="Q85"/>
  <c r="P85"/>
  <c r="O85"/>
  <c r="R84"/>
  <c r="Q84"/>
  <c r="P84"/>
  <c r="O84"/>
  <c r="R83"/>
  <c r="Q83"/>
  <c r="P83"/>
  <c r="O83"/>
  <c r="R82"/>
  <c r="Q82"/>
  <c r="P82"/>
  <c r="O82"/>
  <c r="R81"/>
  <c r="Q81"/>
  <c r="P81"/>
  <c r="O81"/>
  <c r="R80"/>
  <c r="Q80"/>
  <c r="P80"/>
  <c r="O80"/>
  <c r="R79"/>
  <c r="Q79"/>
  <c r="P79"/>
  <c r="O79"/>
  <c r="R78"/>
  <c r="Q78"/>
  <c r="P78"/>
  <c r="O78"/>
  <c r="R77"/>
  <c r="Q77"/>
  <c r="P77"/>
  <c r="O77"/>
  <c r="R76"/>
  <c r="Q76"/>
  <c r="P76"/>
  <c r="O76"/>
  <c r="R75"/>
  <c r="Q75"/>
  <c r="P75"/>
  <c r="O75"/>
  <c r="R74"/>
  <c r="Q74"/>
  <c r="P74"/>
  <c r="O74"/>
  <c r="R73"/>
  <c r="Q73"/>
  <c r="P73"/>
  <c r="O73"/>
  <c r="R72"/>
  <c r="Q72"/>
  <c r="P72"/>
  <c r="O72"/>
  <c r="R71"/>
  <c r="Q71"/>
  <c r="P71"/>
  <c r="O71"/>
  <c r="R70"/>
  <c r="Q70"/>
  <c r="P70"/>
  <c r="O70"/>
  <c r="R69"/>
  <c r="Q69"/>
  <c r="P69"/>
  <c r="O69"/>
  <c r="R68"/>
  <c r="Q68"/>
  <c r="P68"/>
  <c r="O68"/>
  <c r="R67"/>
  <c r="Q67"/>
  <c r="P67"/>
  <c r="O67"/>
  <c r="R66"/>
  <c r="Q66"/>
  <c r="P66"/>
  <c r="O66"/>
  <c r="R65"/>
  <c r="Q65"/>
  <c r="P65"/>
  <c r="O65"/>
  <c r="R64"/>
  <c r="Q64"/>
  <c r="P64"/>
  <c r="O64"/>
  <c r="R63"/>
  <c r="Q63"/>
  <c r="P63"/>
  <c r="O63"/>
  <c r="R62"/>
  <c r="Q62"/>
  <c r="P62"/>
  <c r="O62"/>
  <c r="R61"/>
  <c r="Q61"/>
  <c r="P61"/>
  <c r="O61"/>
  <c r="R60"/>
  <c r="Q60"/>
  <c r="P60"/>
  <c r="O60"/>
  <c r="R59"/>
  <c r="Q59"/>
  <c r="P59"/>
  <c r="O59"/>
  <c r="R58"/>
  <c r="Q58"/>
  <c r="P58"/>
  <c r="O58"/>
  <c r="R57"/>
  <c r="Q57"/>
  <c r="P57"/>
  <c r="O57"/>
  <c r="R56"/>
  <c r="Q56"/>
  <c r="P56"/>
  <c r="O56"/>
  <c r="R55"/>
  <c r="Q55"/>
  <c r="P55"/>
  <c r="O55"/>
  <c r="R54"/>
  <c r="Q54"/>
  <c r="P54"/>
  <c r="O54"/>
  <c r="R53"/>
  <c r="Q53"/>
  <c r="P53"/>
  <c r="O53"/>
  <c r="R52"/>
  <c r="Q52"/>
  <c r="P52"/>
  <c r="O52"/>
  <c r="R51"/>
  <c r="Q51"/>
  <c r="P51"/>
  <c r="O51"/>
  <c r="R50"/>
  <c r="Q50"/>
  <c r="P50"/>
  <c r="O50"/>
  <c r="R49"/>
  <c r="Q49"/>
  <c r="P49"/>
  <c r="O49"/>
  <c r="R48"/>
  <c r="Q48"/>
  <c r="P48"/>
  <c r="O48"/>
  <c r="R47"/>
  <c r="Q47"/>
  <c r="P47"/>
  <c r="O47"/>
  <c r="R46"/>
  <c r="Q46"/>
  <c r="P46"/>
  <c r="O46"/>
  <c r="R45"/>
  <c r="Q45"/>
  <c r="P45"/>
  <c r="O45"/>
  <c r="R44"/>
  <c r="Q44"/>
  <c r="P44"/>
  <c r="O44"/>
  <c r="R43"/>
  <c r="Q43"/>
  <c r="P43"/>
  <c r="O43"/>
  <c r="R42"/>
  <c r="Q42"/>
  <c r="P42"/>
  <c r="O42"/>
  <c r="R41"/>
  <c r="Q41"/>
  <c r="P41"/>
  <c r="O41"/>
  <c r="R40"/>
  <c r="Q40"/>
  <c r="P40"/>
  <c r="O40"/>
  <c r="R39"/>
  <c r="Q39"/>
  <c r="P39"/>
  <c r="O39"/>
  <c r="R38"/>
  <c r="Q38"/>
  <c r="P38"/>
  <c r="O38"/>
  <c r="R37"/>
  <c r="Q37"/>
  <c r="P37"/>
  <c r="O37"/>
  <c r="R36"/>
  <c r="Q36"/>
  <c r="P36"/>
  <c r="O36"/>
  <c r="R35"/>
  <c r="Q35"/>
  <c r="P35"/>
  <c r="O35"/>
  <c r="R34"/>
  <c r="Q34"/>
  <c r="P34"/>
  <c r="O34"/>
  <c r="R33"/>
  <c r="Q33"/>
  <c r="P33"/>
  <c r="O33"/>
  <c r="R32"/>
  <c r="Q32"/>
  <c r="P32"/>
  <c r="O32"/>
  <c r="R31"/>
  <c r="Q31"/>
  <c r="P31"/>
  <c r="O31"/>
  <c r="R30"/>
  <c r="Q30"/>
  <c r="P30"/>
  <c r="O30"/>
  <c r="R29"/>
  <c r="Q29"/>
  <c r="P29"/>
  <c r="O29"/>
  <c r="R28"/>
  <c r="Q28"/>
  <c r="P28"/>
  <c r="O28"/>
  <c r="R27"/>
  <c r="Q27"/>
  <c r="P27"/>
  <c r="O27"/>
  <c r="R26"/>
  <c r="Q26"/>
  <c r="P26"/>
  <c r="O26"/>
  <c r="R25"/>
  <c r="Q25"/>
  <c r="P25"/>
  <c r="O25"/>
  <c r="R24"/>
  <c r="Q24"/>
  <c r="P24"/>
  <c r="O24"/>
  <c r="R23"/>
  <c r="Q23"/>
  <c r="P23"/>
  <c r="O23"/>
  <c r="R22"/>
  <c r="Q22"/>
  <c r="P22"/>
  <c r="O22"/>
  <c r="R21"/>
  <c r="Q21"/>
  <c r="P21"/>
  <c r="O21"/>
  <c r="R20"/>
  <c r="Q20"/>
  <c r="P20"/>
  <c r="O20"/>
  <c r="R19"/>
  <c r="Q19"/>
  <c r="P19"/>
  <c r="O19"/>
  <c r="R18"/>
  <c r="Q18"/>
  <c r="P18"/>
  <c r="O18"/>
  <c r="R17"/>
  <c r="Q17"/>
  <c r="P17"/>
  <c r="O17"/>
  <c r="R16"/>
  <c r="Q16"/>
  <c r="P16"/>
  <c r="O16"/>
  <c r="R15"/>
  <c r="Q15"/>
  <c r="P15"/>
  <c r="O15"/>
  <c r="R14"/>
  <c r="Q14"/>
  <c r="P14"/>
  <c r="O14"/>
  <c r="R13"/>
  <c r="Q13"/>
  <c r="P13"/>
  <c r="O13"/>
  <c r="R12"/>
  <c r="Q12"/>
  <c r="P12"/>
  <c r="O12"/>
  <c r="R11"/>
  <c r="Q11"/>
  <c r="P11"/>
  <c r="O11"/>
  <c r="R10"/>
  <c r="Q10"/>
  <c r="P10"/>
  <c r="O10"/>
  <c r="R9"/>
  <c r="Q9"/>
  <c r="P9"/>
  <c r="O9"/>
  <c r="R8"/>
  <c r="Q8"/>
  <c r="P8"/>
  <c r="O8"/>
  <c r="R123" i="40"/>
  <c r="Q122"/>
  <c r="P122"/>
  <c r="O122"/>
  <c r="R122" s="1"/>
  <c r="R121"/>
  <c r="R120"/>
  <c r="R119"/>
  <c r="R118"/>
  <c r="R116"/>
  <c r="R115"/>
  <c r="R114"/>
  <c r="Q113"/>
  <c r="P113"/>
  <c r="R113" s="1"/>
  <c r="R112"/>
  <c r="R111"/>
  <c r="Q110"/>
  <c r="P110"/>
  <c r="R110" s="1"/>
  <c r="O110"/>
  <c r="R109"/>
  <c r="R108"/>
  <c r="R107"/>
  <c r="R106"/>
  <c r="Q105"/>
  <c r="Q117" s="1"/>
  <c r="Q124" s="1"/>
  <c r="P105"/>
  <c r="P117" s="1"/>
  <c r="P124" s="1"/>
  <c r="O105"/>
  <c r="O117" s="1"/>
  <c r="R104"/>
  <c r="R103"/>
  <c r="R102"/>
  <c r="Q99"/>
  <c r="P99"/>
  <c r="O99"/>
  <c r="R99" s="1"/>
  <c r="R98"/>
  <c r="R97"/>
  <c r="R96"/>
  <c r="R95"/>
  <c r="R94"/>
  <c r="R93"/>
  <c r="R92"/>
  <c r="R91"/>
  <c r="R90"/>
  <c r="Q89"/>
  <c r="P89"/>
  <c r="R89" s="1"/>
  <c r="O89"/>
  <c r="R88"/>
  <c r="R87"/>
  <c r="R86"/>
  <c r="R85"/>
  <c r="Q84"/>
  <c r="Q100" s="1"/>
  <c r="P84"/>
  <c r="R84" s="1"/>
  <c r="O84"/>
  <c r="R83"/>
  <c r="R82"/>
  <c r="R81"/>
  <c r="R80"/>
  <c r="R79"/>
  <c r="R78"/>
  <c r="R77"/>
  <c r="Q75"/>
  <c r="P75"/>
  <c r="O75"/>
  <c r="R75" s="1"/>
  <c r="R74"/>
  <c r="R73"/>
  <c r="R72"/>
  <c r="R71"/>
  <c r="R70"/>
  <c r="R69"/>
  <c r="R68"/>
  <c r="R67"/>
  <c r="R66"/>
  <c r="R65"/>
  <c r="R64"/>
  <c r="R63"/>
  <c r="R62"/>
  <c r="Q61"/>
  <c r="P61"/>
  <c r="R61" s="1"/>
  <c r="O61"/>
  <c r="R60"/>
  <c r="R59"/>
  <c r="R58"/>
  <c r="R57"/>
  <c r="R56"/>
  <c r="R55"/>
  <c r="R54"/>
  <c r="R53"/>
  <c r="P51"/>
  <c r="O51"/>
  <c r="R51" s="1"/>
  <c r="R50"/>
  <c r="R49"/>
  <c r="R48"/>
  <c r="R47"/>
  <c r="R46"/>
  <c r="Q45"/>
  <c r="P45"/>
  <c r="R45" s="1"/>
  <c r="O45"/>
  <c r="R44"/>
  <c r="R43"/>
  <c r="R42"/>
  <c r="Q42"/>
  <c r="P42"/>
  <c r="O42"/>
  <c r="R41"/>
  <c r="R40"/>
  <c r="R39"/>
  <c r="R38"/>
  <c r="R37"/>
  <c r="R36"/>
  <c r="R35"/>
  <c r="Q34"/>
  <c r="P34"/>
  <c r="O34"/>
  <c r="R34" s="1"/>
  <c r="R33"/>
  <c r="R32"/>
  <c r="Q31"/>
  <c r="Q52" s="1"/>
  <c r="P31"/>
  <c r="O31"/>
  <c r="O52" s="1"/>
  <c r="R30"/>
  <c r="R29"/>
  <c r="R28"/>
  <c r="R27"/>
  <c r="Q25"/>
  <c r="P25"/>
  <c r="O25"/>
  <c r="R25" s="1"/>
  <c r="R24"/>
  <c r="R23"/>
  <c r="R22"/>
  <c r="R21"/>
  <c r="Q21"/>
  <c r="Q26" s="1"/>
  <c r="P21"/>
  <c r="P26" s="1"/>
  <c r="O21"/>
  <c r="R20"/>
  <c r="R19"/>
  <c r="R18"/>
  <c r="R17"/>
  <c r="R16"/>
  <c r="R15"/>
  <c r="R14"/>
  <c r="R13"/>
  <c r="R12"/>
  <c r="R11"/>
  <c r="R10"/>
  <c r="R9"/>
  <c r="R8"/>
  <c r="R123" i="38"/>
  <c r="Q122"/>
  <c r="P122"/>
  <c r="O122"/>
  <c r="R122" s="1"/>
  <c r="R121"/>
  <c r="R120"/>
  <c r="R119"/>
  <c r="R118"/>
  <c r="R116"/>
  <c r="R115"/>
  <c r="R114"/>
  <c r="Q113"/>
  <c r="P113"/>
  <c r="R113" s="1"/>
  <c r="R112"/>
  <c r="R111"/>
  <c r="Q110"/>
  <c r="P110"/>
  <c r="O110"/>
  <c r="R110" s="1"/>
  <c r="R109"/>
  <c r="R108"/>
  <c r="R107"/>
  <c r="R106"/>
  <c r="Q105"/>
  <c r="Q117" s="1"/>
  <c r="Q124" s="1"/>
  <c r="P105"/>
  <c r="P117" s="1"/>
  <c r="P124" s="1"/>
  <c r="O105"/>
  <c r="O117" s="1"/>
  <c r="R104"/>
  <c r="R103"/>
  <c r="R102"/>
  <c r="Q99"/>
  <c r="P99"/>
  <c r="O99"/>
  <c r="O100" s="1"/>
  <c r="R100" s="1"/>
  <c r="R98"/>
  <c r="R97"/>
  <c r="R96"/>
  <c r="R95"/>
  <c r="R94"/>
  <c r="R93"/>
  <c r="R92"/>
  <c r="R91"/>
  <c r="R90"/>
  <c r="R89"/>
  <c r="Q89"/>
  <c r="P89"/>
  <c r="O89"/>
  <c r="R88"/>
  <c r="R87"/>
  <c r="R86"/>
  <c r="R85"/>
  <c r="Q84"/>
  <c r="P84"/>
  <c r="O84"/>
  <c r="R83"/>
  <c r="R82"/>
  <c r="R81"/>
  <c r="R80"/>
  <c r="R79"/>
  <c r="R84" s="1"/>
  <c r="R78"/>
  <c r="R77"/>
  <c r="Q75"/>
  <c r="P75"/>
  <c r="O75"/>
  <c r="R75" s="1"/>
  <c r="R74"/>
  <c r="R73"/>
  <c r="R72"/>
  <c r="R71"/>
  <c r="R70"/>
  <c r="R69"/>
  <c r="R68"/>
  <c r="R67"/>
  <c r="R66"/>
  <c r="R65"/>
  <c r="R64"/>
  <c r="R63"/>
  <c r="R62"/>
  <c r="R61"/>
  <c r="Q61"/>
  <c r="P61"/>
  <c r="O61"/>
  <c r="R60"/>
  <c r="R59"/>
  <c r="R58"/>
  <c r="R57"/>
  <c r="R56"/>
  <c r="R55"/>
  <c r="R54"/>
  <c r="R53"/>
  <c r="R51"/>
  <c r="Q51"/>
  <c r="P51"/>
  <c r="O51"/>
  <c r="R50"/>
  <c r="R49"/>
  <c r="R48"/>
  <c r="R47"/>
  <c r="R46"/>
  <c r="Q45"/>
  <c r="P45"/>
  <c r="O45"/>
  <c r="R45" s="1"/>
  <c r="R44"/>
  <c r="R43"/>
  <c r="Q42"/>
  <c r="P42"/>
  <c r="O42"/>
  <c r="R42" s="1"/>
  <c r="R41"/>
  <c r="R40"/>
  <c r="R39"/>
  <c r="R38"/>
  <c r="R37"/>
  <c r="R36"/>
  <c r="R35"/>
  <c r="Q34"/>
  <c r="P34"/>
  <c r="O34"/>
  <c r="R34" s="1"/>
  <c r="R33"/>
  <c r="R32"/>
  <c r="R31"/>
  <c r="Q31"/>
  <c r="Q52" s="1"/>
  <c r="P31"/>
  <c r="P52" s="1"/>
  <c r="O31"/>
  <c r="O52" s="1"/>
  <c r="R52" s="1"/>
  <c r="R30"/>
  <c r="R29"/>
  <c r="R28"/>
  <c r="R27"/>
  <c r="R25"/>
  <c r="Q25"/>
  <c r="P25"/>
  <c r="O25"/>
  <c r="O26" s="1"/>
  <c r="R24"/>
  <c r="R23"/>
  <c r="R22"/>
  <c r="Q21"/>
  <c r="Q26" s="1"/>
  <c r="P21"/>
  <c r="P26" s="1"/>
  <c r="O21"/>
  <c r="R20"/>
  <c r="R19"/>
  <c r="R18"/>
  <c r="R17"/>
  <c r="R16"/>
  <c r="R15"/>
  <c r="R14"/>
  <c r="R13"/>
  <c r="R12"/>
  <c r="R11"/>
  <c r="R10"/>
  <c r="R9"/>
  <c r="R8"/>
  <c r="V50" i="39" l="1"/>
  <c r="V20" i="45"/>
  <c r="V50" s="1"/>
  <c r="S52" i="44"/>
  <c r="V21"/>
  <c r="V52" i="38"/>
  <c r="V52" i="44" s="1"/>
  <c r="S101" i="38"/>
  <c r="S69" i="39"/>
  <c r="O69" i="45"/>
  <c r="Q69"/>
  <c r="O70"/>
  <c r="Q70"/>
  <c r="O90"/>
  <c r="O97" s="1"/>
  <c r="O98" s="1"/>
  <c r="P125" i="44"/>
  <c r="R125" s="1"/>
  <c r="P69" i="45"/>
  <c r="R69"/>
  <c r="P70"/>
  <c r="R70"/>
  <c r="P90"/>
  <c r="P97" s="1"/>
  <c r="P98" s="1"/>
  <c r="S98" i="42"/>
  <c r="V98" s="1"/>
  <c r="V68"/>
  <c r="V34"/>
  <c r="V50"/>
  <c r="S98" i="39"/>
  <c r="V68"/>
  <c r="V68" i="45" s="1"/>
  <c r="V98" s="1"/>
  <c r="V90" i="39"/>
  <c r="T98"/>
  <c r="V26" i="40"/>
  <c r="V76" s="1"/>
  <c r="S101"/>
  <c r="S76"/>
  <c r="S69" i="42" s="1"/>
  <c r="T101" i="38"/>
  <c r="T125" s="1"/>
  <c r="T76"/>
  <c r="V26"/>
  <c r="V101"/>
  <c r="Q98" i="45"/>
  <c r="O97" i="42"/>
  <c r="R97" s="1"/>
  <c r="R90"/>
  <c r="Q50"/>
  <c r="Q69" s="1"/>
  <c r="Q68"/>
  <c r="Q98" s="1"/>
  <c r="O20"/>
  <c r="P34"/>
  <c r="P68" s="1"/>
  <c r="P98" s="1"/>
  <c r="R56"/>
  <c r="R67" s="1"/>
  <c r="R70" s="1"/>
  <c r="R14" i="39"/>
  <c r="O68"/>
  <c r="O50"/>
  <c r="O69" s="1"/>
  <c r="R20"/>
  <c r="P68"/>
  <c r="P98" s="1"/>
  <c r="O97"/>
  <c r="R97" s="1"/>
  <c r="R90"/>
  <c r="R34"/>
  <c r="Q50"/>
  <c r="Q69" s="1"/>
  <c r="Q68"/>
  <c r="Q98" s="1"/>
  <c r="R56"/>
  <c r="R67" s="1"/>
  <c r="R70" s="1"/>
  <c r="P50"/>
  <c r="P69" s="1"/>
  <c r="R100" i="40"/>
  <c r="O124"/>
  <c r="R124" s="1"/>
  <c r="R117"/>
  <c r="P101"/>
  <c r="P125" s="1"/>
  <c r="Q101"/>
  <c r="Q125" s="1"/>
  <c r="Q76"/>
  <c r="R52"/>
  <c r="P52"/>
  <c r="P76" s="1"/>
  <c r="O100"/>
  <c r="P100"/>
  <c r="O26"/>
  <c r="R105"/>
  <c r="R31"/>
  <c r="P76" i="38"/>
  <c r="P101"/>
  <c r="P125" s="1"/>
  <c r="Q101"/>
  <c r="Q125" s="1"/>
  <c r="Q76"/>
  <c r="O76"/>
  <c r="O101"/>
  <c r="R26"/>
  <c r="R76" s="1"/>
  <c r="R117"/>
  <c r="O124"/>
  <c r="R124" s="1"/>
  <c r="R99"/>
  <c r="R21"/>
  <c r="R105"/>
  <c r="D39" i="29"/>
  <c r="D26"/>
  <c r="D32" i="39"/>
  <c r="E32"/>
  <c r="G32"/>
  <c r="H32"/>
  <c r="I32"/>
  <c r="K32"/>
  <c r="L32"/>
  <c r="M32"/>
  <c r="C32"/>
  <c r="S76" i="44" l="1"/>
  <c r="S69" i="45" s="1"/>
  <c r="V69" i="42"/>
  <c r="S101" i="44"/>
  <c r="S125" s="1"/>
  <c r="V125" s="1"/>
  <c r="S125" i="38"/>
  <c r="V125" s="1"/>
  <c r="V76"/>
  <c r="V26" i="44"/>
  <c r="V98" i="39"/>
  <c r="V101" i="40"/>
  <c r="V101" i="44" s="1"/>
  <c r="S125" i="40"/>
  <c r="V125" s="1"/>
  <c r="R20" i="42"/>
  <c r="O68"/>
  <c r="O50"/>
  <c r="O69" s="1"/>
  <c r="P50"/>
  <c r="P69" s="1"/>
  <c r="R34"/>
  <c r="R50" i="39"/>
  <c r="R69" s="1"/>
  <c r="R68"/>
  <c r="O98"/>
  <c r="R98" s="1"/>
  <c r="R26" i="40"/>
  <c r="R76" s="1"/>
  <c r="O101"/>
  <c r="O76"/>
  <c r="R101" i="38"/>
  <c r="O125"/>
  <c r="R125" s="1"/>
  <c r="D40" i="29"/>
  <c r="D62" i="30"/>
  <c r="D40"/>
  <c r="E39" i="35"/>
  <c r="E40"/>
  <c r="E41"/>
  <c r="E42"/>
  <c r="E43"/>
  <c r="E44"/>
  <c r="E45"/>
  <c r="E46"/>
  <c r="E47"/>
  <c r="E48"/>
  <c r="E49"/>
  <c r="E38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H8" i="45"/>
  <c r="I8"/>
  <c r="K8"/>
  <c r="L8"/>
  <c r="M8"/>
  <c r="H9"/>
  <c r="I9"/>
  <c r="K9"/>
  <c r="L9"/>
  <c r="M9"/>
  <c r="H10"/>
  <c r="I10"/>
  <c r="K10"/>
  <c r="L10"/>
  <c r="M10"/>
  <c r="H11"/>
  <c r="I11"/>
  <c r="K11"/>
  <c r="L11"/>
  <c r="M11"/>
  <c r="H12"/>
  <c r="I12"/>
  <c r="K12"/>
  <c r="L12"/>
  <c r="M12"/>
  <c r="H13"/>
  <c r="I13"/>
  <c r="K13"/>
  <c r="L13"/>
  <c r="M13"/>
  <c r="H15"/>
  <c r="I15"/>
  <c r="K15"/>
  <c r="L15"/>
  <c r="M15"/>
  <c r="H16"/>
  <c r="I16"/>
  <c r="K16"/>
  <c r="L16"/>
  <c r="M16"/>
  <c r="H17"/>
  <c r="I17"/>
  <c r="K17"/>
  <c r="L17"/>
  <c r="M17"/>
  <c r="H18"/>
  <c r="I18"/>
  <c r="K18"/>
  <c r="L18"/>
  <c r="M18"/>
  <c r="H19"/>
  <c r="I19"/>
  <c r="K19"/>
  <c r="L19"/>
  <c r="M19"/>
  <c r="H21"/>
  <c r="I21"/>
  <c r="K21"/>
  <c r="L21"/>
  <c r="M21"/>
  <c r="H22"/>
  <c r="I22"/>
  <c r="K22"/>
  <c r="L22"/>
  <c r="M22"/>
  <c r="H24"/>
  <c r="I24"/>
  <c r="K24"/>
  <c r="L24"/>
  <c r="M24"/>
  <c r="H25"/>
  <c r="I25"/>
  <c r="K25"/>
  <c r="L25"/>
  <c r="M25"/>
  <c r="H26"/>
  <c r="I26"/>
  <c r="K26"/>
  <c r="L26"/>
  <c r="M26"/>
  <c r="H27"/>
  <c r="I27"/>
  <c r="K27"/>
  <c r="L27"/>
  <c r="M27"/>
  <c r="H28"/>
  <c r="I28"/>
  <c r="K28"/>
  <c r="L28"/>
  <c r="M28"/>
  <c r="H29"/>
  <c r="I29"/>
  <c r="K29"/>
  <c r="L29"/>
  <c r="M29"/>
  <c r="H30"/>
  <c r="I30"/>
  <c r="K30"/>
  <c r="L30"/>
  <c r="M30"/>
  <c r="H31"/>
  <c r="I31"/>
  <c r="K31"/>
  <c r="L31"/>
  <c r="M31"/>
  <c r="H33"/>
  <c r="I33"/>
  <c r="K33"/>
  <c r="L33"/>
  <c r="M33"/>
  <c r="H35"/>
  <c r="I35"/>
  <c r="K35"/>
  <c r="L35"/>
  <c r="M35"/>
  <c r="H36"/>
  <c r="I36"/>
  <c r="K36"/>
  <c r="L36"/>
  <c r="M36"/>
  <c r="H37"/>
  <c r="I37"/>
  <c r="K37"/>
  <c r="L37"/>
  <c r="M37"/>
  <c r="H38"/>
  <c r="I38"/>
  <c r="K38"/>
  <c r="L38"/>
  <c r="M38"/>
  <c r="H39"/>
  <c r="I39"/>
  <c r="K39"/>
  <c r="L39"/>
  <c r="M39"/>
  <c r="H40"/>
  <c r="I40"/>
  <c r="K40"/>
  <c r="L40"/>
  <c r="M40"/>
  <c r="H41"/>
  <c r="I41"/>
  <c r="K41"/>
  <c r="L41"/>
  <c r="M41"/>
  <c r="H42"/>
  <c r="I42"/>
  <c r="K42"/>
  <c r="L42"/>
  <c r="M42"/>
  <c r="H43"/>
  <c r="I43"/>
  <c r="K43"/>
  <c r="L43"/>
  <c r="M43"/>
  <c r="H44"/>
  <c r="I44"/>
  <c r="K44"/>
  <c r="L44"/>
  <c r="M44"/>
  <c r="H46"/>
  <c r="I46"/>
  <c r="K46"/>
  <c r="L46"/>
  <c r="M46"/>
  <c r="H47"/>
  <c r="I47"/>
  <c r="K47"/>
  <c r="L47"/>
  <c r="M47"/>
  <c r="H48"/>
  <c r="I48"/>
  <c r="K48"/>
  <c r="L48"/>
  <c r="M48"/>
  <c r="H51"/>
  <c r="I51"/>
  <c r="K51"/>
  <c r="L51"/>
  <c r="M51"/>
  <c r="H52"/>
  <c r="I52"/>
  <c r="K52"/>
  <c r="L52"/>
  <c r="M52"/>
  <c r="H53"/>
  <c r="I53"/>
  <c r="K53"/>
  <c r="L53"/>
  <c r="M53"/>
  <c r="H54"/>
  <c r="I54"/>
  <c r="K54"/>
  <c r="L54"/>
  <c r="M54"/>
  <c r="H55"/>
  <c r="I55"/>
  <c r="K55"/>
  <c r="L55"/>
  <c r="M55"/>
  <c r="H57"/>
  <c r="I57"/>
  <c r="K57"/>
  <c r="L57"/>
  <c r="M57"/>
  <c r="H58"/>
  <c r="I58"/>
  <c r="K58"/>
  <c r="L58"/>
  <c r="M58"/>
  <c r="H59"/>
  <c r="I59"/>
  <c r="K59"/>
  <c r="L59"/>
  <c r="M59"/>
  <c r="H60"/>
  <c r="I60"/>
  <c r="K60"/>
  <c r="L60"/>
  <c r="M60"/>
  <c r="H61"/>
  <c r="I61"/>
  <c r="K61"/>
  <c r="L61"/>
  <c r="M61"/>
  <c r="H63"/>
  <c r="I63"/>
  <c r="K63"/>
  <c r="L63"/>
  <c r="M63"/>
  <c r="H64"/>
  <c r="I64"/>
  <c r="K64"/>
  <c r="L64"/>
  <c r="M64"/>
  <c r="H65"/>
  <c r="I65"/>
  <c r="K65"/>
  <c r="L65"/>
  <c r="M65"/>
  <c r="H71"/>
  <c r="I71"/>
  <c r="K71"/>
  <c r="L71"/>
  <c r="M71"/>
  <c r="H72"/>
  <c r="I72"/>
  <c r="K72"/>
  <c r="L72"/>
  <c r="M72"/>
  <c r="H73"/>
  <c r="I73"/>
  <c r="K73"/>
  <c r="L73"/>
  <c r="M73"/>
  <c r="H75"/>
  <c r="I75"/>
  <c r="K75"/>
  <c r="L75"/>
  <c r="M75"/>
  <c r="H76"/>
  <c r="I76"/>
  <c r="K76"/>
  <c r="L76"/>
  <c r="M76"/>
  <c r="H77"/>
  <c r="I77"/>
  <c r="K77"/>
  <c r="L77"/>
  <c r="M77"/>
  <c r="H78"/>
  <c r="I78"/>
  <c r="K78"/>
  <c r="L78"/>
  <c r="M78"/>
  <c r="H80"/>
  <c r="I80"/>
  <c r="K80"/>
  <c r="L80"/>
  <c r="M80"/>
  <c r="H81"/>
  <c r="I81"/>
  <c r="K81"/>
  <c r="L81"/>
  <c r="M81"/>
  <c r="H82"/>
  <c r="I82"/>
  <c r="K82"/>
  <c r="L82"/>
  <c r="M82"/>
  <c r="H83"/>
  <c r="I83"/>
  <c r="K83"/>
  <c r="L83"/>
  <c r="M83"/>
  <c r="H85"/>
  <c r="I85"/>
  <c r="K85"/>
  <c r="L85"/>
  <c r="M85"/>
  <c r="H86"/>
  <c r="I86"/>
  <c r="K86"/>
  <c r="L86"/>
  <c r="M86"/>
  <c r="H87"/>
  <c r="I87"/>
  <c r="L87"/>
  <c r="M87"/>
  <c r="H88"/>
  <c r="I88"/>
  <c r="K88"/>
  <c r="L88"/>
  <c r="M88"/>
  <c r="H89"/>
  <c r="I89"/>
  <c r="K89"/>
  <c r="L89"/>
  <c r="M89"/>
  <c r="H91"/>
  <c r="I91"/>
  <c r="K91"/>
  <c r="L91"/>
  <c r="M91"/>
  <c r="H92"/>
  <c r="I92"/>
  <c r="K92"/>
  <c r="L92"/>
  <c r="M92"/>
  <c r="H93"/>
  <c r="I93"/>
  <c r="K93"/>
  <c r="L93"/>
  <c r="M93"/>
  <c r="H94"/>
  <c r="I94"/>
  <c r="K94"/>
  <c r="L94"/>
  <c r="M94"/>
  <c r="H95"/>
  <c r="I95"/>
  <c r="K95"/>
  <c r="L95"/>
  <c r="M95"/>
  <c r="H96"/>
  <c r="I96"/>
  <c r="K96"/>
  <c r="L96"/>
  <c r="M96"/>
  <c r="G9"/>
  <c r="G10"/>
  <c r="G11"/>
  <c r="G12"/>
  <c r="G13"/>
  <c r="G15"/>
  <c r="G16"/>
  <c r="G17"/>
  <c r="G18"/>
  <c r="G19"/>
  <c r="G21"/>
  <c r="G22"/>
  <c r="G24"/>
  <c r="G25"/>
  <c r="G26"/>
  <c r="G27"/>
  <c r="G28"/>
  <c r="G29"/>
  <c r="G30"/>
  <c r="G31"/>
  <c r="G33"/>
  <c r="G35"/>
  <c r="G36"/>
  <c r="G37"/>
  <c r="G38"/>
  <c r="G39"/>
  <c r="G40"/>
  <c r="G41"/>
  <c r="G42"/>
  <c r="G43"/>
  <c r="G44"/>
  <c r="G46"/>
  <c r="G47"/>
  <c r="G48"/>
  <c r="G51"/>
  <c r="G52"/>
  <c r="G53"/>
  <c r="G54"/>
  <c r="G55"/>
  <c r="G57"/>
  <c r="G58"/>
  <c r="G59"/>
  <c r="G60"/>
  <c r="G61"/>
  <c r="G63"/>
  <c r="G64"/>
  <c r="G65"/>
  <c r="G71"/>
  <c r="G72"/>
  <c r="G73"/>
  <c r="G75"/>
  <c r="G76"/>
  <c r="G77"/>
  <c r="G78"/>
  <c r="G80"/>
  <c r="G81"/>
  <c r="G82"/>
  <c r="G83"/>
  <c r="G85"/>
  <c r="G86"/>
  <c r="G88"/>
  <c r="G89"/>
  <c r="G91"/>
  <c r="G92"/>
  <c r="G93"/>
  <c r="G94"/>
  <c r="G95"/>
  <c r="G96"/>
  <c r="G8"/>
  <c r="N96" i="42"/>
  <c r="N95"/>
  <c r="N94"/>
  <c r="N93"/>
  <c r="N92"/>
  <c r="N91"/>
  <c r="N89"/>
  <c r="N88"/>
  <c r="N87"/>
  <c r="N86"/>
  <c r="N85"/>
  <c r="M84"/>
  <c r="L84"/>
  <c r="K84"/>
  <c r="N83"/>
  <c r="N82"/>
  <c r="N81"/>
  <c r="N80"/>
  <c r="M79"/>
  <c r="L79"/>
  <c r="K79"/>
  <c r="N78"/>
  <c r="N77"/>
  <c r="N76"/>
  <c r="N75"/>
  <c r="M74"/>
  <c r="L74"/>
  <c r="K74"/>
  <c r="N73"/>
  <c r="N72"/>
  <c r="N71"/>
  <c r="M66"/>
  <c r="L66"/>
  <c r="N66" s="1"/>
  <c r="K66"/>
  <c r="N65"/>
  <c r="N64"/>
  <c r="N63"/>
  <c r="M62"/>
  <c r="L62"/>
  <c r="K62"/>
  <c r="N61"/>
  <c r="N60"/>
  <c r="N59"/>
  <c r="N58"/>
  <c r="N57"/>
  <c r="M56"/>
  <c r="L56"/>
  <c r="K56"/>
  <c r="K67" s="1"/>
  <c r="N55"/>
  <c r="N54"/>
  <c r="N53"/>
  <c r="N52"/>
  <c r="N51"/>
  <c r="M49"/>
  <c r="L49"/>
  <c r="K49"/>
  <c r="N48"/>
  <c r="N47"/>
  <c r="N46"/>
  <c r="M45"/>
  <c r="L45"/>
  <c r="K45"/>
  <c r="N44"/>
  <c r="N43"/>
  <c r="N42"/>
  <c r="N41"/>
  <c r="N40"/>
  <c r="N39"/>
  <c r="N38"/>
  <c r="N37"/>
  <c r="N36"/>
  <c r="N35"/>
  <c r="N33"/>
  <c r="M32"/>
  <c r="M32" i="45" s="1"/>
  <c r="L32" i="42"/>
  <c r="K32"/>
  <c r="K32" i="45" s="1"/>
  <c r="N31" i="42"/>
  <c r="N30"/>
  <c r="N29"/>
  <c r="N28"/>
  <c r="N27"/>
  <c r="N26"/>
  <c r="N25"/>
  <c r="N24"/>
  <c r="M23"/>
  <c r="L23"/>
  <c r="K23"/>
  <c r="N22"/>
  <c r="N21"/>
  <c r="N19"/>
  <c r="N18"/>
  <c r="N17"/>
  <c r="N16"/>
  <c r="N15"/>
  <c r="M14"/>
  <c r="M20" s="1"/>
  <c r="L14"/>
  <c r="L20" s="1"/>
  <c r="K14"/>
  <c r="K20" s="1"/>
  <c r="N13"/>
  <c r="N12"/>
  <c r="N12" i="45" s="1"/>
  <c r="N11" i="42"/>
  <c r="N10"/>
  <c r="N9"/>
  <c r="N8"/>
  <c r="V76" i="44" l="1"/>
  <c r="V69" i="45" s="1"/>
  <c r="V69" i="39"/>
  <c r="R68" i="42"/>
  <c r="O98"/>
  <c r="R98" s="1"/>
  <c r="R50"/>
  <c r="R69" s="1"/>
  <c r="R101" i="40"/>
  <c r="O125"/>
  <c r="R125" s="1"/>
  <c r="K90" i="42"/>
  <c r="N79"/>
  <c r="N56"/>
  <c r="L67"/>
  <c r="K50"/>
  <c r="N23"/>
  <c r="N45"/>
  <c r="M67"/>
  <c r="M90"/>
  <c r="M97" s="1"/>
  <c r="K34"/>
  <c r="M34"/>
  <c r="M68" s="1"/>
  <c r="N32"/>
  <c r="L32" i="45"/>
  <c r="N49" i="42"/>
  <c r="N62"/>
  <c r="N74"/>
  <c r="N84"/>
  <c r="K68"/>
  <c r="N20"/>
  <c r="K97"/>
  <c r="N14"/>
  <c r="L34"/>
  <c r="L68" s="1"/>
  <c r="L90"/>
  <c r="L97" s="1"/>
  <c r="M98" l="1"/>
  <c r="N67"/>
  <c r="M50"/>
  <c r="L50"/>
  <c r="L98"/>
  <c r="N90"/>
  <c r="K98"/>
  <c r="N98" s="1"/>
  <c r="N68"/>
  <c r="N34"/>
  <c r="N50" s="1"/>
  <c r="N97"/>
  <c r="N96" i="39" l="1"/>
  <c r="N96" i="45" s="1"/>
  <c r="N95" i="39"/>
  <c r="N95" i="45" s="1"/>
  <c r="N94" i="39"/>
  <c r="N94" i="45" s="1"/>
  <c r="N93" i="39"/>
  <c r="N93" i="45" s="1"/>
  <c r="N92" i="39"/>
  <c r="N92" i="45" s="1"/>
  <c r="N91" i="39"/>
  <c r="N91" i="45" s="1"/>
  <c r="N89" i="39"/>
  <c r="N89" i="45" s="1"/>
  <c r="N88" i="39"/>
  <c r="N88" i="45" s="1"/>
  <c r="N87" i="39"/>
  <c r="N86"/>
  <c r="N86" i="45" s="1"/>
  <c r="N85" i="39"/>
  <c r="N85" i="45" s="1"/>
  <c r="M84" i="39"/>
  <c r="M84" i="45" s="1"/>
  <c r="L84" i="39"/>
  <c r="L84" i="45" s="1"/>
  <c r="K84" i="39"/>
  <c r="N83"/>
  <c r="N83" i="45" s="1"/>
  <c r="N82" i="39"/>
  <c r="N82" i="45" s="1"/>
  <c r="N81" i="39"/>
  <c r="N81" i="45" s="1"/>
  <c r="N80" i="39"/>
  <c r="N80" i="45" s="1"/>
  <c r="M79" i="39"/>
  <c r="M79" i="45" s="1"/>
  <c r="L79" i="39"/>
  <c r="K79"/>
  <c r="K79" i="45" s="1"/>
  <c r="N78" i="39"/>
  <c r="N78" i="45" s="1"/>
  <c r="N77" i="39"/>
  <c r="N77" i="45" s="1"/>
  <c r="N76" i="39"/>
  <c r="N76" i="45" s="1"/>
  <c r="N75" i="39"/>
  <c r="N75" i="45" s="1"/>
  <c r="M74" i="39"/>
  <c r="L74"/>
  <c r="K74"/>
  <c r="N73"/>
  <c r="N73" i="45" s="1"/>
  <c r="N72" i="39"/>
  <c r="N72" i="45" s="1"/>
  <c r="N71" i="39"/>
  <c r="N71" i="45" s="1"/>
  <c r="M66" i="39"/>
  <c r="M66" i="45" s="1"/>
  <c r="L66" i="39"/>
  <c r="K66"/>
  <c r="K66" i="45" s="1"/>
  <c r="N65" i="39"/>
  <c r="N65" i="45" s="1"/>
  <c r="N64" i="39"/>
  <c r="N64" i="45" s="1"/>
  <c r="N63" i="39"/>
  <c r="N63" i="45" s="1"/>
  <c r="M62" i="39"/>
  <c r="M62" i="45" s="1"/>
  <c r="L62" i="39"/>
  <c r="L62" i="45" s="1"/>
  <c r="K62" i="39"/>
  <c r="N61"/>
  <c r="N61" i="45" s="1"/>
  <c r="N60" i="39"/>
  <c r="N60" i="45" s="1"/>
  <c r="N59" i="39"/>
  <c r="N59" i="45" s="1"/>
  <c r="N58" i="39"/>
  <c r="N58" i="45" s="1"/>
  <c r="N57" i="39"/>
  <c r="N57" i="45" s="1"/>
  <c r="M56" i="39"/>
  <c r="L56"/>
  <c r="K56"/>
  <c r="K67" s="1"/>
  <c r="N55"/>
  <c r="N55" i="45" s="1"/>
  <c r="N54" i="39"/>
  <c r="N54" i="45" s="1"/>
  <c r="N53" i="39"/>
  <c r="N53" i="45" s="1"/>
  <c r="N52" i="39"/>
  <c r="N52" i="45" s="1"/>
  <c r="N51" i="39"/>
  <c r="N51" i="45" s="1"/>
  <c r="M49" i="39"/>
  <c r="M49" i="45" s="1"/>
  <c r="L49" i="39"/>
  <c r="K49"/>
  <c r="K49" i="45" s="1"/>
  <c r="N48" i="39"/>
  <c r="N48" i="45" s="1"/>
  <c r="N47" i="39"/>
  <c r="N47" i="45" s="1"/>
  <c r="N46" i="39"/>
  <c r="N46" i="45" s="1"/>
  <c r="M45" i="39"/>
  <c r="M45" i="45" s="1"/>
  <c r="L45" i="39"/>
  <c r="L45" i="45" s="1"/>
  <c r="K45" i="39"/>
  <c r="N44"/>
  <c r="N44" i="45" s="1"/>
  <c r="N43" i="39"/>
  <c r="N43" i="45" s="1"/>
  <c r="N42" i="39"/>
  <c r="N42" i="45" s="1"/>
  <c r="N41" i="39"/>
  <c r="N41" i="45" s="1"/>
  <c r="N40" i="39"/>
  <c r="N40" i="45" s="1"/>
  <c r="N39" i="39"/>
  <c r="N39" i="45" s="1"/>
  <c r="N38" i="39"/>
  <c r="N38" i="45" s="1"/>
  <c r="N37" i="39"/>
  <c r="N37" i="45" s="1"/>
  <c r="N36" i="39"/>
  <c r="N36" i="45" s="1"/>
  <c r="N35" i="39"/>
  <c r="N35" i="45" s="1"/>
  <c r="N33" i="39"/>
  <c r="N31"/>
  <c r="N31" i="45" s="1"/>
  <c r="N30" i="39"/>
  <c r="N30" i="45" s="1"/>
  <c r="N29" i="39"/>
  <c r="N29" i="45" s="1"/>
  <c r="N28" i="39"/>
  <c r="N28" i="45" s="1"/>
  <c r="N27" i="39"/>
  <c r="N26"/>
  <c r="N26" i="45" s="1"/>
  <c r="N25" i="39"/>
  <c r="N25" i="45" s="1"/>
  <c r="N24" i="39"/>
  <c r="N24" i="45" s="1"/>
  <c r="M23" i="39"/>
  <c r="L23"/>
  <c r="K23"/>
  <c r="N22"/>
  <c r="N22" i="45" s="1"/>
  <c r="N21" i="39"/>
  <c r="N21" i="45" s="1"/>
  <c r="N19" i="39"/>
  <c r="N19" i="45" s="1"/>
  <c r="N18" i="39"/>
  <c r="N18" i="45" s="1"/>
  <c r="N17" i="39"/>
  <c r="N17" i="45" s="1"/>
  <c r="N16" i="39"/>
  <c r="N16" i="45" s="1"/>
  <c r="N15" i="39"/>
  <c r="N15" i="45" s="1"/>
  <c r="M14" i="39"/>
  <c r="L14"/>
  <c r="K14"/>
  <c r="N13"/>
  <c r="N13" i="45" s="1"/>
  <c r="N11" i="39"/>
  <c r="N11" i="45" s="1"/>
  <c r="N10" i="39"/>
  <c r="N10" i="45" s="1"/>
  <c r="N9" i="39"/>
  <c r="N9" i="45" s="1"/>
  <c r="N8" i="39"/>
  <c r="G9" i="44"/>
  <c r="H9"/>
  <c r="I9"/>
  <c r="K9"/>
  <c r="L9"/>
  <c r="M9"/>
  <c r="G10"/>
  <c r="H10"/>
  <c r="I10"/>
  <c r="K10"/>
  <c r="L10"/>
  <c r="M10"/>
  <c r="G11"/>
  <c r="H11"/>
  <c r="I11"/>
  <c r="K11"/>
  <c r="L11"/>
  <c r="M11"/>
  <c r="G12"/>
  <c r="H12"/>
  <c r="I12"/>
  <c r="K12"/>
  <c r="L12"/>
  <c r="M12"/>
  <c r="G13"/>
  <c r="H13"/>
  <c r="I13"/>
  <c r="K13"/>
  <c r="L13"/>
  <c r="M13"/>
  <c r="G14"/>
  <c r="H14"/>
  <c r="I14"/>
  <c r="K14"/>
  <c r="L14"/>
  <c r="M14"/>
  <c r="G15"/>
  <c r="H15"/>
  <c r="I15"/>
  <c r="K15"/>
  <c r="L15"/>
  <c r="M15"/>
  <c r="G16"/>
  <c r="H16"/>
  <c r="I16"/>
  <c r="K16"/>
  <c r="L16"/>
  <c r="M16"/>
  <c r="G17"/>
  <c r="H17"/>
  <c r="I17"/>
  <c r="K17"/>
  <c r="L17"/>
  <c r="M17"/>
  <c r="G18"/>
  <c r="H18"/>
  <c r="I18"/>
  <c r="K18"/>
  <c r="L18"/>
  <c r="M18"/>
  <c r="G19"/>
  <c r="H19"/>
  <c r="I19"/>
  <c r="K19"/>
  <c r="L19"/>
  <c r="M19"/>
  <c r="G20"/>
  <c r="H20"/>
  <c r="I20"/>
  <c r="K20"/>
  <c r="L20"/>
  <c r="M20"/>
  <c r="G22"/>
  <c r="H22"/>
  <c r="I22"/>
  <c r="K22"/>
  <c r="L22"/>
  <c r="M22"/>
  <c r="G23"/>
  <c r="H23"/>
  <c r="I23"/>
  <c r="K23"/>
  <c r="L23"/>
  <c r="M23"/>
  <c r="G24"/>
  <c r="H24"/>
  <c r="I24"/>
  <c r="K24"/>
  <c r="L24"/>
  <c r="M24"/>
  <c r="G27"/>
  <c r="H27"/>
  <c r="I27"/>
  <c r="K27"/>
  <c r="L27"/>
  <c r="M27"/>
  <c r="G28"/>
  <c r="H28"/>
  <c r="I28"/>
  <c r="K28"/>
  <c r="L28"/>
  <c r="M28"/>
  <c r="G29"/>
  <c r="H29"/>
  <c r="I29"/>
  <c r="K29"/>
  <c r="L29"/>
  <c r="M29"/>
  <c r="G30"/>
  <c r="H30"/>
  <c r="I30"/>
  <c r="K30"/>
  <c r="L30"/>
  <c r="M30"/>
  <c r="G32"/>
  <c r="H32"/>
  <c r="I32"/>
  <c r="K32"/>
  <c r="L32"/>
  <c r="M32"/>
  <c r="G33"/>
  <c r="H33"/>
  <c r="I33"/>
  <c r="K33"/>
  <c r="L33"/>
  <c r="M33"/>
  <c r="G35"/>
  <c r="H35"/>
  <c r="I35"/>
  <c r="K35"/>
  <c r="L35"/>
  <c r="M35"/>
  <c r="G36"/>
  <c r="H36"/>
  <c r="I36"/>
  <c r="K36"/>
  <c r="L36"/>
  <c r="M36"/>
  <c r="G37"/>
  <c r="H37"/>
  <c r="I37"/>
  <c r="K37"/>
  <c r="L37"/>
  <c r="M37"/>
  <c r="G38"/>
  <c r="H38"/>
  <c r="I38"/>
  <c r="K38"/>
  <c r="L38"/>
  <c r="M38"/>
  <c r="G39"/>
  <c r="H39"/>
  <c r="I39"/>
  <c r="K39"/>
  <c r="L39"/>
  <c r="M39"/>
  <c r="G40"/>
  <c r="H40"/>
  <c r="I40"/>
  <c r="K40"/>
  <c r="L40"/>
  <c r="M40"/>
  <c r="G41"/>
  <c r="H41"/>
  <c r="I41"/>
  <c r="K41"/>
  <c r="L41"/>
  <c r="M41"/>
  <c r="G43"/>
  <c r="H43"/>
  <c r="I43"/>
  <c r="K43"/>
  <c r="L43"/>
  <c r="M43"/>
  <c r="G44"/>
  <c r="H44"/>
  <c r="I44"/>
  <c r="K44"/>
  <c r="L44"/>
  <c r="M44"/>
  <c r="G46"/>
  <c r="H46"/>
  <c r="I46"/>
  <c r="K46"/>
  <c r="L46"/>
  <c r="M46"/>
  <c r="G47"/>
  <c r="H47"/>
  <c r="I47"/>
  <c r="K47"/>
  <c r="L47"/>
  <c r="M47"/>
  <c r="G48"/>
  <c r="H48"/>
  <c r="I48"/>
  <c r="K48"/>
  <c r="L48"/>
  <c r="M48"/>
  <c r="G49"/>
  <c r="H49"/>
  <c r="I49"/>
  <c r="K49"/>
  <c r="L49"/>
  <c r="M49"/>
  <c r="G50"/>
  <c r="H50"/>
  <c r="I50"/>
  <c r="K50"/>
  <c r="L50"/>
  <c r="M50"/>
  <c r="G53"/>
  <c r="H53"/>
  <c r="I53"/>
  <c r="K53"/>
  <c r="L53"/>
  <c r="M53"/>
  <c r="G54"/>
  <c r="H54"/>
  <c r="I54"/>
  <c r="K54"/>
  <c r="L54"/>
  <c r="M54"/>
  <c r="G55"/>
  <c r="H55"/>
  <c r="I55"/>
  <c r="K55"/>
  <c r="L55"/>
  <c r="M55"/>
  <c r="G56"/>
  <c r="H56"/>
  <c r="I56"/>
  <c r="K56"/>
  <c r="L56"/>
  <c r="M56"/>
  <c r="G57"/>
  <c r="H57"/>
  <c r="I57"/>
  <c r="K57"/>
  <c r="L57"/>
  <c r="M57"/>
  <c r="G58"/>
  <c r="H58"/>
  <c r="I58"/>
  <c r="K58"/>
  <c r="L58"/>
  <c r="M58"/>
  <c r="G59"/>
  <c r="H59"/>
  <c r="I59"/>
  <c r="K59"/>
  <c r="L59"/>
  <c r="M59"/>
  <c r="G60"/>
  <c r="H60"/>
  <c r="I60"/>
  <c r="K60"/>
  <c r="L60"/>
  <c r="M60"/>
  <c r="G62"/>
  <c r="H62"/>
  <c r="I62"/>
  <c r="K62"/>
  <c r="L62"/>
  <c r="M62"/>
  <c r="G63"/>
  <c r="H63"/>
  <c r="I63"/>
  <c r="K63"/>
  <c r="L63"/>
  <c r="M63"/>
  <c r="G64"/>
  <c r="H64"/>
  <c r="I64"/>
  <c r="K64"/>
  <c r="L64"/>
  <c r="M64"/>
  <c r="G65"/>
  <c r="H65"/>
  <c r="I65"/>
  <c r="K65"/>
  <c r="L65"/>
  <c r="M65"/>
  <c r="G66"/>
  <c r="H66"/>
  <c r="I66"/>
  <c r="K66"/>
  <c r="L66"/>
  <c r="M66"/>
  <c r="G67"/>
  <c r="H67"/>
  <c r="I67"/>
  <c r="K67"/>
  <c r="L67"/>
  <c r="M67"/>
  <c r="G68"/>
  <c r="H68"/>
  <c r="I68"/>
  <c r="K68"/>
  <c r="L68"/>
  <c r="M68"/>
  <c r="G69"/>
  <c r="H69"/>
  <c r="I69"/>
  <c r="K69"/>
  <c r="L69"/>
  <c r="M69"/>
  <c r="G70"/>
  <c r="H70"/>
  <c r="I70"/>
  <c r="K70"/>
  <c r="L70"/>
  <c r="M70"/>
  <c r="G71"/>
  <c r="H71"/>
  <c r="I71"/>
  <c r="K71"/>
  <c r="L71"/>
  <c r="M71"/>
  <c r="G72"/>
  <c r="H72"/>
  <c r="I72"/>
  <c r="K72"/>
  <c r="L72"/>
  <c r="M72"/>
  <c r="G73"/>
  <c r="H73"/>
  <c r="I73"/>
  <c r="K73"/>
  <c r="L73"/>
  <c r="M73"/>
  <c r="G74"/>
  <c r="H74"/>
  <c r="I74"/>
  <c r="K74"/>
  <c r="L74"/>
  <c r="M74"/>
  <c r="G77"/>
  <c r="H77"/>
  <c r="I77"/>
  <c r="K77"/>
  <c r="L77"/>
  <c r="M77"/>
  <c r="G78"/>
  <c r="H78"/>
  <c r="I78"/>
  <c r="K78"/>
  <c r="L78"/>
  <c r="M78"/>
  <c r="G79"/>
  <c r="H79"/>
  <c r="I79"/>
  <c r="K79"/>
  <c r="L79"/>
  <c r="M79"/>
  <c r="G80"/>
  <c r="H80"/>
  <c r="I80"/>
  <c r="K80"/>
  <c r="L80"/>
  <c r="M80"/>
  <c r="G81"/>
  <c r="H81"/>
  <c r="I81"/>
  <c r="K81"/>
  <c r="L81"/>
  <c r="M81"/>
  <c r="G82"/>
  <c r="H82"/>
  <c r="I82"/>
  <c r="K82"/>
  <c r="L82"/>
  <c r="M82"/>
  <c r="G83"/>
  <c r="H83"/>
  <c r="I83"/>
  <c r="K83"/>
  <c r="L83"/>
  <c r="M83"/>
  <c r="G85"/>
  <c r="H85"/>
  <c r="I85"/>
  <c r="K85"/>
  <c r="L85"/>
  <c r="M85"/>
  <c r="G86"/>
  <c r="H86"/>
  <c r="I86"/>
  <c r="K86"/>
  <c r="L86"/>
  <c r="M86"/>
  <c r="G87"/>
  <c r="H87"/>
  <c r="I87"/>
  <c r="K87"/>
  <c r="L87"/>
  <c r="M87"/>
  <c r="G88"/>
  <c r="H88"/>
  <c r="I88"/>
  <c r="K88"/>
  <c r="L88"/>
  <c r="M88"/>
  <c r="G90"/>
  <c r="H90"/>
  <c r="I90"/>
  <c r="K90"/>
  <c r="L90"/>
  <c r="M90"/>
  <c r="G91"/>
  <c r="H91"/>
  <c r="I91"/>
  <c r="K91"/>
  <c r="L91"/>
  <c r="M91"/>
  <c r="G92"/>
  <c r="H92"/>
  <c r="I92"/>
  <c r="K92"/>
  <c r="L92"/>
  <c r="M92"/>
  <c r="G93"/>
  <c r="H93"/>
  <c r="I93"/>
  <c r="K93"/>
  <c r="L93"/>
  <c r="M93"/>
  <c r="G94"/>
  <c r="H94"/>
  <c r="I94"/>
  <c r="K94"/>
  <c r="L94"/>
  <c r="M94"/>
  <c r="G95"/>
  <c r="H95"/>
  <c r="I95"/>
  <c r="K95"/>
  <c r="L95"/>
  <c r="M95"/>
  <c r="G96"/>
  <c r="H96"/>
  <c r="I96"/>
  <c r="K96"/>
  <c r="L96"/>
  <c r="M96"/>
  <c r="G97"/>
  <c r="H97"/>
  <c r="I97"/>
  <c r="K97"/>
  <c r="L97"/>
  <c r="M97"/>
  <c r="G98"/>
  <c r="H98"/>
  <c r="I98"/>
  <c r="K98"/>
  <c r="L98"/>
  <c r="M98"/>
  <c r="G102"/>
  <c r="H102"/>
  <c r="I102"/>
  <c r="K102"/>
  <c r="L102"/>
  <c r="M102"/>
  <c r="G103"/>
  <c r="H103"/>
  <c r="I103"/>
  <c r="K103"/>
  <c r="L103"/>
  <c r="M103"/>
  <c r="G104"/>
  <c r="H104"/>
  <c r="I104"/>
  <c r="K104"/>
  <c r="L104"/>
  <c r="M104"/>
  <c r="G106"/>
  <c r="H106"/>
  <c r="I106"/>
  <c r="K106"/>
  <c r="L106"/>
  <c r="M106"/>
  <c r="G107"/>
  <c r="H107"/>
  <c r="I107"/>
  <c r="K107"/>
  <c r="L107"/>
  <c r="M107"/>
  <c r="G108"/>
  <c r="H108"/>
  <c r="I108"/>
  <c r="K108"/>
  <c r="L108"/>
  <c r="M108"/>
  <c r="G109"/>
  <c r="H109"/>
  <c r="I109"/>
  <c r="K109"/>
  <c r="L109"/>
  <c r="M109"/>
  <c r="G111"/>
  <c r="H111"/>
  <c r="I111"/>
  <c r="K111"/>
  <c r="L111"/>
  <c r="M111"/>
  <c r="G112"/>
  <c r="H112"/>
  <c r="I112"/>
  <c r="K112"/>
  <c r="L112"/>
  <c r="M112"/>
  <c r="G114"/>
  <c r="H114"/>
  <c r="I114"/>
  <c r="K114"/>
  <c r="L114"/>
  <c r="M114"/>
  <c r="G115"/>
  <c r="H115"/>
  <c r="I115"/>
  <c r="K115"/>
  <c r="L115"/>
  <c r="M115"/>
  <c r="G116"/>
  <c r="H116"/>
  <c r="I116"/>
  <c r="K116"/>
  <c r="L116"/>
  <c r="M116"/>
  <c r="G118"/>
  <c r="H118"/>
  <c r="I118"/>
  <c r="K118"/>
  <c r="L118"/>
  <c r="M118"/>
  <c r="G119"/>
  <c r="H119"/>
  <c r="I119"/>
  <c r="K119"/>
  <c r="L119"/>
  <c r="M119"/>
  <c r="G120"/>
  <c r="H120"/>
  <c r="I120"/>
  <c r="K120"/>
  <c r="L120"/>
  <c r="M120"/>
  <c r="G121"/>
  <c r="H121"/>
  <c r="I121"/>
  <c r="K121"/>
  <c r="L121"/>
  <c r="M121"/>
  <c r="G123"/>
  <c r="H123"/>
  <c r="I123"/>
  <c r="K123"/>
  <c r="L123"/>
  <c r="M123"/>
  <c r="H8"/>
  <c r="I8"/>
  <c r="K8"/>
  <c r="L8"/>
  <c r="M8"/>
  <c r="G8"/>
  <c r="M56" i="45" l="1"/>
  <c r="M67" s="1"/>
  <c r="M67" i="39"/>
  <c r="M70" s="1"/>
  <c r="L56" i="45"/>
  <c r="L67" i="39"/>
  <c r="L70" s="1"/>
  <c r="N14"/>
  <c r="N14" i="45" s="1"/>
  <c r="N8"/>
  <c r="L20" i="39"/>
  <c r="L50" s="1"/>
  <c r="L14" i="45"/>
  <c r="L34" i="39"/>
  <c r="L34" i="45" s="1"/>
  <c r="L23"/>
  <c r="N33"/>
  <c r="N45" i="39"/>
  <c r="N45" i="45" s="1"/>
  <c r="K45"/>
  <c r="N66" i="39"/>
  <c r="N66" i="45" s="1"/>
  <c r="L66"/>
  <c r="K90" i="39"/>
  <c r="K74" i="45"/>
  <c r="M90" i="39"/>
  <c r="M97" s="1"/>
  <c r="M74" i="45"/>
  <c r="M90" s="1"/>
  <c r="M97" s="1"/>
  <c r="N79" i="39"/>
  <c r="N79" i="45" s="1"/>
  <c r="L79"/>
  <c r="N84" i="39"/>
  <c r="N84" i="45" s="1"/>
  <c r="K84"/>
  <c r="K20" i="39"/>
  <c r="K68" s="1"/>
  <c r="K68" i="45" s="1"/>
  <c r="K14"/>
  <c r="M20" i="39"/>
  <c r="M14" i="45"/>
  <c r="N23" i="39"/>
  <c r="N23" i="45" s="1"/>
  <c r="K34" i="39"/>
  <c r="K34" i="45" s="1"/>
  <c r="K23"/>
  <c r="M34" i="39"/>
  <c r="M34" i="45" s="1"/>
  <c r="M23"/>
  <c r="N32" i="39"/>
  <c r="N32" i="45" s="1"/>
  <c r="N27"/>
  <c r="N49" i="39"/>
  <c r="N49" i="45" s="1"/>
  <c r="L49"/>
  <c r="N56" i="39"/>
  <c r="K56" i="45"/>
  <c r="N62" i="39"/>
  <c r="N62" i="45" s="1"/>
  <c r="K62"/>
  <c r="N74" i="39"/>
  <c r="N74" i="45" s="1"/>
  <c r="L74"/>
  <c r="L90" s="1"/>
  <c r="L97" s="1"/>
  <c r="K97" i="39"/>
  <c r="L90"/>
  <c r="L97" s="1"/>
  <c r="N123" i="40"/>
  <c r="M122"/>
  <c r="L122"/>
  <c r="K122"/>
  <c r="N122" s="1"/>
  <c r="N121"/>
  <c r="N120"/>
  <c r="N119"/>
  <c r="N118"/>
  <c r="N116"/>
  <c r="N115"/>
  <c r="N114"/>
  <c r="M113"/>
  <c r="L113"/>
  <c r="N112"/>
  <c r="N111"/>
  <c r="M110"/>
  <c r="L110"/>
  <c r="K110"/>
  <c r="N109"/>
  <c r="N108"/>
  <c r="N107"/>
  <c r="N106"/>
  <c r="M105"/>
  <c r="L105"/>
  <c r="K105"/>
  <c r="N104"/>
  <c r="N103"/>
  <c r="N102"/>
  <c r="M99"/>
  <c r="L99"/>
  <c r="K99"/>
  <c r="N98"/>
  <c r="N97"/>
  <c r="N96"/>
  <c r="N95"/>
  <c r="N94"/>
  <c r="N93"/>
  <c r="N92"/>
  <c r="N91"/>
  <c r="N90"/>
  <c r="M89"/>
  <c r="L89"/>
  <c r="K89"/>
  <c r="N88"/>
  <c r="N87"/>
  <c r="N86"/>
  <c r="N85"/>
  <c r="M84"/>
  <c r="L84"/>
  <c r="K84"/>
  <c r="N83"/>
  <c r="N82"/>
  <c r="N81"/>
  <c r="N80"/>
  <c r="N79"/>
  <c r="N78"/>
  <c r="N77"/>
  <c r="M75"/>
  <c r="L75"/>
  <c r="K75"/>
  <c r="N75" s="1"/>
  <c r="N74"/>
  <c r="N73"/>
  <c r="N72"/>
  <c r="N71"/>
  <c r="N70"/>
  <c r="N69"/>
  <c r="N68"/>
  <c r="N67"/>
  <c r="N66"/>
  <c r="N65"/>
  <c r="N64"/>
  <c r="N63"/>
  <c r="N62"/>
  <c r="M61"/>
  <c r="L61"/>
  <c r="K61"/>
  <c r="N61" s="1"/>
  <c r="N60"/>
  <c r="N59"/>
  <c r="N58"/>
  <c r="N57"/>
  <c r="N56"/>
  <c r="N55"/>
  <c r="N54"/>
  <c r="N53"/>
  <c r="L51"/>
  <c r="K51"/>
  <c r="N50"/>
  <c r="N49"/>
  <c r="N48"/>
  <c r="N47"/>
  <c r="N46"/>
  <c r="M45"/>
  <c r="L45"/>
  <c r="K45"/>
  <c r="N44"/>
  <c r="N43"/>
  <c r="M42"/>
  <c r="L42"/>
  <c r="K42"/>
  <c r="N41"/>
  <c r="N40"/>
  <c r="N39"/>
  <c r="N38"/>
  <c r="N37"/>
  <c r="N36"/>
  <c r="N35"/>
  <c r="M34"/>
  <c r="L34"/>
  <c r="K34"/>
  <c r="N33"/>
  <c r="N32"/>
  <c r="M31"/>
  <c r="L31"/>
  <c r="K31"/>
  <c r="N30"/>
  <c r="N29"/>
  <c r="N28"/>
  <c r="N27"/>
  <c r="M25"/>
  <c r="L25"/>
  <c r="K25"/>
  <c r="N24"/>
  <c r="N23"/>
  <c r="N22"/>
  <c r="M21"/>
  <c r="M26" s="1"/>
  <c r="L21"/>
  <c r="K21"/>
  <c r="N20"/>
  <c r="N19"/>
  <c r="N18"/>
  <c r="N17"/>
  <c r="N16"/>
  <c r="N15"/>
  <c r="N14"/>
  <c r="N13"/>
  <c r="N12"/>
  <c r="N11"/>
  <c r="N10"/>
  <c r="N9"/>
  <c r="N8"/>
  <c r="N73" i="38"/>
  <c r="N73" i="44" s="1"/>
  <c r="N123" i="38"/>
  <c r="M122"/>
  <c r="M122" i="44" s="1"/>
  <c r="L122" i="38"/>
  <c r="L122" i="44" s="1"/>
  <c r="K122" i="38"/>
  <c r="N121"/>
  <c r="N120"/>
  <c r="N120" i="44" s="1"/>
  <c r="N119" i="38"/>
  <c r="N119" i="44" s="1"/>
  <c r="N118" i="38"/>
  <c r="N118" i="44" s="1"/>
  <c r="N116" i="38"/>
  <c r="N115"/>
  <c r="N115" i="44" s="1"/>
  <c r="N114" i="38"/>
  <c r="N114" i="44" s="1"/>
  <c r="M113" i="38"/>
  <c r="M113" i="44" s="1"/>
  <c r="L113" i="38"/>
  <c r="N112"/>
  <c r="N112" i="44" s="1"/>
  <c r="N111" i="38"/>
  <c r="N111" i="44" s="1"/>
  <c r="M110" i="38"/>
  <c r="M110" i="44" s="1"/>
  <c r="L110" i="38"/>
  <c r="K110"/>
  <c r="N109"/>
  <c r="N109" i="44" s="1"/>
  <c r="N108" i="38"/>
  <c r="N108" i="44" s="1"/>
  <c r="N107" i="38"/>
  <c r="N106"/>
  <c r="N106" i="44" s="1"/>
  <c r="M105" i="38"/>
  <c r="L105"/>
  <c r="K105"/>
  <c r="N104"/>
  <c r="N104" i="44" s="1"/>
  <c r="N103" i="38"/>
  <c r="N103" i="44" s="1"/>
  <c r="N102" i="38"/>
  <c r="N102" i="44" s="1"/>
  <c r="M99" i="38"/>
  <c r="L99"/>
  <c r="L99" i="44" s="1"/>
  <c r="K99" i="38"/>
  <c r="K99" i="44" s="1"/>
  <c r="N98" i="38"/>
  <c r="N98" i="44" s="1"/>
  <c r="N97" i="38"/>
  <c r="N96"/>
  <c r="N96" i="44" s="1"/>
  <c r="N95" i="38"/>
  <c r="N95" i="44" s="1"/>
  <c r="N94" i="38"/>
  <c r="N94" i="44" s="1"/>
  <c r="N93" i="38"/>
  <c r="N92"/>
  <c r="N92" i="44" s="1"/>
  <c r="N91" i="38"/>
  <c r="N91" i="44" s="1"/>
  <c r="N90" i="38"/>
  <c r="N90" i="44" s="1"/>
  <c r="M89" i="38"/>
  <c r="L89"/>
  <c r="L89" i="44" s="1"/>
  <c r="K89" i="38"/>
  <c r="N88"/>
  <c r="N88" i="44" s="1"/>
  <c r="N87" i="38"/>
  <c r="N86"/>
  <c r="N86" i="44" s="1"/>
  <c r="N85" i="38"/>
  <c r="N85" i="44" s="1"/>
  <c r="M84" i="38"/>
  <c r="M84" i="44" s="1"/>
  <c r="L84" i="38"/>
  <c r="K84"/>
  <c r="K84" i="44" s="1"/>
  <c r="N83" i="38"/>
  <c r="N83" i="44" s="1"/>
  <c r="N82" i="38"/>
  <c r="N82" i="44" s="1"/>
  <c r="N81" i="38"/>
  <c r="N80"/>
  <c r="N80" i="44" s="1"/>
  <c r="N79" i="38"/>
  <c r="N79" i="44" s="1"/>
  <c r="N78" i="38"/>
  <c r="N78" i="44" s="1"/>
  <c r="N77" i="38"/>
  <c r="M75"/>
  <c r="M75" i="44" s="1"/>
  <c r="L75" i="38"/>
  <c r="L75" i="44" s="1"/>
  <c r="K75" i="38"/>
  <c r="N74"/>
  <c r="N72"/>
  <c r="N72" i="44" s="1"/>
  <c r="N71" i="38"/>
  <c r="N71" i="44" s="1"/>
  <c r="N70" i="38"/>
  <c r="N70" i="44" s="1"/>
  <c r="N69" i="38"/>
  <c r="N69" i="44" s="1"/>
  <c r="N68" i="38"/>
  <c r="N68" i="44" s="1"/>
  <c r="N67" i="38"/>
  <c r="N67" i="44" s="1"/>
  <c r="N66" i="38"/>
  <c r="N66" i="44" s="1"/>
  <c r="N65" i="38"/>
  <c r="N65" i="44" s="1"/>
  <c r="N64" i="38"/>
  <c r="N64" i="44" s="1"/>
  <c r="N63" i="38"/>
  <c r="N63" i="44" s="1"/>
  <c r="N62" i="38"/>
  <c r="N62" i="44" s="1"/>
  <c r="M61" i="38"/>
  <c r="M61" i="44" s="1"/>
  <c r="L61" i="38"/>
  <c r="L61" i="44" s="1"/>
  <c r="K61" i="38"/>
  <c r="N60"/>
  <c r="N60" i="44" s="1"/>
  <c r="N59" i="38"/>
  <c r="N59" i="44" s="1"/>
  <c r="N58" i="38"/>
  <c r="N58" i="44" s="1"/>
  <c r="N57" i="38"/>
  <c r="N57" i="44" s="1"/>
  <c r="N56" i="38"/>
  <c r="N56" i="44" s="1"/>
  <c r="N55" i="38"/>
  <c r="N55" i="44" s="1"/>
  <c r="N54" i="38"/>
  <c r="N54" i="44" s="1"/>
  <c r="N53" i="38"/>
  <c r="N53" i="44" s="1"/>
  <c r="M51" i="38"/>
  <c r="M51" i="44" s="1"/>
  <c r="L51" i="38"/>
  <c r="K51"/>
  <c r="N50"/>
  <c r="N50" i="44" s="1"/>
  <c r="N49" i="38"/>
  <c r="N49" i="44" s="1"/>
  <c r="N48" i="38"/>
  <c r="N47"/>
  <c r="N47" i="44" s="1"/>
  <c r="N46" i="38"/>
  <c r="N46" i="44" s="1"/>
  <c r="M45" i="38"/>
  <c r="M45" i="44" s="1"/>
  <c r="L45" i="38"/>
  <c r="K45"/>
  <c r="N44"/>
  <c r="N44" i="44" s="1"/>
  <c r="N43" i="38"/>
  <c r="N43" i="44" s="1"/>
  <c r="M42" i="38"/>
  <c r="L42"/>
  <c r="L42" i="44" s="1"/>
  <c r="K42" i="38"/>
  <c r="N41"/>
  <c r="N41" i="44" s="1"/>
  <c r="N40" i="38"/>
  <c r="N39"/>
  <c r="N39" i="44" s="1"/>
  <c r="N38" i="38"/>
  <c r="N38" i="44" s="1"/>
  <c r="N37" i="38"/>
  <c r="N37" i="44" s="1"/>
  <c r="N36" i="38"/>
  <c r="N35"/>
  <c r="N35" i="44" s="1"/>
  <c r="M34" i="38"/>
  <c r="M34" i="44" s="1"/>
  <c r="L34" i="38"/>
  <c r="L34" i="44" s="1"/>
  <c r="K34" i="38"/>
  <c r="N33"/>
  <c r="N33" i="44" s="1"/>
  <c r="N32" i="38"/>
  <c r="N32" i="44" s="1"/>
  <c r="M31" i="38"/>
  <c r="L31"/>
  <c r="K31"/>
  <c r="N30"/>
  <c r="N30" i="44" s="1"/>
  <c r="N29" i="38"/>
  <c r="N29" i="44" s="1"/>
  <c r="N28" i="38"/>
  <c r="N27"/>
  <c r="N27" i="44" s="1"/>
  <c r="M25" i="38"/>
  <c r="M25" i="44" s="1"/>
  <c r="L25" i="38"/>
  <c r="L25" i="44" s="1"/>
  <c r="K25" i="38"/>
  <c r="N24"/>
  <c r="N24" i="44" s="1"/>
  <c r="N23" i="38"/>
  <c r="N23" i="44" s="1"/>
  <c r="N22" i="38"/>
  <c r="N22" i="44" s="1"/>
  <c r="M21" i="38"/>
  <c r="L21"/>
  <c r="K21"/>
  <c r="N20"/>
  <c r="N20" i="44" s="1"/>
  <c r="N19" i="38"/>
  <c r="N18"/>
  <c r="N18" i="44" s="1"/>
  <c r="N17" i="38"/>
  <c r="N17" i="44" s="1"/>
  <c r="N16" i="38"/>
  <c r="N16" i="44" s="1"/>
  <c r="N15" i="38"/>
  <c r="N14"/>
  <c r="N14" i="44" s="1"/>
  <c r="N13" i="38"/>
  <c r="N13" i="44" s="1"/>
  <c r="N12" i="38"/>
  <c r="N12" i="44" s="1"/>
  <c r="N11" i="38"/>
  <c r="N10"/>
  <c r="N10" i="44" s="1"/>
  <c r="N9" i="38"/>
  <c r="N9" i="44" s="1"/>
  <c r="N8" i="38"/>
  <c r="N8" i="44" s="1"/>
  <c r="H12" i="12"/>
  <c r="E98" i="45"/>
  <c r="D98"/>
  <c r="E97"/>
  <c r="D97"/>
  <c r="E96"/>
  <c r="D96"/>
  <c r="C96"/>
  <c r="E95"/>
  <c r="D95"/>
  <c r="C95"/>
  <c r="E94"/>
  <c r="D94"/>
  <c r="C94"/>
  <c r="E93"/>
  <c r="D93"/>
  <c r="C93"/>
  <c r="E92"/>
  <c r="D92"/>
  <c r="C92"/>
  <c r="E91"/>
  <c r="D91"/>
  <c r="C91"/>
  <c r="E90"/>
  <c r="D90"/>
  <c r="E89"/>
  <c r="D89"/>
  <c r="C89"/>
  <c r="E88"/>
  <c r="D88"/>
  <c r="C88"/>
  <c r="E87"/>
  <c r="D87"/>
  <c r="E86"/>
  <c r="D86"/>
  <c r="C86"/>
  <c r="E85"/>
  <c r="D85"/>
  <c r="C85"/>
  <c r="E84"/>
  <c r="D84"/>
  <c r="C84"/>
  <c r="E83"/>
  <c r="D83"/>
  <c r="C83"/>
  <c r="E82"/>
  <c r="D82"/>
  <c r="C82"/>
  <c r="E81"/>
  <c r="D81"/>
  <c r="C81"/>
  <c r="E80"/>
  <c r="D80"/>
  <c r="C80"/>
  <c r="E79"/>
  <c r="D79"/>
  <c r="C79"/>
  <c r="E78"/>
  <c r="D78"/>
  <c r="C78"/>
  <c r="E77"/>
  <c r="D77"/>
  <c r="C77"/>
  <c r="E76"/>
  <c r="D76"/>
  <c r="C76"/>
  <c r="E75"/>
  <c r="D75"/>
  <c r="C75"/>
  <c r="E74"/>
  <c r="D74"/>
  <c r="C74"/>
  <c r="E73"/>
  <c r="D73"/>
  <c r="C73"/>
  <c r="E72"/>
  <c r="D72"/>
  <c r="C72"/>
  <c r="E71"/>
  <c r="D71"/>
  <c r="C71"/>
  <c r="E68"/>
  <c r="D68"/>
  <c r="C68"/>
  <c r="E66"/>
  <c r="D66"/>
  <c r="C66"/>
  <c r="E65"/>
  <c r="D65"/>
  <c r="C65"/>
  <c r="E64"/>
  <c r="D64"/>
  <c r="C64"/>
  <c r="E63"/>
  <c r="D63"/>
  <c r="C63"/>
  <c r="E62"/>
  <c r="D62"/>
  <c r="C62"/>
  <c r="E61"/>
  <c r="D61"/>
  <c r="C61"/>
  <c r="E60"/>
  <c r="D60"/>
  <c r="C60"/>
  <c r="E59"/>
  <c r="D59"/>
  <c r="C59"/>
  <c r="E58"/>
  <c r="D58"/>
  <c r="C58"/>
  <c r="E57"/>
  <c r="D57"/>
  <c r="C57"/>
  <c r="E56"/>
  <c r="D56"/>
  <c r="C56"/>
  <c r="E55"/>
  <c r="D55"/>
  <c r="C55"/>
  <c r="E54"/>
  <c r="D54"/>
  <c r="C54"/>
  <c r="E53"/>
  <c r="D53"/>
  <c r="C53"/>
  <c r="E52"/>
  <c r="D52"/>
  <c r="C52"/>
  <c r="E51"/>
  <c r="D51"/>
  <c r="C51"/>
  <c r="E49"/>
  <c r="D49"/>
  <c r="C49"/>
  <c r="E48"/>
  <c r="D48"/>
  <c r="C48"/>
  <c r="E47"/>
  <c r="D47"/>
  <c r="C47"/>
  <c r="E46"/>
  <c r="D46"/>
  <c r="C46"/>
  <c r="E45"/>
  <c r="D45"/>
  <c r="C45"/>
  <c r="E44"/>
  <c r="D44"/>
  <c r="C44"/>
  <c r="E43"/>
  <c r="D43"/>
  <c r="C43"/>
  <c r="E42"/>
  <c r="D42"/>
  <c r="C42"/>
  <c r="E41"/>
  <c r="D41"/>
  <c r="C41"/>
  <c r="E40"/>
  <c r="D40"/>
  <c r="C40"/>
  <c r="E39"/>
  <c r="D39"/>
  <c r="C39"/>
  <c r="E38"/>
  <c r="D38"/>
  <c r="C38"/>
  <c r="E37"/>
  <c r="D37"/>
  <c r="C37"/>
  <c r="E36"/>
  <c r="D36"/>
  <c r="C36"/>
  <c r="E35"/>
  <c r="D35"/>
  <c r="C35"/>
  <c r="E34"/>
  <c r="D34"/>
  <c r="C34"/>
  <c r="E33"/>
  <c r="D33"/>
  <c r="C33"/>
  <c r="E32"/>
  <c r="D32"/>
  <c r="C32"/>
  <c r="E31"/>
  <c r="D31"/>
  <c r="C31"/>
  <c r="E30"/>
  <c r="D30"/>
  <c r="C30"/>
  <c r="E29"/>
  <c r="D29"/>
  <c r="C29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21"/>
  <c r="D21"/>
  <c r="C21"/>
  <c r="E20"/>
  <c r="D20"/>
  <c r="C20"/>
  <c r="E19"/>
  <c r="D19"/>
  <c r="C19"/>
  <c r="E18"/>
  <c r="D18"/>
  <c r="C18"/>
  <c r="E17"/>
  <c r="D17"/>
  <c r="C17"/>
  <c r="E16"/>
  <c r="D16"/>
  <c r="C16"/>
  <c r="E15"/>
  <c r="D15"/>
  <c r="C15"/>
  <c r="E14"/>
  <c r="D14"/>
  <c r="C14"/>
  <c r="E13"/>
  <c r="D13"/>
  <c r="C13"/>
  <c r="E12"/>
  <c r="D12"/>
  <c r="C12"/>
  <c r="E11"/>
  <c r="D11"/>
  <c r="C11"/>
  <c r="E10"/>
  <c r="D10"/>
  <c r="C10"/>
  <c r="E9"/>
  <c r="D9"/>
  <c r="C9"/>
  <c r="E8"/>
  <c r="D8"/>
  <c r="C8"/>
  <c r="J96" i="42"/>
  <c r="J95"/>
  <c r="J94"/>
  <c r="J93"/>
  <c r="J92"/>
  <c r="J91"/>
  <c r="J89"/>
  <c r="J88"/>
  <c r="J87"/>
  <c r="J86"/>
  <c r="J85"/>
  <c r="I84"/>
  <c r="H84"/>
  <c r="G84"/>
  <c r="J83"/>
  <c r="J82"/>
  <c r="J81"/>
  <c r="J80"/>
  <c r="I79"/>
  <c r="H79"/>
  <c r="G79"/>
  <c r="J79" s="1"/>
  <c r="J78"/>
  <c r="J77"/>
  <c r="J76"/>
  <c r="J75"/>
  <c r="I74"/>
  <c r="I90" s="1"/>
  <c r="I97" s="1"/>
  <c r="H74"/>
  <c r="G74"/>
  <c r="J73"/>
  <c r="J72"/>
  <c r="J71"/>
  <c r="I66"/>
  <c r="H66"/>
  <c r="G66"/>
  <c r="J65"/>
  <c r="J64"/>
  <c r="J63"/>
  <c r="I62"/>
  <c r="H62"/>
  <c r="G62"/>
  <c r="J61"/>
  <c r="J60"/>
  <c r="J59"/>
  <c r="J58"/>
  <c r="J57"/>
  <c r="I56"/>
  <c r="I67" s="1"/>
  <c r="H56"/>
  <c r="G56"/>
  <c r="J55"/>
  <c r="J54"/>
  <c r="J53"/>
  <c r="J52"/>
  <c r="J51"/>
  <c r="I49"/>
  <c r="H49"/>
  <c r="G49"/>
  <c r="J48"/>
  <c r="J47"/>
  <c r="J46"/>
  <c r="I45"/>
  <c r="H45"/>
  <c r="G45"/>
  <c r="J44"/>
  <c r="J43"/>
  <c r="J42"/>
  <c r="J41"/>
  <c r="J40"/>
  <c r="J39"/>
  <c r="J38"/>
  <c r="J37"/>
  <c r="J36"/>
  <c r="J35"/>
  <c r="J33"/>
  <c r="I32"/>
  <c r="I32" i="45" s="1"/>
  <c r="H32" i="42"/>
  <c r="H32" i="45" s="1"/>
  <c r="G32" i="42"/>
  <c r="J31"/>
  <c r="J30"/>
  <c r="J29"/>
  <c r="J28"/>
  <c r="J27"/>
  <c r="J26"/>
  <c r="J25"/>
  <c r="J24"/>
  <c r="I23"/>
  <c r="I34" s="1"/>
  <c r="H23"/>
  <c r="H34" s="1"/>
  <c r="G23"/>
  <c r="G34" s="1"/>
  <c r="J22"/>
  <c r="J21"/>
  <c r="J19"/>
  <c r="J18"/>
  <c r="J17"/>
  <c r="J16"/>
  <c r="J15"/>
  <c r="I14"/>
  <c r="I20" s="1"/>
  <c r="H14"/>
  <c r="H20" s="1"/>
  <c r="G14"/>
  <c r="G20" s="1"/>
  <c r="G50" s="1"/>
  <c r="J13"/>
  <c r="J12"/>
  <c r="J12" i="45" s="1"/>
  <c r="J11" i="42"/>
  <c r="J10"/>
  <c r="J9"/>
  <c r="J8"/>
  <c r="J96" i="39"/>
  <c r="J95"/>
  <c r="J95" i="45" s="1"/>
  <c r="J94" i="39"/>
  <c r="J94" i="45" s="1"/>
  <c r="J93" i="39"/>
  <c r="J93" i="45" s="1"/>
  <c r="J92" i="39"/>
  <c r="J91"/>
  <c r="J91" i="45" s="1"/>
  <c r="J89" i="39"/>
  <c r="J89" i="45" s="1"/>
  <c r="J88" i="39"/>
  <c r="J88" i="45" s="1"/>
  <c r="J87" i="39"/>
  <c r="J86"/>
  <c r="J86" i="45" s="1"/>
  <c r="J85" i="39"/>
  <c r="J85" i="45" s="1"/>
  <c r="I84" i="39"/>
  <c r="I84" i="45" s="1"/>
  <c r="H84" i="39"/>
  <c r="G84"/>
  <c r="J83"/>
  <c r="J83" i="45" s="1"/>
  <c r="J82" i="39"/>
  <c r="J82" i="45" s="1"/>
  <c r="J81" i="39"/>
  <c r="J80"/>
  <c r="J80" i="45" s="1"/>
  <c r="I79" i="39"/>
  <c r="I79" i="45" s="1"/>
  <c r="H79" i="39"/>
  <c r="H79" i="45" s="1"/>
  <c r="G79" i="39"/>
  <c r="J78"/>
  <c r="J78" i="45" s="1"/>
  <c r="J77" i="39"/>
  <c r="J77" i="45" s="1"/>
  <c r="J76" i="39"/>
  <c r="J76" i="45" s="1"/>
  <c r="J75" i="39"/>
  <c r="I74"/>
  <c r="H74"/>
  <c r="G74"/>
  <c r="J73"/>
  <c r="J72"/>
  <c r="J72" i="45" s="1"/>
  <c r="J71" i="39"/>
  <c r="J71" i="45" s="1"/>
  <c r="I66" i="39"/>
  <c r="I66" i="45" s="1"/>
  <c r="H66" i="39"/>
  <c r="G66"/>
  <c r="J65"/>
  <c r="J65" i="45" s="1"/>
  <c r="J64" i="39"/>
  <c r="J64" i="45" s="1"/>
  <c r="J63" i="39"/>
  <c r="I62"/>
  <c r="I62" i="45" s="1"/>
  <c r="H62" i="39"/>
  <c r="H62" i="45" s="1"/>
  <c r="G62" i="39"/>
  <c r="J61"/>
  <c r="J60"/>
  <c r="J60" i="45" s="1"/>
  <c r="J59" i="39"/>
  <c r="J59" i="45" s="1"/>
  <c r="J58" i="39"/>
  <c r="J58" i="45" s="1"/>
  <c r="J57" i="39"/>
  <c r="I56"/>
  <c r="H56"/>
  <c r="G56"/>
  <c r="J55"/>
  <c r="J54"/>
  <c r="J54" i="45" s="1"/>
  <c r="J53" i="39"/>
  <c r="J53" i="45" s="1"/>
  <c r="J52" i="39"/>
  <c r="J52" i="45" s="1"/>
  <c r="J51" i="39"/>
  <c r="I49"/>
  <c r="I49" i="45" s="1"/>
  <c r="H49" i="39"/>
  <c r="H49" i="45" s="1"/>
  <c r="G49" i="39"/>
  <c r="J48"/>
  <c r="J47"/>
  <c r="J47" i="45" s="1"/>
  <c r="J46" i="39"/>
  <c r="J46" i="45" s="1"/>
  <c r="I45" i="39"/>
  <c r="I45" i="45" s="1"/>
  <c r="H45" i="39"/>
  <c r="G45"/>
  <c r="J44"/>
  <c r="J44" i="45" s="1"/>
  <c r="J43" i="39"/>
  <c r="J43" i="45" s="1"/>
  <c r="J42" i="39"/>
  <c r="J41"/>
  <c r="J41" i="45" s="1"/>
  <c r="J40" i="39"/>
  <c r="J40" i="45" s="1"/>
  <c r="J39" i="39"/>
  <c r="J39" i="45" s="1"/>
  <c r="J38" i="39"/>
  <c r="J37"/>
  <c r="J37" i="45" s="1"/>
  <c r="J36" i="39"/>
  <c r="J36" i="45" s="1"/>
  <c r="J35" i="39"/>
  <c r="J35" i="45" s="1"/>
  <c r="J33" i="39"/>
  <c r="J31"/>
  <c r="J31" i="45" s="1"/>
  <c r="J30" i="39"/>
  <c r="J30" i="45" s="1"/>
  <c r="J29" i="39"/>
  <c r="J29" i="45" s="1"/>
  <c r="J28" i="39"/>
  <c r="J28" i="45" s="1"/>
  <c r="J27" i="39"/>
  <c r="J26"/>
  <c r="J26" i="45" s="1"/>
  <c r="J25" i="39"/>
  <c r="J25" i="45" s="1"/>
  <c r="J24" i="39"/>
  <c r="J24" i="45" s="1"/>
  <c r="I23" i="39"/>
  <c r="H23"/>
  <c r="G23"/>
  <c r="J22"/>
  <c r="J22" i="45" s="1"/>
  <c r="J21" i="39"/>
  <c r="J21" i="45" s="1"/>
  <c r="J19" i="39"/>
  <c r="J19" i="45" s="1"/>
  <c r="J18" i="39"/>
  <c r="J18" i="45" s="1"/>
  <c r="J17" i="39"/>
  <c r="J17" i="45" s="1"/>
  <c r="J16" i="39"/>
  <c r="J16" i="45" s="1"/>
  <c r="J15" i="39"/>
  <c r="J15" i="45" s="1"/>
  <c r="I14" i="39"/>
  <c r="H14"/>
  <c r="G14"/>
  <c r="J13"/>
  <c r="J13" i="45" s="1"/>
  <c r="J11" i="39"/>
  <c r="J11" i="45" s="1"/>
  <c r="J10" i="39"/>
  <c r="J9"/>
  <c r="J9" i="45" s="1"/>
  <c r="J8" i="39"/>
  <c r="E124" i="44"/>
  <c r="D124"/>
  <c r="E123"/>
  <c r="D123"/>
  <c r="C123"/>
  <c r="E122"/>
  <c r="D122"/>
  <c r="C122"/>
  <c r="E121"/>
  <c r="D121"/>
  <c r="C121"/>
  <c r="E120"/>
  <c r="D120"/>
  <c r="C120"/>
  <c r="E119"/>
  <c r="D119"/>
  <c r="C119"/>
  <c r="E118"/>
  <c r="D118"/>
  <c r="C118"/>
  <c r="E116"/>
  <c r="D116"/>
  <c r="C116"/>
  <c r="E115"/>
  <c r="D115"/>
  <c r="C115"/>
  <c r="E114"/>
  <c r="D114"/>
  <c r="C114"/>
  <c r="E113"/>
  <c r="D113"/>
  <c r="E112"/>
  <c r="D112"/>
  <c r="C112"/>
  <c r="E111"/>
  <c r="D111"/>
  <c r="C111"/>
  <c r="E110"/>
  <c r="D110"/>
  <c r="C110"/>
  <c r="E109"/>
  <c r="D109"/>
  <c r="C109"/>
  <c r="E108"/>
  <c r="D108"/>
  <c r="C108"/>
  <c r="E107"/>
  <c r="D107"/>
  <c r="C107"/>
  <c r="E106"/>
  <c r="D106"/>
  <c r="C106"/>
  <c r="E105"/>
  <c r="D105"/>
  <c r="C105"/>
  <c r="E104"/>
  <c r="D104"/>
  <c r="C104"/>
  <c r="E103"/>
  <c r="D103"/>
  <c r="C103"/>
  <c r="E102"/>
  <c r="D102"/>
  <c r="C102"/>
  <c r="E101"/>
  <c r="E125" s="1"/>
  <c r="D101"/>
  <c r="C101"/>
  <c r="E100"/>
  <c r="D100"/>
  <c r="C100"/>
  <c r="E99"/>
  <c r="D99"/>
  <c r="C99"/>
  <c r="E98"/>
  <c r="D98"/>
  <c r="C98"/>
  <c r="E97"/>
  <c r="D97"/>
  <c r="C97"/>
  <c r="E96"/>
  <c r="D96"/>
  <c r="C96"/>
  <c r="E95"/>
  <c r="D95"/>
  <c r="C95"/>
  <c r="E94"/>
  <c r="D94"/>
  <c r="C94"/>
  <c r="E93"/>
  <c r="D93"/>
  <c r="C93"/>
  <c r="E92"/>
  <c r="D92"/>
  <c r="C92"/>
  <c r="E91"/>
  <c r="D91"/>
  <c r="C91"/>
  <c r="E90"/>
  <c r="D90"/>
  <c r="C90"/>
  <c r="E89"/>
  <c r="D89"/>
  <c r="C89"/>
  <c r="E88"/>
  <c r="D88"/>
  <c r="C88"/>
  <c r="E87"/>
  <c r="D87"/>
  <c r="C87"/>
  <c r="E86"/>
  <c r="D86"/>
  <c r="C86"/>
  <c r="E85"/>
  <c r="D85"/>
  <c r="C85"/>
  <c r="E84"/>
  <c r="D84"/>
  <c r="C84"/>
  <c r="E83"/>
  <c r="D83"/>
  <c r="C83"/>
  <c r="E82"/>
  <c r="D82"/>
  <c r="C82"/>
  <c r="E81"/>
  <c r="D81"/>
  <c r="C81"/>
  <c r="E80"/>
  <c r="D80"/>
  <c r="C80"/>
  <c r="E79"/>
  <c r="D79"/>
  <c r="C79"/>
  <c r="E78"/>
  <c r="D78"/>
  <c r="C78"/>
  <c r="E77"/>
  <c r="D77"/>
  <c r="C77"/>
  <c r="E76"/>
  <c r="D76"/>
  <c r="C76"/>
  <c r="E75"/>
  <c r="D75"/>
  <c r="C75"/>
  <c r="E74"/>
  <c r="D74"/>
  <c r="C74"/>
  <c r="E73"/>
  <c r="D73"/>
  <c r="C73"/>
  <c r="E72"/>
  <c r="D72"/>
  <c r="C72"/>
  <c r="E71"/>
  <c r="D71"/>
  <c r="C71"/>
  <c r="E70"/>
  <c r="D70"/>
  <c r="C70"/>
  <c r="E69"/>
  <c r="D69"/>
  <c r="C69"/>
  <c r="E68"/>
  <c r="D68"/>
  <c r="C68"/>
  <c r="E67"/>
  <c r="D67"/>
  <c r="C67"/>
  <c r="E66"/>
  <c r="D66"/>
  <c r="C66"/>
  <c r="E65"/>
  <c r="D65"/>
  <c r="C65"/>
  <c r="E64"/>
  <c r="D64"/>
  <c r="C64"/>
  <c r="E63"/>
  <c r="D63"/>
  <c r="C63"/>
  <c r="E62"/>
  <c r="D62"/>
  <c r="C62"/>
  <c r="E61"/>
  <c r="D61"/>
  <c r="C61"/>
  <c r="E60"/>
  <c r="D60"/>
  <c r="C60"/>
  <c r="E59"/>
  <c r="D59"/>
  <c r="C59"/>
  <c r="E58"/>
  <c r="D58"/>
  <c r="C58"/>
  <c r="E57"/>
  <c r="D57"/>
  <c r="C57"/>
  <c r="E56"/>
  <c r="D56"/>
  <c r="C56"/>
  <c r="E55"/>
  <c r="D55"/>
  <c r="C55"/>
  <c r="E54"/>
  <c r="D54"/>
  <c r="C54"/>
  <c r="E53"/>
  <c r="D53"/>
  <c r="C53"/>
  <c r="E52"/>
  <c r="D52"/>
  <c r="C52"/>
  <c r="E51"/>
  <c r="D51"/>
  <c r="C51"/>
  <c r="E50"/>
  <c r="D50"/>
  <c r="C50"/>
  <c r="E49"/>
  <c r="D49"/>
  <c r="C49"/>
  <c r="E48"/>
  <c r="D48"/>
  <c r="C48"/>
  <c r="E47"/>
  <c r="D47"/>
  <c r="C47"/>
  <c r="E46"/>
  <c r="D46"/>
  <c r="C46"/>
  <c r="E45"/>
  <c r="D45"/>
  <c r="C45"/>
  <c r="E44"/>
  <c r="D44"/>
  <c r="C44"/>
  <c r="E43"/>
  <c r="D43"/>
  <c r="C43"/>
  <c r="E42"/>
  <c r="D42"/>
  <c r="C42"/>
  <c r="E41"/>
  <c r="D41"/>
  <c r="C41"/>
  <c r="E40"/>
  <c r="D40"/>
  <c r="C40"/>
  <c r="E39"/>
  <c r="D39"/>
  <c r="C39"/>
  <c r="E38"/>
  <c r="D38"/>
  <c r="C38"/>
  <c r="E37"/>
  <c r="D37"/>
  <c r="C37"/>
  <c r="E36"/>
  <c r="D36"/>
  <c r="C36"/>
  <c r="E35"/>
  <c r="D35"/>
  <c r="C35"/>
  <c r="E34"/>
  <c r="D34"/>
  <c r="C34"/>
  <c r="E33"/>
  <c r="D33"/>
  <c r="C33"/>
  <c r="E32"/>
  <c r="D32"/>
  <c r="C32"/>
  <c r="E31"/>
  <c r="D31"/>
  <c r="C31"/>
  <c r="E30"/>
  <c r="D30"/>
  <c r="C30"/>
  <c r="E29"/>
  <c r="D29"/>
  <c r="C29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21"/>
  <c r="D21"/>
  <c r="C21"/>
  <c r="E20"/>
  <c r="D20"/>
  <c r="C20"/>
  <c r="E19"/>
  <c r="D19"/>
  <c r="C19"/>
  <c r="E18"/>
  <c r="D18"/>
  <c r="C18"/>
  <c r="E17"/>
  <c r="D17"/>
  <c r="C17"/>
  <c r="E16"/>
  <c r="D16"/>
  <c r="C16"/>
  <c r="E15"/>
  <c r="D15"/>
  <c r="C15"/>
  <c r="E14"/>
  <c r="D14"/>
  <c r="C14"/>
  <c r="E13"/>
  <c r="D13"/>
  <c r="C13"/>
  <c r="E12"/>
  <c r="D12"/>
  <c r="C12"/>
  <c r="E11"/>
  <c r="D11"/>
  <c r="C11"/>
  <c r="E10"/>
  <c r="D10"/>
  <c r="C10"/>
  <c r="E9"/>
  <c r="D9"/>
  <c r="C9"/>
  <c r="E8"/>
  <c r="D8"/>
  <c r="C8"/>
  <c r="J123" i="40"/>
  <c r="I122"/>
  <c r="H122"/>
  <c r="G122"/>
  <c r="J121"/>
  <c r="J120"/>
  <c r="J119"/>
  <c r="J118"/>
  <c r="J116"/>
  <c r="J115"/>
  <c r="J114"/>
  <c r="I113"/>
  <c r="H113"/>
  <c r="J113" s="1"/>
  <c r="J112"/>
  <c r="J111"/>
  <c r="I110"/>
  <c r="H110"/>
  <c r="J110" s="1"/>
  <c r="G110"/>
  <c r="J109"/>
  <c r="J108"/>
  <c r="J107"/>
  <c r="J106"/>
  <c r="I105"/>
  <c r="I117" s="1"/>
  <c r="H105"/>
  <c r="G105"/>
  <c r="G117" s="1"/>
  <c r="J104"/>
  <c r="J103"/>
  <c r="J102"/>
  <c r="I99"/>
  <c r="H99"/>
  <c r="G99"/>
  <c r="J98"/>
  <c r="J97"/>
  <c r="J96"/>
  <c r="J95"/>
  <c r="J94"/>
  <c r="J93"/>
  <c r="J92"/>
  <c r="J91"/>
  <c r="J90"/>
  <c r="I89"/>
  <c r="H89"/>
  <c r="G89"/>
  <c r="J88"/>
  <c r="J87"/>
  <c r="J86"/>
  <c r="J85"/>
  <c r="I84"/>
  <c r="H84"/>
  <c r="H100" s="1"/>
  <c r="H100" i="44" s="1"/>
  <c r="G84" i="40"/>
  <c r="J83"/>
  <c r="J82"/>
  <c r="J81"/>
  <c r="J80"/>
  <c r="J79"/>
  <c r="J78"/>
  <c r="J77"/>
  <c r="I75"/>
  <c r="H75"/>
  <c r="G75"/>
  <c r="J74"/>
  <c r="J73"/>
  <c r="J73" i="44" s="1"/>
  <c r="J72" i="40"/>
  <c r="J71"/>
  <c r="J70"/>
  <c r="J69"/>
  <c r="J68"/>
  <c r="J67"/>
  <c r="J66"/>
  <c r="J65"/>
  <c r="J64"/>
  <c r="J63"/>
  <c r="J62"/>
  <c r="I61"/>
  <c r="H61"/>
  <c r="G61"/>
  <c r="J60"/>
  <c r="J59"/>
  <c r="J58"/>
  <c r="J57"/>
  <c r="J56"/>
  <c r="J55"/>
  <c r="J54"/>
  <c r="J53"/>
  <c r="H51"/>
  <c r="G51"/>
  <c r="J50"/>
  <c r="J49"/>
  <c r="J48"/>
  <c r="J47"/>
  <c r="J46"/>
  <c r="I45"/>
  <c r="H45"/>
  <c r="J45" s="1"/>
  <c r="G45"/>
  <c r="J44"/>
  <c r="J43"/>
  <c r="I42"/>
  <c r="H42"/>
  <c r="G42"/>
  <c r="J41"/>
  <c r="J40"/>
  <c r="J39"/>
  <c r="J38"/>
  <c r="J37"/>
  <c r="J36"/>
  <c r="J35"/>
  <c r="I34"/>
  <c r="H34"/>
  <c r="G34"/>
  <c r="J34" s="1"/>
  <c r="J33"/>
  <c r="J32"/>
  <c r="I31"/>
  <c r="H31"/>
  <c r="G31"/>
  <c r="J30"/>
  <c r="J29"/>
  <c r="J28"/>
  <c r="J27"/>
  <c r="I25"/>
  <c r="H25"/>
  <c r="G25"/>
  <c r="J24"/>
  <c r="J23"/>
  <c r="J22"/>
  <c r="I21"/>
  <c r="H21"/>
  <c r="H26" s="1"/>
  <c r="G21"/>
  <c r="J20"/>
  <c r="J19"/>
  <c r="J18"/>
  <c r="J17"/>
  <c r="J16"/>
  <c r="J15"/>
  <c r="J14"/>
  <c r="J13"/>
  <c r="J12"/>
  <c r="J11"/>
  <c r="J10"/>
  <c r="J9"/>
  <c r="J8"/>
  <c r="J123" i="38"/>
  <c r="J123" i="44" s="1"/>
  <c r="I122" i="38"/>
  <c r="I122" i="44" s="1"/>
  <c r="H122" i="38"/>
  <c r="H122" i="44" s="1"/>
  <c r="G122" i="38"/>
  <c r="J121"/>
  <c r="J121" i="44" s="1"/>
  <c r="J120" i="38"/>
  <c r="J120" i="44" s="1"/>
  <c r="J119" i="38"/>
  <c r="J119" i="44" s="1"/>
  <c r="J118" i="38"/>
  <c r="J118" i="44" s="1"/>
  <c r="J116" i="38"/>
  <c r="J116" i="44" s="1"/>
  <c r="J115" i="38"/>
  <c r="J115" i="44" s="1"/>
  <c r="J114" i="38"/>
  <c r="J114" i="44" s="1"/>
  <c r="I113" i="38"/>
  <c r="I113" i="44" s="1"/>
  <c r="H113" i="38"/>
  <c r="J112"/>
  <c r="J112" i="44" s="1"/>
  <c r="J111" i="38"/>
  <c r="J111" i="44" s="1"/>
  <c r="I110" i="38"/>
  <c r="I110" i="44" s="1"/>
  <c r="H110" i="38"/>
  <c r="H110" i="44" s="1"/>
  <c r="G110" i="38"/>
  <c r="J109"/>
  <c r="J109" i="44" s="1"/>
  <c r="J108" i="38"/>
  <c r="J108" i="44" s="1"/>
  <c r="J107" i="38"/>
  <c r="J107" i="44" s="1"/>
  <c r="J106" i="38"/>
  <c r="J106" i="44" s="1"/>
  <c r="I105" i="38"/>
  <c r="H105"/>
  <c r="G105"/>
  <c r="J104"/>
  <c r="J104" i="44" s="1"/>
  <c r="J103" i="38"/>
  <c r="J103" i="44" s="1"/>
  <c r="J102" i="38"/>
  <c r="J102" i="44" s="1"/>
  <c r="I99" i="38"/>
  <c r="I99" i="44" s="1"/>
  <c r="H99" i="38"/>
  <c r="G99"/>
  <c r="J98"/>
  <c r="J98" i="44" s="1"/>
  <c r="J97" i="38"/>
  <c r="J97" i="44" s="1"/>
  <c r="J96" i="38"/>
  <c r="J96" i="44" s="1"/>
  <c r="J95" i="38"/>
  <c r="J95" i="44" s="1"/>
  <c r="J94" i="38"/>
  <c r="J94" i="44" s="1"/>
  <c r="J93" i="38"/>
  <c r="J93" i="44" s="1"/>
  <c r="J92" i="38"/>
  <c r="J92" i="44" s="1"/>
  <c r="J91" i="38"/>
  <c r="J91" i="44" s="1"/>
  <c r="J90" i="38"/>
  <c r="J90" i="44" s="1"/>
  <c r="I89" i="38"/>
  <c r="I89" i="44" s="1"/>
  <c r="H89" i="38"/>
  <c r="H89" i="44" s="1"/>
  <c r="G89" i="38"/>
  <c r="J88"/>
  <c r="J88" i="44" s="1"/>
  <c r="J87" i="38"/>
  <c r="J87" i="44" s="1"/>
  <c r="J86" i="38"/>
  <c r="J86" i="44" s="1"/>
  <c r="J85" i="38"/>
  <c r="J85" i="44" s="1"/>
  <c r="I84" i="38"/>
  <c r="I84" i="44" s="1"/>
  <c r="H84" i="38"/>
  <c r="H84" i="44" s="1"/>
  <c r="G84" i="38"/>
  <c r="G84" i="44" s="1"/>
  <c r="J83" i="38"/>
  <c r="J83" i="44" s="1"/>
  <c r="J82" i="38"/>
  <c r="J82" i="44" s="1"/>
  <c r="J81" i="38"/>
  <c r="J81" i="44" s="1"/>
  <c r="J80" i="38"/>
  <c r="J80" i="44" s="1"/>
  <c r="J79" i="38"/>
  <c r="J79" i="44" s="1"/>
  <c r="J78" i="38"/>
  <c r="J78" i="44" s="1"/>
  <c r="J77" i="38"/>
  <c r="I75"/>
  <c r="I75" i="44" s="1"/>
  <c r="H75" i="38"/>
  <c r="H75" i="44" s="1"/>
  <c r="G75" i="38"/>
  <c r="J74"/>
  <c r="J74" i="44" s="1"/>
  <c r="J72" i="38"/>
  <c r="J72" i="44" s="1"/>
  <c r="J71" i="38"/>
  <c r="J71" i="44" s="1"/>
  <c r="J70" i="38"/>
  <c r="J69"/>
  <c r="J69" i="44" s="1"/>
  <c r="J68" i="38"/>
  <c r="J68" i="44" s="1"/>
  <c r="J67" i="38"/>
  <c r="J67" i="44" s="1"/>
  <c r="J66" i="38"/>
  <c r="J65"/>
  <c r="J65" i="44" s="1"/>
  <c r="J64" i="38"/>
  <c r="J64" i="44" s="1"/>
  <c r="J63" i="38"/>
  <c r="J63" i="44" s="1"/>
  <c r="J62" i="38"/>
  <c r="I61"/>
  <c r="I61" i="44" s="1"/>
  <c r="H61" i="38"/>
  <c r="H61" i="44" s="1"/>
  <c r="G61" i="38"/>
  <c r="J60"/>
  <c r="J59"/>
  <c r="J59" i="44" s="1"/>
  <c r="J58" i="38"/>
  <c r="J58" i="44" s="1"/>
  <c r="J57" i="38"/>
  <c r="J57" i="44" s="1"/>
  <c r="J56" i="38"/>
  <c r="J55"/>
  <c r="J55" i="44" s="1"/>
  <c r="J54" i="38"/>
  <c r="J54" i="44" s="1"/>
  <c r="J53" i="38"/>
  <c r="J53" i="44" s="1"/>
  <c r="I51" i="38"/>
  <c r="I51" i="44" s="1"/>
  <c r="H51" i="38"/>
  <c r="H51" i="44" s="1"/>
  <c r="G51" i="38"/>
  <c r="J50"/>
  <c r="J50" i="44" s="1"/>
  <c r="J49" i="38"/>
  <c r="J49" i="44" s="1"/>
  <c r="J48" i="38"/>
  <c r="J48" i="44" s="1"/>
  <c r="J47" i="38"/>
  <c r="J47" i="44" s="1"/>
  <c r="J46" i="38"/>
  <c r="I45"/>
  <c r="I45" i="44" s="1"/>
  <c r="H45" i="38"/>
  <c r="G45"/>
  <c r="G45" i="44" s="1"/>
  <c r="J44" i="38"/>
  <c r="J44" i="44" s="1"/>
  <c r="J43" i="38"/>
  <c r="J43" i="44" s="1"/>
  <c r="I42" i="38"/>
  <c r="I42" i="44" s="1"/>
  <c r="H42" i="38"/>
  <c r="G42"/>
  <c r="G42" i="44" s="1"/>
  <c r="J41" i="38"/>
  <c r="J41" i="44" s="1"/>
  <c r="J40" i="38"/>
  <c r="J40" i="44" s="1"/>
  <c r="J39" i="38"/>
  <c r="J39" i="44" s="1"/>
  <c r="J38" i="38"/>
  <c r="J38" i="44" s="1"/>
  <c r="J37" i="38"/>
  <c r="J37" i="44" s="1"/>
  <c r="J36" i="38"/>
  <c r="J36" i="44" s="1"/>
  <c r="J35" i="38"/>
  <c r="J35" i="44" s="1"/>
  <c r="I34" i="38"/>
  <c r="I34" i="44" s="1"/>
  <c r="H34" i="38"/>
  <c r="H34" i="44" s="1"/>
  <c r="G34" i="38"/>
  <c r="J33"/>
  <c r="J33" i="44" s="1"/>
  <c r="J32" i="38"/>
  <c r="J32" i="44" s="1"/>
  <c r="I31" i="38"/>
  <c r="H31"/>
  <c r="G31"/>
  <c r="J30"/>
  <c r="J30" i="44" s="1"/>
  <c r="J29" i="38"/>
  <c r="J29" i="44" s="1"/>
  <c r="J28" i="38"/>
  <c r="J28" i="44" s="1"/>
  <c r="J27" i="38"/>
  <c r="J27" i="44" s="1"/>
  <c r="I25" i="38"/>
  <c r="I25" i="44" s="1"/>
  <c r="H25" i="38"/>
  <c r="H25" i="44" s="1"/>
  <c r="G25" i="38"/>
  <c r="J24"/>
  <c r="J24" i="44" s="1"/>
  <c r="J23" i="38"/>
  <c r="J23" i="44" s="1"/>
  <c r="J22" i="38"/>
  <c r="J22" i="44" s="1"/>
  <c r="I21" i="38"/>
  <c r="H21"/>
  <c r="G21"/>
  <c r="J20"/>
  <c r="J20" i="44" s="1"/>
  <c r="J19" i="38"/>
  <c r="J19" i="44" s="1"/>
  <c r="J18" i="38"/>
  <c r="J18" i="44" s="1"/>
  <c r="J17" i="38"/>
  <c r="J17" i="44" s="1"/>
  <c r="J16" i="38"/>
  <c r="J16" i="44" s="1"/>
  <c r="J15" i="38"/>
  <c r="J15" i="44" s="1"/>
  <c r="J14" i="38"/>
  <c r="J14" i="44" s="1"/>
  <c r="J13" i="38"/>
  <c r="J13" i="44" s="1"/>
  <c r="J12" i="38"/>
  <c r="J12" i="44" s="1"/>
  <c r="J11" i="38"/>
  <c r="J11" i="44" s="1"/>
  <c r="J10" i="38"/>
  <c r="J10" i="44" s="1"/>
  <c r="J9" i="38"/>
  <c r="J9" i="44" s="1"/>
  <c r="J8" i="38"/>
  <c r="J8" i="44" s="1"/>
  <c r="K67" i="45" l="1"/>
  <c r="E50"/>
  <c r="D67"/>
  <c r="F9" i="44"/>
  <c r="F21"/>
  <c r="F25"/>
  <c r="F29"/>
  <c r="F33"/>
  <c r="F49"/>
  <c r="F53"/>
  <c r="F57"/>
  <c r="F61"/>
  <c r="F65"/>
  <c r="F69"/>
  <c r="F78"/>
  <c r="F82"/>
  <c r="F86"/>
  <c r="F90"/>
  <c r="F94"/>
  <c r="F98"/>
  <c r="F102"/>
  <c r="F106"/>
  <c r="F110"/>
  <c r="F113"/>
  <c r="F116"/>
  <c r="F121"/>
  <c r="F10" i="45"/>
  <c r="E67"/>
  <c r="E70" s="1"/>
  <c r="J51" i="38"/>
  <c r="H56" i="45"/>
  <c r="H67" i="39"/>
  <c r="H70" s="1"/>
  <c r="I70" i="42"/>
  <c r="J66"/>
  <c r="E69" i="45"/>
  <c r="D70"/>
  <c r="M76" i="40"/>
  <c r="M69" i="42" s="1"/>
  <c r="L67" i="45"/>
  <c r="M52" i="40"/>
  <c r="M100"/>
  <c r="L117"/>
  <c r="L124" s="1"/>
  <c r="M50" i="39"/>
  <c r="J77" i="44"/>
  <c r="J84" i="38"/>
  <c r="I56" i="45"/>
  <c r="I67" s="1"/>
  <c r="I67" i="39"/>
  <c r="I70" s="1"/>
  <c r="J56" i="44"/>
  <c r="J60"/>
  <c r="J62"/>
  <c r="J66"/>
  <c r="J70"/>
  <c r="J10" i="45"/>
  <c r="J38"/>
  <c r="J42"/>
  <c r="H45"/>
  <c r="J48"/>
  <c r="J51"/>
  <c r="J55"/>
  <c r="J57"/>
  <c r="J61"/>
  <c r="J63"/>
  <c r="H66"/>
  <c r="J73"/>
  <c r="J75"/>
  <c r="J81"/>
  <c r="H84"/>
  <c r="J92"/>
  <c r="J96"/>
  <c r="H68" i="42"/>
  <c r="H50"/>
  <c r="J56"/>
  <c r="J67" s="1"/>
  <c r="G67"/>
  <c r="J62"/>
  <c r="G90"/>
  <c r="C50" i="45"/>
  <c r="C69" s="1"/>
  <c r="K26" i="40"/>
  <c r="N90" i="45"/>
  <c r="N97" s="1"/>
  <c r="N56"/>
  <c r="N67" s="1"/>
  <c r="N67" i="39"/>
  <c r="J61" i="40"/>
  <c r="I124"/>
  <c r="J122"/>
  <c r="F11" i="44"/>
  <c r="F19"/>
  <c r="F23"/>
  <c r="F27"/>
  <c r="F31"/>
  <c r="F35"/>
  <c r="F51"/>
  <c r="F55"/>
  <c r="F59"/>
  <c r="F63"/>
  <c r="F67"/>
  <c r="F68"/>
  <c r="F76"/>
  <c r="F80"/>
  <c r="F84"/>
  <c r="F88"/>
  <c r="F92"/>
  <c r="F96"/>
  <c r="F100"/>
  <c r="F104"/>
  <c r="F108"/>
  <c r="F112"/>
  <c r="F119"/>
  <c r="F123"/>
  <c r="G67" i="39"/>
  <c r="I68" i="42"/>
  <c r="I98" s="1"/>
  <c r="I50"/>
  <c r="J34"/>
  <c r="H67"/>
  <c r="H70" s="1"/>
  <c r="H90"/>
  <c r="H97" s="1"/>
  <c r="F8" i="45"/>
  <c r="F12"/>
  <c r="D50"/>
  <c r="D69" s="1"/>
  <c r="C67"/>
  <c r="C70" s="1"/>
  <c r="N11" i="44"/>
  <c r="N15"/>
  <c r="N19"/>
  <c r="N28"/>
  <c r="N36"/>
  <c r="N40"/>
  <c r="M42"/>
  <c r="L45"/>
  <c r="N48"/>
  <c r="L51"/>
  <c r="N74"/>
  <c r="N81"/>
  <c r="L84"/>
  <c r="N87"/>
  <c r="M89"/>
  <c r="N93"/>
  <c r="N97"/>
  <c r="M99"/>
  <c r="N107"/>
  <c r="L110"/>
  <c r="N116"/>
  <c r="N121"/>
  <c r="N123"/>
  <c r="L26" i="40"/>
  <c r="N51"/>
  <c r="N110"/>
  <c r="N20" i="39"/>
  <c r="K20" i="45"/>
  <c r="K50" s="1"/>
  <c r="K50" i="39"/>
  <c r="N84" i="40"/>
  <c r="K100"/>
  <c r="K70" i="42" s="1"/>
  <c r="J84" i="40"/>
  <c r="G100"/>
  <c r="I100"/>
  <c r="I100" i="44" s="1"/>
  <c r="J99" i="40"/>
  <c r="L100"/>
  <c r="I52" i="38"/>
  <c r="I31" i="44"/>
  <c r="G26" i="38"/>
  <c r="G21" i="44"/>
  <c r="I26" i="38"/>
  <c r="I76" s="1"/>
  <c r="I21" i="44"/>
  <c r="J25" i="38"/>
  <c r="G25" i="44"/>
  <c r="H52" i="38"/>
  <c r="H101" s="1"/>
  <c r="H31" i="44"/>
  <c r="J34" i="38"/>
  <c r="J34" i="44" s="1"/>
  <c r="G34"/>
  <c r="J45" i="38"/>
  <c r="J45" i="44" s="1"/>
  <c r="H45"/>
  <c r="J61" i="38"/>
  <c r="J61" i="44" s="1"/>
  <c r="G61"/>
  <c r="J99" i="38"/>
  <c r="J99" i="44" s="1"/>
  <c r="H99"/>
  <c r="H117" i="38"/>
  <c r="H105" i="44"/>
  <c r="J110" i="38"/>
  <c r="J110" i="44" s="1"/>
  <c r="G110"/>
  <c r="J122" i="38"/>
  <c r="G122" i="44"/>
  <c r="G52" i="40"/>
  <c r="J52" s="1"/>
  <c r="I52"/>
  <c r="H52"/>
  <c r="H101" s="1"/>
  <c r="J75"/>
  <c r="J89"/>
  <c r="H117"/>
  <c r="H124" s="1"/>
  <c r="J14" i="39"/>
  <c r="J8" i="45"/>
  <c r="H20" i="39"/>
  <c r="H50" s="1"/>
  <c r="H14" i="45"/>
  <c r="H23"/>
  <c r="H34" i="39"/>
  <c r="H34" i="45" s="1"/>
  <c r="J33"/>
  <c r="J45" i="39"/>
  <c r="G45" i="45"/>
  <c r="J49" i="39"/>
  <c r="G49" i="45"/>
  <c r="G90" i="39"/>
  <c r="G74" i="45"/>
  <c r="I90" i="39"/>
  <c r="I97" s="1"/>
  <c r="I74" i="45"/>
  <c r="I90" s="1"/>
  <c r="I97" s="1"/>
  <c r="J84" i="39"/>
  <c r="G84" i="45"/>
  <c r="K26" i="38"/>
  <c r="K21" i="44"/>
  <c r="M26" i="38"/>
  <c r="M21" i="44"/>
  <c r="N25" i="38"/>
  <c r="K25" i="44"/>
  <c r="L52" i="38"/>
  <c r="L31" i="44"/>
  <c r="N34" i="38"/>
  <c r="K34" i="44"/>
  <c r="N42" i="38"/>
  <c r="K42" i="44"/>
  <c r="N61" i="38"/>
  <c r="N61" i="44" s="1"/>
  <c r="K61"/>
  <c r="N84" i="38"/>
  <c r="N84" i="44" s="1"/>
  <c r="N77"/>
  <c r="N89" i="38"/>
  <c r="K89" i="44"/>
  <c r="N105" i="38"/>
  <c r="K105" i="44"/>
  <c r="M117" i="38"/>
  <c r="M105" i="44"/>
  <c r="N113" i="38"/>
  <c r="L113" i="44"/>
  <c r="M68" i="39"/>
  <c r="M20" i="45"/>
  <c r="M50" s="1"/>
  <c r="N34" i="39"/>
  <c r="N34" i="45" s="1"/>
  <c r="H26" i="38"/>
  <c r="H21" i="44"/>
  <c r="J31" i="38"/>
  <c r="G31" i="44"/>
  <c r="J42" i="38"/>
  <c r="H42" i="44"/>
  <c r="J75" i="38"/>
  <c r="J75" i="44" s="1"/>
  <c r="G75"/>
  <c r="J89" i="38"/>
  <c r="G89" i="44"/>
  <c r="G100" i="38"/>
  <c r="G99" i="44"/>
  <c r="J105" i="38"/>
  <c r="G105" i="44"/>
  <c r="I117" i="38"/>
  <c r="I105" i="44"/>
  <c r="J113" i="38"/>
  <c r="H113" i="44"/>
  <c r="G26" i="40"/>
  <c r="G76" s="1"/>
  <c r="G69" i="42" s="1"/>
  <c r="I26" i="40"/>
  <c r="I76" s="1"/>
  <c r="J46" i="44"/>
  <c r="G20" i="39"/>
  <c r="J20" s="1"/>
  <c r="G14" i="45"/>
  <c r="I20" i="39"/>
  <c r="I14" i="45"/>
  <c r="J23" i="39"/>
  <c r="G34"/>
  <c r="G34" i="45" s="1"/>
  <c r="G23"/>
  <c r="I34" i="39"/>
  <c r="I34" i="45" s="1"/>
  <c r="I23"/>
  <c r="J32" i="39"/>
  <c r="J27" i="45"/>
  <c r="J56" i="39"/>
  <c r="G56" i="45"/>
  <c r="J62" i="39"/>
  <c r="J62" i="45" s="1"/>
  <c r="G62"/>
  <c r="J66" i="39"/>
  <c r="J66" i="45" s="1"/>
  <c r="G66"/>
  <c r="H90" i="39"/>
  <c r="H97" s="1"/>
  <c r="H74" i="45"/>
  <c r="H90" s="1"/>
  <c r="H97" s="1"/>
  <c r="J79" i="39"/>
  <c r="J79" i="45" s="1"/>
  <c r="G79"/>
  <c r="J32" i="42"/>
  <c r="G32" i="45"/>
  <c r="J45" i="42"/>
  <c r="J49"/>
  <c r="J84"/>
  <c r="F89" i="45"/>
  <c r="F92"/>
  <c r="F94"/>
  <c r="F96"/>
  <c r="L26" i="38"/>
  <c r="L21" i="44"/>
  <c r="N31" i="38"/>
  <c r="K31" i="44"/>
  <c r="M52" i="38"/>
  <c r="M52" i="44" s="1"/>
  <c r="M31"/>
  <c r="N45" i="38"/>
  <c r="K45" i="44"/>
  <c r="N51" i="38"/>
  <c r="N51" i="44" s="1"/>
  <c r="K51"/>
  <c r="N75" i="38"/>
  <c r="N75" i="44" s="1"/>
  <c r="K75"/>
  <c r="L117" i="38"/>
  <c r="L105" i="44"/>
  <c r="N110" i="38"/>
  <c r="K110" i="44"/>
  <c r="N122" i="38"/>
  <c r="N122" i="44" s="1"/>
  <c r="K122"/>
  <c r="N25" i="40"/>
  <c r="L52"/>
  <c r="L101" s="1"/>
  <c r="L125" s="1"/>
  <c r="N34"/>
  <c r="N42"/>
  <c r="N45"/>
  <c r="N89"/>
  <c r="N99"/>
  <c r="N105"/>
  <c r="M117"/>
  <c r="M124" s="1"/>
  <c r="N113"/>
  <c r="K90" i="45"/>
  <c r="K97" s="1"/>
  <c r="K98" s="1"/>
  <c r="L68" i="39"/>
  <c r="L68" i="45" s="1"/>
  <c r="L98" s="1"/>
  <c r="L20"/>
  <c r="L50" s="1"/>
  <c r="F14"/>
  <c r="F16"/>
  <c r="F18"/>
  <c r="F20"/>
  <c r="F46"/>
  <c r="F48"/>
  <c r="F52"/>
  <c r="F54"/>
  <c r="F58"/>
  <c r="F66"/>
  <c r="F68"/>
  <c r="J51" i="40"/>
  <c r="J51" i="44" s="1"/>
  <c r="G51"/>
  <c r="F72" i="45"/>
  <c r="F74"/>
  <c r="F76"/>
  <c r="K98" i="39"/>
  <c r="N68"/>
  <c r="N68" i="45" s="1"/>
  <c r="N98" s="1"/>
  <c r="N90" i="39"/>
  <c r="N97"/>
  <c r="F8" i="44"/>
  <c r="F10"/>
  <c r="F12"/>
  <c r="F14"/>
  <c r="F16"/>
  <c r="F18"/>
  <c r="F20"/>
  <c r="F22"/>
  <c r="F32"/>
  <c r="F34"/>
  <c r="F36"/>
  <c r="F38"/>
  <c r="F40"/>
  <c r="F42"/>
  <c r="F44"/>
  <c r="F46"/>
  <c r="F48"/>
  <c r="F50"/>
  <c r="F52"/>
  <c r="F54"/>
  <c r="F56"/>
  <c r="F58"/>
  <c r="F60"/>
  <c r="F62"/>
  <c r="F64"/>
  <c r="F86" i="45"/>
  <c r="F87"/>
  <c r="F93"/>
  <c r="F25"/>
  <c r="F27"/>
  <c r="F29"/>
  <c r="F31"/>
  <c r="F33"/>
  <c r="F35"/>
  <c r="F37"/>
  <c r="F39"/>
  <c r="F41"/>
  <c r="F24" i="44"/>
  <c r="F26"/>
  <c r="F28"/>
  <c r="F30"/>
  <c r="F66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F109"/>
  <c r="F111"/>
  <c r="E117"/>
  <c r="F115"/>
  <c r="F118"/>
  <c r="F120"/>
  <c r="F122"/>
  <c r="F22" i="45"/>
  <c r="F24"/>
  <c r="F26"/>
  <c r="F28"/>
  <c r="F30"/>
  <c r="F32"/>
  <c r="F34"/>
  <c r="F36"/>
  <c r="F38"/>
  <c r="F40"/>
  <c r="F42"/>
  <c r="F44"/>
  <c r="F56"/>
  <c r="F60"/>
  <c r="F62"/>
  <c r="F64"/>
  <c r="F78"/>
  <c r="F80"/>
  <c r="F82"/>
  <c r="F84"/>
  <c r="C90"/>
  <c r="C97" s="1"/>
  <c r="F91"/>
  <c r="F95"/>
  <c r="F13" i="44"/>
  <c r="F15"/>
  <c r="F17"/>
  <c r="F37"/>
  <c r="F39"/>
  <c r="F41"/>
  <c r="F43"/>
  <c r="F45"/>
  <c r="F47"/>
  <c r="F70"/>
  <c r="F72"/>
  <c r="F74"/>
  <c r="C117"/>
  <c r="C124" s="1"/>
  <c r="F124" s="1"/>
  <c r="F9" i="45"/>
  <c r="F11"/>
  <c r="F13"/>
  <c r="F15"/>
  <c r="F17"/>
  <c r="F19"/>
  <c r="F21"/>
  <c r="F23"/>
  <c r="F43"/>
  <c r="F45"/>
  <c r="F47"/>
  <c r="F49"/>
  <c r="F51"/>
  <c r="F53"/>
  <c r="F55"/>
  <c r="F57"/>
  <c r="F59"/>
  <c r="F61"/>
  <c r="F63"/>
  <c r="F65"/>
  <c r="F71"/>
  <c r="F73"/>
  <c r="F75"/>
  <c r="F77"/>
  <c r="F79"/>
  <c r="F81"/>
  <c r="F83"/>
  <c r="F85"/>
  <c r="K52" i="40"/>
  <c r="N26"/>
  <c r="M101"/>
  <c r="M125" s="1"/>
  <c r="N31"/>
  <c r="K117"/>
  <c r="N21"/>
  <c r="K100" i="38"/>
  <c r="K70" i="39" s="1"/>
  <c r="L101" i="38"/>
  <c r="N26"/>
  <c r="N21"/>
  <c r="N21" i="44" s="1"/>
  <c r="K52" i="38"/>
  <c r="N99"/>
  <c r="N99" i="44" s="1"/>
  <c r="K117" i="38"/>
  <c r="F90" i="45"/>
  <c r="F88"/>
  <c r="G68" i="42"/>
  <c r="J20"/>
  <c r="G97"/>
  <c r="J97" s="1"/>
  <c r="J90"/>
  <c r="J14"/>
  <c r="J23"/>
  <c r="J74"/>
  <c r="G97" i="39"/>
  <c r="J74"/>
  <c r="F114" i="44"/>
  <c r="F117" s="1"/>
  <c r="D117"/>
  <c r="D125"/>
  <c r="J26" i="40"/>
  <c r="G124"/>
  <c r="J124" s="1"/>
  <c r="J117"/>
  <c r="I101"/>
  <c r="I125" s="1"/>
  <c r="J21"/>
  <c r="J25"/>
  <c r="J31"/>
  <c r="J42"/>
  <c r="J105"/>
  <c r="J21" i="38"/>
  <c r="G52"/>
  <c r="J52" s="1"/>
  <c r="G117"/>
  <c r="M100" i="44" l="1"/>
  <c r="M70" i="45" s="1"/>
  <c r="M70" i="42"/>
  <c r="G101" i="40"/>
  <c r="J74" i="45"/>
  <c r="G68" i="39"/>
  <c r="G68" i="45" s="1"/>
  <c r="F50"/>
  <c r="F69" s="1"/>
  <c r="N110" i="44"/>
  <c r="G67" i="45"/>
  <c r="G20"/>
  <c r="G50" s="1"/>
  <c r="G50" i="39"/>
  <c r="L100" i="44"/>
  <c r="L70" i="42"/>
  <c r="K69" i="39"/>
  <c r="I69" i="42"/>
  <c r="H69"/>
  <c r="J76" i="40"/>
  <c r="J90" i="39"/>
  <c r="J56" i="45"/>
  <c r="J67" s="1"/>
  <c r="J67" i="39"/>
  <c r="J89" i="44"/>
  <c r="J122"/>
  <c r="H98" i="42"/>
  <c r="I70" i="45"/>
  <c r="L70"/>
  <c r="H67"/>
  <c r="H70" s="1"/>
  <c r="J26" i="38"/>
  <c r="J97" i="39"/>
  <c r="J50" i="42"/>
  <c r="J69" s="1"/>
  <c r="N26" i="44"/>
  <c r="N52" i="40"/>
  <c r="F67" i="45"/>
  <c r="F70" s="1"/>
  <c r="I50" i="39"/>
  <c r="I69" s="1"/>
  <c r="N20" i="45"/>
  <c r="N50" s="1"/>
  <c r="N50" i="39"/>
  <c r="G70"/>
  <c r="G70" i="42"/>
  <c r="H76" i="40"/>
  <c r="N100"/>
  <c r="N70" i="42" s="1"/>
  <c r="K76" i="40"/>
  <c r="K69" i="42" s="1"/>
  <c r="J100" i="40"/>
  <c r="J70" i="42" s="1"/>
  <c r="L76" i="40"/>
  <c r="L69" i="42" s="1"/>
  <c r="J76" i="38"/>
  <c r="L26" i="44"/>
  <c r="L76" i="38"/>
  <c r="L69" i="39" s="1"/>
  <c r="H26" i="44"/>
  <c r="H76" i="38"/>
  <c r="H69" i="39" s="1"/>
  <c r="M76" i="38"/>
  <c r="M69" i="39" s="1"/>
  <c r="K26" i="44"/>
  <c r="K76" i="38"/>
  <c r="I76" i="44"/>
  <c r="G76" i="38"/>
  <c r="F97" i="45"/>
  <c r="C98"/>
  <c r="F98" s="1"/>
  <c r="J52" i="44"/>
  <c r="J32" i="45"/>
  <c r="J23"/>
  <c r="I68" i="39"/>
  <c r="I20" i="45"/>
  <c r="I50" s="1"/>
  <c r="I69" s="1"/>
  <c r="M68"/>
  <c r="M98" s="1"/>
  <c r="M98" i="39"/>
  <c r="M124" i="38"/>
  <c r="M124" i="44" s="1"/>
  <c r="M117"/>
  <c r="N105"/>
  <c r="N89"/>
  <c r="N42"/>
  <c r="N34"/>
  <c r="L52"/>
  <c r="N25"/>
  <c r="M101" i="38"/>
  <c r="M26" i="44"/>
  <c r="J84" i="45"/>
  <c r="J90" s="1"/>
  <c r="J97" s="1"/>
  <c r="J49"/>
  <c r="J45"/>
  <c r="J34" i="39"/>
  <c r="J34" i="45" s="1"/>
  <c r="H125" i="40"/>
  <c r="H124" i="38"/>
  <c r="H124" i="44" s="1"/>
  <c r="H117"/>
  <c r="H52"/>
  <c r="J25"/>
  <c r="I101" i="38"/>
  <c r="I26" i="44"/>
  <c r="G26"/>
  <c r="I52"/>
  <c r="H125" i="38"/>
  <c r="H101" i="44"/>
  <c r="N52" i="38"/>
  <c r="K52" i="44"/>
  <c r="N100" i="38"/>
  <c r="N100" i="44" s="1"/>
  <c r="N70" i="45" s="1"/>
  <c r="K100" i="44"/>
  <c r="K70" i="45" s="1"/>
  <c r="J21" i="44"/>
  <c r="J26"/>
  <c r="J20" i="45"/>
  <c r="L101" i="44"/>
  <c r="N76" i="40"/>
  <c r="N69" i="42" s="1"/>
  <c r="G52" i="44"/>
  <c r="L124" i="38"/>
  <c r="L124" i="44" s="1"/>
  <c r="L117"/>
  <c r="N45"/>
  <c r="N31"/>
  <c r="I124" i="38"/>
  <c r="I124" i="44" s="1"/>
  <c r="I117"/>
  <c r="J105"/>
  <c r="J100" i="38"/>
  <c r="J100" i="44" s="1"/>
  <c r="G100"/>
  <c r="J42"/>
  <c r="J31"/>
  <c r="L98" i="39"/>
  <c r="N98" s="1"/>
  <c r="G90" i="45"/>
  <c r="G97" s="1"/>
  <c r="G98" s="1"/>
  <c r="H68" i="39"/>
  <c r="J68" s="1"/>
  <c r="J68" i="45" s="1"/>
  <c r="H20"/>
  <c r="H50" s="1"/>
  <c r="J14"/>
  <c r="C125" i="44"/>
  <c r="F125"/>
  <c r="K101" i="40"/>
  <c r="K125" s="1"/>
  <c r="N125" s="1"/>
  <c r="K124"/>
  <c r="N124" s="1"/>
  <c r="N117"/>
  <c r="K101" i="38"/>
  <c r="K124"/>
  <c r="N124" s="1"/>
  <c r="N117"/>
  <c r="G98" i="42"/>
  <c r="J98" s="1"/>
  <c r="J68"/>
  <c r="G98" i="39"/>
  <c r="G125" i="40"/>
  <c r="J101"/>
  <c r="G101" i="38"/>
  <c r="G101" i="44" s="1"/>
  <c r="G125" s="1"/>
  <c r="G124" i="38"/>
  <c r="J124" s="1"/>
  <c r="J117"/>
  <c r="J70" i="45" l="1"/>
  <c r="J98"/>
  <c r="G70"/>
  <c r="J125" i="40"/>
  <c r="J50" i="45"/>
  <c r="N70" i="39"/>
  <c r="J50"/>
  <c r="J69" s="1"/>
  <c r="J70"/>
  <c r="G69"/>
  <c r="K76" i="44"/>
  <c r="K69" i="45" s="1"/>
  <c r="M76" i="44"/>
  <c r="M69" i="45" s="1"/>
  <c r="H125" i="44"/>
  <c r="G76"/>
  <c r="G69" i="45" s="1"/>
  <c r="H76" i="44"/>
  <c r="H69" i="45" s="1"/>
  <c r="L76" i="44"/>
  <c r="L69" i="45" s="1"/>
  <c r="J84" i="44"/>
  <c r="J76"/>
  <c r="L125"/>
  <c r="N76" i="38"/>
  <c r="N76" i="44" s="1"/>
  <c r="N69" i="45" s="1"/>
  <c r="N52" i="44"/>
  <c r="M125" i="38"/>
  <c r="M101" i="44"/>
  <c r="M125" s="1"/>
  <c r="I68" i="45"/>
  <c r="I98" s="1"/>
  <c r="I98" i="39"/>
  <c r="N101" i="38"/>
  <c r="K101" i="44"/>
  <c r="K125" s="1"/>
  <c r="N125" s="1"/>
  <c r="H68" i="45"/>
  <c r="H98" s="1"/>
  <c r="H98" i="39"/>
  <c r="J98" s="1"/>
  <c r="L125" i="38"/>
  <c r="I125"/>
  <c r="I101" i="44"/>
  <c r="I125" s="1"/>
  <c r="J125" s="1"/>
  <c r="N101" i="40"/>
  <c r="K125" i="38"/>
  <c r="N125" s="1"/>
  <c r="G125"/>
  <c r="J125" s="1"/>
  <c r="J101"/>
  <c r="J101" i="44" s="1"/>
  <c r="N69" i="39" l="1"/>
  <c r="J69" i="45"/>
  <c r="N101" i="44"/>
  <c r="C31" i="28"/>
  <c r="C33" i="35"/>
  <c r="E33" s="1"/>
  <c r="C89" i="38"/>
  <c r="C51" i="40"/>
  <c r="F74" i="38"/>
  <c r="F78"/>
  <c r="F46"/>
  <c r="C50" i="35"/>
  <c r="E50" s="1"/>
  <c r="C84" i="38"/>
  <c r="F80"/>
  <c r="F83"/>
  <c r="C49" i="39"/>
  <c r="C31" i="40"/>
  <c r="C42"/>
  <c r="C45"/>
  <c r="C34"/>
  <c r="C21"/>
  <c r="F29"/>
  <c r="F39"/>
  <c r="F43"/>
  <c r="C14" i="39"/>
  <c r="C20" s="1"/>
  <c r="C50" s="1"/>
  <c r="C45"/>
  <c r="C56"/>
  <c r="C84"/>
  <c r="D45"/>
  <c r="E51" i="38"/>
  <c r="D75"/>
  <c r="C21"/>
  <c r="C25"/>
  <c r="C26" s="1"/>
  <c r="C31"/>
  <c r="C34"/>
  <c r="C42"/>
  <c r="C45"/>
  <c r="C51"/>
  <c r="C61"/>
  <c r="C75"/>
  <c r="C34" i="32"/>
  <c r="C23"/>
  <c r="F8" i="42"/>
  <c r="F9"/>
  <c r="F10"/>
  <c r="F11"/>
  <c r="F12"/>
  <c r="F13"/>
  <c r="C14"/>
  <c r="D14"/>
  <c r="D20" s="1"/>
  <c r="E14"/>
  <c r="E20" s="1"/>
  <c r="F15"/>
  <c r="F16"/>
  <c r="F17"/>
  <c r="F18"/>
  <c r="F19"/>
  <c r="F21"/>
  <c r="F22"/>
  <c r="C23"/>
  <c r="D23"/>
  <c r="E23"/>
  <c r="F24"/>
  <c r="F25"/>
  <c r="F26"/>
  <c r="F27"/>
  <c r="F28"/>
  <c r="F29"/>
  <c r="F30"/>
  <c r="F31"/>
  <c r="C32"/>
  <c r="D32"/>
  <c r="E32"/>
  <c r="F33"/>
  <c r="F35"/>
  <c r="F36"/>
  <c r="F37"/>
  <c r="F38"/>
  <c r="F39"/>
  <c r="F40"/>
  <c r="F41"/>
  <c r="F42"/>
  <c r="F43"/>
  <c r="F44"/>
  <c r="C45"/>
  <c r="D45"/>
  <c r="E45"/>
  <c r="F46"/>
  <c r="F47"/>
  <c r="F48"/>
  <c r="C49"/>
  <c r="D49"/>
  <c r="E49"/>
  <c r="F51"/>
  <c r="F52"/>
  <c r="F53"/>
  <c r="F54"/>
  <c r="F55"/>
  <c r="C56"/>
  <c r="D56"/>
  <c r="E56"/>
  <c r="F57"/>
  <c r="F58"/>
  <c r="F59"/>
  <c r="F60"/>
  <c r="F61"/>
  <c r="C62"/>
  <c r="D62"/>
  <c r="E62"/>
  <c r="F63"/>
  <c r="F64"/>
  <c r="F65"/>
  <c r="C66"/>
  <c r="D66"/>
  <c r="E66"/>
  <c r="F71"/>
  <c r="F72"/>
  <c r="F73"/>
  <c r="C74"/>
  <c r="D74"/>
  <c r="E74"/>
  <c r="F75"/>
  <c r="F76"/>
  <c r="F77"/>
  <c r="F78"/>
  <c r="C79"/>
  <c r="D79"/>
  <c r="E79"/>
  <c r="F80"/>
  <c r="F81"/>
  <c r="F82"/>
  <c r="F83"/>
  <c r="C84"/>
  <c r="D84"/>
  <c r="E84"/>
  <c r="F85"/>
  <c r="F86"/>
  <c r="F87"/>
  <c r="F88"/>
  <c r="F89"/>
  <c r="F91"/>
  <c r="F92"/>
  <c r="F93"/>
  <c r="F94"/>
  <c r="F95"/>
  <c r="F96"/>
  <c r="F27" i="40"/>
  <c r="C25"/>
  <c r="C61"/>
  <c r="C75"/>
  <c r="C84"/>
  <c r="C89"/>
  <c r="C99"/>
  <c r="C105"/>
  <c r="C110"/>
  <c r="C122"/>
  <c r="D21"/>
  <c r="D25"/>
  <c r="F25" s="1"/>
  <c r="D31"/>
  <c r="D34"/>
  <c r="D42"/>
  <c r="D45"/>
  <c r="F45" s="1"/>
  <c r="D51"/>
  <c r="D61"/>
  <c r="D75"/>
  <c r="D84"/>
  <c r="D89"/>
  <c r="D99"/>
  <c r="D105"/>
  <c r="D110"/>
  <c r="D113"/>
  <c r="D122"/>
  <c r="E21"/>
  <c r="E25"/>
  <c r="E31"/>
  <c r="E34"/>
  <c r="E42"/>
  <c r="E45"/>
  <c r="E61"/>
  <c r="E75"/>
  <c r="E84"/>
  <c r="E89"/>
  <c r="E99"/>
  <c r="E105"/>
  <c r="E110"/>
  <c r="E113"/>
  <c r="E122"/>
  <c r="F123"/>
  <c r="F121"/>
  <c r="F120"/>
  <c r="F119"/>
  <c r="F118"/>
  <c r="F116"/>
  <c r="F115"/>
  <c r="F114"/>
  <c r="F112"/>
  <c r="F111"/>
  <c r="F109"/>
  <c r="F108"/>
  <c r="F107"/>
  <c r="F106"/>
  <c r="F104"/>
  <c r="F103"/>
  <c r="F102"/>
  <c r="F98"/>
  <c r="F97"/>
  <c r="F96"/>
  <c r="F95"/>
  <c r="F94"/>
  <c r="F93"/>
  <c r="F92"/>
  <c r="F91"/>
  <c r="F90"/>
  <c r="F88"/>
  <c r="F87"/>
  <c r="F86"/>
  <c r="F85"/>
  <c r="F83"/>
  <c r="F82"/>
  <c r="F81"/>
  <c r="F80"/>
  <c r="F79"/>
  <c r="F78"/>
  <c r="F77"/>
  <c r="F74"/>
  <c r="F73"/>
  <c r="F72"/>
  <c r="F71"/>
  <c r="F70"/>
  <c r="F69"/>
  <c r="F68"/>
  <c r="F67"/>
  <c r="F66"/>
  <c r="F65"/>
  <c r="F64"/>
  <c r="F63"/>
  <c r="F62"/>
  <c r="F60"/>
  <c r="F59"/>
  <c r="F58"/>
  <c r="F57"/>
  <c r="F56"/>
  <c r="F55"/>
  <c r="F54"/>
  <c r="F53"/>
  <c r="F51"/>
  <c r="F50"/>
  <c r="F49"/>
  <c r="F48"/>
  <c r="F47"/>
  <c r="F46"/>
  <c r="F44"/>
  <c r="F41"/>
  <c r="F40"/>
  <c r="F38"/>
  <c r="F37"/>
  <c r="F36"/>
  <c r="F35"/>
  <c r="F33"/>
  <c r="F32"/>
  <c r="F30"/>
  <c r="F28"/>
  <c r="F24"/>
  <c r="F23"/>
  <c r="F22"/>
  <c r="F20"/>
  <c r="F19"/>
  <c r="F18"/>
  <c r="F17"/>
  <c r="F16"/>
  <c r="F15"/>
  <c r="F14"/>
  <c r="F13"/>
  <c r="F12"/>
  <c r="F11"/>
  <c r="F10"/>
  <c r="F9"/>
  <c r="C39" i="29"/>
  <c r="C26"/>
  <c r="C62" i="30"/>
  <c r="C40"/>
  <c r="D84" i="39"/>
  <c r="E84"/>
  <c r="D79"/>
  <c r="E79"/>
  <c r="C79"/>
  <c r="D74"/>
  <c r="E74"/>
  <c r="C74"/>
  <c r="D66"/>
  <c r="E66"/>
  <c r="C66"/>
  <c r="D62"/>
  <c r="E62"/>
  <c r="C62"/>
  <c r="D56"/>
  <c r="D67" s="1"/>
  <c r="D70" s="1"/>
  <c r="E56"/>
  <c r="D49"/>
  <c r="E49"/>
  <c r="E45"/>
  <c r="F45" s="1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2"/>
  <c r="F43"/>
  <c r="F44"/>
  <c r="F46"/>
  <c r="F47"/>
  <c r="F48"/>
  <c r="F51"/>
  <c r="F52"/>
  <c r="F53"/>
  <c r="F54"/>
  <c r="F55"/>
  <c r="F57"/>
  <c r="F58"/>
  <c r="F59"/>
  <c r="F60"/>
  <c r="F61"/>
  <c r="F63"/>
  <c r="F64"/>
  <c r="F65"/>
  <c r="F71"/>
  <c r="F72"/>
  <c r="F73"/>
  <c r="F75"/>
  <c r="F76"/>
  <c r="F77"/>
  <c r="F78"/>
  <c r="F80"/>
  <c r="F81"/>
  <c r="F82"/>
  <c r="F83"/>
  <c r="F85"/>
  <c r="F86"/>
  <c r="F87"/>
  <c r="F88"/>
  <c r="F89"/>
  <c r="F91"/>
  <c r="F92"/>
  <c r="F93"/>
  <c r="F94"/>
  <c r="F95"/>
  <c r="F96"/>
  <c r="F8"/>
  <c r="D23"/>
  <c r="D34" s="1"/>
  <c r="E23"/>
  <c r="E34" s="1"/>
  <c r="C23"/>
  <c r="C34" s="1"/>
  <c r="D14"/>
  <c r="D20" s="1"/>
  <c r="E14"/>
  <c r="E20" s="1"/>
  <c r="D51" i="38"/>
  <c r="F51" s="1"/>
  <c r="D84"/>
  <c r="D122"/>
  <c r="E122"/>
  <c r="C122"/>
  <c r="F122" s="1"/>
  <c r="D113"/>
  <c r="E113"/>
  <c r="F113" s="1"/>
  <c r="D110"/>
  <c r="E110"/>
  <c r="E117" s="1"/>
  <c r="C110"/>
  <c r="D105"/>
  <c r="E105"/>
  <c r="C105"/>
  <c r="D99"/>
  <c r="E99"/>
  <c r="C99"/>
  <c r="D89"/>
  <c r="E89"/>
  <c r="E84"/>
  <c r="E75"/>
  <c r="D61"/>
  <c r="E61"/>
  <c r="F9"/>
  <c r="F10"/>
  <c r="F11"/>
  <c r="F12"/>
  <c r="F13"/>
  <c r="F14"/>
  <c r="F15"/>
  <c r="F16"/>
  <c r="F17"/>
  <c r="F18"/>
  <c r="F19"/>
  <c r="F20"/>
  <c r="F22"/>
  <c r="F23"/>
  <c r="F24"/>
  <c r="F27"/>
  <c r="F28"/>
  <c r="F29"/>
  <c r="F30"/>
  <c r="F32"/>
  <c r="F33"/>
  <c r="F35"/>
  <c r="F36"/>
  <c r="F37"/>
  <c r="F38"/>
  <c r="F39"/>
  <c r="F40"/>
  <c r="F41"/>
  <c r="F43"/>
  <c r="F44"/>
  <c r="F47"/>
  <c r="F48"/>
  <c r="F49"/>
  <c r="F50"/>
  <c r="F53"/>
  <c r="F54"/>
  <c r="F55"/>
  <c r="F56"/>
  <c r="F57"/>
  <c r="F58"/>
  <c r="F59"/>
  <c r="F60"/>
  <c r="F62"/>
  <c r="F63"/>
  <c r="F64"/>
  <c r="F65"/>
  <c r="F66"/>
  <c r="F67"/>
  <c r="F68"/>
  <c r="F69"/>
  <c r="F70"/>
  <c r="F71"/>
  <c r="F72"/>
  <c r="F77"/>
  <c r="F79"/>
  <c r="F81"/>
  <c r="F82"/>
  <c r="F85"/>
  <c r="F86"/>
  <c r="F87"/>
  <c r="F88"/>
  <c r="F90"/>
  <c r="F91"/>
  <c r="F92"/>
  <c r="F93"/>
  <c r="F94"/>
  <c r="F95"/>
  <c r="F96"/>
  <c r="F97"/>
  <c r="F98"/>
  <c r="F102"/>
  <c r="F103"/>
  <c r="F104"/>
  <c r="F106"/>
  <c r="F107"/>
  <c r="F108"/>
  <c r="F109"/>
  <c r="F111"/>
  <c r="F112"/>
  <c r="F114"/>
  <c r="F115"/>
  <c r="F116"/>
  <c r="F118"/>
  <c r="F119"/>
  <c r="F120"/>
  <c r="F121"/>
  <c r="F123"/>
  <c r="F8"/>
  <c r="D45"/>
  <c r="E45"/>
  <c r="D42"/>
  <c r="E42"/>
  <c r="D34"/>
  <c r="E34"/>
  <c r="F34" s="1"/>
  <c r="D31"/>
  <c r="E31"/>
  <c r="D25"/>
  <c r="E25"/>
  <c r="E26" s="1"/>
  <c r="D21"/>
  <c r="E2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22" i="18"/>
  <c r="B24" s="1"/>
  <c r="B16"/>
  <c r="C34" i="8"/>
  <c r="B34"/>
  <c r="D34"/>
  <c r="C28"/>
  <c r="B28"/>
  <c r="C24"/>
  <c r="C29" s="1"/>
  <c r="B24"/>
  <c r="D24" s="1"/>
  <c r="C20"/>
  <c r="B20"/>
  <c r="C12"/>
  <c r="B12"/>
  <c r="D12" s="1"/>
  <c r="D9"/>
  <c r="D10"/>
  <c r="D11"/>
  <c r="D13"/>
  <c r="D14"/>
  <c r="D15"/>
  <c r="D16"/>
  <c r="D17"/>
  <c r="D18"/>
  <c r="D19"/>
  <c r="D21"/>
  <c r="D22"/>
  <c r="D23"/>
  <c r="D25"/>
  <c r="D26"/>
  <c r="D27"/>
  <c r="D30"/>
  <c r="D31"/>
  <c r="D32"/>
  <c r="D33"/>
  <c r="D8"/>
  <c r="F61" i="40"/>
  <c r="F79" i="42"/>
  <c r="F99" i="38"/>
  <c r="D117"/>
  <c r="F62" i="39"/>
  <c r="D52" i="40"/>
  <c r="F84"/>
  <c r="F84" i="42"/>
  <c r="E34"/>
  <c r="F75" i="38"/>
  <c r="F8" i="40"/>
  <c r="C117"/>
  <c r="C124" s="1"/>
  <c r="F62" i="42"/>
  <c r="F49"/>
  <c r="F66" i="39"/>
  <c r="F105" i="40"/>
  <c r="E52"/>
  <c r="F34"/>
  <c r="F99"/>
  <c r="F23" i="42"/>
  <c r="F14"/>
  <c r="F74" i="39"/>
  <c r="F75" i="40"/>
  <c r="D117"/>
  <c r="D124" s="1"/>
  <c r="F56" i="42"/>
  <c r="F67" s="1"/>
  <c r="F32"/>
  <c r="F89" i="38"/>
  <c r="D90" i="42"/>
  <c r="D97" s="1"/>
  <c r="D26" i="38"/>
  <c r="D52"/>
  <c r="F45"/>
  <c r="D26" i="40"/>
  <c r="F42"/>
  <c r="F66" i="42"/>
  <c r="D20" i="8"/>
  <c r="F45" i="42"/>
  <c r="F21" i="40"/>
  <c r="F31" i="38"/>
  <c r="F79" i="39"/>
  <c r="D90"/>
  <c r="D97" s="1"/>
  <c r="D34" i="42"/>
  <c r="C20"/>
  <c r="F23" i="39"/>
  <c r="D28" i="8"/>
  <c r="F21" i="38"/>
  <c r="F110" i="40"/>
  <c r="F14" i="39" l="1"/>
  <c r="F84" i="38"/>
  <c r="E50" i="39"/>
  <c r="E26" i="40"/>
  <c r="E101" s="1"/>
  <c r="E67" i="42"/>
  <c r="C52" i="40"/>
  <c r="D50" i="39"/>
  <c r="D69" s="1"/>
  <c r="D67" i="42"/>
  <c r="E50"/>
  <c r="C67" i="39"/>
  <c r="F70" i="42"/>
  <c r="F25" i="38"/>
  <c r="B29" i="8"/>
  <c r="D29" s="1"/>
  <c r="D76" i="38"/>
  <c r="F56" i="39"/>
  <c r="F67" s="1"/>
  <c r="E67"/>
  <c r="E70" s="1"/>
  <c r="E90" i="42"/>
  <c r="E97" s="1"/>
  <c r="C67"/>
  <c r="C70" s="1"/>
  <c r="D50"/>
  <c r="D69" s="1"/>
  <c r="C52" i="38"/>
  <c r="E100" i="40"/>
  <c r="F113"/>
  <c r="C100"/>
  <c r="D101"/>
  <c r="D125" s="1"/>
  <c r="D76"/>
  <c r="D100"/>
  <c r="C76" i="38"/>
  <c r="C69" i="39" s="1"/>
  <c r="F26" i="38"/>
  <c r="C117"/>
  <c r="C124" s="1"/>
  <c r="C40" i="29"/>
  <c r="E68" i="42"/>
  <c r="F32" i="39"/>
  <c r="F34" s="1"/>
  <c r="E98" i="42"/>
  <c r="F20"/>
  <c r="F50" s="1"/>
  <c r="F89" i="40"/>
  <c r="F100" s="1"/>
  <c r="F31"/>
  <c r="C34" i="42"/>
  <c r="C50" s="1"/>
  <c r="F52" i="40"/>
  <c r="D68" i="42"/>
  <c r="D98" s="1"/>
  <c r="D124" i="38"/>
  <c r="F42"/>
  <c r="F61"/>
  <c r="F105"/>
  <c r="F49" i="39"/>
  <c r="C90"/>
  <c r="E117" i="40"/>
  <c r="E124" s="1"/>
  <c r="F124" s="1"/>
  <c r="F122"/>
  <c r="C90" i="42"/>
  <c r="C97" s="1"/>
  <c r="F97" s="1"/>
  <c r="C26" i="40"/>
  <c r="C76" s="1"/>
  <c r="F117" i="38"/>
  <c r="C68" i="42"/>
  <c r="F34"/>
  <c r="C68" i="39"/>
  <c r="F20"/>
  <c r="C101" i="40"/>
  <c r="C97" i="39"/>
  <c r="E124" i="38"/>
  <c r="F84" i="39"/>
  <c r="F74" i="42"/>
  <c r="C101" i="38"/>
  <c r="C100"/>
  <c r="D101"/>
  <c r="E52"/>
  <c r="E101" s="1"/>
  <c r="E68" i="39"/>
  <c r="D68"/>
  <c r="F110" i="38"/>
  <c r="E90" i="39"/>
  <c r="F90" i="42" l="1"/>
  <c r="F26" i="40"/>
  <c r="F76" s="1"/>
  <c r="F69" i="42" s="1"/>
  <c r="F117" i="40"/>
  <c r="E76"/>
  <c r="C70" i="39"/>
  <c r="E69" i="42"/>
  <c r="F50" i="39"/>
  <c r="C69" i="42"/>
  <c r="D70"/>
  <c r="E70"/>
  <c r="E76" i="38"/>
  <c r="E69" i="39" s="1"/>
  <c r="E125" i="40"/>
  <c r="E125" i="38"/>
  <c r="D125"/>
  <c r="F101"/>
  <c r="C125"/>
  <c r="C125" i="40"/>
  <c r="F101"/>
  <c r="C98" i="42"/>
  <c r="F98" s="1"/>
  <c r="F68"/>
  <c r="E97" i="39"/>
  <c r="F97" s="1"/>
  <c r="D98"/>
  <c r="F52" i="38"/>
  <c r="F76" s="1"/>
  <c r="F100"/>
  <c r="F70" i="39" s="1"/>
  <c r="F68"/>
  <c r="C98"/>
  <c r="F124" i="38"/>
  <c r="F90" i="39"/>
  <c r="F69" l="1"/>
  <c r="F125" i="40"/>
  <c r="F125" i="38"/>
  <c r="E98" i="39"/>
  <c r="F98" l="1"/>
</calcChain>
</file>

<file path=xl/sharedStrings.xml><?xml version="1.0" encoding="utf-8"?>
<sst xmlns="http://schemas.openxmlformats.org/spreadsheetml/2006/main" count="2447" uniqueCount="721">
  <si>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</si>
  <si>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</si>
  <si>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</si>
  <si>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</si>
  <si>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</si>
  <si>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</si>
  <si>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</si>
  <si>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</si>
  <si>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</si>
  <si>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</si>
  <si>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</si>
  <si>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</si>
  <si>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</si>
  <si>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</si>
  <si>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</si>
  <si>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</si>
  <si>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</si>
  <si>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</si>
  <si>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</si>
  <si>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</si>
  <si>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</si>
  <si>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</si>
  <si>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</si>
  <si>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</si>
  <si>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</si>
  <si>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</si>
  <si>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</si>
  <si>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</si>
  <si>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</si>
  <si>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</si>
  <si>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</si>
  <si>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</si>
  <si>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</si>
  <si>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</si>
  <si>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</si>
  <si>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</si>
  <si>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</si>
  <si>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</si>
  <si>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</si>
  <si>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</si>
  <si>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</si>
  <si>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</si>
  <si>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</si>
  <si>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</si>
  <si>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</si>
  <si>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</si>
  <si>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</si>
  <si>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</si>
  <si>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</si>
  <si>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</si>
  <si>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</si>
  <si>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</si>
  <si>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</si>
  <si>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</si>
  <si>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</si>
  <si>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</si>
  <si>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</si>
  <si>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</si>
  <si>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</si>
  <si>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</si>
  <si>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</si>
  <si>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</si>
  <si>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</si>
  <si>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</si>
  <si>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</si>
  <si>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</si>
  <si>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</si>
  <si>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</si>
  <si>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</si>
  <si>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</si>
  <si>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</si>
  <si>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</si>
  <si>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</si>
  <si>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</si>
  <si>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</si>
  <si>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</si>
  <si>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</si>
  <si>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</si>
  <si>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</si>
  <si>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</si>
  <si>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</si>
  <si>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</si>
  <si>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</si>
  <si>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</si>
  <si>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</si>
  <si>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</si>
  <si>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</si>
  <si>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</si>
  <si>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</si>
  <si>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</si>
  <si>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</si>
  <si>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</si>
  <si>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</si>
  <si>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</si>
  <si>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</si>
  <si>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</si>
  <si>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</si>
  <si>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</si>
  <si>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</si>
  <si>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</si>
  <si>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</si>
  <si>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</si>
  <si>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</si>
  <si>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</si>
  <si>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</si>
  <si>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</si>
  <si>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</si>
  <si>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</si>
  <si>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</si>
  <si>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</si>
  <si>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</si>
  <si>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</si>
  <si>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</si>
  <si>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</si>
  <si>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</si>
  <si>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</si>
  <si>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</si>
  <si>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</si>
  <si>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</si>
  <si>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</si>
  <si>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</si>
  <si>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</si>
  <si>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</si>
  <si>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</si>
  <si>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</si>
  <si>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</si>
  <si>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</si>
  <si>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</si>
  <si>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</si>
  <si>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</si>
  <si>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</si>
  <si>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</si>
  <si>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</si>
  <si>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</si>
  <si>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</si>
  <si>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</si>
  <si>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</si>
  <si>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</si>
  <si>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</si>
  <si>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</si>
  <si>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</si>
  <si>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</si>
  <si>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</si>
  <si>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</si>
  <si>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</si>
  <si>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</si>
  <si>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</si>
  <si>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</si>
  <si>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</si>
  <si>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</si>
  <si>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</si>
  <si>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</si>
  <si>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</si>
  <si>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</si>
  <si>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</si>
  <si>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</si>
  <si>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</si>
  <si>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</si>
  <si>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</si>
  <si>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</si>
  <si>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</si>
  <si>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</si>
  <si>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</si>
  <si>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</si>
  <si>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</si>
  <si>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</si>
  <si>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</si>
  <si>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</si>
  <si>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</si>
  <si>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</si>
  <si>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</si>
  <si>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</si>
  <si>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</si>
  <si>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</si>
  <si>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</si>
  <si>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</si>
  <si>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</si>
  <si>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</si>
  <si>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</si>
  <si>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</si>
  <si>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</si>
  <si>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</si>
  <si>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</si>
  <si>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</si>
  <si>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</si>
  <si>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</si>
  <si>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</si>
  <si>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</si>
  <si>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</si>
  <si>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</si>
  <si>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</si>
  <si>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</si>
  <si>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</si>
  <si>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</si>
  <si>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</si>
  <si>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</si>
  <si>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</si>
  <si>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</si>
  <si>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</si>
  <si>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</si>
  <si>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</si>
  <si>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</si>
  <si>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</si>
  <si>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</si>
  <si>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</si>
  <si>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</si>
  <si>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</si>
  <si>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</si>
  <si>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</si>
  <si>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</si>
  <si>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</si>
  <si>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</si>
  <si>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</si>
  <si>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</si>
  <si>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</si>
  <si>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</si>
  <si>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</si>
  <si>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</si>
  <si>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</si>
  <si>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</si>
  <si>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</si>
  <si>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</si>
  <si>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</si>
  <si>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</si>
  <si>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</si>
  <si>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</si>
  <si>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</si>
  <si>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</si>
  <si>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</si>
  <si>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</si>
  <si>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</si>
  <si>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</si>
  <si>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</si>
  <si>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</si>
  <si>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</si>
  <si>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</si>
  <si>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</si>
  <si>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</si>
  <si>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</si>
  <si>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</si>
  <si>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</si>
  <si>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</si>
  <si>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</si>
  <si>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</si>
  <si>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</si>
  <si>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</si>
  <si>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</si>
  <si>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</si>
  <si>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</si>
  <si>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</si>
  <si>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</si>
  <si>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</si>
  <si>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</si>
  <si>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</si>
  <si>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</si>
  <si>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</si>
  <si>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</si>
  <si>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</si>
  <si>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</si>
  <si>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</si>
  <si>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</si>
  <si>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</si>
  <si>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</si>
  <si>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</si>
  <si>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</si>
  <si>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</si>
  <si>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</si>
  <si>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</si>
  <si>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</si>
  <si>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</si>
  <si>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</si>
  <si>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</si>
  <si>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</si>
  <si>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</si>
  <si>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</si>
  <si>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</si>
  <si>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</si>
  <si>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</si>
  <si>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</si>
  <si>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</si>
  <si>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</si>
  <si>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</si>
  <si>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</si>
  <si>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</si>
  <si>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</si>
  <si>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</si>
  <si>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</si>
  <si>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</si>
  <si>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</si>
  <si>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</si>
  <si>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</si>
  <si>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</si>
  <si>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</si>
  <si>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</si>
  <si>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</si>
  <si>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</si>
  <si>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</si>
  <si>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</si>
  <si>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</si>
  <si>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</si>
  <si>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</si>
  <si>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</si>
  <si>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</si>
  <si>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</si>
  <si>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</si>
  <si>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</si>
  <si>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</si>
  <si>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</si>
  <si>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</si>
  <si>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</si>
  <si>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</si>
  <si>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</si>
  <si>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</si>
  <si>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</si>
  <si>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</si>
  <si>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</si>
  <si>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</si>
  <si>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</si>
  <si>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</si>
  <si>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</si>
  <si>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</si>
  <si>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</si>
  <si>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</si>
  <si>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</si>
  <si>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</si>
  <si>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</si>
  <si>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</si>
  <si>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</si>
  <si>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</si>
  <si>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</si>
  <si>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</si>
  <si>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</si>
  <si>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</si>
  <si>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</si>
  <si>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</si>
  <si>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</si>
  <si>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</si>
  <si>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</si>
  <si>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</si>
  <si>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</si>
  <si>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</si>
  <si>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</si>
  <si>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</si>
  <si>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</si>
  <si>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</si>
  <si>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</si>
  <si>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</si>
  <si>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</si>
  <si>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</si>
  <si>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</si>
  <si>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</si>
  <si>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</si>
  <si>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</si>
  <si>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</si>
  <si>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</si>
  <si>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</si>
  <si>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</si>
  <si>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</si>
  <si>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</si>
  <si>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</si>
  <si>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</si>
  <si>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</si>
  <si>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</si>
  <si>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</si>
  <si>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</si>
  <si>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</si>
  <si>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</si>
  <si>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</si>
  <si>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</si>
  <si>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</si>
  <si>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</si>
  <si>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</si>
  <si>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</si>
  <si>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</si>
  <si>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</si>
  <si>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</si>
  <si>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</si>
  <si>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</si>
  <si>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</si>
  <si>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</si>
  <si>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</si>
  <si>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</si>
  <si>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</si>
  <si>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</si>
  <si>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</si>
  <si>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</si>
  <si>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</si>
  <si>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</si>
  <si>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</si>
  <si>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</si>
  <si>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</si>
  <si>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</si>
  <si>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</si>
  <si>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</si>
  <si>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</si>
  <si>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</si>
  <si>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</si>
  <si>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</si>
  <si>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</si>
  <si>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</si>
  <si>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</si>
  <si>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</si>
  <si>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</si>
  <si>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</si>
  <si>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</si>
  <si>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</si>
  <si>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</si>
  <si>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</si>
  <si>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</si>
  <si>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</si>
  <si>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</si>
  <si>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</si>
  <si>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</si>
  <si>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</si>
  <si>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</si>
  <si>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</si>
  <si>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</si>
  <si>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</si>
  <si>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</si>
  <si>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</si>
  <si>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</si>
  <si>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</si>
  <si>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</si>
  <si>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</si>
  <si>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</si>
  <si>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</si>
  <si>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</si>
  <si>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</si>
  <si>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</si>
  <si>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</si>
  <si>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</si>
  <si>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</si>
  <si>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</si>
  <si>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</si>
  <si>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</si>
  <si>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</si>
  <si>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</si>
  <si>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</si>
  <si>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</si>
  <si>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</si>
  <si>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</si>
  <si>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</si>
  <si>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</si>
  <si>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</si>
  <si>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</si>
  <si>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</si>
  <si>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</si>
  <si>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</si>
  <si>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</si>
  <si>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</si>
  <si>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</si>
  <si>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</si>
  <si>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</si>
  <si>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</si>
  <si>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</si>
  <si>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</si>
  <si>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</si>
  <si>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</si>
  <si>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</si>
  <si>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</si>
  <si>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</si>
  <si>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</si>
  <si>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</si>
  <si>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</si>
  <si>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</si>
  <si>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</si>
  <si>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</si>
  <si>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</si>
  <si>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</si>
  <si>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</si>
  <si>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</si>
  <si>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</si>
  <si>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</si>
  <si>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</si>
  <si>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</si>
  <si>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</si>
  <si>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</si>
  <si>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</si>
  <si>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</si>
  <si>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</si>
  <si>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</si>
  <si>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</si>
  <si>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</si>
  <si>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</si>
  <si>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</si>
  <si>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</si>
  <si>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</si>
  <si>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</si>
  <si>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</si>
  <si>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</si>
  <si>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</si>
  <si>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</si>
  <si>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</si>
  <si>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</si>
  <si>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</si>
  <si>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</si>
  <si>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</si>
  <si>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</si>
  <si>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</si>
  <si>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</si>
  <si>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</si>
  <si>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</si>
  <si>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</si>
  <si>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</si>
  <si>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</si>
  <si>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</si>
  <si>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</si>
  <si>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</si>
  <si>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</si>
  <si>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</si>
  <si>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</si>
  <si>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</si>
  <si>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</si>
  <si>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</si>
  <si>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</si>
  <si>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</si>
  <si>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</si>
  <si>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</si>
  <si>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</si>
  <si>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</si>
  <si>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</si>
  <si>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</si>
  <si>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</si>
  <si>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</si>
  <si>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</si>
  <si>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</si>
  <si>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</si>
  <si>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</si>
  <si>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</si>
  <si>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</si>
  <si>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</si>
  <si>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</si>
  <si>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</si>
  <si>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</si>
  <si>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</si>
  <si>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</si>
  <si>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</si>
  <si>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</si>
  <si>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</si>
  <si>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</si>
  <si>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</si>
  <si>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</si>
  <si>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</si>
  <si>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</si>
  <si>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</si>
  <si>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</si>
  <si>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</si>
  <si>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</si>
  <si>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</si>
  <si>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</si>
  <si>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</si>
  <si>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</si>
  <si>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</si>
  <si>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</si>
  <si>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</si>
  <si>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</si>
  <si>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</si>
  <si>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</si>
  <si>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</si>
  <si>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</si>
  <si>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</si>
  <si>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</si>
  <si>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</si>
  <si>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</si>
  <si>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</si>
  <si>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</si>
  <si>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</si>
  <si>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</si>
  <si>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</si>
  <si>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</si>
  <si>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</si>
  <si>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</si>
  <si>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</si>
  <si>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</si>
  <si>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</si>
  <si>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</si>
  <si>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</si>
  <si>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</si>
  <si>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</si>
  <si>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</si>
  <si>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</si>
  <si>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</si>
  <si>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</si>
  <si>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</si>
  <si>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</si>
  <si>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</si>
  <si>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</si>
  <si>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</si>
  <si>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</si>
  <si>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</si>
  <si>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</si>
  <si>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</si>
  <si>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</si>
  <si>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</si>
  <si>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</si>
  <si>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</si>
  <si>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</si>
  <si>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</si>
  <si>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</si>
  <si>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</si>
  <si>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</si>
  <si>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</si>
  <si>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</si>
  <si>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</si>
  <si>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</si>
  <si>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</si>
  <si>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</si>
  <si>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</si>
  <si>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</si>
  <si>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</si>
  <si>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</si>
  <si>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</si>
  <si>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</si>
  <si>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</si>
  <si>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</si>
  <si>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</si>
  <si>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</si>
  <si>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</si>
  <si>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</si>
  <si>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</si>
  <si>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</si>
  <si>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</si>
  <si>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</si>
  <si>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</si>
  <si>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</si>
  <si>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</si>
  <si>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</si>
  <si>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</si>
  <si>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</si>
  <si>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</si>
  <si>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</si>
  <si>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</si>
  <si>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</si>
  <si>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</si>
  <si>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</si>
  <si>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</si>
  <si>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</si>
  <si>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</si>
  <si>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</si>
  <si>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</si>
  <si>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</si>
  <si>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</si>
  <si>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</si>
  <si>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</si>
  <si>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</si>
  <si>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</si>
  <si>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</si>
  <si>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</si>
  <si>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</si>
  <si>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</si>
  <si>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</si>
  <si>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</si>
  <si>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</si>
  <si>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</si>
  <si>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</si>
  <si>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</si>
  <si>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</si>
  <si>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</si>
  <si>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</si>
  <si>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</si>
  <si>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</si>
  <si>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</si>
  <si>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</si>
  <si>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</si>
  <si>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</si>
  <si>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</si>
  <si>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</si>
  <si>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</si>
  <si>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</si>
  <si>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</si>
  <si>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SOROKPOLÁNY ÖNKORMÁNYZATI ELŐIRÁNYZATOK</t>
  </si>
  <si>
    <t>BÓBITA ÓVODA ELŐIRÁNYZATOK</t>
  </si>
  <si>
    <t>BÓBITA ÓVODA</t>
  </si>
  <si>
    <t>Költségvetési engedélyezett létszámkeret (álláshely) (fő) BÓBITA ÓVODA</t>
  </si>
  <si>
    <t>saját bevételek 2019.</t>
  </si>
  <si>
    <t>Sorokpolány Önkormányzat és költségvetési szervei előirányzat</t>
  </si>
  <si>
    <t>SOROKPOLÁNY Önkormányzat 2018. évi költségvetése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</si>
  <si>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</si>
  <si>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</si>
  <si>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</si>
  <si>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</si>
  <si>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</si>
  <si>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</si>
  <si>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</si>
  <si>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</si>
  <si>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</si>
  <si>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</si>
  <si>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</si>
  <si>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</si>
  <si>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I. n.év módosított előirányzat</t>
  </si>
  <si>
    <t>I n.év módossított ELŐIRÁNYZAT</t>
  </si>
  <si>
    <t>I. n.év módosított ELŐIRÁNYZAT</t>
  </si>
  <si>
    <t>II. n.év módosított előirányzat</t>
  </si>
  <si>
    <t>II n.év módossított ELŐIRÁNYZAT</t>
  </si>
  <si>
    <t>II. n.év módosított ELŐIRÁNYZAT</t>
  </si>
  <si>
    <t>módosított ei.</t>
  </si>
  <si>
    <t>III. n.év módosított előirányzat</t>
  </si>
  <si>
    <t>III n.év módossított ELŐIRÁNYZAT</t>
  </si>
  <si>
    <t>III. n.év módosított ELŐIRÁNYZAT</t>
  </si>
  <si>
    <t>IV. n.év módosított előirányzat</t>
  </si>
  <si>
    <t>IV n.év módossított ELŐIRÁNYZAT</t>
  </si>
  <si>
    <t>IV. n.év módosított ELŐIRÁNYZAT</t>
  </si>
  <si>
    <t>1. melléklet 1/2018. (I.23.) önkormányzati rendelethez</t>
  </si>
  <si>
    <t>2. melléklet 1/2018. (I.23.) önkormányzati rendelethez</t>
  </si>
  <si>
    <t>3. melléklet 1/2018. (I.23.) önkormányzati rendelethez</t>
  </si>
  <si>
    <t>4. melléklet 1/2018. (I.23.) önkormányzati rendelethez</t>
  </si>
  <si>
    <t>5. melléklet 1/2018. (I.23.) önkormányzati rendelethez</t>
  </si>
  <si>
    <t>6. melléklet 1/2018. (I.23.) önkormányzati rendelethez</t>
  </si>
  <si>
    <t>7. melléklet 1/2018. (I.23.) önkormányzati rendelethez</t>
  </si>
  <si>
    <t>8. melléklet 1/2018. (I.23.) önkormányzati rendelethez</t>
  </si>
  <si>
    <t>9. melléklet 1/2018. (I.23.) önkormányzati rendelethez</t>
  </si>
  <si>
    <t>10. melléklet 1/2018. (I.23.) önkormányzati rendelethez</t>
  </si>
  <si>
    <t>11. melléklet 1/2018. (I.23.) önkormányzati rendelethez</t>
  </si>
  <si>
    <t>12. melléklet 1/2018. (I.23.) önkormányzati rendelethez</t>
  </si>
  <si>
    <t>13. melléklet 1/2018. (I.23.) önkormányzati rendelethez</t>
  </si>
  <si>
    <t>14. melléklet 1/2018. (I.23.) önkormányzati rendelethez</t>
  </si>
  <si>
    <t>15. melléklet 1/2018. (I.23.) önkormányzati rendelethez</t>
  </si>
  <si>
    <t>16. melléklet 1/2018. (I.23.) önkormányzati rendelethez</t>
  </si>
  <si>
    <t>17. melléklet 1/2018. (I.23.) önkormányzati rendelethez</t>
  </si>
  <si>
    <t>18. melléklet 1/2018. (I.23.) önkormányzati rendelethez</t>
  </si>
  <si>
    <t>19. melléklet 1/2018. (I.23.)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</si>
</sst>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7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b/>
      <sz val="12.5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7" fillId="0" borderId="0"/>
    <xf numFmtId="0" fontId="11" fillId="0" borderId="0"/>
  </cellStyleXfs>
  <cellXfs count="232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/>
    <xf numFmtId="0" fontId="25" fillId="0" borderId="1" xfId="0" applyFont="1" applyBorder="1" applyAlignment="1">
      <alignment wrapText="1"/>
    </xf>
    <xf numFmtId="0" fontId="26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1" xfId="0" applyFont="1" applyBorder="1" applyAlignment="1">
      <alignment wrapText="1"/>
    </xf>
    <xf numFmtId="0" fontId="18" fillId="5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29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0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1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justify" vertical="center"/>
    </xf>
    <xf numFmtId="0" fontId="33" fillId="0" borderId="0" xfId="0" applyFont="1" applyAlignment="1">
      <alignment horizontal="justify" vertical="center"/>
    </xf>
    <xf numFmtId="0" fontId="34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0" fillId="0" borderId="1" xfId="0" applyFont="1" applyFill="1" applyBorder="1" applyAlignment="1">
      <alignment horizontal="left" vertical="center" wrapText="1"/>
    </xf>
    <xf numFmtId="0" fontId="41" fillId="0" borderId="0" xfId="0" applyFont="1"/>
    <xf numFmtId="3" fontId="41" fillId="0" borderId="1" xfId="0" applyNumberFormat="1" applyFont="1" applyBorder="1"/>
    <xf numFmtId="0" fontId="4" fillId="5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5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49" fillId="0" borderId="1" xfId="0" applyNumberFormat="1" applyFont="1" applyBorder="1"/>
    <xf numFmtId="3" fontId="0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5" fillId="0" borderId="0" xfId="0" applyFont="1"/>
    <xf numFmtId="0" fontId="50" fillId="0" borderId="1" xfId="0" applyFont="1" applyBorder="1"/>
    <xf numFmtId="0" fontId="49" fillId="0" borderId="1" xfId="0" applyFont="1" applyBorder="1"/>
    <xf numFmtId="3" fontId="47" fillId="0" borderId="1" xfId="0" applyNumberFormat="1" applyFont="1" applyBorder="1"/>
    <xf numFmtId="3" fontId="56" fillId="0" borderId="1" xfId="0" applyNumberFormat="1" applyFont="1" applyBorder="1"/>
    <xf numFmtId="3" fontId="57" fillId="0" borderId="1" xfId="0" applyNumberFormat="1" applyFont="1" applyBorder="1"/>
    <xf numFmtId="3" fontId="0" fillId="0" borderId="0" xfId="0" applyNumberFormat="1"/>
    <xf numFmtId="3" fontId="60" fillId="0" borderId="1" xfId="0" applyNumberFormat="1" applyFont="1" applyBorder="1"/>
    <xf numFmtId="3" fontId="61" fillId="0" borderId="1" xfId="0" applyNumberFormat="1" applyFont="1" applyBorder="1"/>
    <xf numFmtId="3" fontId="63" fillId="0" borderId="1" xfId="0" applyNumberFormat="1" applyFont="1" applyBorder="1"/>
    <xf numFmtId="3" fontId="64" fillId="0" borderId="1" xfId="0" applyNumberFormat="1" applyFont="1" applyBorder="1"/>
    <xf numFmtId="3" fontId="62" fillId="0" borderId="1" xfId="0" applyNumberFormat="1" applyFont="1" applyBorder="1"/>
    <xf numFmtId="3" fontId="66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59" fillId="0" borderId="1" xfId="0" applyFont="1" applyBorder="1"/>
    <xf numFmtId="0" fontId="63" fillId="0" borderId="1" xfId="0" applyFont="1" applyBorder="1"/>
    <xf numFmtId="3" fontId="51" fillId="0" borderId="1" xfId="0" applyNumberFormat="1" applyFont="1" applyFill="1" applyBorder="1"/>
    <xf numFmtId="3" fontId="52" fillId="0" borderId="1" xfId="0" applyNumberFormat="1" applyFont="1" applyFill="1" applyBorder="1"/>
    <xf numFmtId="0" fontId="24" fillId="8" borderId="1" xfId="0" applyFont="1" applyFill="1" applyBorder="1"/>
    <xf numFmtId="165" fontId="9" fillId="8" borderId="1" xfId="0" applyNumberFormat="1" applyFont="1" applyFill="1" applyBorder="1" applyAlignment="1">
      <alignment vertical="center"/>
    </xf>
    <xf numFmtId="3" fontId="49" fillId="8" borderId="1" xfId="0" applyNumberFormat="1" applyFont="1" applyFill="1" applyBorder="1"/>
    <xf numFmtId="3" fontId="0" fillId="8" borderId="1" xfId="0" applyNumberFormat="1" applyFont="1" applyFill="1" applyBorder="1"/>
    <xf numFmtId="0" fontId="41" fillId="8" borderId="0" xfId="0" applyFont="1" applyFill="1"/>
    <xf numFmtId="0" fontId="4" fillId="9" borderId="1" xfId="0" applyFont="1" applyFill="1" applyBorder="1" applyAlignment="1">
      <alignment horizontal="left" vertical="center"/>
    </xf>
    <xf numFmtId="165" fontId="4" fillId="9" borderId="1" xfId="0" applyNumberFormat="1" applyFont="1" applyFill="1" applyBorder="1" applyAlignment="1">
      <alignment vertical="center"/>
    </xf>
    <xf numFmtId="3" fontId="53" fillId="9" borderId="1" xfId="0" applyNumberFormat="1" applyFont="1" applyFill="1" applyBorder="1"/>
    <xf numFmtId="3" fontId="52" fillId="9" borderId="1" xfId="0" applyNumberFormat="1" applyFont="1" applyFill="1" applyBorder="1"/>
    <xf numFmtId="3" fontId="51" fillId="9" borderId="1" xfId="0" applyNumberFormat="1" applyFont="1" applyFill="1" applyBorder="1"/>
    <xf numFmtId="0" fontId="7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 wrapText="1"/>
    </xf>
    <xf numFmtId="3" fontId="56" fillId="9" borderId="1" xfId="0" applyNumberFormat="1" applyFont="1" applyFill="1" applyBorder="1"/>
    <xf numFmtId="3" fontId="53" fillId="7" borderId="1" xfId="0" applyNumberFormat="1" applyFont="1" applyFill="1" applyBorder="1"/>
    <xf numFmtId="3" fontId="54" fillId="7" borderId="1" xfId="0" applyNumberFormat="1" applyFont="1" applyFill="1" applyBorder="1"/>
    <xf numFmtId="0" fontId="4" fillId="7" borderId="1" xfId="0" applyFont="1" applyFill="1" applyBorder="1"/>
    <xf numFmtId="0" fontId="24" fillId="6" borderId="1" xfId="0" applyFont="1" applyFill="1" applyBorder="1"/>
    <xf numFmtId="3" fontId="46" fillId="8" borderId="1" xfId="0" applyNumberFormat="1" applyFont="1" applyFill="1" applyBorder="1"/>
    <xf numFmtId="3" fontId="46" fillId="9" borderId="1" xfId="0" applyNumberFormat="1" applyFont="1" applyFill="1" applyBorder="1"/>
    <xf numFmtId="3" fontId="65" fillId="7" borderId="1" xfId="0" applyNumberFormat="1" applyFont="1" applyFill="1" applyBorder="1"/>
    <xf numFmtId="0" fontId="9" fillId="6" borderId="1" xfId="0" applyFont="1" applyFill="1" applyBorder="1" applyAlignment="1">
      <alignment horizontal="left" vertical="center"/>
    </xf>
    <xf numFmtId="3" fontId="41" fillId="6" borderId="1" xfId="0" applyNumberFormat="1" applyFont="1" applyFill="1" applyBorder="1"/>
    <xf numFmtId="0" fontId="9" fillId="8" borderId="1" xfId="0" applyFont="1" applyFill="1" applyBorder="1" applyAlignment="1">
      <alignment horizontal="left" vertical="center"/>
    </xf>
    <xf numFmtId="3" fontId="41" fillId="8" borderId="1" xfId="0" applyNumberFormat="1" applyFont="1" applyFill="1" applyBorder="1"/>
    <xf numFmtId="0" fontId="7" fillId="9" borderId="1" xfId="0" applyFont="1" applyFill="1" applyBorder="1" applyAlignment="1">
      <alignment horizontal="left" vertical="center" wrapText="1"/>
    </xf>
    <xf numFmtId="0" fontId="4" fillId="10" borderId="1" xfId="0" applyFont="1" applyFill="1" applyBorder="1"/>
    <xf numFmtId="0" fontId="4" fillId="10" borderId="1" xfId="0" applyFont="1" applyFill="1" applyBorder="1" applyAlignment="1">
      <alignment horizontal="left" vertical="center"/>
    </xf>
    <xf numFmtId="3" fontId="41" fillId="10" borderId="1" xfId="0" applyNumberFormat="1" applyFont="1" applyFill="1" applyBorder="1"/>
    <xf numFmtId="0" fontId="3" fillId="0" borderId="3" xfId="0" applyFont="1" applyFill="1" applyBorder="1" applyAlignment="1">
      <alignment horizontal="center" wrapText="1"/>
    </xf>
    <xf numFmtId="3" fontId="0" fillId="0" borderId="3" xfId="0" applyNumberFormat="1" applyBorder="1"/>
    <xf numFmtId="3" fontId="41" fillId="0" borderId="3" xfId="0" applyNumberFormat="1" applyFont="1" applyBorder="1"/>
    <xf numFmtId="3" fontId="51" fillId="0" borderId="3" xfId="0" applyNumberFormat="1" applyFont="1" applyBorder="1"/>
    <xf numFmtId="3" fontId="57" fillId="0" borderId="3" xfId="0" applyNumberFormat="1" applyFont="1" applyBorder="1"/>
    <xf numFmtId="0" fontId="3" fillId="0" borderId="6" xfId="0" applyFont="1" applyBorder="1" applyAlignment="1">
      <alignment horizontal="center" wrapText="1"/>
    </xf>
    <xf numFmtId="3" fontId="0" fillId="0" borderId="6" xfId="0" applyNumberFormat="1" applyBorder="1"/>
    <xf numFmtId="3" fontId="59" fillId="0" borderId="6" xfId="0" applyNumberFormat="1" applyFont="1" applyBorder="1"/>
    <xf numFmtId="3" fontId="47" fillId="0" borderId="6" xfId="0" applyNumberFormat="1" applyFont="1" applyBorder="1"/>
    <xf numFmtId="3" fontId="63" fillId="0" borderId="6" xfId="0" applyNumberFormat="1" applyFont="1" applyBorder="1"/>
    <xf numFmtId="3" fontId="51" fillId="0" borderId="6" xfId="0" applyNumberFormat="1" applyFont="1" applyBorder="1"/>
    <xf numFmtId="3" fontId="41" fillId="0" borderId="6" xfId="0" applyNumberFormat="1" applyFont="1" applyBorder="1"/>
    <xf numFmtId="3" fontId="52" fillId="0" borderId="6" xfId="0" applyNumberFormat="1" applyFont="1" applyBorder="1"/>
    <xf numFmtId="3" fontId="41" fillId="8" borderId="6" xfId="0" applyNumberFormat="1" applyFont="1" applyFill="1" applyBorder="1"/>
    <xf numFmtId="3" fontId="51" fillId="9" borderId="6" xfId="0" applyNumberFormat="1" applyFont="1" applyFill="1" applyBorder="1"/>
    <xf numFmtId="3" fontId="53" fillId="0" borderId="6" xfId="0" applyNumberFormat="1" applyFont="1" applyBorder="1"/>
    <xf numFmtId="0" fontId="4" fillId="11" borderId="1" xfId="0" applyFont="1" applyFill="1" applyBorder="1"/>
    <xf numFmtId="0" fontId="4" fillId="11" borderId="1" xfId="0" applyFont="1" applyFill="1" applyBorder="1" applyAlignment="1">
      <alignment horizontal="left" vertical="center"/>
    </xf>
    <xf numFmtId="3" fontId="41" fillId="11" borderId="1" xfId="0" applyNumberFormat="1" applyFont="1" applyFill="1" applyBorder="1"/>
    <xf numFmtId="3" fontId="66" fillId="9" borderId="1" xfId="0" applyNumberFormat="1" applyFont="1" applyFill="1" applyBorder="1"/>
    <xf numFmtId="3" fontId="57" fillId="7" borderId="1" xfId="0" applyNumberFormat="1" applyFont="1" applyFill="1" applyBorder="1"/>
    <xf numFmtId="3" fontId="66" fillId="7" borderId="1" xfId="0" applyNumberFormat="1" applyFont="1" applyFill="1" applyBorder="1"/>
    <xf numFmtId="3" fontId="41" fillId="0" borderId="0" xfId="0" applyNumberFormat="1" applyFont="1"/>
    <xf numFmtId="0" fontId="0" fillId="0" borderId="0" xfId="0" applyAlignment="1">
      <alignment horizontal="right"/>
    </xf>
    <xf numFmtId="3" fontId="56" fillId="0" borderId="1" xfId="0" applyNumberFormat="1" applyFont="1" applyFill="1" applyBorder="1"/>
    <xf numFmtId="3" fontId="63" fillId="8" borderId="1" xfId="0" applyNumberFormat="1" applyFont="1" applyFill="1" applyBorder="1"/>
    <xf numFmtId="3" fontId="65" fillId="9" borderId="1" xfId="0" applyNumberFormat="1" applyFont="1" applyFill="1" applyBorder="1"/>
    <xf numFmtId="3" fontId="63" fillId="0" borderId="3" xfId="0" applyNumberFormat="1" applyFont="1" applyBorder="1"/>
    <xf numFmtId="3" fontId="47" fillId="0" borderId="3" xfId="0" applyNumberFormat="1" applyFont="1" applyBorder="1"/>
    <xf numFmtId="3" fontId="56" fillId="0" borderId="6" xfId="0" applyNumberFormat="1" applyFont="1" applyBorder="1"/>
    <xf numFmtId="3" fontId="56" fillId="0" borderId="3" xfId="0" applyNumberFormat="1" applyFont="1" applyBorder="1"/>
    <xf numFmtId="3" fontId="47" fillId="8" borderId="1" xfId="0" applyNumberFormat="1" applyFont="1" applyFill="1" applyBorder="1"/>
    <xf numFmtId="3" fontId="47" fillId="8" borderId="3" xfId="0" applyNumberFormat="1" applyFont="1" applyFill="1" applyBorder="1"/>
    <xf numFmtId="3" fontId="47" fillId="8" borderId="6" xfId="0" applyNumberFormat="1" applyFont="1" applyFill="1" applyBorder="1"/>
    <xf numFmtId="3" fontId="56" fillId="9" borderId="3" xfId="0" applyNumberFormat="1" applyFont="1" applyFill="1" applyBorder="1"/>
    <xf numFmtId="3" fontId="56" fillId="9" borderId="6" xfId="0" applyNumberFormat="1" applyFont="1" applyFill="1" applyBorder="1"/>
    <xf numFmtId="3" fontId="47" fillId="10" borderId="1" xfId="0" applyNumberFormat="1" applyFont="1" applyFill="1" applyBorder="1"/>
    <xf numFmtId="3" fontId="61" fillId="0" borderId="6" xfId="0" applyNumberFormat="1" applyFont="1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Asztali%20anyagok/Timi/M&#243;d.Z&#225;rsz&#225;m/2018.%20&#233;vi%20I.%20n.&#233;v/2018.%20&#233;vi%20I.%20ktgv.%20m&#243;dos&#237;t&#225;s/SP/Sorokpol&#225;ny_1_2018_&#214;R1_Mell&#233;klet%201n&#233;vrend%20mel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 melléklet"/>
      <sheetName val="2. melléklet"/>
      <sheetName val="3. melléklet"/>
      <sheetName val="4. melléklet"/>
      <sheetName val="5. melléklet "/>
      <sheetName val="6. melléklet "/>
      <sheetName val="7. melléklet"/>
    </sheetNames>
    <sheetDataSet>
      <sheetData sheetId="0">
        <row r="8">
          <cell r="C8">
            <v>3822000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361000</v>
          </cell>
          <cell r="D13">
            <v>0</v>
          </cell>
          <cell r="E13">
            <v>0</v>
          </cell>
        </row>
        <row r="14">
          <cell r="C14">
            <v>175000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1">
          <cell r="C21">
            <v>4358000</v>
          </cell>
          <cell r="D21">
            <v>0</v>
          </cell>
          <cell r="E21">
            <v>0</v>
          </cell>
        </row>
        <row r="22">
          <cell r="C22">
            <v>4140600</v>
          </cell>
          <cell r="D22">
            <v>0</v>
          </cell>
          <cell r="E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</row>
        <row r="24">
          <cell r="C24">
            <v>2550000</v>
          </cell>
          <cell r="D24">
            <v>0</v>
          </cell>
          <cell r="E24">
            <v>0</v>
          </cell>
        </row>
        <row r="25">
          <cell r="C25">
            <v>6690600</v>
          </cell>
          <cell r="D25">
            <v>0</v>
          </cell>
          <cell r="E25">
            <v>0</v>
          </cell>
        </row>
        <row r="26">
          <cell r="C26">
            <v>11048600</v>
          </cell>
          <cell r="D26">
            <v>0</v>
          </cell>
          <cell r="E26">
            <v>0</v>
          </cell>
        </row>
        <row r="27">
          <cell r="C27">
            <v>2028702</v>
          </cell>
          <cell r="D27">
            <v>0</v>
          </cell>
          <cell r="E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</row>
        <row r="29">
          <cell r="C29">
            <v>1235000</v>
          </cell>
          <cell r="D29">
            <v>0</v>
          </cell>
          <cell r="E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</row>
        <row r="31">
          <cell r="C31">
            <v>1235000</v>
          </cell>
          <cell r="D31">
            <v>0</v>
          </cell>
          <cell r="E31">
            <v>0</v>
          </cell>
        </row>
        <row r="32">
          <cell r="C32">
            <v>50000</v>
          </cell>
          <cell r="D32">
            <v>0</v>
          </cell>
          <cell r="E32">
            <v>0</v>
          </cell>
        </row>
        <row r="33">
          <cell r="C33">
            <v>1490000</v>
          </cell>
          <cell r="D33">
            <v>0</v>
          </cell>
          <cell r="E33">
            <v>0</v>
          </cell>
        </row>
        <row r="34">
          <cell r="C34">
            <v>1540000</v>
          </cell>
          <cell r="D34">
            <v>0</v>
          </cell>
          <cell r="E34">
            <v>0</v>
          </cell>
        </row>
        <row r="35">
          <cell r="C35">
            <v>3611000</v>
          </cell>
          <cell r="D35">
            <v>0</v>
          </cell>
          <cell r="E35">
            <v>0</v>
          </cell>
        </row>
        <row r="36">
          <cell r="C36">
            <v>3300000</v>
          </cell>
          <cell r="D36">
            <v>0</v>
          </cell>
          <cell r="E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</row>
        <row r="38">
          <cell r="C38">
            <v>920000</v>
          </cell>
          <cell r="D38">
            <v>0</v>
          </cell>
          <cell r="E38">
            <v>0</v>
          </cell>
        </row>
        <row r="39">
          <cell r="C39">
            <v>570000</v>
          </cell>
          <cell r="D39">
            <v>0</v>
          </cell>
          <cell r="E39">
            <v>0</v>
          </cell>
        </row>
        <row r="40">
          <cell r="C40">
            <v>310000</v>
          </cell>
          <cell r="D40">
            <v>0</v>
          </cell>
          <cell r="E40">
            <v>0</v>
          </cell>
        </row>
        <row r="41">
          <cell r="C41">
            <v>5062700</v>
          </cell>
          <cell r="D41">
            <v>0</v>
          </cell>
          <cell r="E41">
            <v>0</v>
          </cell>
        </row>
        <row r="42">
          <cell r="C42">
            <v>13773700</v>
          </cell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3435400</v>
          </cell>
          <cell r="D46">
            <v>0</v>
          </cell>
          <cell r="E46">
            <v>3000</v>
          </cell>
        </row>
        <row r="47">
          <cell r="C47">
            <v>0</v>
          </cell>
          <cell r="D47">
            <v>0</v>
          </cell>
          <cell r="E47">
            <v>0</v>
          </cell>
        </row>
        <row r="48">
          <cell r="D48">
            <v>0</v>
          </cell>
          <cell r="E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</row>
        <row r="50">
          <cell r="C50">
            <v>506750</v>
          </cell>
          <cell r="D50">
            <v>0</v>
          </cell>
          <cell r="E50">
            <v>10000</v>
          </cell>
        </row>
        <row r="51">
          <cell r="C51">
            <v>3942150</v>
          </cell>
          <cell r="D51">
            <v>0</v>
          </cell>
          <cell r="E51">
            <v>13000</v>
          </cell>
        </row>
        <row r="52">
          <cell r="C52">
            <v>20490850</v>
          </cell>
          <cell r="D52">
            <v>0</v>
          </cell>
          <cell r="E52">
            <v>13000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87000</v>
          </cell>
          <cell r="D54">
            <v>0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  <row r="59">
          <cell r="C59">
            <v>640000</v>
          </cell>
          <cell r="D59">
            <v>0</v>
          </cell>
          <cell r="E59">
            <v>0</v>
          </cell>
        </row>
        <row r="60">
          <cell r="C60">
            <v>4627000</v>
          </cell>
          <cell r="D60">
            <v>0</v>
          </cell>
          <cell r="E60">
            <v>0</v>
          </cell>
        </row>
        <row r="61">
          <cell r="C61">
            <v>5354000</v>
          </cell>
          <cell r="D61">
            <v>0</v>
          </cell>
          <cell r="E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</row>
        <row r="67">
          <cell r="C67">
            <v>1888000</v>
          </cell>
          <cell r="D67">
            <v>0</v>
          </cell>
          <cell r="E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</row>
        <row r="74">
          <cell r="C74">
            <v>5552877</v>
          </cell>
          <cell r="D74">
            <v>0</v>
          </cell>
          <cell r="E74">
            <v>0</v>
          </cell>
        </row>
        <row r="75">
          <cell r="C75">
            <v>7440877</v>
          </cell>
          <cell r="D75">
            <v>0</v>
          </cell>
          <cell r="E75">
            <v>0</v>
          </cell>
        </row>
        <row r="77">
          <cell r="C77">
            <v>0</v>
          </cell>
          <cell r="D77">
            <v>0</v>
          </cell>
          <cell r="E77">
            <v>0</v>
          </cell>
        </row>
        <row r="78">
          <cell r="C78">
            <v>3335000</v>
          </cell>
          <cell r="D78">
            <v>0</v>
          </cell>
          <cell r="E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</row>
        <row r="80">
          <cell r="C80">
            <v>1669000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</row>
        <row r="83">
          <cell r="C83">
            <v>1349800</v>
          </cell>
          <cell r="D83">
            <v>0</v>
          </cell>
          <cell r="E83">
            <v>0</v>
          </cell>
        </row>
        <row r="84">
          <cell r="C84">
            <v>6353800</v>
          </cell>
          <cell r="D84">
            <v>0</v>
          </cell>
          <cell r="E84">
            <v>0</v>
          </cell>
        </row>
        <row r="85">
          <cell r="C85">
            <v>20219000</v>
          </cell>
          <cell r="D85">
            <v>0</v>
          </cell>
          <cell r="E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</row>
        <row r="87">
          <cell r="C87">
            <v>1500000</v>
          </cell>
          <cell r="D87">
            <v>0</v>
          </cell>
          <cell r="E87">
            <v>0</v>
          </cell>
        </row>
        <row r="88">
          <cell r="C88">
            <v>8199554</v>
          </cell>
          <cell r="D88">
            <v>0</v>
          </cell>
          <cell r="E88">
            <v>0</v>
          </cell>
        </row>
        <row r="89">
          <cell r="C89">
            <v>29918554</v>
          </cell>
          <cell r="D89">
            <v>0</v>
          </cell>
          <cell r="E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</row>
        <row r="100">
          <cell r="C100">
            <v>36272354</v>
          </cell>
        </row>
        <row r="101">
          <cell r="C101">
            <v>82635383</v>
          </cell>
          <cell r="D101">
            <v>0</v>
          </cell>
          <cell r="E101">
            <v>13000</v>
          </cell>
        </row>
        <row r="102">
          <cell r="C102">
            <v>0</v>
          </cell>
          <cell r="D102">
            <v>0</v>
          </cell>
          <cell r="E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</row>
        <row r="112">
          <cell r="C112">
            <v>1252636</v>
          </cell>
          <cell r="D112">
            <v>0</v>
          </cell>
          <cell r="E112">
            <v>0</v>
          </cell>
        </row>
        <row r="113">
          <cell r="D113">
            <v>0</v>
          </cell>
          <cell r="E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D124">
            <v>0</v>
          </cell>
          <cell r="E124">
            <v>0</v>
          </cell>
        </row>
      </sheetData>
      <sheetData sheetId="1">
        <row r="8">
          <cell r="C8">
            <v>12022461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C14">
            <v>308000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87300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1">
          <cell r="C21">
            <v>12417761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6">
          <cell r="C26">
            <v>12417761</v>
          </cell>
          <cell r="D26">
            <v>0</v>
          </cell>
          <cell r="E26">
            <v>0</v>
          </cell>
        </row>
        <row r="27">
          <cell r="C27">
            <v>2344816</v>
          </cell>
          <cell r="D27">
            <v>0</v>
          </cell>
          <cell r="E27">
            <v>0</v>
          </cell>
        </row>
        <row r="28">
          <cell r="C28">
            <v>10000</v>
          </cell>
          <cell r="D28">
            <v>0</v>
          </cell>
          <cell r="E28">
            <v>0</v>
          </cell>
        </row>
        <row r="29">
          <cell r="C29">
            <v>520000</v>
          </cell>
          <cell r="D29">
            <v>0</v>
          </cell>
          <cell r="E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</row>
        <row r="31">
          <cell r="C31">
            <v>530000</v>
          </cell>
          <cell r="D31">
            <v>0</v>
          </cell>
          <cell r="E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</row>
        <row r="33">
          <cell r="C33">
            <v>80000</v>
          </cell>
          <cell r="D33">
            <v>0</v>
          </cell>
          <cell r="E33">
            <v>0</v>
          </cell>
        </row>
        <row r="34">
          <cell r="C34">
            <v>80000</v>
          </cell>
          <cell r="D34">
            <v>0</v>
          </cell>
          <cell r="E34">
            <v>0</v>
          </cell>
        </row>
        <row r="35">
          <cell r="C35">
            <v>1200000</v>
          </cell>
          <cell r="D35">
            <v>0</v>
          </cell>
          <cell r="E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</row>
        <row r="38">
          <cell r="C38">
            <v>250000</v>
          </cell>
          <cell r="D38">
            <v>0</v>
          </cell>
          <cell r="E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1">
          <cell r="C41">
            <v>335000</v>
          </cell>
          <cell r="D41">
            <v>0</v>
          </cell>
          <cell r="E41">
            <v>0</v>
          </cell>
        </row>
        <row r="42">
          <cell r="C42">
            <v>1785000</v>
          </cell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</row>
        <row r="47">
          <cell r="C47">
            <v>646650</v>
          </cell>
          <cell r="D47">
            <v>0</v>
          </cell>
          <cell r="E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1">
          <cell r="C51">
            <v>646650</v>
          </cell>
          <cell r="D51">
            <v>0</v>
          </cell>
          <cell r="E51">
            <v>0</v>
          </cell>
        </row>
        <row r="52">
          <cell r="C52">
            <v>3041650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7">
          <cell r="C77">
            <v>0</v>
          </cell>
          <cell r="D77">
            <v>0</v>
          </cell>
          <cell r="E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</row>
        <row r="101">
          <cell r="C101">
            <v>17804227</v>
          </cell>
          <cell r="D101">
            <v>0</v>
          </cell>
          <cell r="E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</row>
        <row r="113">
          <cell r="D113">
            <v>0</v>
          </cell>
          <cell r="E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D124">
            <v>0</v>
          </cell>
          <cell r="E124">
            <v>0</v>
          </cell>
        </row>
      </sheetData>
      <sheetData sheetId="2"/>
      <sheetData sheetId="3">
        <row r="8">
          <cell r="C8">
            <v>12568964</v>
          </cell>
          <cell r="D8">
            <v>0</v>
          </cell>
          <cell r="E8">
            <v>0</v>
          </cell>
        </row>
        <row r="9">
          <cell r="C9">
            <v>16371544</v>
          </cell>
          <cell r="D9">
            <v>0</v>
          </cell>
          <cell r="E9">
            <v>0</v>
          </cell>
        </row>
        <row r="10">
          <cell r="C10">
            <v>4719340</v>
          </cell>
          <cell r="D10">
            <v>0</v>
          </cell>
          <cell r="E10">
            <v>0</v>
          </cell>
        </row>
        <row r="11">
          <cell r="C11">
            <v>1800000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C14">
            <v>35459848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</row>
        <row r="20">
          <cell r="C20">
            <v>35459848</v>
          </cell>
          <cell r="D20">
            <v>0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6">
          <cell r="C26">
            <v>1190000</v>
          </cell>
          <cell r="D26">
            <v>0</v>
          </cell>
          <cell r="E26">
            <v>0</v>
          </cell>
        </row>
        <row r="27">
          <cell r="C27">
            <v>11000000</v>
          </cell>
          <cell r="D27">
            <v>0</v>
          </cell>
          <cell r="E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0">
          <cell r="C30">
            <v>1900000</v>
          </cell>
          <cell r="D30">
            <v>0</v>
          </cell>
          <cell r="E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</row>
        <row r="33">
          <cell r="C33">
            <v>40000</v>
          </cell>
          <cell r="D33">
            <v>0</v>
          </cell>
          <cell r="E33">
            <v>20000</v>
          </cell>
        </row>
        <row r="34">
          <cell r="C34">
            <v>14130000</v>
          </cell>
          <cell r="D34">
            <v>0</v>
          </cell>
          <cell r="E34">
            <v>20000</v>
          </cell>
        </row>
        <row r="35">
          <cell r="C35">
            <v>0</v>
          </cell>
          <cell r="D35">
            <v>0</v>
          </cell>
          <cell r="E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37">
          <cell r="C37">
            <v>597200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C39">
            <v>1000000</v>
          </cell>
          <cell r="D39">
            <v>0</v>
          </cell>
          <cell r="E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C44">
            <v>1575000</v>
          </cell>
          <cell r="D44">
            <v>300000</v>
          </cell>
          <cell r="E44">
            <v>0</v>
          </cell>
        </row>
        <row r="45">
          <cell r="C45">
            <v>3172200</v>
          </cell>
          <cell r="D45">
            <v>300000</v>
          </cell>
          <cell r="E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</row>
        <row r="48">
          <cell r="C48">
            <v>883776</v>
          </cell>
          <cell r="D48">
            <v>0</v>
          </cell>
          <cell r="E48">
            <v>0</v>
          </cell>
        </row>
        <row r="49">
          <cell r="C49">
            <v>883776</v>
          </cell>
          <cell r="D49">
            <v>0</v>
          </cell>
          <cell r="E49">
            <v>0</v>
          </cell>
        </row>
        <row r="51">
          <cell r="C51">
            <v>29011989</v>
          </cell>
          <cell r="D51">
            <v>0</v>
          </cell>
          <cell r="E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29011989</v>
          </cell>
          <cell r="D56">
            <v>0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</row>
        <row r="68">
          <cell r="C68">
            <v>82657813</v>
          </cell>
          <cell r="D68">
            <v>300000</v>
          </cell>
          <cell r="E68">
            <v>20000</v>
          </cell>
        </row>
        <row r="71">
          <cell r="C71">
            <v>0</v>
          </cell>
          <cell r="D71">
            <v>0</v>
          </cell>
          <cell r="E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</row>
        <row r="80">
          <cell r="C80">
            <v>18727433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18727433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</row>
        <row r="87">
          <cell r="D87">
            <v>0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0">
          <cell r="D90">
            <v>0</v>
          </cell>
          <cell r="E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</row>
        <row r="97">
          <cell r="D97">
            <v>0</v>
          </cell>
          <cell r="E97">
            <v>0</v>
          </cell>
        </row>
        <row r="98">
          <cell r="D98">
            <v>300000</v>
          </cell>
          <cell r="E98">
            <v>20000</v>
          </cell>
        </row>
      </sheetData>
      <sheetData sheetId="4">
        <row r="8">
          <cell r="C8">
            <v>0</v>
          </cell>
          <cell r="D8">
            <v>0</v>
          </cell>
          <cell r="E8">
            <v>0</v>
          </cell>
        </row>
        <row r="9">
          <cell r="C9">
            <v>0</v>
          </cell>
          <cell r="D9">
            <v>0</v>
          </cell>
          <cell r="E9">
            <v>0</v>
          </cell>
        </row>
        <row r="10">
          <cell r="C10">
            <v>0</v>
          </cell>
          <cell r="D10">
            <v>0</v>
          </cell>
          <cell r="E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</row>
        <row r="51">
          <cell r="C51">
            <v>0</v>
          </cell>
          <cell r="D51">
            <v>0</v>
          </cell>
          <cell r="E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</row>
        <row r="68">
          <cell r="C68">
            <v>0</v>
          </cell>
          <cell r="D68">
            <v>0</v>
          </cell>
          <cell r="E68">
            <v>0</v>
          </cell>
        </row>
        <row r="71">
          <cell r="C71">
            <v>0</v>
          </cell>
          <cell r="D71">
            <v>0</v>
          </cell>
          <cell r="E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</row>
        <row r="87">
          <cell r="D87">
            <v>0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0">
          <cell r="D90">
            <v>0</v>
          </cell>
          <cell r="E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</row>
        <row r="97">
          <cell r="D97">
            <v>0</v>
          </cell>
          <cell r="E97">
            <v>0</v>
          </cell>
        </row>
        <row r="98">
          <cell r="D98">
            <v>0</v>
          </cell>
          <cell r="E98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njt.hu/cgi_bin/njt_doc.cgi?docid=142896.24514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view="pageBreakPreview" zoomScaleNormal="100" workbookViewId="0"/>
  </sheetViews>
  <sheetFormatPr defaultRowHeight="15"/>
  <cols>
    <col min="1" max="1" width="85.5703125" customWidth="1"/>
  </cols>
  <sheetData>
    <row r="1" spans="1:9">
      <c r="A1" s="198" t="s">
        <v>702</v>
      </c>
    </row>
    <row r="3" spans="1:9" ht="18">
      <c r="A3" s="77" t="s">
        <v>676</v>
      </c>
    </row>
    <row r="4" spans="1:9" ht="50.25" customHeight="1">
      <c r="A4" s="58" t="s">
        <v>516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39" t="s">
        <v>65</v>
      </c>
      <c r="B7" s="4"/>
      <c r="C7" s="4"/>
      <c r="D7" s="4"/>
      <c r="E7" s="4"/>
      <c r="F7" s="4"/>
      <c r="G7" s="4"/>
      <c r="H7" s="4"/>
      <c r="I7" s="4"/>
    </row>
    <row r="8" spans="1:9">
      <c r="A8" s="39" t="s">
        <v>66</v>
      </c>
      <c r="B8" s="4"/>
      <c r="C8" s="4"/>
      <c r="D8" s="4"/>
      <c r="E8" s="4"/>
      <c r="F8" s="4"/>
      <c r="G8" s="4"/>
      <c r="H8" s="4"/>
      <c r="I8" s="4"/>
    </row>
    <row r="9" spans="1:9">
      <c r="A9" s="39" t="s">
        <v>67</v>
      </c>
      <c r="B9" s="4"/>
      <c r="C9" s="4"/>
      <c r="D9" s="4"/>
      <c r="E9" s="4"/>
      <c r="F9" s="4"/>
      <c r="G9" s="4"/>
      <c r="H9" s="4"/>
      <c r="I9" s="4"/>
    </row>
    <row r="10" spans="1:9">
      <c r="A10" s="39" t="s">
        <v>68</v>
      </c>
      <c r="B10" s="4"/>
      <c r="C10" s="4"/>
      <c r="D10" s="4"/>
      <c r="E10" s="4"/>
      <c r="F10" s="4"/>
      <c r="G10" s="4"/>
      <c r="H10" s="4"/>
      <c r="I10" s="4"/>
    </row>
    <row r="11" spans="1:9">
      <c r="A11" s="39" t="s">
        <v>69</v>
      </c>
      <c r="B11" s="4"/>
      <c r="C11" s="4"/>
      <c r="D11" s="4"/>
      <c r="E11" s="4"/>
      <c r="F11" s="4"/>
      <c r="G11" s="4"/>
      <c r="H11" s="4"/>
      <c r="I11" s="4"/>
    </row>
    <row r="12" spans="1:9">
      <c r="A12" s="39" t="s">
        <v>70</v>
      </c>
      <c r="B12" s="4"/>
      <c r="C12" s="4"/>
      <c r="D12" s="4"/>
      <c r="E12" s="4"/>
      <c r="F12" s="4"/>
      <c r="G12" s="4"/>
      <c r="H12" s="4"/>
      <c r="I12" s="4"/>
    </row>
    <row r="13" spans="1:9">
      <c r="A13" s="39" t="s">
        <v>71</v>
      </c>
      <c r="B13" s="4"/>
      <c r="C13" s="4"/>
      <c r="D13" s="4"/>
      <c r="E13" s="4"/>
      <c r="F13" s="4"/>
      <c r="G13" s="4"/>
      <c r="H13" s="4"/>
      <c r="I13" s="4"/>
    </row>
    <row r="14" spans="1:9">
      <c r="A14" s="39" t="s">
        <v>72</v>
      </c>
      <c r="B14" s="4"/>
      <c r="C14" s="4"/>
      <c r="D14" s="4"/>
      <c r="E14" s="4"/>
      <c r="F14" s="4"/>
      <c r="G14" s="4"/>
      <c r="H14" s="4"/>
      <c r="I14" s="4"/>
    </row>
    <row r="15" spans="1:9">
      <c r="A15" s="40" t="s">
        <v>64</v>
      </c>
      <c r="B15" s="4"/>
      <c r="C15" s="4"/>
      <c r="D15" s="4"/>
      <c r="E15" s="4"/>
      <c r="F15" s="4"/>
      <c r="G15" s="4"/>
      <c r="H15" s="4"/>
      <c r="I15" s="4"/>
    </row>
    <row r="16" spans="1:9">
      <c r="A16" s="40" t="s">
        <v>73</v>
      </c>
      <c r="B16" s="4"/>
      <c r="C16" s="4"/>
      <c r="D16" s="4"/>
      <c r="E16" s="4"/>
      <c r="F16" s="4"/>
      <c r="G16" s="4"/>
      <c r="H16" s="4"/>
      <c r="I16" s="4"/>
    </row>
    <row r="17" spans="1:9">
      <c r="A17" s="61" t="s">
        <v>514</v>
      </c>
      <c r="B17" s="4"/>
      <c r="C17" s="4"/>
      <c r="D17" s="4"/>
      <c r="E17" s="4"/>
      <c r="F17" s="4"/>
      <c r="G17" s="4"/>
      <c r="H17" s="4"/>
      <c r="I17" s="4"/>
    </row>
    <row r="18" spans="1:9">
      <c r="A18" s="39" t="s">
        <v>75</v>
      </c>
      <c r="B18" s="4"/>
      <c r="C18" s="4"/>
      <c r="D18" s="4"/>
      <c r="E18" s="4"/>
      <c r="F18" s="4"/>
      <c r="G18" s="4"/>
      <c r="H18" s="4"/>
      <c r="I18" s="4"/>
    </row>
    <row r="19" spans="1:9">
      <c r="A19" s="39" t="s">
        <v>76</v>
      </c>
      <c r="B19" s="4"/>
      <c r="C19" s="4"/>
      <c r="D19" s="4"/>
      <c r="E19" s="4"/>
      <c r="F19" s="4"/>
      <c r="G19" s="4"/>
      <c r="H19" s="4"/>
      <c r="I19" s="4"/>
    </row>
    <row r="20" spans="1:9">
      <c r="A20" s="39" t="s">
        <v>77</v>
      </c>
      <c r="B20" s="4"/>
      <c r="C20" s="4"/>
      <c r="D20" s="4"/>
      <c r="E20" s="4"/>
      <c r="F20" s="4"/>
      <c r="G20" s="4"/>
      <c r="H20" s="4"/>
      <c r="I20" s="4"/>
    </row>
    <row r="21" spans="1:9">
      <c r="A21" s="39" t="s">
        <v>78</v>
      </c>
      <c r="B21" s="4"/>
      <c r="C21" s="4"/>
      <c r="D21" s="4"/>
      <c r="E21" s="4"/>
      <c r="F21" s="4"/>
      <c r="G21" s="4"/>
      <c r="H21" s="4"/>
      <c r="I21" s="4"/>
    </row>
    <row r="22" spans="1:9">
      <c r="A22" s="39" t="s">
        <v>79</v>
      </c>
      <c r="B22" s="4"/>
      <c r="C22" s="4"/>
      <c r="D22" s="4"/>
      <c r="E22" s="4"/>
      <c r="F22" s="4"/>
      <c r="G22" s="4"/>
      <c r="H22" s="4"/>
      <c r="I22" s="4"/>
    </row>
    <row r="23" spans="1:9">
      <c r="A23" s="39" t="s">
        <v>80</v>
      </c>
      <c r="B23" s="4"/>
      <c r="C23" s="4"/>
      <c r="D23" s="4"/>
      <c r="E23" s="4"/>
      <c r="F23" s="4"/>
      <c r="G23" s="4"/>
      <c r="H23" s="4"/>
      <c r="I23" s="4"/>
    </row>
    <row r="24" spans="1:9">
      <c r="A24" s="39" t="s">
        <v>81</v>
      </c>
      <c r="B24" s="4"/>
      <c r="C24" s="4"/>
      <c r="D24" s="4"/>
      <c r="E24" s="4"/>
      <c r="F24" s="4"/>
      <c r="G24" s="4"/>
      <c r="H24" s="4"/>
      <c r="I24" s="4"/>
    </row>
    <row r="25" spans="1:9">
      <c r="A25" s="40" t="s">
        <v>74</v>
      </c>
      <c r="B25" s="4"/>
      <c r="C25" s="4"/>
      <c r="D25" s="4"/>
      <c r="E25" s="4"/>
      <c r="F25" s="4"/>
      <c r="G25" s="4"/>
      <c r="H25" s="4"/>
      <c r="I25" s="4"/>
    </row>
    <row r="26" spans="1:9">
      <c r="A26" s="40" t="s">
        <v>82</v>
      </c>
      <c r="B26" s="4"/>
      <c r="C26" s="4"/>
      <c r="D26" s="4"/>
      <c r="E26" s="4"/>
      <c r="F26" s="4"/>
      <c r="G26" s="4"/>
      <c r="H26" s="4"/>
      <c r="I26" s="4"/>
    </row>
    <row r="27" spans="1:9">
      <c r="A27" s="61" t="s">
        <v>515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6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174"/>
  <sheetViews>
    <sheetView view="pageBreakPreview" topLeftCell="B1" zoomScale="85" zoomScaleNormal="100" workbookViewId="0">
      <selection activeCell="C1" sqref="C1:J1"/>
    </sheetView>
  </sheetViews>
  <sheetFormatPr defaultRowHeight="15"/>
  <cols>
    <col min="1" max="1" width="89.140625" customWidth="1"/>
    <col min="3" max="3" width="17.140625" customWidth="1"/>
    <col min="4" max="4" width="12" customWidth="1"/>
    <col min="5" max="5" width="11.5703125" customWidth="1"/>
    <col min="6" max="6" width="15.5703125" customWidth="1"/>
    <col min="7" max="7" width="14.140625" bestFit="1" customWidth="1"/>
    <col min="8" max="8" width="9.5703125" bestFit="1" customWidth="1"/>
    <col min="9" max="9" width="10.7109375" bestFit="1" customWidth="1"/>
    <col min="10" max="11" width="14.140625" bestFit="1" customWidth="1"/>
    <col min="14" max="15" width="14.140625" bestFit="1" customWidth="1"/>
    <col min="18" max="19" width="14.140625" bestFit="1" customWidth="1"/>
    <col min="22" max="22" width="14.14062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22">
      <c r="C1" s="213" t="s">
        <v>703</v>
      </c>
      <c r="D1" s="213"/>
      <c r="E1" s="213"/>
      <c r="F1" s="213"/>
      <c r="G1" s="213"/>
      <c r="H1" s="213"/>
      <c r="I1" s="213"/>
      <c r="J1" s="213"/>
    </row>
    <row r="3" spans="1:22" ht="21" customHeight="1">
      <c r="A3" s="215" t="s">
        <v>676</v>
      </c>
      <c r="B3" s="216"/>
      <c r="C3" s="216"/>
      <c r="D3" s="216"/>
      <c r="E3" s="216"/>
      <c r="F3" s="217"/>
    </row>
    <row r="4" spans="1:22" ht="18.75" customHeight="1">
      <c r="A4" s="218" t="s">
        <v>677</v>
      </c>
      <c r="B4" s="216"/>
      <c r="C4" s="216"/>
      <c r="D4" s="216"/>
      <c r="E4" s="216"/>
      <c r="F4" s="217"/>
    </row>
    <row r="5" spans="1:22" ht="18">
      <c r="A5" s="102"/>
    </row>
    <row r="6" spans="1:22">
      <c r="A6" s="90" t="s">
        <v>670</v>
      </c>
      <c r="C6" s="214" t="s">
        <v>655</v>
      </c>
      <c r="D6" s="214"/>
      <c r="E6" s="214"/>
      <c r="F6" s="214"/>
      <c r="G6" s="214" t="s">
        <v>689</v>
      </c>
      <c r="H6" s="214"/>
      <c r="I6" s="214"/>
      <c r="J6" s="214"/>
      <c r="K6" s="214" t="s">
        <v>692</v>
      </c>
      <c r="L6" s="214"/>
      <c r="M6" s="214"/>
      <c r="N6" s="214"/>
      <c r="O6" s="214" t="s">
        <v>696</v>
      </c>
      <c r="P6" s="214"/>
      <c r="Q6" s="214"/>
      <c r="R6" s="214"/>
      <c r="S6" s="214" t="s">
        <v>699</v>
      </c>
      <c r="T6" s="214"/>
      <c r="U6" s="214"/>
      <c r="V6" s="214"/>
    </row>
    <row r="7" spans="1:22" ht="60">
      <c r="A7" s="2" t="s">
        <v>83</v>
      </c>
      <c r="B7" s="3" t="s">
        <v>84</v>
      </c>
      <c r="C7" s="103" t="s">
        <v>588</v>
      </c>
      <c r="D7" s="103" t="s">
        <v>589</v>
      </c>
      <c r="E7" s="103" t="s">
        <v>41</v>
      </c>
      <c r="F7" s="104" t="s">
        <v>24</v>
      </c>
      <c r="G7" s="103" t="s">
        <v>588</v>
      </c>
      <c r="H7" s="103" t="s">
        <v>589</v>
      </c>
      <c r="I7" s="103" t="s">
        <v>41</v>
      </c>
      <c r="J7" s="104" t="s">
        <v>24</v>
      </c>
      <c r="K7" s="103" t="s">
        <v>588</v>
      </c>
      <c r="L7" s="103" t="s">
        <v>589</v>
      </c>
      <c r="M7" s="103" t="s">
        <v>41</v>
      </c>
      <c r="N7" s="104" t="s">
        <v>24</v>
      </c>
      <c r="O7" s="103" t="s">
        <v>588</v>
      </c>
      <c r="P7" s="103" t="s">
        <v>589</v>
      </c>
      <c r="Q7" s="103" t="s">
        <v>41</v>
      </c>
      <c r="R7" s="104" t="s">
        <v>24</v>
      </c>
      <c r="S7" s="103" t="s">
        <v>588</v>
      </c>
      <c r="T7" s="103" t="s">
        <v>589</v>
      </c>
      <c r="U7" s="103" t="s">
        <v>41</v>
      </c>
      <c r="V7" s="104" t="s">
        <v>24</v>
      </c>
    </row>
    <row r="8" spans="1:22">
      <c r="A8" s="27" t="s">
        <v>85</v>
      </c>
      <c r="B8" s="28" t="s">
        <v>86</v>
      </c>
      <c r="C8" s="120">
        <v>3822000</v>
      </c>
      <c r="D8" s="120">
        <v>0</v>
      </c>
      <c r="E8" s="120">
        <v>0</v>
      </c>
      <c r="F8" s="121">
        <f>SUM(C8:E8)</f>
        <v>3822000</v>
      </c>
      <c r="G8" s="112">
        <v>3822266</v>
      </c>
      <c r="H8" s="112">
        <v>0</v>
      </c>
      <c r="I8" s="112">
        <v>0</v>
      </c>
      <c r="J8" s="138">
        <f>SUM(G8:I8)</f>
        <v>3822266</v>
      </c>
      <c r="K8" s="112">
        <v>5589209</v>
      </c>
      <c r="L8" s="112">
        <v>0</v>
      </c>
      <c r="M8" s="112">
        <v>0</v>
      </c>
      <c r="N8" s="138">
        <f>SUM(K8:M8)</f>
        <v>5589209</v>
      </c>
      <c r="O8" s="112">
        <v>5589209</v>
      </c>
      <c r="P8" s="112">
        <v>0</v>
      </c>
      <c r="Q8" s="112">
        <v>0</v>
      </c>
      <c r="R8" s="138">
        <f>SUM(O8:Q8)</f>
        <v>5589209</v>
      </c>
      <c r="S8" s="136">
        <v>5436188</v>
      </c>
      <c r="T8" s="112">
        <v>0</v>
      </c>
      <c r="U8" s="112">
        <v>0</v>
      </c>
      <c r="V8" s="138">
        <f>SUM(S8:U8)</f>
        <v>5436188</v>
      </c>
    </row>
    <row r="9" spans="1:22">
      <c r="A9" s="27" t="s">
        <v>87</v>
      </c>
      <c r="B9" s="29" t="s">
        <v>88</v>
      </c>
      <c r="C9" s="120">
        <v>0</v>
      </c>
      <c r="D9" s="120">
        <v>0</v>
      </c>
      <c r="E9" s="120">
        <v>0</v>
      </c>
      <c r="F9" s="121">
        <f t="shared" ref="F9:F72" si="0">SUM(C9:E9)</f>
        <v>0</v>
      </c>
      <c r="G9" s="112">
        <v>0</v>
      </c>
      <c r="H9" s="112">
        <v>0</v>
      </c>
      <c r="I9" s="112">
        <v>0</v>
      </c>
      <c r="J9" s="138">
        <f t="shared" ref="J9:J45" si="1">SUM(G9:I9)</f>
        <v>0</v>
      </c>
      <c r="K9" s="112">
        <v>0</v>
      </c>
      <c r="L9" s="112">
        <v>0</v>
      </c>
      <c r="M9" s="112">
        <v>0</v>
      </c>
      <c r="N9" s="138">
        <f t="shared" ref="N9:N45" si="2">SUM(K9:M9)</f>
        <v>0</v>
      </c>
      <c r="O9" s="112">
        <v>0</v>
      </c>
      <c r="P9" s="112">
        <v>0</v>
      </c>
      <c r="Q9" s="120">
        <v>0</v>
      </c>
      <c r="R9" s="121">
        <f t="shared" ref="R9:R45" si="3">SUM(O9:Q9)</f>
        <v>0</v>
      </c>
      <c r="S9" s="120">
        <v>0</v>
      </c>
      <c r="T9" s="120">
        <v>0</v>
      </c>
      <c r="U9" s="120">
        <v>0</v>
      </c>
      <c r="V9" s="121">
        <f t="shared" ref="V9:V45" si="4">SUM(S9:U9)</f>
        <v>0</v>
      </c>
    </row>
    <row r="10" spans="1:22">
      <c r="A10" s="27" t="s">
        <v>89</v>
      </c>
      <c r="B10" s="29" t="s">
        <v>90</v>
      </c>
      <c r="C10" s="120">
        <v>0</v>
      </c>
      <c r="D10" s="120">
        <v>0</v>
      </c>
      <c r="E10" s="120">
        <v>0</v>
      </c>
      <c r="F10" s="121">
        <f t="shared" si="0"/>
        <v>0</v>
      </c>
      <c r="G10" s="112">
        <v>0</v>
      </c>
      <c r="H10" s="112">
        <v>0</v>
      </c>
      <c r="I10" s="112">
        <v>0</v>
      </c>
      <c r="J10" s="138">
        <f t="shared" si="1"/>
        <v>0</v>
      </c>
      <c r="K10" s="112">
        <v>300000</v>
      </c>
      <c r="L10" s="112">
        <v>0</v>
      </c>
      <c r="M10" s="112">
        <v>0</v>
      </c>
      <c r="N10" s="138">
        <f t="shared" si="2"/>
        <v>300000</v>
      </c>
      <c r="O10" s="112">
        <v>300000</v>
      </c>
      <c r="P10" s="112">
        <v>0</v>
      </c>
      <c r="Q10" s="120">
        <v>0</v>
      </c>
      <c r="R10" s="121">
        <f t="shared" si="3"/>
        <v>300000</v>
      </c>
      <c r="S10" s="136">
        <v>390226</v>
      </c>
      <c r="T10" s="120">
        <v>0</v>
      </c>
      <c r="U10" s="120">
        <v>0</v>
      </c>
      <c r="V10" s="121">
        <f t="shared" si="4"/>
        <v>390226</v>
      </c>
    </row>
    <row r="11" spans="1:22">
      <c r="A11" s="30" t="s">
        <v>91</v>
      </c>
      <c r="B11" s="29" t="s">
        <v>92</v>
      </c>
      <c r="C11" s="120">
        <v>0</v>
      </c>
      <c r="D11" s="120">
        <v>0</v>
      </c>
      <c r="E11" s="120">
        <v>0</v>
      </c>
      <c r="F11" s="121">
        <f t="shared" si="0"/>
        <v>0</v>
      </c>
      <c r="G11" s="112">
        <v>0</v>
      </c>
      <c r="H11" s="112">
        <v>0</v>
      </c>
      <c r="I11" s="112">
        <v>0</v>
      </c>
      <c r="J11" s="138">
        <f t="shared" si="1"/>
        <v>0</v>
      </c>
      <c r="K11" s="112">
        <v>0</v>
      </c>
      <c r="L11" s="112">
        <v>0</v>
      </c>
      <c r="M11" s="112">
        <v>0</v>
      </c>
      <c r="N11" s="138">
        <f t="shared" si="2"/>
        <v>0</v>
      </c>
      <c r="O11" s="112">
        <v>0</v>
      </c>
      <c r="P11" s="112">
        <v>0</v>
      </c>
      <c r="Q11" s="120">
        <v>0</v>
      </c>
      <c r="R11" s="121">
        <f t="shared" si="3"/>
        <v>0</v>
      </c>
      <c r="S11" s="120">
        <v>0</v>
      </c>
      <c r="T11" s="120">
        <v>0</v>
      </c>
      <c r="U11" s="120">
        <v>0</v>
      </c>
      <c r="V11" s="121">
        <f t="shared" si="4"/>
        <v>0</v>
      </c>
    </row>
    <row r="12" spans="1:22">
      <c r="A12" s="30" t="s">
        <v>93</v>
      </c>
      <c r="B12" s="29" t="s">
        <v>94</v>
      </c>
      <c r="C12" s="120">
        <v>0</v>
      </c>
      <c r="D12" s="120">
        <v>0</v>
      </c>
      <c r="E12" s="120">
        <v>0</v>
      </c>
      <c r="F12" s="121">
        <f t="shared" si="0"/>
        <v>0</v>
      </c>
      <c r="G12" s="112">
        <v>0</v>
      </c>
      <c r="H12" s="112">
        <v>0</v>
      </c>
      <c r="I12" s="112">
        <v>0</v>
      </c>
      <c r="J12" s="138">
        <f t="shared" si="1"/>
        <v>0</v>
      </c>
      <c r="K12" s="112">
        <v>0</v>
      </c>
      <c r="L12" s="112">
        <v>0</v>
      </c>
      <c r="M12" s="112">
        <v>0</v>
      </c>
      <c r="N12" s="138">
        <f t="shared" si="2"/>
        <v>0</v>
      </c>
      <c r="O12" s="112">
        <v>0</v>
      </c>
      <c r="P12" s="112">
        <v>0</v>
      </c>
      <c r="Q12" s="120">
        <v>0</v>
      </c>
      <c r="R12" s="121">
        <f t="shared" si="3"/>
        <v>0</v>
      </c>
      <c r="S12" s="120">
        <v>0</v>
      </c>
      <c r="T12" s="120">
        <v>0</v>
      </c>
      <c r="U12" s="120">
        <v>0</v>
      </c>
      <c r="V12" s="121">
        <f t="shared" si="4"/>
        <v>0</v>
      </c>
    </row>
    <row r="13" spans="1:22">
      <c r="A13" s="30" t="s">
        <v>95</v>
      </c>
      <c r="B13" s="29" t="s">
        <v>96</v>
      </c>
      <c r="C13" s="120">
        <v>361000</v>
      </c>
      <c r="D13" s="120">
        <v>0</v>
      </c>
      <c r="E13" s="120">
        <v>0</v>
      </c>
      <c r="F13" s="121">
        <f t="shared" si="0"/>
        <v>361000</v>
      </c>
      <c r="G13" s="112">
        <v>361000</v>
      </c>
      <c r="H13" s="112">
        <v>0</v>
      </c>
      <c r="I13" s="112">
        <v>0</v>
      </c>
      <c r="J13" s="138">
        <f t="shared" si="1"/>
        <v>361000</v>
      </c>
      <c r="K13" s="112">
        <v>361000</v>
      </c>
      <c r="L13" s="112">
        <v>0</v>
      </c>
      <c r="M13" s="112">
        <v>0</v>
      </c>
      <c r="N13" s="138">
        <f t="shared" si="2"/>
        <v>361000</v>
      </c>
      <c r="O13" s="112">
        <v>361000</v>
      </c>
      <c r="P13" s="112">
        <v>0</v>
      </c>
      <c r="Q13" s="120">
        <v>0</v>
      </c>
      <c r="R13" s="121">
        <f t="shared" si="3"/>
        <v>361000</v>
      </c>
      <c r="S13" s="120">
        <v>361000</v>
      </c>
      <c r="T13" s="120">
        <v>0</v>
      </c>
      <c r="U13" s="120">
        <v>0</v>
      </c>
      <c r="V13" s="121">
        <f t="shared" si="4"/>
        <v>361000</v>
      </c>
    </row>
    <row r="14" spans="1:22">
      <c r="A14" s="30" t="s">
        <v>97</v>
      </c>
      <c r="B14" s="29" t="s">
        <v>98</v>
      </c>
      <c r="C14" s="120">
        <v>175000</v>
      </c>
      <c r="D14" s="120">
        <v>0</v>
      </c>
      <c r="E14" s="120">
        <v>0</v>
      </c>
      <c r="F14" s="121">
        <f t="shared" si="0"/>
        <v>175000</v>
      </c>
      <c r="G14" s="112">
        <v>175000</v>
      </c>
      <c r="H14" s="112">
        <v>0</v>
      </c>
      <c r="I14" s="112">
        <v>0</v>
      </c>
      <c r="J14" s="138">
        <f t="shared" si="1"/>
        <v>175000</v>
      </c>
      <c r="K14" s="112">
        <v>200000</v>
      </c>
      <c r="L14" s="112">
        <v>0</v>
      </c>
      <c r="M14" s="112">
        <v>0</v>
      </c>
      <c r="N14" s="138">
        <f t="shared" si="2"/>
        <v>200000</v>
      </c>
      <c r="O14" s="112">
        <v>200000</v>
      </c>
      <c r="P14" s="112">
        <v>0</v>
      </c>
      <c r="Q14" s="120">
        <v>0</v>
      </c>
      <c r="R14" s="121">
        <f t="shared" si="3"/>
        <v>200000</v>
      </c>
      <c r="S14" s="112">
        <v>200000</v>
      </c>
      <c r="T14" s="120">
        <v>0</v>
      </c>
      <c r="U14" s="120">
        <v>0</v>
      </c>
      <c r="V14" s="121">
        <f t="shared" si="4"/>
        <v>200000</v>
      </c>
    </row>
    <row r="15" spans="1:22">
      <c r="A15" s="30" t="s">
        <v>99</v>
      </c>
      <c r="B15" s="29" t="s">
        <v>100</v>
      </c>
      <c r="C15" s="120">
        <v>0</v>
      </c>
      <c r="D15" s="120">
        <v>0</v>
      </c>
      <c r="E15" s="120">
        <v>0</v>
      </c>
      <c r="F15" s="121">
        <f t="shared" si="0"/>
        <v>0</v>
      </c>
      <c r="G15" s="112">
        <v>0</v>
      </c>
      <c r="H15" s="112">
        <v>0</v>
      </c>
      <c r="I15" s="112">
        <v>0</v>
      </c>
      <c r="J15" s="138">
        <f t="shared" si="1"/>
        <v>0</v>
      </c>
      <c r="K15" s="112">
        <v>0</v>
      </c>
      <c r="L15" s="112">
        <v>0</v>
      </c>
      <c r="M15" s="112">
        <v>0</v>
      </c>
      <c r="N15" s="138">
        <f t="shared" si="2"/>
        <v>0</v>
      </c>
      <c r="O15" s="112">
        <v>0</v>
      </c>
      <c r="P15" s="112">
        <v>0</v>
      </c>
      <c r="Q15" s="120">
        <v>0</v>
      </c>
      <c r="R15" s="121">
        <f t="shared" si="3"/>
        <v>0</v>
      </c>
      <c r="S15" s="120">
        <v>0</v>
      </c>
      <c r="T15" s="120">
        <v>0</v>
      </c>
      <c r="U15" s="120">
        <v>0</v>
      </c>
      <c r="V15" s="121">
        <f t="shared" si="4"/>
        <v>0</v>
      </c>
    </row>
    <row r="16" spans="1:22">
      <c r="A16" s="5" t="s">
        <v>101</v>
      </c>
      <c r="B16" s="29" t="s">
        <v>102</v>
      </c>
      <c r="C16" s="120">
        <v>0</v>
      </c>
      <c r="D16" s="120">
        <v>0</v>
      </c>
      <c r="E16" s="120">
        <v>0</v>
      </c>
      <c r="F16" s="121">
        <f t="shared" si="0"/>
        <v>0</v>
      </c>
      <c r="G16" s="112">
        <v>0</v>
      </c>
      <c r="H16" s="112">
        <v>0</v>
      </c>
      <c r="I16" s="112">
        <v>0</v>
      </c>
      <c r="J16" s="138">
        <f t="shared" si="1"/>
        <v>0</v>
      </c>
      <c r="K16" s="112">
        <v>40000</v>
      </c>
      <c r="L16" s="112">
        <v>0</v>
      </c>
      <c r="M16" s="112">
        <v>0</v>
      </c>
      <c r="N16" s="138">
        <f t="shared" si="2"/>
        <v>40000</v>
      </c>
      <c r="O16" s="112">
        <v>40000</v>
      </c>
      <c r="P16" s="112">
        <v>0</v>
      </c>
      <c r="Q16" s="120">
        <v>0</v>
      </c>
      <c r="R16" s="121">
        <f t="shared" si="3"/>
        <v>40000</v>
      </c>
      <c r="S16" s="112">
        <v>40000</v>
      </c>
      <c r="T16" s="120">
        <v>0</v>
      </c>
      <c r="U16" s="120">
        <v>0</v>
      </c>
      <c r="V16" s="121">
        <f t="shared" si="4"/>
        <v>40000</v>
      </c>
    </row>
    <row r="17" spans="1:22">
      <c r="A17" s="5" t="s">
        <v>103</v>
      </c>
      <c r="B17" s="29" t="s">
        <v>104</v>
      </c>
      <c r="C17" s="120">
        <v>0</v>
      </c>
      <c r="D17" s="120">
        <v>0</v>
      </c>
      <c r="E17" s="120">
        <v>0</v>
      </c>
      <c r="F17" s="121">
        <f t="shared" si="0"/>
        <v>0</v>
      </c>
      <c r="G17" s="112">
        <v>0</v>
      </c>
      <c r="H17" s="112">
        <v>0</v>
      </c>
      <c r="I17" s="112">
        <v>0</v>
      </c>
      <c r="J17" s="138">
        <f t="shared" si="1"/>
        <v>0</v>
      </c>
      <c r="K17" s="112">
        <v>0</v>
      </c>
      <c r="L17" s="112">
        <v>0</v>
      </c>
      <c r="M17" s="112">
        <v>0</v>
      </c>
      <c r="N17" s="138">
        <f t="shared" si="2"/>
        <v>0</v>
      </c>
      <c r="O17" s="112">
        <v>0</v>
      </c>
      <c r="P17" s="112">
        <v>0</v>
      </c>
      <c r="Q17" s="120">
        <v>0</v>
      </c>
      <c r="R17" s="121">
        <f t="shared" si="3"/>
        <v>0</v>
      </c>
      <c r="S17" s="120">
        <v>0</v>
      </c>
      <c r="T17" s="120">
        <v>0</v>
      </c>
      <c r="U17" s="120">
        <v>0</v>
      </c>
      <c r="V17" s="121">
        <f t="shared" si="4"/>
        <v>0</v>
      </c>
    </row>
    <row r="18" spans="1:22">
      <c r="A18" s="5" t="s">
        <v>105</v>
      </c>
      <c r="B18" s="29" t="s">
        <v>106</v>
      </c>
      <c r="C18" s="120">
        <v>0</v>
      </c>
      <c r="D18" s="120">
        <v>0</v>
      </c>
      <c r="E18" s="120">
        <v>0</v>
      </c>
      <c r="F18" s="121">
        <f t="shared" si="0"/>
        <v>0</v>
      </c>
      <c r="G18" s="112">
        <v>0</v>
      </c>
      <c r="H18" s="112">
        <v>0</v>
      </c>
      <c r="I18" s="112">
        <v>0</v>
      </c>
      <c r="J18" s="138">
        <f t="shared" si="1"/>
        <v>0</v>
      </c>
      <c r="K18" s="112">
        <v>0</v>
      </c>
      <c r="L18" s="112">
        <v>0</v>
      </c>
      <c r="M18" s="112">
        <v>0</v>
      </c>
      <c r="N18" s="138">
        <f t="shared" si="2"/>
        <v>0</v>
      </c>
      <c r="O18" s="112">
        <v>0</v>
      </c>
      <c r="P18" s="112">
        <v>0</v>
      </c>
      <c r="Q18" s="120">
        <v>0</v>
      </c>
      <c r="R18" s="121">
        <f t="shared" si="3"/>
        <v>0</v>
      </c>
      <c r="S18" s="120">
        <v>0</v>
      </c>
      <c r="T18" s="120">
        <v>0</v>
      </c>
      <c r="U18" s="120">
        <v>0</v>
      </c>
      <c r="V18" s="121">
        <f t="shared" si="4"/>
        <v>0</v>
      </c>
    </row>
    <row r="19" spans="1:22">
      <c r="A19" s="5" t="s">
        <v>107</v>
      </c>
      <c r="B19" s="29" t="s">
        <v>108</v>
      </c>
      <c r="C19" s="120">
        <v>0</v>
      </c>
      <c r="D19" s="120">
        <v>0</v>
      </c>
      <c r="E19" s="120">
        <v>0</v>
      </c>
      <c r="F19" s="121">
        <f t="shared" si="0"/>
        <v>0</v>
      </c>
      <c r="G19" s="112">
        <v>0</v>
      </c>
      <c r="H19" s="112">
        <v>0</v>
      </c>
      <c r="I19" s="112">
        <v>0</v>
      </c>
      <c r="J19" s="138">
        <f t="shared" si="1"/>
        <v>0</v>
      </c>
      <c r="K19" s="112">
        <v>0</v>
      </c>
      <c r="L19" s="112">
        <v>0</v>
      </c>
      <c r="M19" s="112">
        <v>0</v>
      </c>
      <c r="N19" s="138">
        <f t="shared" si="2"/>
        <v>0</v>
      </c>
      <c r="O19" s="112">
        <v>0</v>
      </c>
      <c r="P19" s="112">
        <v>0</v>
      </c>
      <c r="Q19" s="120">
        <v>0</v>
      </c>
      <c r="R19" s="121">
        <f t="shared" si="3"/>
        <v>0</v>
      </c>
      <c r="S19" s="120">
        <v>0</v>
      </c>
      <c r="T19" s="120">
        <v>0</v>
      </c>
      <c r="U19" s="120">
        <v>0</v>
      </c>
      <c r="V19" s="121">
        <f t="shared" si="4"/>
        <v>0</v>
      </c>
    </row>
    <row r="20" spans="1:22">
      <c r="A20" s="5" t="s">
        <v>446</v>
      </c>
      <c r="B20" s="29" t="s">
        <v>109</v>
      </c>
      <c r="C20" s="120">
        <v>0</v>
      </c>
      <c r="D20" s="120">
        <v>0</v>
      </c>
      <c r="E20" s="120">
        <v>0</v>
      </c>
      <c r="F20" s="121">
        <f t="shared" si="0"/>
        <v>0</v>
      </c>
      <c r="G20" s="112">
        <v>0</v>
      </c>
      <c r="H20" s="112">
        <v>0</v>
      </c>
      <c r="I20" s="112">
        <v>0</v>
      </c>
      <c r="J20" s="138">
        <f t="shared" si="1"/>
        <v>0</v>
      </c>
      <c r="K20" s="112">
        <v>26024</v>
      </c>
      <c r="L20" s="112">
        <v>0</v>
      </c>
      <c r="M20" s="112">
        <v>0</v>
      </c>
      <c r="N20" s="138">
        <f t="shared" si="2"/>
        <v>26024</v>
      </c>
      <c r="O20" s="112">
        <v>26024</v>
      </c>
      <c r="P20" s="112">
        <v>0</v>
      </c>
      <c r="Q20" s="120">
        <v>0</v>
      </c>
      <c r="R20" s="121">
        <f t="shared" si="3"/>
        <v>26024</v>
      </c>
      <c r="S20" s="136">
        <v>252520</v>
      </c>
      <c r="T20" s="120">
        <v>0</v>
      </c>
      <c r="U20" s="120">
        <v>0</v>
      </c>
      <c r="V20" s="121">
        <f t="shared" si="4"/>
        <v>252520</v>
      </c>
    </row>
    <row r="21" spans="1:22" s="92" customFormat="1">
      <c r="A21" s="31" t="s">
        <v>385</v>
      </c>
      <c r="B21" s="32" t="s">
        <v>110</v>
      </c>
      <c r="C21" s="122">
        <f>SUM(C8:C20)</f>
        <v>4358000</v>
      </c>
      <c r="D21" s="122">
        <f>SUM(D8:D20)</f>
        <v>0</v>
      </c>
      <c r="E21" s="122">
        <f>SUM(E8:E20)</f>
        <v>0</v>
      </c>
      <c r="F21" s="93">
        <f t="shared" si="0"/>
        <v>4358000</v>
      </c>
      <c r="G21" s="132">
        <f>SUM(G8:G20)</f>
        <v>4358266</v>
      </c>
      <c r="H21" s="132">
        <f>SUM(H8:H20)</f>
        <v>0</v>
      </c>
      <c r="I21" s="132">
        <f>SUM(I8:I20)</f>
        <v>0</v>
      </c>
      <c r="J21" s="132">
        <f t="shared" si="1"/>
        <v>4358266</v>
      </c>
      <c r="K21" s="132">
        <f>SUM(K8:K20)</f>
        <v>6516233</v>
      </c>
      <c r="L21" s="132">
        <f>SUM(L8:L20)</f>
        <v>0</v>
      </c>
      <c r="M21" s="132">
        <f>SUM(M8:M20)</f>
        <v>0</v>
      </c>
      <c r="N21" s="132">
        <f t="shared" si="2"/>
        <v>6516233</v>
      </c>
      <c r="O21" s="132">
        <f>SUM(O8:O20)</f>
        <v>6516233</v>
      </c>
      <c r="P21" s="132">
        <f>SUM(P8:P20)</f>
        <v>0</v>
      </c>
      <c r="Q21" s="93">
        <f>SUM(Q8:Q20)</f>
        <v>0</v>
      </c>
      <c r="R21" s="93">
        <f t="shared" si="3"/>
        <v>6516233</v>
      </c>
      <c r="S21" s="93">
        <f>SUM(S8:S20)</f>
        <v>6679934</v>
      </c>
      <c r="T21" s="93">
        <f>SUM(T8:T20)</f>
        <v>0</v>
      </c>
      <c r="U21" s="93">
        <f>SUM(U8:U20)</f>
        <v>0</v>
      </c>
      <c r="V21" s="93">
        <f t="shared" si="4"/>
        <v>6679934</v>
      </c>
    </row>
    <row r="22" spans="1:22">
      <c r="A22" s="5" t="s">
        <v>111</v>
      </c>
      <c r="B22" s="29" t="s">
        <v>112</v>
      </c>
      <c r="C22" s="120">
        <v>4140600</v>
      </c>
      <c r="D22" s="120">
        <v>0</v>
      </c>
      <c r="E22" s="120">
        <v>0</v>
      </c>
      <c r="F22" s="121">
        <f t="shared" si="0"/>
        <v>4140600</v>
      </c>
      <c r="G22" s="112">
        <v>4140600</v>
      </c>
      <c r="H22" s="112">
        <v>0</v>
      </c>
      <c r="I22" s="112">
        <v>0</v>
      </c>
      <c r="J22" s="138">
        <f t="shared" si="1"/>
        <v>4140600</v>
      </c>
      <c r="K22" s="112">
        <v>4140600</v>
      </c>
      <c r="L22" s="112">
        <v>0</v>
      </c>
      <c r="M22" s="112">
        <v>0</v>
      </c>
      <c r="N22" s="138">
        <f t="shared" si="2"/>
        <v>4140600</v>
      </c>
      <c r="O22" s="112">
        <v>4140600</v>
      </c>
      <c r="P22" s="112">
        <v>0</v>
      </c>
      <c r="Q22" s="120">
        <v>0</v>
      </c>
      <c r="R22" s="121">
        <f t="shared" si="3"/>
        <v>4140600</v>
      </c>
      <c r="S22" s="120">
        <v>4140600</v>
      </c>
      <c r="T22" s="120">
        <v>0</v>
      </c>
      <c r="U22" s="120">
        <v>0</v>
      </c>
      <c r="V22" s="121">
        <f t="shared" si="4"/>
        <v>4140600</v>
      </c>
    </row>
    <row r="23" spans="1:22" ht="30">
      <c r="A23" s="5" t="s">
        <v>113</v>
      </c>
      <c r="B23" s="29" t="s">
        <v>114</v>
      </c>
      <c r="C23" s="120">
        <v>0</v>
      </c>
      <c r="D23" s="120">
        <v>0</v>
      </c>
      <c r="E23" s="120">
        <v>0</v>
      </c>
      <c r="F23" s="121">
        <f t="shared" si="0"/>
        <v>0</v>
      </c>
      <c r="G23" s="112">
        <v>0</v>
      </c>
      <c r="H23" s="112">
        <v>0</v>
      </c>
      <c r="I23" s="112">
        <v>0</v>
      </c>
      <c r="J23" s="138">
        <f t="shared" si="1"/>
        <v>0</v>
      </c>
      <c r="K23" s="112">
        <v>3116400</v>
      </c>
      <c r="L23" s="112">
        <v>0</v>
      </c>
      <c r="M23" s="112">
        <v>0</v>
      </c>
      <c r="N23" s="138">
        <f t="shared" si="2"/>
        <v>3116400</v>
      </c>
      <c r="O23" s="112">
        <v>3116400</v>
      </c>
      <c r="P23" s="112">
        <v>0</v>
      </c>
      <c r="Q23" s="120">
        <v>0</v>
      </c>
      <c r="R23" s="121">
        <f t="shared" si="3"/>
        <v>3116400</v>
      </c>
      <c r="S23" s="112">
        <v>3116400</v>
      </c>
      <c r="T23" s="120">
        <v>0</v>
      </c>
      <c r="U23" s="120">
        <v>0</v>
      </c>
      <c r="V23" s="121">
        <f t="shared" si="4"/>
        <v>3116400</v>
      </c>
    </row>
    <row r="24" spans="1:22">
      <c r="A24" s="6" t="s">
        <v>115</v>
      </c>
      <c r="B24" s="29" t="s">
        <v>116</v>
      </c>
      <c r="C24" s="120">
        <v>2550000</v>
      </c>
      <c r="D24" s="120">
        <v>0</v>
      </c>
      <c r="E24" s="120">
        <v>0</v>
      </c>
      <c r="F24" s="121">
        <f t="shared" si="0"/>
        <v>2550000</v>
      </c>
      <c r="G24" s="112">
        <v>2550000</v>
      </c>
      <c r="H24" s="112">
        <v>0</v>
      </c>
      <c r="I24" s="112">
        <v>0</v>
      </c>
      <c r="J24" s="138">
        <f t="shared" si="1"/>
        <v>2550000</v>
      </c>
      <c r="K24" s="112">
        <v>1510000</v>
      </c>
      <c r="L24" s="112">
        <v>0</v>
      </c>
      <c r="M24" s="112">
        <v>0</v>
      </c>
      <c r="N24" s="138">
        <f t="shared" si="2"/>
        <v>1510000</v>
      </c>
      <c r="O24" s="112">
        <v>1510000</v>
      </c>
      <c r="P24" s="112">
        <v>0</v>
      </c>
      <c r="Q24" s="120">
        <v>0</v>
      </c>
      <c r="R24" s="121">
        <f t="shared" si="3"/>
        <v>1510000</v>
      </c>
      <c r="S24" s="112">
        <v>1510000</v>
      </c>
      <c r="T24" s="120">
        <v>0</v>
      </c>
      <c r="U24" s="120">
        <v>0</v>
      </c>
      <c r="V24" s="121">
        <f t="shared" si="4"/>
        <v>1510000</v>
      </c>
    </row>
    <row r="25" spans="1:22" s="92" customFormat="1">
      <c r="A25" s="7" t="s">
        <v>386</v>
      </c>
      <c r="B25" s="32" t="s">
        <v>117</v>
      </c>
      <c r="C25" s="122">
        <f>SUM(C22:C24)</f>
        <v>6690600</v>
      </c>
      <c r="D25" s="122">
        <f>SUM(D22:D24)</f>
        <v>0</v>
      </c>
      <c r="E25" s="122">
        <f>SUM(E22:E24)</f>
        <v>0</v>
      </c>
      <c r="F25" s="93">
        <f t="shared" si="0"/>
        <v>6690600</v>
      </c>
      <c r="G25" s="132">
        <f>SUM(G22:G24)</f>
        <v>6690600</v>
      </c>
      <c r="H25" s="132">
        <f>SUM(H22:H24)</f>
        <v>0</v>
      </c>
      <c r="I25" s="132">
        <f>SUM(I22:I24)</f>
        <v>0</v>
      </c>
      <c r="J25" s="132">
        <f t="shared" si="1"/>
        <v>6690600</v>
      </c>
      <c r="K25" s="132">
        <f>SUM(K22:K24)</f>
        <v>8767000</v>
      </c>
      <c r="L25" s="132">
        <f>SUM(L22:L24)</f>
        <v>0</v>
      </c>
      <c r="M25" s="132">
        <f>SUM(M22:M24)</f>
        <v>0</v>
      </c>
      <c r="N25" s="132">
        <f t="shared" si="2"/>
        <v>8767000</v>
      </c>
      <c r="O25" s="132">
        <f>SUM(O22:O24)</f>
        <v>8767000</v>
      </c>
      <c r="P25" s="132">
        <f>SUM(P22:P24)</f>
        <v>0</v>
      </c>
      <c r="Q25" s="93">
        <f>SUM(Q22:Q24)</f>
        <v>0</v>
      </c>
      <c r="R25" s="93">
        <f t="shared" si="3"/>
        <v>8767000</v>
      </c>
      <c r="S25" s="93">
        <f>SUM(S22:S24)</f>
        <v>8767000</v>
      </c>
      <c r="T25" s="93">
        <f>SUM(T22:T24)</f>
        <v>0</v>
      </c>
      <c r="U25" s="93">
        <f>SUM(U22:U24)</f>
        <v>0</v>
      </c>
      <c r="V25" s="93">
        <f t="shared" si="4"/>
        <v>8767000</v>
      </c>
    </row>
    <row r="26" spans="1:22" s="92" customFormat="1" ht="15.75">
      <c r="A26" s="47" t="s">
        <v>475</v>
      </c>
      <c r="B26" s="48" t="s">
        <v>118</v>
      </c>
      <c r="C26" s="123">
        <f>C21+C25</f>
        <v>11048600</v>
      </c>
      <c r="D26" s="123">
        <f>D21+D25</f>
        <v>0</v>
      </c>
      <c r="E26" s="123">
        <f>E21+E25</f>
        <v>0</v>
      </c>
      <c r="F26" s="124">
        <f t="shared" si="0"/>
        <v>11048600</v>
      </c>
      <c r="G26" s="133">
        <f>G21+G25</f>
        <v>11048866</v>
      </c>
      <c r="H26" s="133">
        <f>H21+H25</f>
        <v>0</v>
      </c>
      <c r="I26" s="133">
        <f>I21+I25</f>
        <v>0</v>
      </c>
      <c r="J26" s="133">
        <f t="shared" si="1"/>
        <v>11048866</v>
      </c>
      <c r="K26" s="133">
        <f>K21+K25</f>
        <v>15283233</v>
      </c>
      <c r="L26" s="133">
        <f>L21+L25</f>
        <v>0</v>
      </c>
      <c r="M26" s="133">
        <f>M21+M25</f>
        <v>0</v>
      </c>
      <c r="N26" s="133">
        <f t="shared" si="2"/>
        <v>15283233</v>
      </c>
      <c r="O26" s="133">
        <f>O21+O25</f>
        <v>15283233</v>
      </c>
      <c r="P26" s="133">
        <f>P21+P25</f>
        <v>0</v>
      </c>
      <c r="Q26" s="123">
        <f>Q21+Q25</f>
        <v>0</v>
      </c>
      <c r="R26" s="123">
        <f t="shared" si="3"/>
        <v>15283233</v>
      </c>
      <c r="S26" s="123">
        <f>S21+S25</f>
        <v>15446934</v>
      </c>
      <c r="T26" s="123">
        <f>T21+T25</f>
        <v>0</v>
      </c>
      <c r="U26" s="123">
        <f>U21+U25</f>
        <v>0</v>
      </c>
      <c r="V26" s="123">
        <f t="shared" si="4"/>
        <v>15446934</v>
      </c>
    </row>
    <row r="27" spans="1:22" s="92" customFormat="1" ht="15.75">
      <c r="A27" s="36" t="s">
        <v>447</v>
      </c>
      <c r="B27" s="48" t="s">
        <v>119</v>
      </c>
      <c r="C27" s="123">
        <v>2028702</v>
      </c>
      <c r="D27" s="123">
        <v>0</v>
      </c>
      <c r="E27" s="123">
        <v>0</v>
      </c>
      <c r="F27" s="124">
        <f t="shared" si="0"/>
        <v>2028702</v>
      </c>
      <c r="G27" s="133">
        <v>2028702</v>
      </c>
      <c r="H27" s="133">
        <v>0</v>
      </c>
      <c r="I27" s="133">
        <v>0</v>
      </c>
      <c r="J27" s="133">
        <f t="shared" si="1"/>
        <v>2028702</v>
      </c>
      <c r="K27" s="133">
        <v>2392357</v>
      </c>
      <c r="L27" s="133">
        <v>0</v>
      </c>
      <c r="M27" s="133">
        <v>0</v>
      </c>
      <c r="N27" s="133">
        <f t="shared" si="2"/>
        <v>2392357</v>
      </c>
      <c r="O27" s="133">
        <v>2892357</v>
      </c>
      <c r="P27" s="133">
        <v>0</v>
      </c>
      <c r="Q27" s="123">
        <v>0</v>
      </c>
      <c r="R27" s="123">
        <f t="shared" si="3"/>
        <v>2892357</v>
      </c>
      <c r="S27" s="139">
        <v>2945108</v>
      </c>
      <c r="T27" s="123">
        <v>0</v>
      </c>
      <c r="U27" s="123">
        <v>0</v>
      </c>
      <c r="V27" s="123">
        <f t="shared" si="4"/>
        <v>2945108</v>
      </c>
    </row>
    <row r="28" spans="1:22">
      <c r="A28" s="5" t="s">
        <v>120</v>
      </c>
      <c r="B28" s="29" t="s">
        <v>121</v>
      </c>
      <c r="C28" s="120">
        <v>0</v>
      </c>
      <c r="D28" s="120">
        <v>0</v>
      </c>
      <c r="E28" s="120">
        <v>0</v>
      </c>
      <c r="F28" s="121">
        <f t="shared" si="0"/>
        <v>0</v>
      </c>
      <c r="G28" s="112">
        <v>0</v>
      </c>
      <c r="H28" s="112">
        <v>0</v>
      </c>
      <c r="I28" s="112">
        <v>0</v>
      </c>
      <c r="J28" s="138">
        <f t="shared" si="1"/>
        <v>0</v>
      </c>
      <c r="K28" s="112">
        <v>0</v>
      </c>
      <c r="L28" s="112">
        <v>0</v>
      </c>
      <c r="M28" s="112">
        <v>0</v>
      </c>
      <c r="N28" s="138">
        <f t="shared" si="2"/>
        <v>0</v>
      </c>
      <c r="O28" s="112">
        <v>0</v>
      </c>
      <c r="P28" s="112">
        <v>0</v>
      </c>
      <c r="Q28" s="120">
        <v>0</v>
      </c>
      <c r="R28" s="121">
        <f t="shared" si="3"/>
        <v>0</v>
      </c>
      <c r="S28" s="136">
        <v>13829</v>
      </c>
      <c r="T28" s="120">
        <v>0</v>
      </c>
      <c r="U28" s="120">
        <v>0</v>
      </c>
      <c r="V28" s="121">
        <f t="shared" si="4"/>
        <v>13829</v>
      </c>
    </row>
    <row r="29" spans="1:22">
      <c r="A29" s="5" t="s">
        <v>122</v>
      </c>
      <c r="B29" s="29" t="s">
        <v>123</v>
      </c>
      <c r="C29" s="120">
        <v>1235000</v>
      </c>
      <c r="D29" s="120">
        <v>0</v>
      </c>
      <c r="E29" s="120">
        <v>0</v>
      </c>
      <c r="F29" s="121">
        <f t="shared" si="0"/>
        <v>1235000</v>
      </c>
      <c r="G29" s="112">
        <v>1235000</v>
      </c>
      <c r="H29" s="112">
        <v>0</v>
      </c>
      <c r="I29" s="112">
        <v>0</v>
      </c>
      <c r="J29" s="138">
        <f t="shared" si="1"/>
        <v>1235000</v>
      </c>
      <c r="K29" s="112">
        <v>1235000</v>
      </c>
      <c r="L29" s="112">
        <v>0</v>
      </c>
      <c r="M29" s="112">
        <v>0</v>
      </c>
      <c r="N29" s="138">
        <f t="shared" si="2"/>
        <v>1235000</v>
      </c>
      <c r="O29" s="112">
        <v>1235000</v>
      </c>
      <c r="P29" s="112">
        <v>0</v>
      </c>
      <c r="Q29" s="120">
        <v>0</v>
      </c>
      <c r="R29" s="121">
        <f t="shared" si="3"/>
        <v>1235000</v>
      </c>
      <c r="S29" s="136">
        <v>1467810</v>
      </c>
      <c r="T29" s="120">
        <v>0</v>
      </c>
      <c r="U29" s="120">
        <v>0</v>
      </c>
      <c r="V29" s="121">
        <f t="shared" si="4"/>
        <v>1467810</v>
      </c>
    </row>
    <row r="30" spans="1:22">
      <c r="A30" s="5" t="s">
        <v>124</v>
      </c>
      <c r="B30" s="29" t="s">
        <v>125</v>
      </c>
      <c r="C30" s="120">
        <v>0</v>
      </c>
      <c r="D30" s="120">
        <v>0</v>
      </c>
      <c r="E30" s="120">
        <v>0</v>
      </c>
      <c r="F30" s="121">
        <f t="shared" si="0"/>
        <v>0</v>
      </c>
      <c r="G30" s="112">
        <v>0</v>
      </c>
      <c r="H30" s="112">
        <v>0</v>
      </c>
      <c r="I30" s="112">
        <v>0</v>
      </c>
      <c r="J30" s="138">
        <f t="shared" si="1"/>
        <v>0</v>
      </c>
      <c r="K30" s="112">
        <v>0</v>
      </c>
      <c r="L30" s="112">
        <v>0</v>
      </c>
      <c r="M30" s="112">
        <v>0</v>
      </c>
      <c r="N30" s="138">
        <f t="shared" si="2"/>
        <v>0</v>
      </c>
      <c r="O30" s="112">
        <v>0</v>
      </c>
      <c r="P30" s="112">
        <v>0</v>
      </c>
      <c r="Q30" s="120">
        <v>0</v>
      </c>
      <c r="R30" s="121">
        <f t="shared" si="3"/>
        <v>0</v>
      </c>
      <c r="S30" s="120">
        <v>0</v>
      </c>
      <c r="T30" s="120">
        <v>0</v>
      </c>
      <c r="U30" s="120">
        <v>0</v>
      </c>
      <c r="V30" s="121">
        <f t="shared" si="4"/>
        <v>0</v>
      </c>
    </row>
    <row r="31" spans="1:22" s="92" customFormat="1">
      <c r="A31" s="7" t="s">
        <v>387</v>
      </c>
      <c r="B31" s="32" t="s">
        <v>126</v>
      </c>
      <c r="C31" s="122">
        <f>SUM(C28:C30)</f>
        <v>1235000</v>
      </c>
      <c r="D31" s="122">
        <f>SUM(D28:D30)</f>
        <v>0</v>
      </c>
      <c r="E31" s="122">
        <f>SUM(E28:E30)</f>
        <v>0</v>
      </c>
      <c r="F31" s="93">
        <f t="shared" si="0"/>
        <v>1235000</v>
      </c>
      <c r="G31" s="132">
        <f>SUM(G28:G30)</f>
        <v>1235000</v>
      </c>
      <c r="H31" s="132">
        <f>SUM(H28:H30)</f>
        <v>0</v>
      </c>
      <c r="I31" s="132">
        <f>SUM(I28:I30)</f>
        <v>0</v>
      </c>
      <c r="J31" s="132">
        <f t="shared" si="1"/>
        <v>1235000</v>
      </c>
      <c r="K31" s="132">
        <f>SUM(K28:K30)</f>
        <v>1235000</v>
      </c>
      <c r="L31" s="132">
        <f>SUM(L28:L30)</f>
        <v>0</v>
      </c>
      <c r="M31" s="132">
        <f>SUM(M28:M30)</f>
        <v>0</v>
      </c>
      <c r="N31" s="132">
        <f t="shared" si="2"/>
        <v>1235000</v>
      </c>
      <c r="O31" s="132">
        <f>SUM(O28:O30)</f>
        <v>1235000</v>
      </c>
      <c r="P31" s="132">
        <f>SUM(P28:P30)</f>
        <v>0</v>
      </c>
      <c r="Q31" s="93">
        <f>SUM(Q28:Q30)</f>
        <v>0</v>
      </c>
      <c r="R31" s="93">
        <f t="shared" si="3"/>
        <v>1235000</v>
      </c>
      <c r="S31" s="93">
        <f>SUM(S28:S30)</f>
        <v>1481639</v>
      </c>
      <c r="T31" s="93">
        <f>SUM(T28:T30)</f>
        <v>0</v>
      </c>
      <c r="U31" s="93">
        <f>SUM(U28:U30)</f>
        <v>0</v>
      </c>
      <c r="V31" s="93">
        <f t="shared" si="4"/>
        <v>1481639</v>
      </c>
    </row>
    <row r="32" spans="1:22">
      <c r="A32" s="5" t="s">
        <v>127</v>
      </c>
      <c r="B32" s="29" t="s">
        <v>128</v>
      </c>
      <c r="C32" s="120">
        <v>50000</v>
      </c>
      <c r="D32" s="120">
        <v>0</v>
      </c>
      <c r="E32" s="120">
        <v>0</v>
      </c>
      <c r="F32" s="121">
        <f t="shared" si="0"/>
        <v>50000</v>
      </c>
      <c r="G32" s="112">
        <v>50000</v>
      </c>
      <c r="H32" s="112">
        <v>0</v>
      </c>
      <c r="I32" s="112">
        <v>0</v>
      </c>
      <c r="J32" s="138">
        <f t="shared" si="1"/>
        <v>50000</v>
      </c>
      <c r="K32" s="112">
        <v>150000</v>
      </c>
      <c r="L32" s="112">
        <v>0</v>
      </c>
      <c r="M32" s="112">
        <v>0</v>
      </c>
      <c r="N32" s="138">
        <f t="shared" si="2"/>
        <v>150000</v>
      </c>
      <c r="O32" s="112">
        <v>150000</v>
      </c>
      <c r="P32" s="112">
        <v>0</v>
      </c>
      <c r="Q32" s="120">
        <v>0</v>
      </c>
      <c r="R32" s="121">
        <f t="shared" si="3"/>
        <v>150000</v>
      </c>
      <c r="S32" s="112">
        <v>150000</v>
      </c>
      <c r="T32" s="120">
        <v>0</v>
      </c>
      <c r="U32" s="120">
        <v>0</v>
      </c>
      <c r="V32" s="121">
        <f t="shared" si="4"/>
        <v>150000</v>
      </c>
    </row>
    <row r="33" spans="1:22">
      <c r="A33" s="5" t="s">
        <v>129</v>
      </c>
      <c r="B33" s="29" t="s">
        <v>130</v>
      </c>
      <c r="C33" s="120">
        <v>1490000</v>
      </c>
      <c r="D33" s="120">
        <v>0</v>
      </c>
      <c r="E33" s="120">
        <v>0</v>
      </c>
      <c r="F33" s="121">
        <f t="shared" si="0"/>
        <v>1490000</v>
      </c>
      <c r="G33" s="112">
        <v>1490000</v>
      </c>
      <c r="H33" s="112">
        <v>0</v>
      </c>
      <c r="I33" s="112">
        <v>0</v>
      </c>
      <c r="J33" s="138">
        <f t="shared" si="1"/>
        <v>1490000</v>
      </c>
      <c r="K33" s="112">
        <v>1390000</v>
      </c>
      <c r="L33" s="112">
        <v>0</v>
      </c>
      <c r="M33" s="112">
        <v>0</v>
      </c>
      <c r="N33" s="138">
        <f t="shared" si="2"/>
        <v>1390000</v>
      </c>
      <c r="O33" s="112">
        <v>1390000</v>
      </c>
      <c r="P33" s="112">
        <v>0</v>
      </c>
      <c r="Q33" s="120">
        <v>0</v>
      </c>
      <c r="R33" s="121">
        <f t="shared" si="3"/>
        <v>1390000</v>
      </c>
      <c r="S33" s="112">
        <v>1390000</v>
      </c>
      <c r="T33" s="120">
        <v>0</v>
      </c>
      <c r="U33" s="120">
        <v>0</v>
      </c>
      <c r="V33" s="121">
        <f t="shared" si="4"/>
        <v>1390000</v>
      </c>
    </row>
    <row r="34" spans="1:22" s="92" customFormat="1" ht="15" customHeight="1">
      <c r="A34" s="7" t="s">
        <v>476</v>
      </c>
      <c r="B34" s="32" t="s">
        <v>131</v>
      </c>
      <c r="C34" s="122">
        <f>SUM(C32:C33)</f>
        <v>1540000</v>
      </c>
      <c r="D34" s="122">
        <f>SUM(D32:D33)</f>
        <v>0</v>
      </c>
      <c r="E34" s="122">
        <f>SUM(E32:E33)</f>
        <v>0</v>
      </c>
      <c r="F34" s="93">
        <f t="shared" si="0"/>
        <v>1540000</v>
      </c>
      <c r="G34" s="132">
        <f>SUM(G32:G33)</f>
        <v>1540000</v>
      </c>
      <c r="H34" s="132">
        <f>SUM(H32:H33)</f>
        <v>0</v>
      </c>
      <c r="I34" s="132">
        <f>SUM(I32:I33)</f>
        <v>0</v>
      </c>
      <c r="J34" s="132">
        <f t="shared" si="1"/>
        <v>1540000</v>
      </c>
      <c r="K34" s="132">
        <f>SUM(K32:K33)</f>
        <v>1540000</v>
      </c>
      <c r="L34" s="132">
        <f>SUM(L32:L33)</f>
        <v>0</v>
      </c>
      <c r="M34" s="132">
        <f>SUM(M32:M33)</f>
        <v>0</v>
      </c>
      <c r="N34" s="132">
        <f t="shared" si="2"/>
        <v>1540000</v>
      </c>
      <c r="O34" s="132">
        <f>SUM(O32:O33)</f>
        <v>1540000</v>
      </c>
      <c r="P34" s="132">
        <f>SUM(P32:P33)</f>
        <v>0</v>
      </c>
      <c r="Q34" s="93">
        <f>SUM(Q32:Q33)</f>
        <v>0</v>
      </c>
      <c r="R34" s="93">
        <f t="shared" si="3"/>
        <v>1540000</v>
      </c>
      <c r="S34" s="93">
        <f>SUM(S32:S33)</f>
        <v>1540000</v>
      </c>
      <c r="T34" s="93">
        <f>SUM(T32:T33)</f>
        <v>0</v>
      </c>
      <c r="U34" s="93">
        <f>SUM(U32:U33)</f>
        <v>0</v>
      </c>
      <c r="V34" s="93">
        <f t="shared" si="4"/>
        <v>1540000</v>
      </c>
    </row>
    <row r="35" spans="1:22">
      <c r="A35" s="5" t="s">
        <v>132</v>
      </c>
      <c r="B35" s="29" t="s">
        <v>133</v>
      </c>
      <c r="C35" s="120">
        <v>3611000</v>
      </c>
      <c r="D35" s="120">
        <v>0</v>
      </c>
      <c r="E35" s="120">
        <v>0</v>
      </c>
      <c r="F35" s="121">
        <f t="shared" si="0"/>
        <v>3611000</v>
      </c>
      <c r="G35" s="112">
        <v>3611000</v>
      </c>
      <c r="H35" s="112">
        <v>0</v>
      </c>
      <c r="I35" s="112">
        <v>0</v>
      </c>
      <c r="J35" s="138">
        <f t="shared" si="1"/>
        <v>3611000</v>
      </c>
      <c r="K35" s="112">
        <v>2611000</v>
      </c>
      <c r="L35" s="112">
        <v>0</v>
      </c>
      <c r="M35" s="112">
        <v>0</v>
      </c>
      <c r="N35" s="138">
        <f t="shared" si="2"/>
        <v>2611000</v>
      </c>
      <c r="O35" s="112">
        <v>2611000</v>
      </c>
      <c r="P35" s="112">
        <v>0</v>
      </c>
      <c r="Q35" s="120">
        <v>0</v>
      </c>
      <c r="R35" s="121">
        <f t="shared" si="3"/>
        <v>2611000</v>
      </c>
      <c r="S35" s="136">
        <v>2766580</v>
      </c>
      <c r="T35" s="120">
        <v>0</v>
      </c>
      <c r="U35" s="120">
        <v>0</v>
      </c>
      <c r="V35" s="121">
        <f t="shared" si="4"/>
        <v>2766580</v>
      </c>
    </row>
    <row r="36" spans="1:22">
      <c r="A36" s="5" t="s">
        <v>134</v>
      </c>
      <c r="B36" s="29" t="s">
        <v>135</v>
      </c>
      <c r="C36" s="120">
        <v>3300000</v>
      </c>
      <c r="D36" s="120">
        <v>0</v>
      </c>
      <c r="E36" s="120">
        <v>0</v>
      </c>
      <c r="F36" s="121">
        <f t="shared" si="0"/>
        <v>3300000</v>
      </c>
      <c r="G36" s="112">
        <v>3300000</v>
      </c>
      <c r="H36" s="112">
        <v>0</v>
      </c>
      <c r="I36" s="112">
        <v>0</v>
      </c>
      <c r="J36" s="138">
        <f t="shared" si="1"/>
        <v>3300000</v>
      </c>
      <c r="K36" s="112">
        <v>3300000</v>
      </c>
      <c r="L36" s="112">
        <v>0</v>
      </c>
      <c r="M36" s="112">
        <v>0</v>
      </c>
      <c r="N36" s="138">
        <f t="shared" si="2"/>
        <v>3300000</v>
      </c>
      <c r="O36" s="112">
        <v>3300000</v>
      </c>
      <c r="P36" s="112">
        <v>0</v>
      </c>
      <c r="Q36" s="120">
        <v>0</v>
      </c>
      <c r="R36" s="121">
        <f t="shared" si="3"/>
        <v>3300000</v>
      </c>
      <c r="S36" s="120">
        <v>3300000</v>
      </c>
      <c r="T36" s="120">
        <v>0</v>
      </c>
      <c r="U36" s="120">
        <v>0</v>
      </c>
      <c r="V36" s="121">
        <f t="shared" si="4"/>
        <v>3300000</v>
      </c>
    </row>
    <row r="37" spans="1:22">
      <c r="A37" s="5" t="s">
        <v>448</v>
      </c>
      <c r="B37" s="29" t="s">
        <v>136</v>
      </c>
      <c r="C37" s="120">
        <v>0</v>
      </c>
      <c r="D37" s="120">
        <v>0</v>
      </c>
      <c r="E37" s="120">
        <v>0</v>
      </c>
      <c r="F37" s="121">
        <f t="shared" si="0"/>
        <v>0</v>
      </c>
      <c r="G37" s="112">
        <v>0</v>
      </c>
      <c r="H37" s="112">
        <v>0</v>
      </c>
      <c r="I37" s="112">
        <v>0</v>
      </c>
      <c r="J37" s="138">
        <f t="shared" si="1"/>
        <v>0</v>
      </c>
      <c r="K37" s="112">
        <v>0</v>
      </c>
      <c r="L37" s="112">
        <v>0</v>
      </c>
      <c r="M37" s="112">
        <v>0</v>
      </c>
      <c r="N37" s="138">
        <f t="shared" si="2"/>
        <v>0</v>
      </c>
      <c r="O37" s="112">
        <v>0</v>
      </c>
      <c r="P37" s="112">
        <v>0</v>
      </c>
      <c r="Q37" s="120">
        <v>0</v>
      </c>
      <c r="R37" s="121">
        <f t="shared" si="3"/>
        <v>0</v>
      </c>
      <c r="S37" s="120">
        <v>0</v>
      </c>
      <c r="T37" s="120">
        <v>0</v>
      </c>
      <c r="U37" s="120">
        <v>0</v>
      </c>
      <c r="V37" s="121">
        <f t="shared" si="4"/>
        <v>0</v>
      </c>
    </row>
    <row r="38" spans="1:22">
      <c r="A38" s="5" t="s">
        <v>137</v>
      </c>
      <c r="B38" s="29" t="s">
        <v>138</v>
      </c>
      <c r="C38" s="120">
        <v>920000</v>
      </c>
      <c r="D38" s="120">
        <v>0</v>
      </c>
      <c r="E38" s="120">
        <v>0</v>
      </c>
      <c r="F38" s="121">
        <f t="shared" si="0"/>
        <v>920000</v>
      </c>
      <c r="G38" s="112">
        <v>920000</v>
      </c>
      <c r="H38" s="112">
        <v>0</v>
      </c>
      <c r="I38" s="112">
        <v>0</v>
      </c>
      <c r="J38" s="138">
        <f t="shared" si="1"/>
        <v>920000</v>
      </c>
      <c r="K38" s="112">
        <v>920000</v>
      </c>
      <c r="L38" s="112">
        <v>0</v>
      </c>
      <c r="M38" s="112">
        <v>0</v>
      </c>
      <c r="N38" s="138">
        <f t="shared" si="2"/>
        <v>920000</v>
      </c>
      <c r="O38" s="112">
        <v>920000</v>
      </c>
      <c r="P38" s="112">
        <v>0</v>
      </c>
      <c r="Q38" s="120">
        <v>0</v>
      </c>
      <c r="R38" s="121">
        <f t="shared" si="3"/>
        <v>920000</v>
      </c>
      <c r="S38" s="120">
        <v>920000</v>
      </c>
      <c r="T38" s="120">
        <v>0</v>
      </c>
      <c r="U38" s="120">
        <v>0</v>
      </c>
      <c r="V38" s="121">
        <f t="shared" si="4"/>
        <v>920000</v>
      </c>
    </row>
    <row r="39" spans="1:22">
      <c r="A39" s="10" t="s">
        <v>449</v>
      </c>
      <c r="B39" s="29" t="s">
        <v>139</v>
      </c>
      <c r="C39" s="120">
        <v>570000</v>
      </c>
      <c r="D39" s="120">
        <v>0</v>
      </c>
      <c r="E39" s="120">
        <v>0</v>
      </c>
      <c r="F39" s="121">
        <f t="shared" si="0"/>
        <v>570000</v>
      </c>
      <c r="G39" s="112">
        <v>570000</v>
      </c>
      <c r="H39" s="112">
        <v>0</v>
      </c>
      <c r="I39" s="112">
        <v>0</v>
      </c>
      <c r="J39" s="138">
        <f t="shared" si="1"/>
        <v>570000</v>
      </c>
      <c r="K39" s="112">
        <v>1570000</v>
      </c>
      <c r="L39" s="112">
        <v>0</v>
      </c>
      <c r="M39" s="112">
        <v>0</v>
      </c>
      <c r="N39" s="138">
        <f t="shared" si="2"/>
        <v>1570000</v>
      </c>
      <c r="O39" s="112">
        <v>1570000</v>
      </c>
      <c r="P39" s="112">
        <v>0</v>
      </c>
      <c r="Q39" s="120">
        <v>0</v>
      </c>
      <c r="R39" s="121">
        <f t="shared" si="3"/>
        <v>1570000</v>
      </c>
      <c r="S39" s="112">
        <v>1570000</v>
      </c>
      <c r="T39" s="120">
        <v>0</v>
      </c>
      <c r="U39" s="120">
        <v>0</v>
      </c>
      <c r="V39" s="121">
        <f t="shared" si="4"/>
        <v>1570000</v>
      </c>
    </row>
    <row r="40" spans="1:22">
      <c r="A40" s="6" t="s">
        <v>140</v>
      </c>
      <c r="B40" s="29" t="s">
        <v>141</v>
      </c>
      <c r="C40" s="120">
        <v>310000</v>
      </c>
      <c r="D40" s="120">
        <v>0</v>
      </c>
      <c r="E40" s="120">
        <v>0</v>
      </c>
      <c r="F40" s="121">
        <f t="shared" si="0"/>
        <v>310000</v>
      </c>
      <c r="G40" s="112">
        <v>310000</v>
      </c>
      <c r="H40" s="112">
        <v>0</v>
      </c>
      <c r="I40" s="112">
        <v>0</v>
      </c>
      <c r="J40" s="138">
        <f t="shared" si="1"/>
        <v>310000</v>
      </c>
      <c r="K40" s="112">
        <v>310000</v>
      </c>
      <c r="L40" s="112">
        <v>0</v>
      </c>
      <c r="M40" s="112">
        <v>0</v>
      </c>
      <c r="N40" s="138">
        <f t="shared" si="2"/>
        <v>310000</v>
      </c>
      <c r="O40" s="112">
        <v>310000</v>
      </c>
      <c r="P40" s="112">
        <v>0</v>
      </c>
      <c r="Q40" s="120">
        <v>0</v>
      </c>
      <c r="R40" s="121">
        <f t="shared" si="3"/>
        <v>310000</v>
      </c>
      <c r="S40" s="136">
        <v>329350</v>
      </c>
      <c r="T40" s="120">
        <v>0</v>
      </c>
      <c r="U40" s="120">
        <v>0</v>
      </c>
      <c r="V40" s="121">
        <f t="shared" si="4"/>
        <v>329350</v>
      </c>
    </row>
    <row r="41" spans="1:22">
      <c r="A41" s="5" t="s">
        <v>450</v>
      </c>
      <c r="B41" s="29" t="s">
        <v>142</v>
      </c>
      <c r="C41" s="120">
        <v>5062700</v>
      </c>
      <c r="D41" s="120">
        <v>0</v>
      </c>
      <c r="E41" s="120">
        <v>0</v>
      </c>
      <c r="F41" s="121">
        <f t="shared" si="0"/>
        <v>5062700</v>
      </c>
      <c r="G41" s="112">
        <v>5062700</v>
      </c>
      <c r="H41" s="112">
        <v>0</v>
      </c>
      <c r="I41" s="112">
        <v>0</v>
      </c>
      <c r="J41" s="138">
        <f t="shared" si="1"/>
        <v>5062700</v>
      </c>
      <c r="K41" s="112">
        <v>5062700</v>
      </c>
      <c r="L41" s="112">
        <v>0</v>
      </c>
      <c r="M41" s="112">
        <v>0</v>
      </c>
      <c r="N41" s="138">
        <f t="shared" si="2"/>
        <v>5062700</v>
      </c>
      <c r="O41" s="112">
        <v>5062700</v>
      </c>
      <c r="P41" s="112">
        <v>0</v>
      </c>
      <c r="Q41" s="120">
        <v>0</v>
      </c>
      <c r="R41" s="121">
        <f t="shared" si="3"/>
        <v>5062700</v>
      </c>
      <c r="S41" s="136">
        <v>5434233</v>
      </c>
      <c r="T41" s="120">
        <v>0</v>
      </c>
      <c r="U41" s="120">
        <v>0</v>
      </c>
      <c r="V41" s="121">
        <f t="shared" si="4"/>
        <v>5434233</v>
      </c>
    </row>
    <row r="42" spans="1:22" s="92" customFormat="1">
      <c r="A42" s="7" t="s">
        <v>388</v>
      </c>
      <c r="B42" s="32" t="s">
        <v>143</v>
      </c>
      <c r="C42" s="122">
        <f>SUM(C35:C41)</f>
        <v>13773700</v>
      </c>
      <c r="D42" s="122">
        <f>SUM(D35:D41)</f>
        <v>0</v>
      </c>
      <c r="E42" s="122">
        <f>SUM(E35:E41)</f>
        <v>0</v>
      </c>
      <c r="F42" s="93">
        <f t="shared" si="0"/>
        <v>13773700</v>
      </c>
      <c r="G42" s="132">
        <f>SUM(G35:G41)</f>
        <v>13773700</v>
      </c>
      <c r="H42" s="132">
        <f>SUM(H35:H41)</f>
        <v>0</v>
      </c>
      <c r="I42" s="132">
        <f>SUM(I35:I41)</f>
        <v>0</v>
      </c>
      <c r="J42" s="132">
        <f t="shared" si="1"/>
        <v>13773700</v>
      </c>
      <c r="K42" s="132">
        <f>SUM(K35:K41)</f>
        <v>13773700</v>
      </c>
      <c r="L42" s="132">
        <f>SUM(L35:L41)</f>
        <v>0</v>
      </c>
      <c r="M42" s="132">
        <f>SUM(M35:M41)</f>
        <v>0</v>
      </c>
      <c r="N42" s="132">
        <f t="shared" si="2"/>
        <v>13773700</v>
      </c>
      <c r="O42" s="132">
        <f>SUM(O35:O41)</f>
        <v>13773700</v>
      </c>
      <c r="P42" s="132">
        <f>SUM(P35:P41)</f>
        <v>0</v>
      </c>
      <c r="Q42" s="93">
        <f>SUM(Q35:Q41)</f>
        <v>0</v>
      </c>
      <c r="R42" s="93">
        <f t="shared" si="3"/>
        <v>13773700</v>
      </c>
      <c r="S42" s="93">
        <f>SUM(S35:S41)</f>
        <v>14320163</v>
      </c>
      <c r="T42" s="93">
        <f>SUM(T35:T41)</f>
        <v>0</v>
      </c>
      <c r="U42" s="93">
        <f>SUM(U35:U41)</f>
        <v>0</v>
      </c>
      <c r="V42" s="93">
        <f t="shared" si="4"/>
        <v>14320163</v>
      </c>
    </row>
    <row r="43" spans="1:22">
      <c r="A43" s="5" t="s">
        <v>144</v>
      </c>
      <c r="B43" s="29" t="s">
        <v>145</v>
      </c>
      <c r="C43" s="120">
        <v>0</v>
      </c>
      <c r="D43" s="120">
        <v>0</v>
      </c>
      <c r="E43" s="120">
        <v>0</v>
      </c>
      <c r="F43" s="121">
        <f t="shared" si="0"/>
        <v>0</v>
      </c>
      <c r="G43" s="112">
        <v>0</v>
      </c>
      <c r="H43" s="112">
        <v>0</v>
      </c>
      <c r="I43" s="112">
        <v>0</v>
      </c>
      <c r="J43" s="138">
        <f t="shared" si="1"/>
        <v>0</v>
      </c>
      <c r="K43" s="112">
        <v>0</v>
      </c>
      <c r="L43" s="112">
        <v>0</v>
      </c>
      <c r="M43" s="112">
        <v>0</v>
      </c>
      <c r="N43" s="138">
        <f t="shared" si="2"/>
        <v>0</v>
      </c>
      <c r="O43" s="112">
        <v>0</v>
      </c>
      <c r="P43" s="112">
        <v>0</v>
      </c>
      <c r="Q43" s="120">
        <v>0</v>
      </c>
      <c r="R43" s="121">
        <f t="shared" si="3"/>
        <v>0</v>
      </c>
      <c r="S43" s="120">
        <v>0</v>
      </c>
      <c r="T43" s="120">
        <v>0</v>
      </c>
      <c r="U43" s="120">
        <v>0</v>
      </c>
      <c r="V43" s="121">
        <f t="shared" si="4"/>
        <v>0</v>
      </c>
    </row>
    <row r="44" spans="1:22">
      <c r="A44" s="5" t="s">
        <v>146</v>
      </c>
      <c r="B44" s="29" t="s">
        <v>147</v>
      </c>
      <c r="C44" s="120">
        <v>0</v>
      </c>
      <c r="D44" s="120">
        <v>0</v>
      </c>
      <c r="E44" s="120">
        <v>0</v>
      </c>
      <c r="F44" s="121">
        <f t="shared" si="0"/>
        <v>0</v>
      </c>
      <c r="G44" s="112">
        <v>0</v>
      </c>
      <c r="H44" s="112">
        <v>0</v>
      </c>
      <c r="I44" s="112">
        <v>0</v>
      </c>
      <c r="J44" s="138">
        <f t="shared" si="1"/>
        <v>0</v>
      </c>
      <c r="K44" s="112">
        <v>0</v>
      </c>
      <c r="L44" s="112">
        <v>0</v>
      </c>
      <c r="M44" s="112">
        <v>0</v>
      </c>
      <c r="N44" s="138">
        <f t="shared" si="2"/>
        <v>0</v>
      </c>
      <c r="O44" s="112">
        <v>77000</v>
      </c>
      <c r="P44" s="112">
        <v>0</v>
      </c>
      <c r="Q44" s="120">
        <v>0</v>
      </c>
      <c r="R44" s="121">
        <f t="shared" si="3"/>
        <v>77000</v>
      </c>
      <c r="S44" s="136">
        <v>81016</v>
      </c>
      <c r="T44" s="120">
        <v>0</v>
      </c>
      <c r="U44" s="120">
        <v>0</v>
      </c>
      <c r="V44" s="121">
        <f t="shared" si="4"/>
        <v>81016</v>
      </c>
    </row>
    <row r="45" spans="1:22" s="92" customFormat="1">
      <c r="A45" s="7" t="s">
        <v>389</v>
      </c>
      <c r="B45" s="32" t="s">
        <v>148</v>
      </c>
      <c r="C45" s="122">
        <f>SUM(C43:C44)</f>
        <v>0</v>
      </c>
      <c r="D45" s="122">
        <f>SUM(D43:D44)</f>
        <v>0</v>
      </c>
      <c r="E45" s="122">
        <f>SUM(E43:E44)</f>
        <v>0</v>
      </c>
      <c r="F45" s="93">
        <f t="shared" si="0"/>
        <v>0</v>
      </c>
      <c r="G45" s="132">
        <f>SUM(G43:G44)</f>
        <v>0</v>
      </c>
      <c r="H45" s="132">
        <f>SUM(H43:H44)</f>
        <v>0</v>
      </c>
      <c r="I45" s="132">
        <f>SUM(I43:I44)</f>
        <v>0</v>
      </c>
      <c r="J45" s="132">
        <f t="shared" si="1"/>
        <v>0</v>
      </c>
      <c r="K45" s="132">
        <f>SUM(K43:K44)</f>
        <v>0</v>
      </c>
      <c r="L45" s="132">
        <f>SUM(L43:L44)</f>
        <v>0</v>
      </c>
      <c r="M45" s="132">
        <f>SUM(M43:M44)</f>
        <v>0</v>
      </c>
      <c r="N45" s="132">
        <f t="shared" si="2"/>
        <v>0</v>
      </c>
      <c r="O45" s="132">
        <f>SUM(O43:O44)</f>
        <v>77000</v>
      </c>
      <c r="P45" s="132">
        <f>SUM(P43:P44)</f>
        <v>0</v>
      </c>
      <c r="Q45" s="93">
        <f>SUM(Q43:Q44)</f>
        <v>0</v>
      </c>
      <c r="R45" s="93">
        <f t="shared" si="3"/>
        <v>77000</v>
      </c>
      <c r="S45" s="93">
        <f>SUM(S43:S44)</f>
        <v>81016</v>
      </c>
      <c r="T45" s="93">
        <f>SUM(T43:T44)</f>
        <v>0</v>
      </c>
      <c r="U45" s="93">
        <f>SUM(U43:U44)</f>
        <v>0</v>
      </c>
      <c r="V45" s="93">
        <f t="shared" si="4"/>
        <v>81016</v>
      </c>
    </row>
    <row r="46" spans="1:22">
      <c r="A46" s="5" t="s">
        <v>149</v>
      </c>
      <c r="B46" s="29" t="s">
        <v>150</v>
      </c>
      <c r="C46" s="120">
        <v>3435400</v>
      </c>
      <c r="D46" s="120">
        <v>0</v>
      </c>
      <c r="E46" s="120">
        <v>3000</v>
      </c>
      <c r="F46" s="121">
        <f>SUM(C46:E46)</f>
        <v>3438400</v>
      </c>
      <c r="G46" s="112">
        <v>3435400</v>
      </c>
      <c r="H46" s="112">
        <v>0</v>
      </c>
      <c r="I46" s="112">
        <v>3000</v>
      </c>
      <c r="J46" s="138">
        <f>SUM(G46:I46)</f>
        <v>3438400</v>
      </c>
      <c r="K46" s="112">
        <v>3435400</v>
      </c>
      <c r="L46" s="112">
        <v>0</v>
      </c>
      <c r="M46" s="112">
        <v>3000</v>
      </c>
      <c r="N46" s="138">
        <f>SUM(K46:M46)</f>
        <v>3438400</v>
      </c>
      <c r="O46" s="112">
        <v>3435400</v>
      </c>
      <c r="P46" s="112">
        <v>0</v>
      </c>
      <c r="Q46" s="120">
        <v>3000</v>
      </c>
      <c r="R46" s="121">
        <f>SUM(O46:Q46)</f>
        <v>3438400</v>
      </c>
      <c r="S46" s="136">
        <v>3590941</v>
      </c>
      <c r="T46" s="120">
        <v>0</v>
      </c>
      <c r="U46" s="120">
        <v>3000</v>
      </c>
      <c r="V46" s="121">
        <f>SUM(S46:U46)</f>
        <v>3593941</v>
      </c>
    </row>
    <row r="47" spans="1:22">
      <c r="A47" s="5" t="s">
        <v>151</v>
      </c>
      <c r="B47" s="29" t="s">
        <v>152</v>
      </c>
      <c r="C47" s="120">
        <v>0</v>
      </c>
      <c r="D47" s="120">
        <v>0</v>
      </c>
      <c r="E47" s="120">
        <v>0</v>
      </c>
      <c r="F47" s="121">
        <f t="shared" si="0"/>
        <v>0</v>
      </c>
      <c r="G47" s="112">
        <v>0</v>
      </c>
      <c r="H47" s="112">
        <v>0</v>
      </c>
      <c r="I47" s="112">
        <v>0</v>
      </c>
      <c r="J47" s="138">
        <f t="shared" ref="J47:J72" si="5">SUM(G47:I47)</f>
        <v>0</v>
      </c>
      <c r="K47" s="112">
        <v>0</v>
      </c>
      <c r="L47" s="112">
        <v>0</v>
      </c>
      <c r="M47" s="112">
        <v>0</v>
      </c>
      <c r="N47" s="138">
        <f t="shared" ref="N47:N72" si="6">SUM(K47:M47)</f>
        <v>0</v>
      </c>
      <c r="O47" s="112">
        <v>0</v>
      </c>
      <c r="P47" s="112">
        <v>0</v>
      </c>
      <c r="Q47" s="120">
        <v>0</v>
      </c>
      <c r="R47" s="121">
        <f t="shared" ref="R47:R72" si="7">SUM(O47:Q47)</f>
        <v>0</v>
      </c>
      <c r="S47" s="120">
        <v>0</v>
      </c>
      <c r="T47" s="120">
        <v>0</v>
      </c>
      <c r="U47" s="120">
        <v>0</v>
      </c>
      <c r="V47" s="121">
        <f t="shared" ref="V47:V72" si="8">SUM(S47:U47)</f>
        <v>0</v>
      </c>
    </row>
    <row r="48" spans="1:22">
      <c r="A48" s="5" t="s">
        <v>451</v>
      </c>
      <c r="B48" s="29" t="s">
        <v>153</v>
      </c>
      <c r="C48" s="120"/>
      <c r="D48" s="120">
        <v>0</v>
      </c>
      <c r="E48" s="120">
        <v>0</v>
      </c>
      <c r="F48" s="121">
        <f t="shared" si="0"/>
        <v>0</v>
      </c>
      <c r="G48" s="112"/>
      <c r="H48" s="112">
        <v>0</v>
      </c>
      <c r="I48" s="112">
        <v>0</v>
      </c>
      <c r="J48" s="138">
        <f t="shared" si="5"/>
        <v>0</v>
      </c>
      <c r="K48" s="112"/>
      <c r="L48" s="112">
        <v>0</v>
      </c>
      <c r="M48" s="112">
        <v>0</v>
      </c>
      <c r="N48" s="138">
        <f t="shared" si="6"/>
        <v>0</v>
      </c>
      <c r="O48" s="112"/>
      <c r="P48" s="112">
        <v>0</v>
      </c>
      <c r="Q48" s="120">
        <v>0</v>
      </c>
      <c r="R48" s="121">
        <f t="shared" si="7"/>
        <v>0</v>
      </c>
      <c r="S48" s="120"/>
      <c r="T48" s="120">
        <v>0</v>
      </c>
      <c r="U48" s="120">
        <v>0</v>
      </c>
      <c r="V48" s="121">
        <f t="shared" si="8"/>
        <v>0</v>
      </c>
    </row>
    <row r="49" spans="1:22">
      <c r="A49" s="5" t="s">
        <v>452</v>
      </c>
      <c r="B49" s="29" t="s">
        <v>154</v>
      </c>
      <c r="C49" s="120">
        <v>0</v>
      </c>
      <c r="D49" s="120">
        <v>0</v>
      </c>
      <c r="E49" s="120">
        <v>0</v>
      </c>
      <c r="F49" s="121">
        <f t="shared" si="0"/>
        <v>0</v>
      </c>
      <c r="G49" s="112">
        <v>0</v>
      </c>
      <c r="H49" s="112">
        <v>0</v>
      </c>
      <c r="I49" s="112">
        <v>0</v>
      </c>
      <c r="J49" s="138">
        <f t="shared" si="5"/>
        <v>0</v>
      </c>
      <c r="K49" s="112">
        <v>0</v>
      </c>
      <c r="L49" s="112">
        <v>0</v>
      </c>
      <c r="M49" s="112">
        <v>0</v>
      </c>
      <c r="N49" s="138">
        <f t="shared" si="6"/>
        <v>0</v>
      </c>
      <c r="O49" s="112">
        <v>0</v>
      </c>
      <c r="P49" s="112">
        <v>0</v>
      </c>
      <c r="Q49" s="120">
        <v>0</v>
      </c>
      <c r="R49" s="121">
        <f t="shared" si="7"/>
        <v>0</v>
      </c>
      <c r="S49" s="120">
        <v>0</v>
      </c>
      <c r="T49" s="120">
        <v>0</v>
      </c>
      <c r="U49" s="120">
        <v>0</v>
      </c>
      <c r="V49" s="121">
        <f t="shared" si="8"/>
        <v>0</v>
      </c>
    </row>
    <row r="50" spans="1:22">
      <c r="A50" s="5" t="s">
        <v>155</v>
      </c>
      <c r="B50" s="29" t="s">
        <v>156</v>
      </c>
      <c r="C50" s="112">
        <v>506750</v>
      </c>
      <c r="D50" s="112">
        <v>0</v>
      </c>
      <c r="E50" s="112">
        <v>10000</v>
      </c>
      <c r="F50" s="121">
        <f t="shared" si="0"/>
        <v>516750</v>
      </c>
      <c r="G50" s="112">
        <v>506750</v>
      </c>
      <c r="H50" s="112">
        <v>0</v>
      </c>
      <c r="I50" s="112">
        <v>10000</v>
      </c>
      <c r="J50" s="138">
        <f t="shared" si="5"/>
        <v>516750</v>
      </c>
      <c r="K50" s="112">
        <v>506750</v>
      </c>
      <c r="L50" s="112">
        <v>0</v>
      </c>
      <c r="M50" s="112">
        <v>10000</v>
      </c>
      <c r="N50" s="138">
        <f t="shared" si="6"/>
        <v>516750</v>
      </c>
      <c r="O50" s="112">
        <v>506750</v>
      </c>
      <c r="P50" s="112">
        <v>0</v>
      </c>
      <c r="Q50" s="112">
        <v>10000</v>
      </c>
      <c r="R50" s="121">
        <f t="shared" si="7"/>
        <v>516750</v>
      </c>
      <c r="S50" s="112">
        <v>506750</v>
      </c>
      <c r="T50" s="112">
        <v>0</v>
      </c>
      <c r="U50" s="112">
        <v>10000</v>
      </c>
      <c r="V50" s="121">
        <f t="shared" si="8"/>
        <v>516750</v>
      </c>
    </row>
    <row r="51" spans="1:22" s="92" customFormat="1">
      <c r="A51" s="7" t="s">
        <v>390</v>
      </c>
      <c r="B51" s="32" t="s">
        <v>157</v>
      </c>
      <c r="C51" s="122">
        <f>SUM(C46:C50)</f>
        <v>3942150</v>
      </c>
      <c r="D51" s="122">
        <f>SUM(D46:D50)</f>
        <v>0</v>
      </c>
      <c r="E51" s="122">
        <f>SUM(E46:E50)</f>
        <v>13000</v>
      </c>
      <c r="F51" s="93">
        <f t="shared" si="0"/>
        <v>3955150</v>
      </c>
      <c r="G51" s="132">
        <f>SUM(G46:G50)</f>
        <v>3942150</v>
      </c>
      <c r="H51" s="132">
        <f>SUM(H46:H50)</f>
        <v>0</v>
      </c>
      <c r="I51" s="132">
        <f>SUM(I46:I50)</f>
        <v>13000</v>
      </c>
      <c r="J51" s="132">
        <f t="shared" si="5"/>
        <v>3955150</v>
      </c>
      <c r="K51" s="132">
        <f>SUM(K46:K50)</f>
        <v>3942150</v>
      </c>
      <c r="L51" s="132">
        <f>SUM(L46:L50)</f>
        <v>0</v>
      </c>
      <c r="M51" s="132">
        <f>SUM(M46:M50)</f>
        <v>13000</v>
      </c>
      <c r="N51" s="132">
        <f t="shared" si="6"/>
        <v>3955150</v>
      </c>
      <c r="O51" s="132">
        <f>SUM(O46:O50)</f>
        <v>3942150</v>
      </c>
      <c r="P51" s="132">
        <f>SUM(P46:P50)</f>
        <v>0</v>
      </c>
      <c r="Q51" s="93">
        <f>SUM(Q46:Q50)</f>
        <v>13000</v>
      </c>
      <c r="R51" s="93">
        <f t="shared" si="7"/>
        <v>3955150</v>
      </c>
      <c r="S51" s="93">
        <f>SUM(S46:S50)</f>
        <v>4097691</v>
      </c>
      <c r="T51" s="93">
        <f>SUM(T46:T50)</f>
        <v>0</v>
      </c>
      <c r="U51" s="93">
        <f>SUM(U46:U50)</f>
        <v>13000</v>
      </c>
      <c r="V51" s="93">
        <f t="shared" si="8"/>
        <v>4110691</v>
      </c>
    </row>
    <row r="52" spans="1:22" s="92" customFormat="1" ht="15.75">
      <c r="A52" s="36" t="s">
        <v>391</v>
      </c>
      <c r="B52" s="48" t="s">
        <v>158</v>
      </c>
      <c r="C52" s="123">
        <f>C31+C34+C42+C45+C51</f>
        <v>20490850</v>
      </c>
      <c r="D52" s="123">
        <f>D31+D34+D42+D45+D51</f>
        <v>0</v>
      </c>
      <c r="E52" s="123">
        <f>E31+E34+E42+E45+E51</f>
        <v>13000</v>
      </c>
      <c r="F52" s="93">
        <f t="shared" si="0"/>
        <v>20503850</v>
      </c>
      <c r="G52" s="133">
        <f>G31+G34+G42+G45+G51</f>
        <v>20490850</v>
      </c>
      <c r="H52" s="133">
        <f>H31+H34+H42+H45+H51</f>
        <v>0</v>
      </c>
      <c r="I52" s="133">
        <f>I31+I34+I42+I45+I51</f>
        <v>13000</v>
      </c>
      <c r="J52" s="132">
        <f t="shared" si="5"/>
        <v>20503850</v>
      </c>
      <c r="K52" s="133">
        <f>K31+K34+K42+K45+K51</f>
        <v>20490850</v>
      </c>
      <c r="L52" s="133">
        <f>L31+L34+L42+L45+L51</f>
        <v>0</v>
      </c>
      <c r="M52" s="133">
        <f>M31+M34+M42+M45+M51</f>
        <v>13000</v>
      </c>
      <c r="N52" s="132">
        <f t="shared" si="6"/>
        <v>20503850</v>
      </c>
      <c r="O52" s="133">
        <f>O31+O34+O42+O45+O51</f>
        <v>20567850</v>
      </c>
      <c r="P52" s="133">
        <f>P31+P34+P42+P45+P51</f>
        <v>0</v>
      </c>
      <c r="Q52" s="123">
        <f>Q31+Q34+Q42+Q45+Q51</f>
        <v>13000</v>
      </c>
      <c r="R52" s="93">
        <f t="shared" si="7"/>
        <v>20580850</v>
      </c>
      <c r="S52" s="123">
        <f>S31+S34+S42+S45+S51</f>
        <v>21520509</v>
      </c>
      <c r="T52" s="123">
        <f>T31+T34+T42+T45+T51</f>
        <v>0</v>
      </c>
      <c r="U52" s="123">
        <f>U31+U34+U42+U45+U51</f>
        <v>13000</v>
      </c>
      <c r="V52" s="93">
        <f t="shared" si="8"/>
        <v>21533509</v>
      </c>
    </row>
    <row r="53" spans="1:22">
      <c r="A53" s="13" t="s">
        <v>159</v>
      </c>
      <c r="B53" s="29" t="s">
        <v>160</v>
      </c>
      <c r="C53" s="120">
        <v>0</v>
      </c>
      <c r="D53" s="120">
        <v>0</v>
      </c>
      <c r="E53" s="120">
        <v>0</v>
      </c>
      <c r="F53" s="121">
        <f t="shared" si="0"/>
        <v>0</v>
      </c>
      <c r="G53" s="112">
        <v>0</v>
      </c>
      <c r="H53" s="112">
        <v>0</v>
      </c>
      <c r="I53" s="112">
        <v>0</v>
      </c>
      <c r="J53" s="138">
        <f t="shared" si="5"/>
        <v>0</v>
      </c>
      <c r="K53" s="112">
        <v>0</v>
      </c>
      <c r="L53" s="112">
        <v>0</v>
      </c>
      <c r="M53" s="112">
        <v>0</v>
      </c>
      <c r="N53" s="138">
        <f t="shared" si="6"/>
        <v>0</v>
      </c>
      <c r="O53" s="112">
        <v>0</v>
      </c>
      <c r="P53" s="112">
        <v>0</v>
      </c>
      <c r="Q53" s="120">
        <v>0</v>
      </c>
      <c r="R53" s="121">
        <f t="shared" si="7"/>
        <v>0</v>
      </c>
      <c r="S53" s="120">
        <v>0</v>
      </c>
      <c r="T53" s="120">
        <v>0</v>
      </c>
      <c r="U53" s="120">
        <v>0</v>
      </c>
      <c r="V53" s="121">
        <f t="shared" si="8"/>
        <v>0</v>
      </c>
    </row>
    <row r="54" spans="1:22">
      <c r="A54" s="13" t="s">
        <v>392</v>
      </c>
      <c r="B54" s="29" t="s">
        <v>161</v>
      </c>
      <c r="C54" s="120">
        <v>87000</v>
      </c>
      <c r="D54" s="120">
        <v>0</v>
      </c>
      <c r="E54" s="120">
        <v>0</v>
      </c>
      <c r="F54" s="121">
        <f t="shared" si="0"/>
        <v>87000</v>
      </c>
      <c r="G54" s="112">
        <v>87000</v>
      </c>
      <c r="H54" s="112">
        <v>0</v>
      </c>
      <c r="I54" s="112">
        <v>0</v>
      </c>
      <c r="J54" s="138">
        <f t="shared" si="5"/>
        <v>87000</v>
      </c>
      <c r="K54" s="112">
        <v>87000</v>
      </c>
      <c r="L54" s="112">
        <v>0</v>
      </c>
      <c r="M54" s="112">
        <v>0</v>
      </c>
      <c r="N54" s="138">
        <f t="shared" si="6"/>
        <v>87000</v>
      </c>
      <c r="O54" s="112">
        <v>87000</v>
      </c>
      <c r="P54" s="112">
        <v>0</v>
      </c>
      <c r="Q54" s="120">
        <v>0</v>
      </c>
      <c r="R54" s="121">
        <f t="shared" si="7"/>
        <v>87000</v>
      </c>
      <c r="S54" s="120">
        <v>87000</v>
      </c>
      <c r="T54" s="120">
        <v>0</v>
      </c>
      <c r="U54" s="120">
        <v>0</v>
      </c>
      <c r="V54" s="121">
        <f t="shared" si="8"/>
        <v>87000</v>
      </c>
    </row>
    <row r="55" spans="1:22">
      <c r="A55" s="17" t="s">
        <v>453</v>
      </c>
      <c r="B55" s="29" t="s">
        <v>162</v>
      </c>
      <c r="C55" s="120">
        <v>0</v>
      </c>
      <c r="D55" s="120">
        <v>0</v>
      </c>
      <c r="E55" s="120">
        <v>0</v>
      </c>
      <c r="F55" s="121">
        <f t="shared" si="0"/>
        <v>0</v>
      </c>
      <c r="G55" s="112">
        <v>0</v>
      </c>
      <c r="H55" s="112">
        <v>0</v>
      </c>
      <c r="I55" s="112">
        <v>0</v>
      </c>
      <c r="J55" s="138">
        <f t="shared" si="5"/>
        <v>0</v>
      </c>
      <c r="K55" s="112">
        <v>0</v>
      </c>
      <c r="L55" s="112">
        <v>0</v>
      </c>
      <c r="M55" s="112">
        <v>0</v>
      </c>
      <c r="N55" s="138">
        <f t="shared" si="6"/>
        <v>0</v>
      </c>
      <c r="O55" s="112">
        <v>0</v>
      </c>
      <c r="P55" s="112">
        <v>0</v>
      </c>
      <c r="Q55" s="120">
        <v>0</v>
      </c>
      <c r="R55" s="121">
        <f t="shared" si="7"/>
        <v>0</v>
      </c>
      <c r="S55" s="120">
        <v>0</v>
      </c>
      <c r="T55" s="120">
        <v>0</v>
      </c>
      <c r="U55" s="120">
        <v>0</v>
      </c>
      <c r="V55" s="121">
        <f t="shared" si="8"/>
        <v>0</v>
      </c>
    </row>
    <row r="56" spans="1:22">
      <c r="A56" s="17" t="s">
        <v>454</v>
      </c>
      <c r="B56" s="29" t="s">
        <v>163</v>
      </c>
      <c r="C56" s="120">
        <v>0</v>
      </c>
      <c r="D56" s="120">
        <v>0</v>
      </c>
      <c r="E56" s="120">
        <v>0</v>
      </c>
      <c r="F56" s="121">
        <f t="shared" si="0"/>
        <v>0</v>
      </c>
      <c r="G56" s="112">
        <v>0</v>
      </c>
      <c r="H56" s="112">
        <v>0</v>
      </c>
      <c r="I56" s="112">
        <v>0</v>
      </c>
      <c r="J56" s="138">
        <f t="shared" si="5"/>
        <v>0</v>
      </c>
      <c r="K56" s="112">
        <v>0</v>
      </c>
      <c r="L56" s="112">
        <v>0</v>
      </c>
      <c r="M56" s="112">
        <v>0</v>
      </c>
      <c r="N56" s="138">
        <f t="shared" si="6"/>
        <v>0</v>
      </c>
      <c r="O56" s="112">
        <v>0</v>
      </c>
      <c r="P56" s="112">
        <v>0</v>
      </c>
      <c r="Q56" s="120">
        <v>0</v>
      </c>
      <c r="R56" s="121">
        <f t="shared" si="7"/>
        <v>0</v>
      </c>
      <c r="S56" s="120">
        <v>0</v>
      </c>
      <c r="T56" s="120">
        <v>0</v>
      </c>
      <c r="U56" s="120">
        <v>0</v>
      </c>
      <c r="V56" s="121">
        <f t="shared" si="8"/>
        <v>0</v>
      </c>
    </row>
    <row r="57" spans="1:22">
      <c r="A57" s="17" t="s">
        <v>455</v>
      </c>
      <c r="B57" s="29" t="s">
        <v>164</v>
      </c>
      <c r="C57" s="120">
        <v>0</v>
      </c>
      <c r="D57" s="120">
        <v>0</v>
      </c>
      <c r="E57" s="120">
        <v>0</v>
      </c>
      <c r="F57" s="121">
        <f t="shared" si="0"/>
        <v>0</v>
      </c>
      <c r="G57" s="112">
        <v>0</v>
      </c>
      <c r="H57" s="112">
        <v>0</v>
      </c>
      <c r="I57" s="112">
        <v>0</v>
      </c>
      <c r="J57" s="138">
        <f t="shared" si="5"/>
        <v>0</v>
      </c>
      <c r="K57" s="112">
        <v>0</v>
      </c>
      <c r="L57" s="112">
        <v>0</v>
      </c>
      <c r="M57" s="112">
        <v>0</v>
      </c>
      <c r="N57" s="138">
        <f t="shared" si="6"/>
        <v>0</v>
      </c>
      <c r="O57" s="112">
        <v>0</v>
      </c>
      <c r="P57" s="112">
        <v>0</v>
      </c>
      <c r="Q57" s="120">
        <v>0</v>
      </c>
      <c r="R57" s="121">
        <f t="shared" si="7"/>
        <v>0</v>
      </c>
      <c r="S57" s="120">
        <v>0</v>
      </c>
      <c r="T57" s="120">
        <v>0</v>
      </c>
      <c r="U57" s="120">
        <v>0</v>
      </c>
      <c r="V57" s="121">
        <f t="shared" si="8"/>
        <v>0</v>
      </c>
    </row>
    <row r="58" spans="1:22">
      <c r="A58" s="13" t="s">
        <v>456</v>
      </c>
      <c r="B58" s="29" t="s">
        <v>165</v>
      </c>
      <c r="C58" s="120">
        <v>0</v>
      </c>
      <c r="D58" s="120">
        <v>0</v>
      </c>
      <c r="E58" s="120">
        <v>0</v>
      </c>
      <c r="F58" s="121">
        <f t="shared" si="0"/>
        <v>0</v>
      </c>
      <c r="G58" s="112">
        <v>0</v>
      </c>
      <c r="H58" s="112">
        <v>0</v>
      </c>
      <c r="I58" s="112">
        <v>0</v>
      </c>
      <c r="J58" s="138">
        <f t="shared" si="5"/>
        <v>0</v>
      </c>
      <c r="K58" s="112">
        <v>0</v>
      </c>
      <c r="L58" s="112">
        <v>0</v>
      </c>
      <c r="M58" s="112">
        <v>0</v>
      </c>
      <c r="N58" s="138">
        <f t="shared" si="6"/>
        <v>0</v>
      </c>
      <c r="O58" s="112">
        <v>0</v>
      </c>
      <c r="P58" s="112">
        <v>0</v>
      </c>
      <c r="Q58" s="120">
        <v>0</v>
      </c>
      <c r="R58" s="121">
        <f t="shared" si="7"/>
        <v>0</v>
      </c>
      <c r="S58" s="120">
        <v>0</v>
      </c>
      <c r="T58" s="120">
        <v>0</v>
      </c>
      <c r="U58" s="120">
        <v>0</v>
      </c>
      <c r="V58" s="121">
        <f t="shared" si="8"/>
        <v>0</v>
      </c>
    </row>
    <row r="59" spans="1:22">
      <c r="A59" s="13" t="s">
        <v>457</v>
      </c>
      <c r="B59" s="29" t="s">
        <v>166</v>
      </c>
      <c r="C59" s="120">
        <v>640000</v>
      </c>
      <c r="D59" s="120">
        <v>0</v>
      </c>
      <c r="E59" s="120">
        <v>0</v>
      </c>
      <c r="F59" s="121">
        <f t="shared" si="0"/>
        <v>640000</v>
      </c>
      <c r="G59" s="112">
        <v>640000</v>
      </c>
      <c r="H59" s="112">
        <v>0</v>
      </c>
      <c r="I59" s="112">
        <v>0</v>
      </c>
      <c r="J59" s="138">
        <f t="shared" si="5"/>
        <v>640000</v>
      </c>
      <c r="K59" s="112">
        <v>0</v>
      </c>
      <c r="L59" s="112">
        <v>0</v>
      </c>
      <c r="M59" s="112">
        <v>0</v>
      </c>
      <c r="N59" s="138">
        <f t="shared" si="6"/>
        <v>0</v>
      </c>
      <c r="O59" s="112">
        <v>0</v>
      </c>
      <c r="P59" s="112">
        <v>0</v>
      </c>
      <c r="Q59" s="120">
        <v>0</v>
      </c>
      <c r="R59" s="121">
        <f t="shared" si="7"/>
        <v>0</v>
      </c>
      <c r="S59" s="112">
        <v>0</v>
      </c>
      <c r="T59" s="120">
        <v>0</v>
      </c>
      <c r="U59" s="120">
        <v>0</v>
      </c>
      <c r="V59" s="121">
        <f t="shared" si="8"/>
        <v>0</v>
      </c>
    </row>
    <row r="60" spans="1:22">
      <c r="A60" s="13" t="s">
        <v>458</v>
      </c>
      <c r="B60" s="29" t="s">
        <v>167</v>
      </c>
      <c r="C60" s="120">
        <v>4627000</v>
      </c>
      <c r="D60" s="120">
        <v>0</v>
      </c>
      <c r="E60" s="120">
        <v>0</v>
      </c>
      <c r="F60" s="121">
        <f t="shared" si="0"/>
        <v>4627000</v>
      </c>
      <c r="G60" s="112">
        <v>4627000</v>
      </c>
      <c r="H60" s="112">
        <v>0</v>
      </c>
      <c r="I60" s="112">
        <v>0</v>
      </c>
      <c r="J60" s="138">
        <f t="shared" si="5"/>
        <v>4627000</v>
      </c>
      <c r="K60" s="112">
        <v>4627000</v>
      </c>
      <c r="L60" s="112">
        <v>0</v>
      </c>
      <c r="M60" s="112">
        <v>0</v>
      </c>
      <c r="N60" s="138">
        <f t="shared" si="6"/>
        <v>4627000</v>
      </c>
      <c r="O60" s="112">
        <v>4627000</v>
      </c>
      <c r="P60" s="112">
        <v>0</v>
      </c>
      <c r="Q60" s="120">
        <v>0</v>
      </c>
      <c r="R60" s="121">
        <f t="shared" si="7"/>
        <v>4627000</v>
      </c>
      <c r="S60" s="120">
        <v>4627000</v>
      </c>
      <c r="T60" s="120">
        <v>0</v>
      </c>
      <c r="U60" s="120">
        <v>0</v>
      </c>
      <c r="V60" s="121">
        <f t="shared" si="8"/>
        <v>4627000</v>
      </c>
    </row>
    <row r="61" spans="1:22" s="92" customFormat="1" ht="15.75">
      <c r="A61" s="45" t="s">
        <v>420</v>
      </c>
      <c r="B61" s="48" t="s">
        <v>168</v>
      </c>
      <c r="C61" s="145">
        <f>SUM(C53:C60)</f>
        <v>5354000</v>
      </c>
      <c r="D61" s="145">
        <f>SUM(D53:D60)</f>
        <v>0</v>
      </c>
      <c r="E61" s="145">
        <f>SUM(E53:E60)</f>
        <v>0</v>
      </c>
      <c r="F61" s="146">
        <f t="shared" si="0"/>
        <v>5354000</v>
      </c>
      <c r="G61" s="199">
        <f>SUM(G53:G60)</f>
        <v>5354000</v>
      </c>
      <c r="H61" s="199">
        <f>SUM(H53:H60)</f>
        <v>0</v>
      </c>
      <c r="I61" s="199">
        <f>SUM(I53:I60)</f>
        <v>0</v>
      </c>
      <c r="J61" s="199">
        <f t="shared" si="5"/>
        <v>5354000</v>
      </c>
      <c r="K61" s="199">
        <f>SUM(K53:K60)</f>
        <v>4714000</v>
      </c>
      <c r="L61" s="199">
        <f>SUM(L53:L60)</f>
        <v>0</v>
      </c>
      <c r="M61" s="199">
        <f>SUM(M53:M60)</f>
        <v>0</v>
      </c>
      <c r="N61" s="199">
        <f t="shared" si="6"/>
        <v>4714000</v>
      </c>
      <c r="O61" s="199">
        <f>SUM(O53:O60)</f>
        <v>4714000</v>
      </c>
      <c r="P61" s="199">
        <f>SUM(P53:P60)</f>
        <v>0</v>
      </c>
      <c r="Q61" s="145">
        <f>SUM(Q53:Q60)</f>
        <v>0</v>
      </c>
      <c r="R61" s="145">
        <f t="shared" si="7"/>
        <v>4714000</v>
      </c>
      <c r="S61" s="145">
        <f>SUM(S53:S60)</f>
        <v>4714000</v>
      </c>
      <c r="T61" s="145">
        <f>SUM(T53:T60)</f>
        <v>0</v>
      </c>
      <c r="U61" s="145">
        <f>SUM(U53:U60)</f>
        <v>0</v>
      </c>
      <c r="V61" s="145">
        <f t="shared" si="8"/>
        <v>4714000</v>
      </c>
    </row>
    <row r="62" spans="1:22">
      <c r="A62" s="12" t="s">
        <v>459</v>
      </c>
      <c r="B62" s="29" t="s">
        <v>169</v>
      </c>
      <c r="C62" s="120">
        <v>0</v>
      </c>
      <c r="D62" s="120">
        <v>0</v>
      </c>
      <c r="E62" s="120">
        <v>0</v>
      </c>
      <c r="F62" s="121">
        <f t="shared" si="0"/>
        <v>0</v>
      </c>
      <c r="G62" s="112">
        <v>0</v>
      </c>
      <c r="H62" s="112">
        <v>0</v>
      </c>
      <c r="I62" s="112">
        <v>0</v>
      </c>
      <c r="J62" s="138">
        <f t="shared" si="5"/>
        <v>0</v>
      </c>
      <c r="K62" s="112">
        <v>0</v>
      </c>
      <c r="L62" s="112">
        <v>0</v>
      </c>
      <c r="M62" s="112">
        <v>0</v>
      </c>
      <c r="N62" s="138">
        <f t="shared" si="6"/>
        <v>0</v>
      </c>
      <c r="O62" s="112">
        <v>0</v>
      </c>
      <c r="P62" s="112">
        <v>0</v>
      </c>
      <c r="Q62" s="120">
        <v>0</v>
      </c>
      <c r="R62" s="121">
        <f t="shared" si="7"/>
        <v>0</v>
      </c>
      <c r="S62" s="120">
        <v>0</v>
      </c>
      <c r="T62" s="120">
        <v>0</v>
      </c>
      <c r="U62" s="120">
        <v>0</v>
      </c>
      <c r="V62" s="121">
        <f t="shared" si="8"/>
        <v>0</v>
      </c>
    </row>
    <row r="63" spans="1:22">
      <c r="A63" s="12" t="s">
        <v>170</v>
      </c>
      <c r="B63" s="29" t="s">
        <v>171</v>
      </c>
      <c r="C63" s="120">
        <v>0</v>
      </c>
      <c r="D63" s="120">
        <v>0</v>
      </c>
      <c r="E63" s="120">
        <v>0</v>
      </c>
      <c r="F63" s="121">
        <f t="shared" si="0"/>
        <v>0</v>
      </c>
      <c r="G63" s="112">
        <v>0</v>
      </c>
      <c r="H63" s="112">
        <v>0</v>
      </c>
      <c r="I63" s="112">
        <v>0</v>
      </c>
      <c r="J63" s="138">
        <f t="shared" si="5"/>
        <v>0</v>
      </c>
      <c r="K63" s="112">
        <v>0</v>
      </c>
      <c r="L63" s="112">
        <v>0</v>
      </c>
      <c r="M63" s="112">
        <v>0</v>
      </c>
      <c r="N63" s="138">
        <f t="shared" si="6"/>
        <v>0</v>
      </c>
      <c r="O63" s="112">
        <v>0</v>
      </c>
      <c r="P63" s="112">
        <v>0</v>
      </c>
      <c r="Q63" s="120">
        <v>0</v>
      </c>
      <c r="R63" s="121">
        <f t="shared" si="7"/>
        <v>0</v>
      </c>
      <c r="S63" s="136">
        <v>164919</v>
      </c>
      <c r="T63" s="120">
        <v>0</v>
      </c>
      <c r="U63" s="120">
        <v>0</v>
      </c>
      <c r="V63" s="121">
        <f t="shared" si="8"/>
        <v>164919</v>
      </c>
    </row>
    <row r="64" spans="1:22" ht="30">
      <c r="A64" s="12" t="s">
        <v>172</v>
      </c>
      <c r="B64" s="29" t="s">
        <v>173</v>
      </c>
      <c r="C64" s="120">
        <v>0</v>
      </c>
      <c r="D64" s="120">
        <v>0</v>
      </c>
      <c r="E64" s="120">
        <v>0</v>
      </c>
      <c r="F64" s="121">
        <f t="shared" si="0"/>
        <v>0</v>
      </c>
      <c r="G64" s="112">
        <v>0</v>
      </c>
      <c r="H64" s="112">
        <v>0</v>
      </c>
      <c r="I64" s="112">
        <v>0</v>
      </c>
      <c r="J64" s="138">
        <f t="shared" si="5"/>
        <v>0</v>
      </c>
      <c r="K64" s="112">
        <v>0</v>
      </c>
      <c r="L64" s="112">
        <v>0</v>
      </c>
      <c r="M64" s="112">
        <v>0</v>
      </c>
      <c r="N64" s="138">
        <f t="shared" si="6"/>
        <v>0</v>
      </c>
      <c r="O64" s="112">
        <v>0</v>
      </c>
      <c r="P64" s="112">
        <v>0</v>
      </c>
      <c r="Q64" s="120">
        <v>0</v>
      </c>
      <c r="R64" s="121">
        <f t="shared" si="7"/>
        <v>0</v>
      </c>
      <c r="S64" s="120">
        <v>0</v>
      </c>
      <c r="T64" s="120">
        <v>0</v>
      </c>
      <c r="U64" s="120">
        <v>0</v>
      </c>
      <c r="V64" s="121">
        <f t="shared" si="8"/>
        <v>0</v>
      </c>
    </row>
    <row r="65" spans="1:22">
      <c r="A65" s="12" t="s">
        <v>421</v>
      </c>
      <c r="B65" s="29" t="s">
        <v>174</v>
      </c>
      <c r="C65" s="120">
        <v>0</v>
      </c>
      <c r="D65" s="120">
        <v>0</v>
      </c>
      <c r="E65" s="120">
        <v>0</v>
      </c>
      <c r="F65" s="121">
        <f t="shared" si="0"/>
        <v>0</v>
      </c>
      <c r="G65" s="112">
        <v>0</v>
      </c>
      <c r="H65" s="112">
        <v>0</v>
      </c>
      <c r="I65" s="112">
        <v>0</v>
      </c>
      <c r="J65" s="138">
        <f t="shared" si="5"/>
        <v>0</v>
      </c>
      <c r="K65" s="112">
        <v>0</v>
      </c>
      <c r="L65" s="112">
        <v>0</v>
      </c>
      <c r="M65" s="112">
        <v>0</v>
      </c>
      <c r="N65" s="138">
        <f t="shared" si="6"/>
        <v>0</v>
      </c>
      <c r="O65" s="112">
        <v>0</v>
      </c>
      <c r="P65" s="112">
        <v>0</v>
      </c>
      <c r="Q65" s="120">
        <v>0</v>
      </c>
      <c r="R65" s="121">
        <f t="shared" si="7"/>
        <v>0</v>
      </c>
      <c r="S65" s="120">
        <v>0</v>
      </c>
      <c r="T65" s="120">
        <v>0</v>
      </c>
      <c r="U65" s="120">
        <v>0</v>
      </c>
      <c r="V65" s="121">
        <f t="shared" si="8"/>
        <v>0</v>
      </c>
    </row>
    <row r="66" spans="1:22" ht="30">
      <c r="A66" s="12" t="s">
        <v>460</v>
      </c>
      <c r="B66" s="29" t="s">
        <v>175</v>
      </c>
      <c r="C66" s="120">
        <v>0</v>
      </c>
      <c r="D66" s="120">
        <v>0</v>
      </c>
      <c r="E66" s="120">
        <v>0</v>
      </c>
      <c r="F66" s="121">
        <f t="shared" si="0"/>
        <v>0</v>
      </c>
      <c r="G66" s="112">
        <v>0</v>
      </c>
      <c r="H66" s="112">
        <v>0</v>
      </c>
      <c r="I66" s="112">
        <v>0</v>
      </c>
      <c r="J66" s="138">
        <f t="shared" si="5"/>
        <v>0</v>
      </c>
      <c r="K66" s="112">
        <v>0</v>
      </c>
      <c r="L66" s="112">
        <v>0</v>
      </c>
      <c r="M66" s="112">
        <v>0</v>
      </c>
      <c r="N66" s="138">
        <f t="shared" si="6"/>
        <v>0</v>
      </c>
      <c r="O66" s="112">
        <v>0</v>
      </c>
      <c r="P66" s="112">
        <v>0</v>
      </c>
      <c r="Q66" s="120">
        <v>0</v>
      </c>
      <c r="R66" s="121">
        <f t="shared" si="7"/>
        <v>0</v>
      </c>
      <c r="S66" s="120">
        <v>0</v>
      </c>
      <c r="T66" s="120">
        <v>0</v>
      </c>
      <c r="U66" s="120">
        <v>0</v>
      </c>
      <c r="V66" s="121">
        <f t="shared" si="8"/>
        <v>0</v>
      </c>
    </row>
    <row r="67" spans="1:22">
      <c r="A67" s="12" t="s">
        <v>423</v>
      </c>
      <c r="B67" s="29" t="s">
        <v>176</v>
      </c>
      <c r="C67" s="120">
        <v>1888000</v>
      </c>
      <c r="D67" s="120">
        <v>0</v>
      </c>
      <c r="E67" s="120">
        <v>0</v>
      </c>
      <c r="F67" s="121">
        <f t="shared" si="0"/>
        <v>1888000</v>
      </c>
      <c r="G67" s="112">
        <v>1888000</v>
      </c>
      <c r="H67" s="112">
        <v>0</v>
      </c>
      <c r="I67" s="112">
        <v>0</v>
      </c>
      <c r="J67" s="138">
        <f t="shared" si="5"/>
        <v>1888000</v>
      </c>
      <c r="K67" s="112">
        <v>1888000</v>
      </c>
      <c r="L67" s="112">
        <v>0</v>
      </c>
      <c r="M67" s="112">
        <v>0</v>
      </c>
      <c r="N67" s="138">
        <f t="shared" si="6"/>
        <v>1888000</v>
      </c>
      <c r="O67" s="112">
        <v>1888000</v>
      </c>
      <c r="P67" s="112">
        <v>0</v>
      </c>
      <c r="Q67" s="120">
        <v>0</v>
      </c>
      <c r="R67" s="121">
        <f t="shared" si="7"/>
        <v>1888000</v>
      </c>
      <c r="S67" s="120">
        <v>1888000</v>
      </c>
      <c r="T67" s="120">
        <v>0</v>
      </c>
      <c r="U67" s="120">
        <v>0</v>
      </c>
      <c r="V67" s="121">
        <f t="shared" si="8"/>
        <v>1888000</v>
      </c>
    </row>
    <row r="68" spans="1:22" ht="30">
      <c r="A68" s="12" t="s">
        <v>461</v>
      </c>
      <c r="B68" s="29" t="s">
        <v>177</v>
      </c>
      <c r="C68" s="120">
        <v>0</v>
      </c>
      <c r="D68" s="120">
        <v>0</v>
      </c>
      <c r="E68" s="120">
        <v>0</v>
      </c>
      <c r="F68" s="121">
        <f t="shared" si="0"/>
        <v>0</v>
      </c>
      <c r="G68" s="112">
        <v>0</v>
      </c>
      <c r="H68" s="112">
        <v>0</v>
      </c>
      <c r="I68" s="112">
        <v>0</v>
      </c>
      <c r="J68" s="138">
        <f t="shared" si="5"/>
        <v>0</v>
      </c>
      <c r="K68" s="112">
        <v>0</v>
      </c>
      <c r="L68" s="112">
        <v>0</v>
      </c>
      <c r="M68" s="112">
        <v>0</v>
      </c>
      <c r="N68" s="138">
        <f t="shared" si="6"/>
        <v>0</v>
      </c>
      <c r="O68" s="112">
        <v>0</v>
      </c>
      <c r="P68" s="112">
        <v>0</v>
      </c>
      <c r="Q68" s="120">
        <v>0</v>
      </c>
      <c r="R68" s="121">
        <f t="shared" si="7"/>
        <v>0</v>
      </c>
      <c r="S68" s="120">
        <v>0</v>
      </c>
      <c r="T68" s="120">
        <v>0</v>
      </c>
      <c r="U68" s="120">
        <v>0</v>
      </c>
      <c r="V68" s="121">
        <f t="shared" si="8"/>
        <v>0</v>
      </c>
    </row>
    <row r="69" spans="1:22">
      <c r="A69" s="12" t="s">
        <v>462</v>
      </c>
      <c r="B69" s="29" t="s">
        <v>178</v>
      </c>
      <c r="C69" s="120">
        <v>0</v>
      </c>
      <c r="D69" s="120">
        <v>0</v>
      </c>
      <c r="E69" s="120">
        <v>0</v>
      </c>
      <c r="F69" s="121">
        <f t="shared" si="0"/>
        <v>0</v>
      </c>
      <c r="G69" s="112">
        <v>0</v>
      </c>
      <c r="H69" s="112">
        <v>0</v>
      </c>
      <c r="I69" s="112">
        <v>0</v>
      </c>
      <c r="J69" s="138">
        <f t="shared" si="5"/>
        <v>0</v>
      </c>
      <c r="K69" s="112">
        <v>0</v>
      </c>
      <c r="L69" s="112">
        <v>0</v>
      </c>
      <c r="M69" s="112">
        <v>0</v>
      </c>
      <c r="N69" s="138">
        <f t="shared" si="6"/>
        <v>0</v>
      </c>
      <c r="O69" s="112">
        <v>0</v>
      </c>
      <c r="P69" s="112">
        <v>0</v>
      </c>
      <c r="Q69" s="120">
        <v>0</v>
      </c>
      <c r="R69" s="121">
        <f t="shared" si="7"/>
        <v>0</v>
      </c>
      <c r="S69" s="120">
        <v>0</v>
      </c>
      <c r="T69" s="120">
        <v>0</v>
      </c>
      <c r="U69" s="120">
        <v>0</v>
      </c>
      <c r="V69" s="121">
        <f t="shared" si="8"/>
        <v>0</v>
      </c>
    </row>
    <row r="70" spans="1:22">
      <c r="A70" s="12" t="s">
        <v>179</v>
      </c>
      <c r="B70" s="29" t="s">
        <v>180</v>
      </c>
      <c r="C70" s="120">
        <v>0</v>
      </c>
      <c r="D70" s="120">
        <v>0</v>
      </c>
      <c r="E70" s="120">
        <v>0</v>
      </c>
      <c r="F70" s="121">
        <f t="shared" si="0"/>
        <v>0</v>
      </c>
      <c r="G70" s="112">
        <v>0</v>
      </c>
      <c r="H70" s="112">
        <v>0</v>
      </c>
      <c r="I70" s="112">
        <v>0</v>
      </c>
      <c r="J70" s="138">
        <f t="shared" si="5"/>
        <v>0</v>
      </c>
      <c r="K70" s="112">
        <v>0</v>
      </c>
      <c r="L70" s="112">
        <v>0</v>
      </c>
      <c r="M70" s="112">
        <v>0</v>
      </c>
      <c r="N70" s="138">
        <f t="shared" si="6"/>
        <v>0</v>
      </c>
      <c r="O70" s="112">
        <v>0</v>
      </c>
      <c r="P70" s="112">
        <v>0</v>
      </c>
      <c r="Q70" s="120">
        <v>0</v>
      </c>
      <c r="R70" s="121">
        <f t="shared" si="7"/>
        <v>0</v>
      </c>
      <c r="S70" s="120">
        <v>0</v>
      </c>
      <c r="T70" s="120">
        <v>0</v>
      </c>
      <c r="U70" s="120">
        <v>0</v>
      </c>
      <c r="V70" s="121">
        <f t="shared" si="8"/>
        <v>0</v>
      </c>
    </row>
    <row r="71" spans="1:22">
      <c r="A71" s="21" t="s">
        <v>181</v>
      </c>
      <c r="B71" s="29" t="s">
        <v>182</v>
      </c>
      <c r="C71" s="120">
        <v>0</v>
      </c>
      <c r="D71" s="120">
        <v>0</v>
      </c>
      <c r="E71" s="120">
        <v>0</v>
      </c>
      <c r="F71" s="121">
        <f t="shared" si="0"/>
        <v>0</v>
      </c>
      <c r="G71" s="112">
        <v>0</v>
      </c>
      <c r="H71" s="112">
        <v>0</v>
      </c>
      <c r="I71" s="112">
        <v>0</v>
      </c>
      <c r="J71" s="138">
        <f t="shared" si="5"/>
        <v>0</v>
      </c>
      <c r="K71" s="112">
        <v>0</v>
      </c>
      <c r="L71" s="112">
        <v>0</v>
      </c>
      <c r="M71" s="112">
        <v>0</v>
      </c>
      <c r="N71" s="138">
        <f t="shared" si="6"/>
        <v>0</v>
      </c>
      <c r="O71" s="112">
        <v>0</v>
      </c>
      <c r="P71" s="112">
        <v>0</v>
      </c>
      <c r="Q71" s="120">
        <v>0</v>
      </c>
      <c r="R71" s="121">
        <f t="shared" si="7"/>
        <v>0</v>
      </c>
      <c r="S71" s="120">
        <v>0</v>
      </c>
      <c r="T71" s="120">
        <v>0</v>
      </c>
      <c r="U71" s="120">
        <v>0</v>
      </c>
      <c r="V71" s="121">
        <f t="shared" si="8"/>
        <v>0</v>
      </c>
    </row>
    <row r="72" spans="1:22">
      <c r="A72" s="12" t="s">
        <v>662</v>
      </c>
      <c r="B72" s="29" t="s">
        <v>183</v>
      </c>
      <c r="C72" s="120">
        <v>0</v>
      </c>
      <c r="D72" s="120">
        <v>0</v>
      </c>
      <c r="E72" s="120">
        <v>0</v>
      </c>
      <c r="F72" s="121">
        <f t="shared" si="0"/>
        <v>0</v>
      </c>
      <c r="G72" s="112">
        <v>0</v>
      </c>
      <c r="H72" s="112">
        <v>0</v>
      </c>
      <c r="I72" s="112">
        <v>0</v>
      </c>
      <c r="J72" s="138">
        <f t="shared" si="5"/>
        <v>0</v>
      </c>
      <c r="K72" s="112">
        <v>0</v>
      </c>
      <c r="L72" s="112">
        <v>0</v>
      </c>
      <c r="M72" s="112">
        <v>0</v>
      </c>
      <c r="N72" s="138">
        <f t="shared" si="6"/>
        <v>0</v>
      </c>
      <c r="O72" s="112">
        <v>0</v>
      </c>
      <c r="P72" s="112">
        <v>0</v>
      </c>
      <c r="Q72" s="120">
        <v>0</v>
      </c>
      <c r="R72" s="121">
        <f t="shared" si="7"/>
        <v>0</v>
      </c>
      <c r="S72" s="120">
        <v>0</v>
      </c>
      <c r="T72" s="120">
        <v>0</v>
      </c>
      <c r="U72" s="120">
        <v>0</v>
      </c>
      <c r="V72" s="121">
        <f t="shared" si="8"/>
        <v>0</v>
      </c>
    </row>
    <row r="73" spans="1:22">
      <c r="A73" s="21" t="s">
        <v>463</v>
      </c>
      <c r="B73" s="29" t="s">
        <v>184</v>
      </c>
      <c r="C73" s="112">
        <v>0</v>
      </c>
      <c r="D73" s="112">
        <v>0</v>
      </c>
      <c r="E73" s="112">
        <v>0</v>
      </c>
      <c r="F73" s="121">
        <v>0</v>
      </c>
      <c r="G73" s="112">
        <v>0</v>
      </c>
      <c r="H73" s="112">
        <v>0</v>
      </c>
      <c r="I73" s="112">
        <v>0</v>
      </c>
      <c r="J73" s="138">
        <v>0</v>
      </c>
      <c r="K73" s="112">
        <v>640000</v>
      </c>
      <c r="L73" s="112">
        <v>0</v>
      </c>
      <c r="M73" s="112">
        <v>0</v>
      </c>
      <c r="N73" s="138">
        <f>SUM(K73:M73)</f>
        <v>640000</v>
      </c>
      <c r="O73" s="112">
        <v>1240000</v>
      </c>
      <c r="P73" s="112">
        <v>0</v>
      </c>
      <c r="Q73" s="112">
        <v>0</v>
      </c>
      <c r="R73" s="121">
        <f>SUM(O73:Q73)</f>
        <v>1240000</v>
      </c>
      <c r="S73" s="112">
        <v>1240000</v>
      </c>
      <c r="T73" s="112">
        <v>0</v>
      </c>
      <c r="U73" s="112">
        <v>0</v>
      </c>
      <c r="V73" s="121">
        <f>SUM(S73:U73)</f>
        <v>1240000</v>
      </c>
    </row>
    <row r="74" spans="1:22">
      <c r="A74" s="21" t="s">
        <v>664</v>
      </c>
      <c r="B74" s="29" t="s">
        <v>663</v>
      </c>
      <c r="C74" s="120">
        <v>5552877</v>
      </c>
      <c r="D74" s="120">
        <v>0</v>
      </c>
      <c r="E74" s="120">
        <v>0</v>
      </c>
      <c r="F74" s="121">
        <f>SUM(C74:E74)</f>
        <v>5552877</v>
      </c>
      <c r="G74" s="112">
        <v>5549877</v>
      </c>
      <c r="H74" s="112">
        <v>0</v>
      </c>
      <c r="I74" s="112">
        <v>0</v>
      </c>
      <c r="J74" s="138">
        <f>SUM(G74:I74)</f>
        <v>5549877</v>
      </c>
      <c r="K74" s="112">
        <v>6437818</v>
      </c>
      <c r="L74" s="112">
        <v>0</v>
      </c>
      <c r="M74" s="112">
        <v>0</v>
      </c>
      <c r="N74" s="138">
        <f>SUM(K74:M74)</f>
        <v>6437818</v>
      </c>
      <c r="O74" s="112">
        <v>7247394</v>
      </c>
      <c r="P74" s="112">
        <v>0</v>
      </c>
      <c r="Q74" s="120">
        <v>0</v>
      </c>
      <c r="R74" s="121">
        <f>SUM(O74:Q74)</f>
        <v>7247394</v>
      </c>
      <c r="S74" s="136">
        <v>8147712</v>
      </c>
      <c r="T74" s="120">
        <v>0</v>
      </c>
      <c r="U74" s="120">
        <v>0</v>
      </c>
      <c r="V74" s="121">
        <f>SUM(S74:U74)</f>
        <v>8147712</v>
      </c>
    </row>
    <row r="75" spans="1:22" s="92" customFormat="1" ht="15.75">
      <c r="A75" s="45" t="s">
        <v>426</v>
      </c>
      <c r="B75" s="48" t="s">
        <v>185</v>
      </c>
      <c r="C75" s="123">
        <f>SUM(C62:C74)</f>
        <v>7440877</v>
      </c>
      <c r="D75" s="123">
        <f>SUM(D62:D74)</f>
        <v>0</v>
      </c>
      <c r="E75" s="123">
        <f>SUM(E62:E74)</f>
        <v>0</v>
      </c>
      <c r="F75" s="124">
        <f t="shared" ref="F75:F125" si="9">SUM(C75:E75)</f>
        <v>7440877</v>
      </c>
      <c r="G75" s="133">
        <f>SUM(G62:G74)</f>
        <v>7437877</v>
      </c>
      <c r="H75" s="133">
        <f>SUM(H62:H74)</f>
        <v>0</v>
      </c>
      <c r="I75" s="133">
        <f>SUM(I62:I74)</f>
        <v>0</v>
      </c>
      <c r="J75" s="133">
        <f t="shared" ref="J75:J77" si="10">SUM(G75:I75)</f>
        <v>7437877</v>
      </c>
      <c r="K75" s="133">
        <f>SUM(K62:K74)</f>
        <v>8965818</v>
      </c>
      <c r="L75" s="133">
        <f>SUM(L62:L74)</f>
        <v>0</v>
      </c>
      <c r="M75" s="133">
        <f>SUM(M62:M74)</f>
        <v>0</v>
      </c>
      <c r="N75" s="133">
        <f t="shared" ref="N75:N77" si="11">SUM(K75:M75)</f>
        <v>8965818</v>
      </c>
      <c r="O75" s="133">
        <f>SUM(O62:O74)</f>
        <v>10375394</v>
      </c>
      <c r="P75" s="133">
        <f>SUM(P62:P74)</f>
        <v>0</v>
      </c>
      <c r="Q75" s="123">
        <f>SUM(Q62:Q74)</f>
        <v>0</v>
      </c>
      <c r="R75" s="123">
        <f t="shared" ref="R75" si="12">SUM(O75:Q75)</f>
        <v>10375394</v>
      </c>
      <c r="S75" s="123">
        <f>SUM(S62:S74)</f>
        <v>11440631</v>
      </c>
      <c r="T75" s="123">
        <f>SUM(T62:T74)</f>
        <v>0</v>
      </c>
      <c r="U75" s="123">
        <f>SUM(U62:U74)</f>
        <v>0</v>
      </c>
      <c r="V75" s="123">
        <f t="shared" ref="V75" si="13">SUM(S75:U75)</f>
        <v>11440631</v>
      </c>
    </row>
    <row r="76" spans="1:22" s="92" customFormat="1" ht="15.75">
      <c r="A76" s="147" t="s">
        <v>39</v>
      </c>
      <c r="B76" s="148"/>
      <c r="C76" s="150">
        <f t="shared" ref="C76:M76" si="14">SUM(C26+C27+C52+C61+C75)</f>
        <v>46363029</v>
      </c>
      <c r="D76" s="150">
        <f t="shared" si="14"/>
        <v>0</v>
      </c>
      <c r="E76" s="150">
        <f t="shared" si="14"/>
        <v>13000</v>
      </c>
      <c r="F76" s="150">
        <f t="shared" si="14"/>
        <v>46376029</v>
      </c>
      <c r="G76" s="200">
        <f t="shared" si="14"/>
        <v>46360295</v>
      </c>
      <c r="H76" s="200">
        <f t="shared" si="14"/>
        <v>0</v>
      </c>
      <c r="I76" s="200">
        <f t="shared" si="14"/>
        <v>13000</v>
      </c>
      <c r="J76" s="200">
        <f t="shared" si="14"/>
        <v>46373295</v>
      </c>
      <c r="K76" s="200">
        <f t="shared" si="14"/>
        <v>51846258</v>
      </c>
      <c r="L76" s="200">
        <f t="shared" si="14"/>
        <v>0</v>
      </c>
      <c r="M76" s="200">
        <f t="shared" si="14"/>
        <v>13000</v>
      </c>
      <c r="N76" s="200">
        <f>SUM(N26+N27+N52+N61+N75)</f>
        <v>51859258</v>
      </c>
      <c r="O76" s="200">
        <f t="shared" ref="O76:Q76" si="15">SUM(O26+O27+O52+O61+O75)</f>
        <v>53832834</v>
      </c>
      <c r="P76" s="200">
        <f t="shared" si="15"/>
        <v>0</v>
      </c>
      <c r="Q76" s="150">
        <f t="shared" si="15"/>
        <v>13000</v>
      </c>
      <c r="R76" s="150">
        <f>SUM(R26+R27+R52+R61+R75)</f>
        <v>53845834</v>
      </c>
      <c r="S76" s="150">
        <f t="shared" ref="S76:U76" si="16">SUM(S26+S27+S52+S61+S75)</f>
        <v>56067182</v>
      </c>
      <c r="T76" s="150">
        <f t="shared" si="16"/>
        <v>0</v>
      </c>
      <c r="U76" s="150">
        <f t="shared" si="16"/>
        <v>13000</v>
      </c>
      <c r="V76" s="150">
        <f>SUM(V26+V27+V52+V61+V75)</f>
        <v>56080182</v>
      </c>
    </row>
    <row r="77" spans="1:22">
      <c r="A77" s="33" t="s">
        <v>186</v>
      </c>
      <c r="B77" s="29" t="s">
        <v>187</v>
      </c>
      <c r="C77" s="120">
        <v>0</v>
      </c>
      <c r="D77" s="120">
        <v>0</v>
      </c>
      <c r="E77" s="120">
        <v>0</v>
      </c>
      <c r="F77" s="121">
        <f t="shared" si="9"/>
        <v>0</v>
      </c>
      <c r="G77" s="112">
        <v>0</v>
      </c>
      <c r="H77" s="112">
        <v>0</v>
      </c>
      <c r="I77" s="112">
        <v>0</v>
      </c>
      <c r="J77" s="138">
        <f t="shared" si="10"/>
        <v>0</v>
      </c>
      <c r="K77" s="112">
        <v>0</v>
      </c>
      <c r="L77" s="112">
        <v>0</v>
      </c>
      <c r="M77" s="112">
        <v>0</v>
      </c>
      <c r="N77" s="138">
        <f t="shared" si="11"/>
        <v>0</v>
      </c>
      <c r="O77" s="112">
        <v>0</v>
      </c>
      <c r="P77" s="112">
        <v>0</v>
      </c>
      <c r="Q77" s="120">
        <v>0</v>
      </c>
      <c r="R77" s="121">
        <f t="shared" ref="R77" si="17">SUM(O77:Q77)</f>
        <v>0</v>
      </c>
      <c r="S77" s="120">
        <v>0</v>
      </c>
      <c r="T77" s="120">
        <v>0</v>
      </c>
      <c r="U77" s="120">
        <v>0</v>
      </c>
      <c r="V77" s="121">
        <f t="shared" ref="V77" si="18">SUM(S77:U77)</f>
        <v>0</v>
      </c>
    </row>
    <row r="78" spans="1:22">
      <c r="A78" s="33" t="s">
        <v>464</v>
      </c>
      <c r="B78" s="29" t="s">
        <v>188</v>
      </c>
      <c r="C78" s="120">
        <v>3335000</v>
      </c>
      <c r="D78" s="120">
        <v>0</v>
      </c>
      <c r="E78" s="120">
        <v>0</v>
      </c>
      <c r="F78" s="121">
        <f>SUM(C78:E78)</f>
        <v>3335000</v>
      </c>
      <c r="G78" s="112">
        <v>3335000</v>
      </c>
      <c r="H78" s="112">
        <v>0</v>
      </c>
      <c r="I78" s="112">
        <v>0</v>
      </c>
      <c r="J78" s="138">
        <f>SUM(G78:I78)</f>
        <v>3335000</v>
      </c>
      <c r="K78" s="112">
        <v>3335000</v>
      </c>
      <c r="L78" s="112">
        <v>0</v>
      </c>
      <c r="M78" s="112">
        <v>0</v>
      </c>
      <c r="N78" s="138">
        <f>SUM(K78:M78)</f>
        <v>3335000</v>
      </c>
      <c r="O78" s="112">
        <v>3335000</v>
      </c>
      <c r="P78" s="112">
        <v>0</v>
      </c>
      <c r="Q78" s="120">
        <v>0</v>
      </c>
      <c r="R78" s="121">
        <f>SUM(O78:Q78)</f>
        <v>3335000</v>
      </c>
      <c r="S78" s="120">
        <v>3335000</v>
      </c>
      <c r="T78" s="120">
        <v>0</v>
      </c>
      <c r="U78" s="120">
        <v>0</v>
      </c>
      <c r="V78" s="121">
        <f>SUM(S78:U78)</f>
        <v>3335000</v>
      </c>
    </row>
    <row r="79" spans="1:22">
      <c r="A79" s="33" t="s">
        <v>189</v>
      </c>
      <c r="B79" s="29" t="s">
        <v>190</v>
      </c>
      <c r="C79" s="120">
        <v>0</v>
      </c>
      <c r="D79" s="120">
        <v>0</v>
      </c>
      <c r="E79" s="120">
        <v>0</v>
      </c>
      <c r="F79" s="121">
        <f t="shared" si="9"/>
        <v>0</v>
      </c>
      <c r="G79" s="112">
        <v>0</v>
      </c>
      <c r="H79" s="112">
        <v>0</v>
      </c>
      <c r="I79" s="112">
        <v>0</v>
      </c>
      <c r="J79" s="138">
        <f t="shared" ref="J79:J83" si="19">SUM(G79:I79)</f>
        <v>0</v>
      </c>
      <c r="K79" s="112">
        <v>0</v>
      </c>
      <c r="L79" s="112">
        <v>0</v>
      </c>
      <c r="M79" s="112">
        <v>0</v>
      </c>
      <c r="N79" s="138">
        <f t="shared" ref="N79:N83" si="20">SUM(K79:M79)</f>
        <v>0</v>
      </c>
      <c r="O79" s="112">
        <v>0</v>
      </c>
      <c r="P79" s="112">
        <v>0</v>
      </c>
      <c r="Q79" s="120">
        <v>0</v>
      </c>
      <c r="R79" s="121">
        <f t="shared" ref="R79:R83" si="21">SUM(O79:Q79)</f>
        <v>0</v>
      </c>
      <c r="S79" s="120">
        <v>0</v>
      </c>
      <c r="T79" s="120">
        <v>0</v>
      </c>
      <c r="U79" s="120">
        <v>0</v>
      </c>
      <c r="V79" s="121">
        <f t="shared" ref="V79:V83" si="22">SUM(S79:U79)</f>
        <v>0</v>
      </c>
    </row>
    <row r="80" spans="1:22">
      <c r="A80" s="33" t="s">
        <v>191</v>
      </c>
      <c r="B80" s="29" t="s">
        <v>192</v>
      </c>
      <c r="C80" s="120">
        <v>1669000</v>
      </c>
      <c r="D80" s="120">
        <v>0</v>
      </c>
      <c r="E80" s="120">
        <v>0</v>
      </c>
      <c r="F80" s="121">
        <f t="shared" si="9"/>
        <v>1669000</v>
      </c>
      <c r="G80" s="112">
        <v>1669000</v>
      </c>
      <c r="H80" s="112">
        <v>0</v>
      </c>
      <c r="I80" s="112">
        <v>0</v>
      </c>
      <c r="J80" s="138">
        <f t="shared" si="19"/>
        <v>1669000</v>
      </c>
      <c r="K80" s="112">
        <v>1669000</v>
      </c>
      <c r="L80" s="112">
        <v>0</v>
      </c>
      <c r="M80" s="112">
        <v>0</v>
      </c>
      <c r="N80" s="138">
        <f t="shared" si="20"/>
        <v>1669000</v>
      </c>
      <c r="O80" s="112">
        <v>1669000</v>
      </c>
      <c r="P80" s="112">
        <v>0</v>
      </c>
      <c r="Q80" s="120">
        <v>0</v>
      </c>
      <c r="R80" s="121">
        <f t="shared" si="21"/>
        <v>1669000</v>
      </c>
      <c r="S80" s="120">
        <v>1669000</v>
      </c>
      <c r="T80" s="120">
        <v>0</v>
      </c>
      <c r="U80" s="120">
        <v>0</v>
      </c>
      <c r="V80" s="121">
        <f t="shared" si="22"/>
        <v>1669000</v>
      </c>
    </row>
    <row r="81" spans="1:22">
      <c r="A81" s="6" t="s">
        <v>193</v>
      </c>
      <c r="B81" s="29" t="s">
        <v>194</v>
      </c>
      <c r="C81" s="120">
        <v>0</v>
      </c>
      <c r="D81" s="120">
        <v>0</v>
      </c>
      <c r="E81" s="120">
        <v>0</v>
      </c>
      <c r="F81" s="121">
        <f t="shared" si="9"/>
        <v>0</v>
      </c>
      <c r="G81" s="112">
        <v>0</v>
      </c>
      <c r="H81" s="112">
        <v>0</v>
      </c>
      <c r="I81" s="112">
        <v>0</v>
      </c>
      <c r="J81" s="138">
        <f t="shared" si="19"/>
        <v>0</v>
      </c>
      <c r="K81" s="112">
        <v>0</v>
      </c>
      <c r="L81" s="112">
        <v>0</v>
      </c>
      <c r="M81" s="112">
        <v>0</v>
      </c>
      <c r="N81" s="138">
        <f t="shared" si="20"/>
        <v>0</v>
      </c>
      <c r="O81" s="112">
        <v>0</v>
      </c>
      <c r="P81" s="112">
        <v>0</v>
      </c>
      <c r="Q81" s="120">
        <v>0</v>
      </c>
      <c r="R81" s="121">
        <f t="shared" si="21"/>
        <v>0</v>
      </c>
      <c r="S81" s="120">
        <v>0</v>
      </c>
      <c r="T81" s="120">
        <v>0</v>
      </c>
      <c r="U81" s="120">
        <v>0</v>
      </c>
      <c r="V81" s="121">
        <f t="shared" si="22"/>
        <v>0</v>
      </c>
    </row>
    <row r="82" spans="1:22">
      <c r="A82" s="6" t="s">
        <v>195</v>
      </c>
      <c r="B82" s="29" t="s">
        <v>196</v>
      </c>
      <c r="C82" s="120">
        <v>0</v>
      </c>
      <c r="D82" s="120">
        <v>0</v>
      </c>
      <c r="E82" s="120">
        <v>0</v>
      </c>
      <c r="F82" s="121">
        <f t="shared" si="9"/>
        <v>0</v>
      </c>
      <c r="G82" s="112">
        <v>0</v>
      </c>
      <c r="H82" s="112">
        <v>0</v>
      </c>
      <c r="I82" s="112">
        <v>0</v>
      </c>
      <c r="J82" s="138">
        <f t="shared" si="19"/>
        <v>0</v>
      </c>
      <c r="K82" s="112">
        <v>0</v>
      </c>
      <c r="L82" s="112">
        <v>0</v>
      </c>
      <c r="M82" s="112">
        <v>0</v>
      </c>
      <c r="N82" s="138">
        <f t="shared" si="20"/>
        <v>0</v>
      </c>
      <c r="O82" s="112">
        <v>0</v>
      </c>
      <c r="P82" s="112">
        <v>0</v>
      </c>
      <c r="Q82" s="120">
        <v>0</v>
      </c>
      <c r="R82" s="121">
        <f t="shared" si="21"/>
        <v>0</v>
      </c>
      <c r="S82" s="120">
        <v>0</v>
      </c>
      <c r="T82" s="120">
        <v>0</v>
      </c>
      <c r="U82" s="120">
        <v>0</v>
      </c>
      <c r="V82" s="121">
        <f t="shared" si="22"/>
        <v>0</v>
      </c>
    </row>
    <row r="83" spans="1:22">
      <c r="A83" s="6" t="s">
        <v>197</v>
      </c>
      <c r="B83" s="29" t="s">
        <v>198</v>
      </c>
      <c r="C83" s="120">
        <v>1349800</v>
      </c>
      <c r="D83" s="120">
        <v>0</v>
      </c>
      <c r="E83" s="120">
        <v>0</v>
      </c>
      <c r="F83" s="121">
        <f t="shared" si="9"/>
        <v>1349800</v>
      </c>
      <c r="G83" s="112">
        <v>1349800</v>
      </c>
      <c r="H83" s="112">
        <v>0</v>
      </c>
      <c r="I83" s="112">
        <v>0</v>
      </c>
      <c r="J83" s="138">
        <f t="shared" si="19"/>
        <v>1349800</v>
      </c>
      <c r="K83" s="112">
        <v>1349800</v>
      </c>
      <c r="L83" s="112">
        <v>0</v>
      </c>
      <c r="M83" s="112">
        <v>0</v>
      </c>
      <c r="N83" s="138">
        <f t="shared" si="20"/>
        <v>1349800</v>
      </c>
      <c r="O83" s="112">
        <v>1349800</v>
      </c>
      <c r="P83" s="112">
        <v>0</v>
      </c>
      <c r="Q83" s="120">
        <v>0</v>
      </c>
      <c r="R83" s="121">
        <f t="shared" si="21"/>
        <v>1349800</v>
      </c>
      <c r="S83" s="120">
        <v>1349800</v>
      </c>
      <c r="T83" s="120">
        <v>0</v>
      </c>
      <c r="U83" s="120">
        <v>0</v>
      </c>
      <c r="V83" s="121">
        <f t="shared" si="22"/>
        <v>1349800</v>
      </c>
    </row>
    <row r="84" spans="1:22" s="92" customFormat="1" ht="15.75">
      <c r="A84" s="46" t="s">
        <v>428</v>
      </c>
      <c r="B84" s="48" t="s">
        <v>199</v>
      </c>
      <c r="C84" s="123">
        <f t="shared" ref="C84:N84" si="23">SUM(C77:C83)</f>
        <v>6353800</v>
      </c>
      <c r="D84" s="123">
        <f t="shared" si="23"/>
        <v>0</v>
      </c>
      <c r="E84" s="123">
        <f t="shared" si="23"/>
        <v>0</v>
      </c>
      <c r="F84" s="124">
        <f t="shared" si="23"/>
        <v>6353800</v>
      </c>
      <c r="G84" s="133">
        <f t="shared" si="23"/>
        <v>6353800</v>
      </c>
      <c r="H84" s="133">
        <f t="shared" si="23"/>
        <v>0</v>
      </c>
      <c r="I84" s="133">
        <f t="shared" si="23"/>
        <v>0</v>
      </c>
      <c r="J84" s="133">
        <f t="shared" si="23"/>
        <v>6353800</v>
      </c>
      <c r="K84" s="133">
        <f t="shared" si="23"/>
        <v>6353800</v>
      </c>
      <c r="L84" s="133">
        <f t="shared" si="23"/>
        <v>0</v>
      </c>
      <c r="M84" s="133">
        <f t="shared" si="23"/>
        <v>0</v>
      </c>
      <c r="N84" s="133">
        <f t="shared" si="23"/>
        <v>6353800</v>
      </c>
      <c r="O84" s="133">
        <f t="shared" ref="O84:R84" si="24">SUM(O77:O83)</f>
        <v>6353800</v>
      </c>
      <c r="P84" s="133">
        <f t="shared" si="24"/>
        <v>0</v>
      </c>
      <c r="Q84" s="123">
        <f t="shared" si="24"/>
        <v>0</v>
      </c>
      <c r="R84" s="123">
        <f t="shared" si="24"/>
        <v>6353800</v>
      </c>
      <c r="S84" s="123">
        <f t="shared" ref="S84:V84" si="25">SUM(S77:S83)</f>
        <v>6353800</v>
      </c>
      <c r="T84" s="123">
        <f t="shared" si="25"/>
        <v>0</v>
      </c>
      <c r="U84" s="123">
        <f t="shared" si="25"/>
        <v>0</v>
      </c>
      <c r="V84" s="123">
        <f t="shared" si="25"/>
        <v>6353800</v>
      </c>
    </row>
    <row r="85" spans="1:22">
      <c r="A85" s="13" t="s">
        <v>200</v>
      </c>
      <c r="B85" s="29" t="s">
        <v>201</v>
      </c>
      <c r="C85" s="120">
        <v>20219000</v>
      </c>
      <c r="D85" s="120">
        <v>0</v>
      </c>
      <c r="E85" s="120">
        <v>0</v>
      </c>
      <c r="F85" s="121">
        <f t="shared" si="9"/>
        <v>20219000</v>
      </c>
      <c r="G85" s="112">
        <v>20219000</v>
      </c>
      <c r="H85" s="112">
        <v>0</v>
      </c>
      <c r="I85" s="112">
        <v>0</v>
      </c>
      <c r="J85" s="138">
        <f t="shared" ref="J85:J125" si="26">SUM(G85:I85)</f>
        <v>20219000</v>
      </c>
      <c r="K85" s="112">
        <v>18102600</v>
      </c>
      <c r="L85" s="112">
        <v>0</v>
      </c>
      <c r="M85" s="112">
        <v>0</v>
      </c>
      <c r="N85" s="138">
        <f t="shared" ref="N85:N125" si="27">SUM(K85:M85)</f>
        <v>18102600</v>
      </c>
      <c r="O85" s="112">
        <v>18102600</v>
      </c>
      <c r="P85" s="112">
        <v>0</v>
      </c>
      <c r="Q85" s="120">
        <v>0</v>
      </c>
      <c r="R85" s="121">
        <f t="shared" ref="R85:R125" si="28">SUM(O85:Q85)</f>
        <v>18102600</v>
      </c>
      <c r="S85" s="112">
        <v>18102600</v>
      </c>
      <c r="T85" s="120">
        <v>0</v>
      </c>
      <c r="U85" s="120">
        <v>0</v>
      </c>
      <c r="V85" s="121">
        <f t="shared" ref="V85:V125" si="29">SUM(S85:U85)</f>
        <v>18102600</v>
      </c>
    </row>
    <row r="86" spans="1:22">
      <c r="A86" s="13" t="s">
        <v>202</v>
      </c>
      <c r="B86" s="29" t="s">
        <v>203</v>
      </c>
      <c r="C86" s="120">
        <v>0</v>
      </c>
      <c r="D86" s="120">
        <v>0</v>
      </c>
      <c r="E86" s="120">
        <v>0</v>
      </c>
      <c r="F86" s="121">
        <f t="shared" si="9"/>
        <v>0</v>
      </c>
      <c r="G86" s="112">
        <v>0</v>
      </c>
      <c r="H86" s="112">
        <v>0</v>
      </c>
      <c r="I86" s="112">
        <v>0</v>
      </c>
      <c r="J86" s="138">
        <f t="shared" si="26"/>
        <v>0</v>
      </c>
      <c r="K86" s="112">
        <v>0</v>
      </c>
      <c r="L86" s="112">
        <v>0</v>
      </c>
      <c r="M86" s="112">
        <v>0</v>
      </c>
      <c r="N86" s="138">
        <f t="shared" si="27"/>
        <v>0</v>
      </c>
      <c r="O86" s="112">
        <v>0</v>
      </c>
      <c r="P86" s="112">
        <v>0</v>
      </c>
      <c r="Q86" s="120">
        <v>0</v>
      </c>
      <c r="R86" s="121">
        <f t="shared" si="28"/>
        <v>0</v>
      </c>
      <c r="S86" s="120">
        <v>0</v>
      </c>
      <c r="T86" s="120">
        <v>0</v>
      </c>
      <c r="U86" s="120">
        <v>0</v>
      </c>
      <c r="V86" s="121">
        <f t="shared" si="29"/>
        <v>0</v>
      </c>
    </row>
    <row r="87" spans="1:22">
      <c r="A87" s="13" t="s">
        <v>204</v>
      </c>
      <c r="B87" s="29" t="s">
        <v>205</v>
      </c>
      <c r="C87" s="120">
        <v>1500000</v>
      </c>
      <c r="D87" s="120">
        <v>0</v>
      </c>
      <c r="E87" s="120">
        <v>0</v>
      </c>
      <c r="F87" s="121">
        <f t="shared" si="9"/>
        <v>1500000</v>
      </c>
      <c r="G87" s="112">
        <v>1500000</v>
      </c>
      <c r="H87" s="112">
        <v>0</v>
      </c>
      <c r="I87" s="112">
        <v>0</v>
      </c>
      <c r="J87" s="138">
        <f t="shared" si="26"/>
        <v>1500000</v>
      </c>
      <c r="K87" s="112">
        <v>1500000</v>
      </c>
      <c r="L87" s="112">
        <v>0</v>
      </c>
      <c r="M87" s="112">
        <v>0</v>
      </c>
      <c r="N87" s="138">
        <f t="shared" si="27"/>
        <v>1500000</v>
      </c>
      <c r="O87" s="112">
        <v>1500000</v>
      </c>
      <c r="P87" s="112">
        <v>0</v>
      </c>
      <c r="Q87" s="120">
        <v>0</v>
      </c>
      <c r="R87" s="121">
        <f t="shared" si="28"/>
        <v>1500000</v>
      </c>
      <c r="S87" s="120">
        <v>1500000</v>
      </c>
      <c r="T87" s="120">
        <v>0</v>
      </c>
      <c r="U87" s="120">
        <v>0</v>
      </c>
      <c r="V87" s="121">
        <f t="shared" si="29"/>
        <v>1500000</v>
      </c>
    </row>
    <row r="88" spans="1:22">
      <c r="A88" s="13" t="s">
        <v>206</v>
      </c>
      <c r="B88" s="29" t="s">
        <v>207</v>
      </c>
      <c r="C88" s="120">
        <v>8199554</v>
      </c>
      <c r="D88" s="120">
        <v>0</v>
      </c>
      <c r="E88" s="120">
        <v>0</v>
      </c>
      <c r="F88" s="121">
        <f t="shared" si="9"/>
        <v>8199554</v>
      </c>
      <c r="G88" s="112">
        <v>8199554</v>
      </c>
      <c r="H88" s="112">
        <v>0</v>
      </c>
      <c r="I88" s="112">
        <v>0</v>
      </c>
      <c r="J88" s="138">
        <f t="shared" si="26"/>
        <v>8199554</v>
      </c>
      <c r="K88" s="112">
        <v>8199554</v>
      </c>
      <c r="L88" s="112">
        <v>0</v>
      </c>
      <c r="M88" s="112">
        <v>0</v>
      </c>
      <c r="N88" s="138">
        <f t="shared" si="27"/>
        <v>8199554</v>
      </c>
      <c r="O88" s="112">
        <v>8199554</v>
      </c>
      <c r="P88" s="112">
        <v>0</v>
      </c>
      <c r="Q88" s="120">
        <v>0</v>
      </c>
      <c r="R88" s="121">
        <f t="shared" si="28"/>
        <v>8199554</v>
      </c>
      <c r="S88" s="120">
        <v>8199554</v>
      </c>
      <c r="T88" s="120">
        <v>0</v>
      </c>
      <c r="U88" s="120">
        <v>0</v>
      </c>
      <c r="V88" s="121">
        <f t="shared" si="29"/>
        <v>8199554</v>
      </c>
    </row>
    <row r="89" spans="1:22" s="92" customFormat="1" ht="15.75">
      <c r="A89" s="45" t="s">
        <v>429</v>
      </c>
      <c r="B89" s="48" t="s">
        <v>208</v>
      </c>
      <c r="C89" s="123">
        <f>SUM(C85:C88)</f>
        <v>29918554</v>
      </c>
      <c r="D89" s="123">
        <f>SUM(D85:D88)</f>
        <v>0</v>
      </c>
      <c r="E89" s="123">
        <f>SUM(E85:E88)</f>
        <v>0</v>
      </c>
      <c r="F89" s="124">
        <f t="shared" si="9"/>
        <v>29918554</v>
      </c>
      <c r="G89" s="133">
        <f>SUM(G85:G88)</f>
        <v>29918554</v>
      </c>
      <c r="H89" s="133">
        <f>SUM(H85:H88)</f>
        <v>0</v>
      </c>
      <c r="I89" s="133">
        <f>SUM(I85:I88)</f>
        <v>0</v>
      </c>
      <c r="J89" s="133">
        <f t="shared" si="26"/>
        <v>29918554</v>
      </c>
      <c r="K89" s="133">
        <f>SUM(K85:K88)</f>
        <v>27802154</v>
      </c>
      <c r="L89" s="133">
        <f>SUM(L85:L88)</f>
        <v>0</v>
      </c>
      <c r="M89" s="133">
        <f>SUM(M85:M88)</f>
        <v>0</v>
      </c>
      <c r="N89" s="133">
        <f t="shared" si="27"/>
        <v>27802154</v>
      </c>
      <c r="O89" s="133">
        <f>SUM(O85:O88)</f>
        <v>27802154</v>
      </c>
      <c r="P89" s="133">
        <f>SUM(P85:P88)</f>
        <v>0</v>
      </c>
      <c r="Q89" s="123">
        <f>SUM(Q85:Q88)</f>
        <v>0</v>
      </c>
      <c r="R89" s="123">
        <f t="shared" si="28"/>
        <v>27802154</v>
      </c>
      <c r="S89" s="123">
        <f>SUM(S85:S88)</f>
        <v>27802154</v>
      </c>
      <c r="T89" s="123">
        <f>SUM(T85:T88)</f>
        <v>0</v>
      </c>
      <c r="U89" s="123">
        <f>SUM(U85:U88)</f>
        <v>0</v>
      </c>
      <c r="V89" s="123">
        <f t="shared" si="29"/>
        <v>27802154</v>
      </c>
    </row>
    <row r="90" spans="1:22" ht="30">
      <c r="A90" s="13" t="s">
        <v>209</v>
      </c>
      <c r="B90" s="29" t="s">
        <v>210</v>
      </c>
      <c r="C90" s="120">
        <v>0</v>
      </c>
      <c r="D90" s="120">
        <v>0</v>
      </c>
      <c r="E90" s="120">
        <v>0</v>
      </c>
      <c r="F90" s="121">
        <f t="shared" si="9"/>
        <v>0</v>
      </c>
      <c r="G90" s="112">
        <v>0</v>
      </c>
      <c r="H90" s="112">
        <v>0</v>
      </c>
      <c r="I90" s="112">
        <v>0</v>
      </c>
      <c r="J90" s="138">
        <f t="shared" si="26"/>
        <v>0</v>
      </c>
      <c r="K90" s="112">
        <v>0</v>
      </c>
      <c r="L90" s="112">
        <v>0</v>
      </c>
      <c r="M90" s="112">
        <v>0</v>
      </c>
      <c r="N90" s="138">
        <f t="shared" si="27"/>
        <v>0</v>
      </c>
      <c r="O90" s="112">
        <v>0</v>
      </c>
      <c r="P90" s="112">
        <v>0</v>
      </c>
      <c r="Q90" s="120">
        <v>0</v>
      </c>
      <c r="R90" s="121">
        <f t="shared" si="28"/>
        <v>0</v>
      </c>
      <c r="S90" s="120">
        <v>0</v>
      </c>
      <c r="T90" s="120">
        <v>0</v>
      </c>
      <c r="U90" s="120">
        <v>0</v>
      </c>
      <c r="V90" s="121">
        <f t="shared" si="29"/>
        <v>0</v>
      </c>
    </row>
    <row r="91" spans="1:22" ht="30">
      <c r="A91" s="13" t="s">
        <v>465</v>
      </c>
      <c r="B91" s="29" t="s">
        <v>211</v>
      </c>
      <c r="C91" s="120">
        <v>0</v>
      </c>
      <c r="D91" s="120">
        <v>0</v>
      </c>
      <c r="E91" s="120">
        <v>0</v>
      </c>
      <c r="F91" s="121">
        <f t="shared" si="9"/>
        <v>0</v>
      </c>
      <c r="G91" s="112">
        <v>0</v>
      </c>
      <c r="H91" s="112">
        <v>0</v>
      </c>
      <c r="I91" s="112">
        <v>0</v>
      </c>
      <c r="J91" s="138">
        <f t="shared" si="26"/>
        <v>0</v>
      </c>
      <c r="K91" s="112">
        <v>0</v>
      </c>
      <c r="L91" s="112">
        <v>0</v>
      </c>
      <c r="M91" s="112">
        <v>0</v>
      </c>
      <c r="N91" s="138">
        <f t="shared" si="27"/>
        <v>0</v>
      </c>
      <c r="O91" s="112">
        <v>0</v>
      </c>
      <c r="P91" s="112">
        <v>0</v>
      </c>
      <c r="Q91" s="120">
        <v>0</v>
      </c>
      <c r="R91" s="121">
        <f t="shared" si="28"/>
        <v>0</v>
      </c>
      <c r="S91" s="120">
        <v>0</v>
      </c>
      <c r="T91" s="120">
        <v>0</v>
      </c>
      <c r="U91" s="120">
        <v>0</v>
      </c>
      <c r="V91" s="121">
        <f t="shared" si="29"/>
        <v>0</v>
      </c>
    </row>
    <row r="92" spans="1:22" ht="30">
      <c r="A92" s="13" t="s">
        <v>466</v>
      </c>
      <c r="B92" s="29" t="s">
        <v>212</v>
      </c>
      <c r="C92" s="120">
        <v>0</v>
      </c>
      <c r="D92" s="120">
        <v>0</v>
      </c>
      <c r="E92" s="120">
        <v>0</v>
      </c>
      <c r="F92" s="121">
        <f t="shared" si="9"/>
        <v>0</v>
      </c>
      <c r="G92" s="112">
        <v>0</v>
      </c>
      <c r="H92" s="112">
        <v>0</v>
      </c>
      <c r="I92" s="112">
        <v>0</v>
      </c>
      <c r="J92" s="138">
        <f t="shared" si="26"/>
        <v>0</v>
      </c>
      <c r="K92" s="112">
        <v>0</v>
      </c>
      <c r="L92" s="112">
        <v>0</v>
      </c>
      <c r="M92" s="112">
        <v>0</v>
      </c>
      <c r="N92" s="138">
        <f t="shared" si="27"/>
        <v>0</v>
      </c>
      <c r="O92" s="112">
        <v>0</v>
      </c>
      <c r="P92" s="112">
        <v>0</v>
      </c>
      <c r="Q92" s="120">
        <v>0</v>
      </c>
      <c r="R92" s="121">
        <f t="shared" si="28"/>
        <v>0</v>
      </c>
      <c r="S92" s="120">
        <v>0</v>
      </c>
      <c r="T92" s="120">
        <v>0</v>
      </c>
      <c r="U92" s="120">
        <v>0</v>
      </c>
      <c r="V92" s="121">
        <f t="shared" si="29"/>
        <v>0</v>
      </c>
    </row>
    <row r="93" spans="1:22">
      <c r="A93" s="13" t="s">
        <v>467</v>
      </c>
      <c r="B93" s="29" t="s">
        <v>213</v>
      </c>
      <c r="C93" s="120">
        <v>0</v>
      </c>
      <c r="D93" s="120">
        <v>0</v>
      </c>
      <c r="E93" s="120">
        <v>0</v>
      </c>
      <c r="F93" s="121">
        <f t="shared" si="9"/>
        <v>0</v>
      </c>
      <c r="G93" s="112">
        <v>0</v>
      </c>
      <c r="H93" s="112">
        <v>0</v>
      </c>
      <c r="I93" s="112">
        <v>0</v>
      </c>
      <c r="J93" s="138">
        <f t="shared" si="26"/>
        <v>0</v>
      </c>
      <c r="K93" s="112">
        <v>0</v>
      </c>
      <c r="L93" s="112">
        <v>0</v>
      </c>
      <c r="M93" s="112">
        <v>0</v>
      </c>
      <c r="N93" s="138">
        <f t="shared" si="27"/>
        <v>0</v>
      </c>
      <c r="O93" s="112">
        <v>0</v>
      </c>
      <c r="P93" s="112">
        <v>0</v>
      </c>
      <c r="Q93" s="120">
        <v>0</v>
      </c>
      <c r="R93" s="121">
        <f t="shared" si="28"/>
        <v>0</v>
      </c>
      <c r="S93" s="120">
        <v>0</v>
      </c>
      <c r="T93" s="120">
        <v>0</v>
      </c>
      <c r="U93" s="120">
        <v>0</v>
      </c>
      <c r="V93" s="121">
        <f t="shared" si="29"/>
        <v>0</v>
      </c>
    </row>
    <row r="94" spans="1:22" ht="30">
      <c r="A94" s="13" t="s">
        <v>468</v>
      </c>
      <c r="B94" s="29" t="s">
        <v>214</v>
      </c>
      <c r="C94" s="120">
        <v>0</v>
      </c>
      <c r="D94" s="120">
        <v>0</v>
      </c>
      <c r="E94" s="120">
        <v>0</v>
      </c>
      <c r="F94" s="121">
        <f t="shared" si="9"/>
        <v>0</v>
      </c>
      <c r="G94" s="112">
        <v>0</v>
      </c>
      <c r="H94" s="112">
        <v>0</v>
      </c>
      <c r="I94" s="112">
        <v>0</v>
      </c>
      <c r="J94" s="138">
        <f t="shared" si="26"/>
        <v>0</v>
      </c>
      <c r="K94" s="112">
        <v>0</v>
      </c>
      <c r="L94" s="112">
        <v>0</v>
      </c>
      <c r="M94" s="112">
        <v>0</v>
      </c>
      <c r="N94" s="138">
        <f t="shared" si="27"/>
        <v>0</v>
      </c>
      <c r="O94" s="112">
        <v>0</v>
      </c>
      <c r="P94" s="112">
        <v>0</v>
      </c>
      <c r="Q94" s="120">
        <v>0</v>
      </c>
      <c r="R94" s="121">
        <f t="shared" si="28"/>
        <v>0</v>
      </c>
      <c r="S94" s="120">
        <v>0</v>
      </c>
      <c r="T94" s="120">
        <v>0</v>
      </c>
      <c r="U94" s="120">
        <v>0</v>
      </c>
      <c r="V94" s="121">
        <f t="shared" si="29"/>
        <v>0</v>
      </c>
    </row>
    <row r="95" spans="1:22" ht="30">
      <c r="A95" s="13" t="s">
        <v>469</v>
      </c>
      <c r="B95" s="29" t="s">
        <v>215</v>
      </c>
      <c r="C95" s="120">
        <v>0</v>
      </c>
      <c r="D95" s="120">
        <v>0</v>
      </c>
      <c r="E95" s="120">
        <v>0</v>
      </c>
      <c r="F95" s="121">
        <f t="shared" si="9"/>
        <v>0</v>
      </c>
      <c r="G95" s="112">
        <v>0</v>
      </c>
      <c r="H95" s="112">
        <v>0</v>
      </c>
      <c r="I95" s="112">
        <v>0</v>
      </c>
      <c r="J95" s="138">
        <f t="shared" si="26"/>
        <v>0</v>
      </c>
      <c r="K95" s="112">
        <v>0</v>
      </c>
      <c r="L95" s="112">
        <v>0</v>
      </c>
      <c r="M95" s="112">
        <v>0</v>
      </c>
      <c r="N95" s="138">
        <f t="shared" si="27"/>
        <v>0</v>
      </c>
      <c r="O95" s="112">
        <v>0</v>
      </c>
      <c r="P95" s="112">
        <v>0</v>
      </c>
      <c r="Q95" s="120">
        <v>0</v>
      </c>
      <c r="R95" s="121">
        <f t="shared" si="28"/>
        <v>0</v>
      </c>
      <c r="S95" s="120">
        <v>0</v>
      </c>
      <c r="T95" s="120">
        <v>0</v>
      </c>
      <c r="U95" s="120">
        <v>0</v>
      </c>
      <c r="V95" s="121">
        <f t="shared" si="29"/>
        <v>0</v>
      </c>
    </row>
    <row r="96" spans="1:22">
      <c r="A96" s="13" t="s">
        <v>216</v>
      </c>
      <c r="B96" s="29" t="s">
        <v>217</v>
      </c>
      <c r="C96" s="120">
        <v>0</v>
      </c>
      <c r="D96" s="120">
        <v>0</v>
      </c>
      <c r="E96" s="120">
        <v>0</v>
      </c>
      <c r="F96" s="121">
        <f t="shared" si="9"/>
        <v>0</v>
      </c>
      <c r="G96" s="112">
        <v>0</v>
      </c>
      <c r="H96" s="112">
        <v>0</v>
      </c>
      <c r="I96" s="112">
        <v>0</v>
      </c>
      <c r="J96" s="138">
        <f t="shared" si="26"/>
        <v>0</v>
      </c>
      <c r="K96" s="112">
        <v>0</v>
      </c>
      <c r="L96" s="112">
        <v>0</v>
      </c>
      <c r="M96" s="112">
        <v>0</v>
      </c>
      <c r="N96" s="138">
        <f t="shared" si="27"/>
        <v>0</v>
      </c>
      <c r="O96" s="112">
        <v>0</v>
      </c>
      <c r="P96" s="112">
        <v>0</v>
      </c>
      <c r="Q96" s="120">
        <v>0</v>
      </c>
      <c r="R96" s="121">
        <f t="shared" si="28"/>
        <v>0</v>
      </c>
      <c r="S96" s="120">
        <v>0</v>
      </c>
      <c r="T96" s="120">
        <v>0</v>
      </c>
      <c r="U96" s="120">
        <v>0</v>
      </c>
      <c r="V96" s="121">
        <f t="shared" si="29"/>
        <v>0</v>
      </c>
    </row>
    <row r="97" spans="1:22">
      <c r="A97" s="13" t="s">
        <v>665</v>
      </c>
      <c r="B97" s="29" t="s">
        <v>218</v>
      </c>
      <c r="C97" s="120">
        <v>0</v>
      </c>
      <c r="D97" s="120">
        <v>0</v>
      </c>
      <c r="E97" s="120">
        <v>0</v>
      </c>
      <c r="F97" s="121">
        <f t="shared" si="9"/>
        <v>0</v>
      </c>
      <c r="G97" s="112">
        <v>0</v>
      </c>
      <c r="H97" s="112">
        <v>0</v>
      </c>
      <c r="I97" s="112">
        <v>0</v>
      </c>
      <c r="J97" s="138">
        <f t="shared" si="26"/>
        <v>0</v>
      </c>
      <c r="K97" s="112">
        <v>0</v>
      </c>
      <c r="L97" s="112">
        <v>0</v>
      </c>
      <c r="M97" s="112">
        <v>0</v>
      </c>
      <c r="N97" s="138">
        <f t="shared" si="27"/>
        <v>0</v>
      </c>
      <c r="O97" s="112">
        <v>0</v>
      </c>
      <c r="P97" s="112">
        <v>0</v>
      </c>
      <c r="Q97" s="120">
        <v>0</v>
      </c>
      <c r="R97" s="121">
        <f t="shared" si="28"/>
        <v>0</v>
      </c>
      <c r="S97" s="120">
        <v>0</v>
      </c>
      <c r="T97" s="120">
        <v>0</v>
      </c>
      <c r="U97" s="120">
        <v>0</v>
      </c>
      <c r="V97" s="121">
        <f t="shared" si="29"/>
        <v>0</v>
      </c>
    </row>
    <row r="98" spans="1:22">
      <c r="A98" s="13" t="s">
        <v>666</v>
      </c>
      <c r="B98" s="29" t="s">
        <v>667</v>
      </c>
      <c r="C98" s="120">
        <v>0</v>
      </c>
      <c r="D98" s="120">
        <v>0</v>
      </c>
      <c r="E98" s="120">
        <v>0</v>
      </c>
      <c r="F98" s="121">
        <f t="shared" si="9"/>
        <v>0</v>
      </c>
      <c r="G98" s="112">
        <v>0</v>
      </c>
      <c r="H98" s="112">
        <v>0</v>
      </c>
      <c r="I98" s="112">
        <v>0</v>
      </c>
      <c r="J98" s="138">
        <f t="shared" si="26"/>
        <v>0</v>
      </c>
      <c r="K98" s="112">
        <v>0</v>
      </c>
      <c r="L98" s="112">
        <v>0</v>
      </c>
      <c r="M98" s="112">
        <v>0</v>
      </c>
      <c r="N98" s="138">
        <f t="shared" si="27"/>
        <v>0</v>
      </c>
      <c r="O98" s="112">
        <v>0</v>
      </c>
      <c r="P98" s="112">
        <v>0</v>
      </c>
      <c r="Q98" s="120">
        <v>0</v>
      </c>
      <c r="R98" s="121">
        <f t="shared" si="28"/>
        <v>0</v>
      </c>
      <c r="S98" s="120">
        <v>0</v>
      </c>
      <c r="T98" s="120">
        <v>0</v>
      </c>
      <c r="U98" s="120">
        <v>0</v>
      </c>
      <c r="V98" s="121">
        <f t="shared" si="29"/>
        <v>0</v>
      </c>
    </row>
    <row r="99" spans="1:22" s="92" customFormat="1" ht="15.75">
      <c r="A99" s="45" t="s">
        <v>430</v>
      </c>
      <c r="B99" s="48" t="s">
        <v>219</v>
      </c>
      <c r="C99" s="123">
        <f>SUM(C90:C98)</f>
        <v>0</v>
      </c>
      <c r="D99" s="123">
        <f>SUM(D90:D98)</f>
        <v>0</v>
      </c>
      <c r="E99" s="123">
        <f>SUM(E90:E98)</f>
        <v>0</v>
      </c>
      <c r="F99" s="124">
        <f t="shared" si="9"/>
        <v>0</v>
      </c>
      <c r="G99" s="133">
        <f>SUM(G90:G98)</f>
        <v>0</v>
      </c>
      <c r="H99" s="133">
        <f>SUM(H90:H98)</f>
        <v>0</v>
      </c>
      <c r="I99" s="133">
        <f>SUM(I90:I98)</f>
        <v>0</v>
      </c>
      <c r="J99" s="133">
        <f t="shared" si="26"/>
        <v>0</v>
      </c>
      <c r="K99" s="133">
        <f>SUM(K90:K98)</f>
        <v>0</v>
      </c>
      <c r="L99" s="133">
        <f>SUM(L90:L98)</f>
        <v>0</v>
      </c>
      <c r="M99" s="133">
        <f>SUM(M90:M98)</f>
        <v>0</v>
      </c>
      <c r="N99" s="133">
        <f t="shared" si="27"/>
        <v>0</v>
      </c>
      <c r="O99" s="133">
        <f>SUM(O90:O98)</f>
        <v>0</v>
      </c>
      <c r="P99" s="133">
        <f>SUM(P90:P98)</f>
        <v>0</v>
      </c>
      <c r="Q99" s="123">
        <f>SUM(Q90:Q98)</f>
        <v>0</v>
      </c>
      <c r="R99" s="123">
        <f t="shared" si="28"/>
        <v>0</v>
      </c>
      <c r="S99" s="123">
        <f>SUM(S90:S98)</f>
        <v>0</v>
      </c>
      <c r="T99" s="123">
        <f>SUM(T90:T98)</f>
        <v>0</v>
      </c>
      <c r="U99" s="123">
        <f>SUM(U90:U98)</f>
        <v>0</v>
      </c>
      <c r="V99" s="123">
        <f t="shared" si="29"/>
        <v>0</v>
      </c>
    </row>
    <row r="100" spans="1:22" s="92" customFormat="1" ht="15.75">
      <c r="A100" s="147" t="s">
        <v>40</v>
      </c>
      <c r="B100" s="148"/>
      <c r="C100" s="149">
        <f>C99+C89+C84</f>
        <v>36272354</v>
      </c>
      <c r="D100" s="149"/>
      <c r="E100" s="149"/>
      <c r="F100" s="150">
        <f t="shared" si="9"/>
        <v>36272354</v>
      </c>
      <c r="G100" s="164">
        <f>G99+G89+G84</f>
        <v>36272354</v>
      </c>
      <c r="H100" s="164"/>
      <c r="I100" s="164"/>
      <c r="J100" s="200">
        <f t="shared" si="26"/>
        <v>36272354</v>
      </c>
      <c r="K100" s="164">
        <f>K99+K89+K84</f>
        <v>34155954</v>
      </c>
      <c r="L100" s="164"/>
      <c r="M100" s="164"/>
      <c r="N100" s="200">
        <f t="shared" si="27"/>
        <v>34155954</v>
      </c>
      <c r="O100" s="164">
        <f>O99+O89+O84</f>
        <v>34155954</v>
      </c>
      <c r="P100" s="164"/>
      <c r="Q100" s="149"/>
      <c r="R100" s="150">
        <f t="shared" si="28"/>
        <v>34155954</v>
      </c>
      <c r="S100" s="149">
        <f>S99+S89+S84</f>
        <v>34155954</v>
      </c>
      <c r="T100" s="149"/>
      <c r="U100" s="149"/>
      <c r="V100" s="150">
        <f t="shared" si="29"/>
        <v>34155954</v>
      </c>
    </row>
    <row r="101" spans="1:22" s="92" customFormat="1" ht="17.25">
      <c r="A101" s="152" t="s">
        <v>477</v>
      </c>
      <c r="B101" s="153" t="s">
        <v>220</v>
      </c>
      <c r="C101" s="154">
        <f>C26+C27+C52+C61+C75+C84+C89+C99</f>
        <v>82635383</v>
      </c>
      <c r="D101" s="154">
        <f>D26+D27+D52+D61+D75+D84+D89+D99</f>
        <v>0</v>
      </c>
      <c r="E101" s="154">
        <f>E26+E27+E52+E61+E75+E84+E89+E99</f>
        <v>13000</v>
      </c>
      <c r="F101" s="155">
        <f t="shared" si="9"/>
        <v>82648383</v>
      </c>
      <c r="G101" s="201">
        <f>G26+G27+G52+G61+G75+G84+G89+G99</f>
        <v>82632649</v>
      </c>
      <c r="H101" s="201">
        <f>H26+H27+H52+H61+H75+H84+H89+H99</f>
        <v>0</v>
      </c>
      <c r="I101" s="201">
        <f>I26+I27+I52+I61+I75+I84+I89+I99</f>
        <v>13000</v>
      </c>
      <c r="J101" s="159">
        <f t="shared" si="26"/>
        <v>82645649</v>
      </c>
      <c r="K101" s="201">
        <f>K26+K27+K52+K61+K75+K84+K89+K99</f>
        <v>86002212</v>
      </c>
      <c r="L101" s="201">
        <f>L26+L27+L52+L61+L75+L84+L89+L99</f>
        <v>0</v>
      </c>
      <c r="M101" s="201">
        <f>M26+M27+M52+M61+M75+M84+M89+M99</f>
        <v>13000</v>
      </c>
      <c r="N101" s="159">
        <f t="shared" si="27"/>
        <v>86015212</v>
      </c>
      <c r="O101" s="201">
        <f>O26+O27+O52+O61+O75+O84+O89+O99</f>
        <v>87988788</v>
      </c>
      <c r="P101" s="201">
        <f>P26+P27+P52+P61+P75+P84+P89+P99</f>
        <v>0</v>
      </c>
      <c r="Q101" s="154">
        <f>Q26+Q27+Q52+Q61+Q75+Q84+Q89+Q99</f>
        <v>13000</v>
      </c>
      <c r="R101" s="156">
        <f t="shared" si="28"/>
        <v>88001788</v>
      </c>
      <c r="S101" s="154">
        <f>S26+S27+S52+S61+S75+S84+S89+S99</f>
        <v>90223136</v>
      </c>
      <c r="T101" s="154">
        <f>T26+T27+T52+T61+T75+T84+T89+T99</f>
        <v>0</v>
      </c>
      <c r="U101" s="154">
        <f>U26+U27+U52+U61+U75+U84+U89+U99</f>
        <v>13000</v>
      </c>
      <c r="V101" s="156">
        <f t="shared" si="29"/>
        <v>90236136</v>
      </c>
    </row>
    <row r="102" spans="1:22">
      <c r="A102" s="13" t="s">
        <v>668</v>
      </c>
      <c r="B102" s="5" t="s">
        <v>221</v>
      </c>
      <c r="C102" s="120">
        <v>0</v>
      </c>
      <c r="D102" s="120">
        <v>0</v>
      </c>
      <c r="E102" s="120">
        <v>0</v>
      </c>
      <c r="F102" s="121">
        <f t="shared" si="9"/>
        <v>0</v>
      </c>
      <c r="G102" s="112">
        <v>0</v>
      </c>
      <c r="H102" s="112">
        <v>0</v>
      </c>
      <c r="I102" s="112">
        <v>0</v>
      </c>
      <c r="J102" s="138">
        <f t="shared" si="26"/>
        <v>0</v>
      </c>
      <c r="K102" s="112">
        <v>0</v>
      </c>
      <c r="L102" s="112">
        <v>0</v>
      </c>
      <c r="M102" s="112">
        <v>0</v>
      </c>
      <c r="N102" s="138">
        <f t="shared" si="27"/>
        <v>0</v>
      </c>
      <c r="O102" s="112">
        <v>0</v>
      </c>
      <c r="P102" s="112">
        <v>0</v>
      </c>
      <c r="Q102" s="120">
        <v>0</v>
      </c>
      <c r="R102" s="121">
        <f t="shared" si="28"/>
        <v>0</v>
      </c>
      <c r="S102" s="120">
        <v>0</v>
      </c>
      <c r="T102" s="120">
        <v>0</v>
      </c>
      <c r="U102" s="120">
        <v>0</v>
      </c>
      <c r="V102" s="121">
        <f t="shared" si="29"/>
        <v>0</v>
      </c>
    </row>
    <row r="103" spans="1:22">
      <c r="A103" s="13" t="s">
        <v>224</v>
      </c>
      <c r="B103" s="5" t="s">
        <v>225</v>
      </c>
      <c r="C103" s="120">
        <v>0</v>
      </c>
      <c r="D103" s="120">
        <v>0</v>
      </c>
      <c r="E103" s="120">
        <v>0</v>
      </c>
      <c r="F103" s="121">
        <f t="shared" si="9"/>
        <v>0</v>
      </c>
      <c r="G103" s="112">
        <v>0</v>
      </c>
      <c r="H103" s="112">
        <v>0</v>
      </c>
      <c r="I103" s="112">
        <v>0</v>
      </c>
      <c r="J103" s="138">
        <f t="shared" si="26"/>
        <v>0</v>
      </c>
      <c r="K103" s="112">
        <v>0</v>
      </c>
      <c r="L103" s="112">
        <v>0</v>
      </c>
      <c r="M103" s="112">
        <v>0</v>
      </c>
      <c r="N103" s="138">
        <f t="shared" si="27"/>
        <v>0</v>
      </c>
      <c r="O103" s="112">
        <v>0</v>
      </c>
      <c r="P103" s="112">
        <v>0</v>
      </c>
      <c r="Q103" s="120">
        <v>0</v>
      </c>
      <c r="R103" s="121">
        <f t="shared" si="28"/>
        <v>0</v>
      </c>
      <c r="S103" s="120">
        <v>0</v>
      </c>
      <c r="T103" s="120">
        <v>0</v>
      </c>
      <c r="U103" s="120">
        <v>0</v>
      </c>
      <c r="V103" s="121">
        <f t="shared" si="29"/>
        <v>0</v>
      </c>
    </row>
    <row r="104" spans="1:22">
      <c r="A104" s="13" t="s">
        <v>471</v>
      </c>
      <c r="B104" s="5" t="s">
        <v>226</v>
      </c>
      <c r="C104" s="120">
        <v>0</v>
      </c>
      <c r="D104" s="120">
        <v>0</v>
      </c>
      <c r="E104" s="120">
        <v>0</v>
      </c>
      <c r="F104" s="121">
        <f t="shared" si="9"/>
        <v>0</v>
      </c>
      <c r="G104" s="112">
        <v>0</v>
      </c>
      <c r="H104" s="112">
        <v>0</v>
      </c>
      <c r="I104" s="112">
        <v>0</v>
      </c>
      <c r="J104" s="138">
        <f t="shared" si="26"/>
        <v>0</v>
      </c>
      <c r="K104" s="112">
        <v>0</v>
      </c>
      <c r="L104" s="112">
        <v>0</v>
      </c>
      <c r="M104" s="112">
        <v>0</v>
      </c>
      <c r="N104" s="138">
        <f t="shared" si="27"/>
        <v>0</v>
      </c>
      <c r="O104" s="112">
        <v>0</v>
      </c>
      <c r="P104" s="112">
        <v>0</v>
      </c>
      <c r="Q104" s="120">
        <v>0</v>
      </c>
      <c r="R104" s="121">
        <f t="shared" si="28"/>
        <v>0</v>
      </c>
      <c r="S104" s="120">
        <v>0</v>
      </c>
      <c r="T104" s="120">
        <v>0</v>
      </c>
      <c r="U104" s="120">
        <v>0</v>
      </c>
      <c r="V104" s="121">
        <f t="shared" si="29"/>
        <v>0</v>
      </c>
    </row>
    <row r="105" spans="1:22" s="92" customFormat="1">
      <c r="A105" s="15" t="s">
        <v>435</v>
      </c>
      <c r="B105" s="7" t="s">
        <v>228</v>
      </c>
      <c r="C105" s="122">
        <f>SUM(C102:C104)</f>
        <v>0</v>
      </c>
      <c r="D105" s="122">
        <f>SUM(D102:D104)</f>
        <v>0</v>
      </c>
      <c r="E105" s="122">
        <f>SUM(E102:E104)</f>
        <v>0</v>
      </c>
      <c r="F105" s="93">
        <f t="shared" si="9"/>
        <v>0</v>
      </c>
      <c r="G105" s="132">
        <f>SUM(G102:G104)</f>
        <v>0</v>
      </c>
      <c r="H105" s="132">
        <f>SUM(H102:H104)</f>
        <v>0</v>
      </c>
      <c r="I105" s="132">
        <f>SUM(I102:I104)</f>
        <v>0</v>
      </c>
      <c r="J105" s="132">
        <f t="shared" si="26"/>
        <v>0</v>
      </c>
      <c r="K105" s="132">
        <f>SUM(K102:K104)</f>
        <v>0</v>
      </c>
      <c r="L105" s="132">
        <f>SUM(L102:L104)</f>
        <v>0</v>
      </c>
      <c r="M105" s="132">
        <f>SUM(M102:M104)</f>
        <v>0</v>
      </c>
      <c r="N105" s="132">
        <f t="shared" si="27"/>
        <v>0</v>
      </c>
      <c r="O105" s="132">
        <f>SUM(O102:O104)</f>
        <v>0</v>
      </c>
      <c r="P105" s="132">
        <f>SUM(P102:P104)</f>
        <v>0</v>
      </c>
      <c r="Q105" s="93">
        <f>SUM(Q102:Q104)</f>
        <v>0</v>
      </c>
      <c r="R105" s="93">
        <f t="shared" si="28"/>
        <v>0</v>
      </c>
      <c r="S105" s="93">
        <f>SUM(S102:S104)</f>
        <v>0</v>
      </c>
      <c r="T105" s="93">
        <f>SUM(T102:T104)</f>
        <v>0</v>
      </c>
      <c r="U105" s="93">
        <f>SUM(U102:U104)</f>
        <v>0</v>
      </c>
      <c r="V105" s="93">
        <f t="shared" si="29"/>
        <v>0</v>
      </c>
    </row>
    <row r="106" spans="1:22">
      <c r="A106" s="34" t="s">
        <v>472</v>
      </c>
      <c r="B106" s="5" t="s">
        <v>229</v>
      </c>
      <c r="C106" s="120">
        <v>0</v>
      </c>
      <c r="D106" s="120">
        <v>0</v>
      </c>
      <c r="E106" s="120">
        <v>0</v>
      </c>
      <c r="F106" s="121">
        <f t="shared" si="9"/>
        <v>0</v>
      </c>
      <c r="G106" s="112">
        <v>0</v>
      </c>
      <c r="H106" s="112">
        <v>0</v>
      </c>
      <c r="I106" s="112">
        <v>0</v>
      </c>
      <c r="J106" s="138">
        <f t="shared" si="26"/>
        <v>0</v>
      </c>
      <c r="K106" s="112">
        <v>0</v>
      </c>
      <c r="L106" s="112">
        <v>0</v>
      </c>
      <c r="M106" s="112">
        <v>0</v>
      </c>
      <c r="N106" s="138">
        <f t="shared" si="27"/>
        <v>0</v>
      </c>
      <c r="O106" s="112">
        <v>0</v>
      </c>
      <c r="P106" s="112">
        <v>0</v>
      </c>
      <c r="Q106" s="120">
        <v>0</v>
      </c>
      <c r="R106" s="121">
        <f t="shared" si="28"/>
        <v>0</v>
      </c>
      <c r="S106" s="120">
        <v>0</v>
      </c>
      <c r="T106" s="120">
        <v>0</v>
      </c>
      <c r="U106" s="120">
        <v>0</v>
      </c>
      <c r="V106" s="121">
        <f t="shared" si="29"/>
        <v>0</v>
      </c>
    </row>
    <row r="107" spans="1:22">
      <c r="A107" s="34" t="s">
        <v>441</v>
      </c>
      <c r="B107" s="5" t="s">
        <v>232</v>
      </c>
      <c r="C107" s="120">
        <v>0</v>
      </c>
      <c r="D107" s="120">
        <v>0</v>
      </c>
      <c r="E107" s="120">
        <v>0</v>
      </c>
      <c r="F107" s="121">
        <f t="shared" si="9"/>
        <v>0</v>
      </c>
      <c r="G107" s="112">
        <v>0</v>
      </c>
      <c r="H107" s="112">
        <v>0</v>
      </c>
      <c r="I107" s="112">
        <v>0</v>
      </c>
      <c r="J107" s="138">
        <f t="shared" si="26"/>
        <v>0</v>
      </c>
      <c r="K107" s="112">
        <v>0</v>
      </c>
      <c r="L107" s="112">
        <v>0</v>
      </c>
      <c r="M107" s="112">
        <v>0</v>
      </c>
      <c r="N107" s="138">
        <f t="shared" si="27"/>
        <v>0</v>
      </c>
      <c r="O107" s="112">
        <v>0</v>
      </c>
      <c r="P107" s="112">
        <v>0</v>
      </c>
      <c r="Q107" s="120">
        <v>0</v>
      </c>
      <c r="R107" s="121">
        <f t="shared" si="28"/>
        <v>0</v>
      </c>
      <c r="S107" s="120">
        <v>0</v>
      </c>
      <c r="T107" s="120">
        <v>0</v>
      </c>
      <c r="U107" s="120">
        <v>0</v>
      </c>
      <c r="V107" s="121">
        <f t="shared" si="29"/>
        <v>0</v>
      </c>
    </row>
    <row r="108" spans="1:22">
      <c r="A108" s="13" t="s">
        <v>233</v>
      </c>
      <c r="B108" s="5" t="s">
        <v>234</v>
      </c>
      <c r="C108" s="120">
        <v>0</v>
      </c>
      <c r="D108" s="120">
        <v>0</v>
      </c>
      <c r="E108" s="120">
        <v>0</v>
      </c>
      <c r="F108" s="121">
        <f t="shared" si="9"/>
        <v>0</v>
      </c>
      <c r="G108" s="112">
        <v>0</v>
      </c>
      <c r="H108" s="112">
        <v>0</v>
      </c>
      <c r="I108" s="112">
        <v>0</v>
      </c>
      <c r="J108" s="138">
        <f t="shared" si="26"/>
        <v>0</v>
      </c>
      <c r="K108" s="112">
        <v>0</v>
      </c>
      <c r="L108" s="112">
        <v>0</v>
      </c>
      <c r="M108" s="112">
        <v>0</v>
      </c>
      <c r="N108" s="138">
        <f t="shared" si="27"/>
        <v>0</v>
      </c>
      <c r="O108" s="112">
        <v>0</v>
      </c>
      <c r="P108" s="112">
        <v>0</v>
      </c>
      <c r="Q108" s="120">
        <v>0</v>
      </c>
      <c r="R108" s="121">
        <f t="shared" si="28"/>
        <v>0</v>
      </c>
      <c r="S108" s="120">
        <v>0</v>
      </c>
      <c r="T108" s="120">
        <v>0</v>
      </c>
      <c r="U108" s="120">
        <v>0</v>
      </c>
      <c r="V108" s="121">
        <f t="shared" si="29"/>
        <v>0</v>
      </c>
    </row>
    <row r="109" spans="1:22">
      <c r="A109" s="13" t="s">
        <v>473</v>
      </c>
      <c r="B109" s="5" t="s">
        <v>235</v>
      </c>
      <c r="C109" s="120">
        <v>0</v>
      </c>
      <c r="D109" s="120">
        <v>0</v>
      </c>
      <c r="E109" s="120">
        <v>0</v>
      </c>
      <c r="F109" s="121">
        <f t="shared" si="9"/>
        <v>0</v>
      </c>
      <c r="G109" s="112">
        <v>0</v>
      </c>
      <c r="H109" s="112">
        <v>0</v>
      </c>
      <c r="I109" s="112">
        <v>0</v>
      </c>
      <c r="J109" s="138">
        <f t="shared" si="26"/>
        <v>0</v>
      </c>
      <c r="K109" s="112">
        <v>0</v>
      </c>
      <c r="L109" s="112">
        <v>0</v>
      </c>
      <c r="M109" s="112">
        <v>0</v>
      </c>
      <c r="N109" s="138">
        <f t="shared" si="27"/>
        <v>0</v>
      </c>
      <c r="O109" s="112">
        <v>0</v>
      </c>
      <c r="P109" s="112">
        <v>0</v>
      </c>
      <c r="Q109" s="120">
        <v>0</v>
      </c>
      <c r="R109" s="121">
        <f t="shared" si="28"/>
        <v>0</v>
      </c>
      <c r="S109" s="120">
        <v>0</v>
      </c>
      <c r="T109" s="120">
        <v>0</v>
      </c>
      <c r="U109" s="120">
        <v>0</v>
      </c>
      <c r="V109" s="121">
        <f t="shared" si="29"/>
        <v>0</v>
      </c>
    </row>
    <row r="110" spans="1:22" s="92" customFormat="1">
      <c r="A110" s="14" t="s">
        <v>438</v>
      </c>
      <c r="B110" s="7" t="s">
        <v>236</v>
      </c>
      <c r="C110" s="122">
        <f>SUM(C106:C109)</f>
        <v>0</v>
      </c>
      <c r="D110" s="122">
        <f>SUM(D106:D109)</f>
        <v>0</v>
      </c>
      <c r="E110" s="122">
        <f>SUM(E106:E109)</f>
        <v>0</v>
      </c>
      <c r="F110" s="93">
        <f t="shared" si="9"/>
        <v>0</v>
      </c>
      <c r="G110" s="132">
        <f>SUM(G106:G109)</f>
        <v>0</v>
      </c>
      <c r="H110" s="132">
        <f>SUM(H106:H109)</f>
        <v>0</v>
      </c>
      <c r="I110" s="132">
        <f>SUM(I106:I109)</f>
        <v>0</v>
      </c>
      <c r="J110" s="132">
        <f t="shared" si="26"/>
        <v>0</v>
      </c>
      <c r="K110" s="132">
        <f>SUM(K106:K109)</f>
        <v>0</v>
      </c>
      <c r="L110" s="132">
        <f>SUM(L106:L109)</f>
        <v>0</v>
      </c>
      <c r="M110" s="132">
        <f>SUM(M106:M109)</f>
        <v>0</v>
      </c>
      <c r="N110" s="132">
        <f t="shared" si="27"/>
        <v>0</v>
      </c>
      <c r="O110" s="132">
        <f>SUM(O106:O109)</f>
        <v>0</v>
      </c>
      <c r="P110" s="132">
        <f>SUM(P106:P109)</f>
        <v>0</v>
      </c>
      <c r="Q110" s="93">
        <f>SUM(Q106:Q109)</f>
        <v>0</v>
      </c>
      <c r="R110" s="93">
        <f t="shared" si="28"/>
        <v>0</v>
      </c>
      <c r="S110" s="93">
        <f>SUM(S106:S109)</f>
        <v>0</v>
      </c>
      <c r="T110" s="93">
        <f>SUM(T106:T109)</f>
        <v>0</v>
      </c>
      <c r="U110" s="93">
        <f>SUM(U106:U109)</f>
        <v>0</v>
      </c>
      <c r="V110" s="93">
        <f t="shared" si="29"/>
        <v>0</v>
      </c>
    </row>
    <row r="111" spans="1:22" s="92" customFormat="1">
      <c r="A111" s="14" t="s">
        <v>237</v>
      </c>
      <c r="B111" s="7" t="s">
        <v>238</v>
      </c>
      <c r="C111" s="122">
        <v>0</v>
      </c>
      <c r="D111" s="122">
        <v>0</v>
      </c>
      <c r="E111" s="122">
        <v>0</v>
      </c>
      <c r="F111" s="93">
        <f t="shared" si="9"/>
        <v>0</v>
      </c>
      <c r="G111" s="132">
        <v>0</v>
      </c>
      <c r="H111" s="132">
        <v>0</v>
      </c>
      <c r="I111" s="132">
        <v>0</v>
      </c>
      <c r="J111" s="132">
        <f t="shared" si="26"/>
        <v>0</v>
      </c>
      <c r="K111" s="132">
        <v>0</v>
      </c>
      <c r="L111" s="132">
        <v>0</v>
      </c>
      <c r="M111" s="132">
        <v>0</v>
      </c>
      <c r="N111" s="132">
        <f t="shared" si="27"/>
        <v>0</v>
      </c>
      <c r="O111" s="132">
        <v>0</v>
      </c>
      <c r="P111" s="132">
        <v>0</v>
      </c>
      <c r="Q111" s="93">
        <v>0</v>
      </c>
      <c r="R111" s="93">
        <f t="shared" si="28"/>
        <v>0</v>
      </c>
      <c r="S111" s="93">
        <v>0</v>
      </c>
      <c r="T111" s="93">
        <v>0</v>
      </c>
      <c r="U111" s="93">
        <v>0</v>
      </c>
      <c r="V111" s="93">
        <f t="shared" si="29"/>
        <v>0</v>
      </c>
    </row>
    <row r="112" spans="1:22" s="92" customFormat="1">
      <c r="A112" s="14" t="s">
        <v>239</v>
      </c>
      <c r="B112" s="7" t="s">
        <v>240</v>
      </c>
      <c r="C112" s="122">
        <v>1252636</v>
      </c>
      <c r="D112" s="122">
        <v>0</v>
      </c>
      <c r="E112" s="122">
        <v>0</v>
      </c>
      <c r="F112" s="93">
        <f t="shared" si="9"/>
        <v>1252636</v>
      </c>
      <c r="G112" s="132">
        <v>1252636</v>
      </c>
      <c r="H112" s="132">
        <v>0</v>
      </c>
      <c r="I112" s="132">
        <v>0</v>
      </c>
      <c r="J112" s="132">
        <f t="shared" si="26"/>
        <v>1252636</v>
      </c>
      <c r="K112" s="132">
        <v>1252636</v>
      </c>
      <c r="L112" s="132">
        <v>0</v>
      </c>
      <c r="M112" s="132">
        <v>0</v>
      </c>
      <c r="N112" s="132">
        <f t="shared" si="27"/>
        <v>1252636</v>
      </c>
      <c r="O112" s="132">
        <v>1252636</v>
      </c>
      <c r="P112" s="132">
        <v>0</v>
      </c>
      <c r="Q112" s="93">
        <v>0</v>
      </c>
      <c r="R112" s="93">
        <f t="shared" si="28"/>
        <v>1252636</v>
      </c>
      <c r="S112" s="93">
        <v>1252636</v>
      </c>
      <c r="T112" s="93">
        <v>0</v>
      </c>
      <c r="U112" s="93">
        <v>0</v>
      </c>
      <c r="V112" s="93">
        <f t="shared" si="29"/>
        <v>1252636</v>
      </c>
    </row>
    <row r="113" spans="1:22" s="92" customFormat="1">
      <c r="A113" s="14" t="s">
        <v>241</v>
      </c>
      <c r="B113" s="7" t="s">
        <v>242</v>
      </c>
      <c r="C113" s="122">
        <v>17804227</v>
      </c>
      <c r="D113" s="122">
        <f>SUM(D111:D112)</f>
        <v>0</v>
      </c>
      <c r="E113" s="122">
        <f>SUM(E111:E112)</f>
        <v>0</v>
      </c>
      <c r="F113" s="93">
        <f t="shared" si="9"/>
        <v>17804227</v>
      </c>
      <c r="G113" s="132">
        <v>17807227</v>
      </c>
      <c r="H113" s="132">
        <f>SUM(H111:H112)</f>
        <v>0</v>
      </c>
      <c r="I113" s="132">
        <f>SUM(I111:I112)</f>
        <v>0</v>
      </c>
      <c r="J113" s="132">
        <f t="shared" si="26"/>
        <v>17807227</v>
      </c>
      <c r="K113" s="132">
        <v>15975493</v>
      </c>
      <c r="L113" s="132">
        <f>SUM(L111:L112)</f>
        <v>0</v>
      </c>
      <c r="M113" s="132">
        <f>SUM(M111:M112)</f>
        <v>0</v>
      </c>
      <c r="N113" s="132">
        <f t="shared" si="27"/>
        <v>15975493</v>
      </c>
      <c r="O113" s="132">
        <v>15975493</v>
      </c>
      <c r="P113" s="132">
        <f>SUM(P111:P112)</f>
        <v>0</v>
      </c>
      <c r="Q113" s="132">
        <f>SUM(Q111:Q112)</f>
        <v>0</v>
      </c>
      <c r="R113" s="132">
        <f t="shared" si="28"/>
        <v>15975493</v>
      </c>
      <c r="S113" s="132">
        <v>15975493</v>
      </c>
      <c r="T113" s="132">
        <f>SUM(T111:T112)</f>
        <v>0</v>
      </c>
      <c r="U113" s="132">
        <f>SUM(U111:U112)</f>
        <v>0</v>
      </c>
      <c r="V113" s="132">
        <f t="shared" si="29"/>
        <v>15975493</v>
      </c>
    </row>
    <row r="114" spans="1:22" s="92" customFormat="1">
      <c r="A114" s="14" t="s">
        <v>243</v>
      </c>
      <c r="B114" s="7" t="s">
        <v>244</v>
      </c>
      <c r="C114" s="132">
        <v>0</v>
      </c>
      <c r="D114" s="132">
        <v>0</v>
      </c>
      <c r="E114" s="132">
        <v>0</v>
      </c>
      <c r="F114" s="93">
        <f t="shared" si="9"/>
        <v>0</v>
      </c>
      <c r="G114" s="132">
        <v>0</v>
      </c>
      <c r="H114" s="132">
        <v>0</v>
      </c>
      <c r="I114" s="132">
        <v>0</v>
      </c>
      <c r="J114" s="132">
        <f t="shared" si="26"/>
        <v>0</v>
      </c>
      <c r="K114" s="132">
        <v>0</v>
      </c>
      <c r="L114" s="132">
        <v>0</v>
      </c>
      <c r="M114" s="132">
        <v>0</v>
      </c>
      <c r="N114" s="132">
        <f t="shared" si="27"/>
        <v>0</v>
      </c>
      <c r="O114" s="132">
        <v>0</v>
      </c>
      <c r="P114" s="132">
        <v>0</v>
      </c>
      <c r="Q114" s="132">
        <v>0</v>
      </c>
      <c r="R114" s="93">
        <f t="shared" si="28"/>
        <v>0</v>
      </c>
      <c r="S114" s="132">
        <v>0</v>
      </c>
      <c r="T114" s="132">
        <v>0</v>
      </c>
      <c r="U114" s="132">
        <v>0</v>
      </c>
      <c r="V114" s="93">
        <f t="shared" si="29"/>
        <v>0</v>
      </c>
    </row>
    <row r="115" spans="1:22" s="92" customFormat="1">
      <c r="A115" s="14" t="s">
        <v>245</v>
      </c>
      <c r="B115" s="7" t="s">
        <v>246</v>
      </c>
      <c r="C115" s="132">
        <v>0</v>
      </c>
      <c r="D115" s="132">
        <v>0</v>
      </c>
      <c r="E115" s="132">
        <v>0</v>
      </c>
      <c r="F115" s="93">
        <f t="shared" si="9"/>
        <v>0</v>
      </c>
      <c r="G115" s="132">
        <v>0</v>
      </c>
      <c r="H115" s="132">
        <v>0</v>
      </c>
      <c r="I115" s="132">
        <v>0</v>
      </c>
      <c r="J115" s="132">
        <f t="shared" si="26"/>
        <v>0</v>
      </c>
      <c r="K115" s="132">
        <v>0</v>
      </c>
      <c r="L115" s="132">
        <v>0</v>
      </c>
      <c r="M115" s="132">
        <v>0</v>
      </c>
      <c r="N115" s="132">
        <f t="shared" si="27"/>
        <v>0</v>
      </c>
      <c r="O115" s="132">
        <v>0</v>
      </c>
      <c r="P115" s="132">
        <v>0</v>
      </c>
      <c r="Q115" s="132">
        <v>0</v>
      </c>
      <c r="R115" s="93">
        <f t="shared" si="28"/>
        <v>0</v>
      </c>
      <c r="S115" s="132">
        <v>0</v>
      </c>
      <c r="T115" s="132">
        <v>0</v>
      </c>
      <c r="U115" s="132">
        <v>0</v>
      </c>
      <c r="V115" s="93">
        <f t="shared" si="29"/>
        <v>0</v>
      </c>
    </row>
    <row r="116" spans="1:22" s="92" customFormat="1">
      <c r="A116" s="14" t="s">
        <v>247</v>
      </c>
      <c r="B116" s="7" t="s">
        <v>248</v>
      </c>
      <c r="C116" s="132">
        <v>0</v>
      </c>
      <c r="D116" s="132">
        <v>0</v>
      </c>
      <c r="E116" s="132">
        <v>0</v>
      </c>
      <c r="F116" s="93">
        <f t="shared" si="9"/>
        <v>0</v>
      </c>
      <c r="G116" s="132">
        <v>0</v>
      </c>
      <c r="H116" s="132">
        <v>0</v>
      </c>
      <c r="I116" s="132">
        <v>0</v>
      </c>
      <c r="J116" s="132">
        <f t="shared" si="26"/>
        <v>0</v>
      </c>
      <c r="K116" s="132">
        <v>0</v>
      </c>
      <c r="L116" s="132">
        <v>0</v>
      </c>
      <c r="M116" s="132">
        <v>0</v>
      </c>
      <c r="N116" s="132">
        <f t="shared" si="27"/>
        <v>0</v>
      </c>
      <c r="O116" s="132">
        <v>0</v>
      </c>
      <c r="P116" s="132">
        <v>0</v>
      </c>
      <c r="Q116" s="132">
        <v>0</v>
      </c>
      <c r="R116" s="93">
        <f t="shared" si="28"/>
        <v>0</v>
      </c>
      <c r="S116" s="132">
        <v>0</v>
      </c>
      <c r="T116" s="132">
        <v>0</v>
      </c>
      <c r="U116" s="132">
        <v>0</v>
      </c>
      <c r="V116" s="93">
        <f t="shared" si="29"/>
        <v>0</v>
      </c>
    </row>
    <row r="117" spans="1:22" s="92" customFormat="1" ht="15.75">
      <c r="A117" s="35" t="s">
        <v>439</v>
      </c>
      <c r="B117" s="36" t="s">
        <v>249</v>
      </c>
      <c r="C117" s="133">
        <f>C105+C110+C111+C112+C113+C114+C115+C116</f>
        <v>19056863</v>
      </c>
      <c r="D117" s="133">
        <f>D105+D110+D111+D112+D113+D114+D115+D116</f>
        <v>0</v>
      </c>
      <c r="E117" s="133">
        <f>E105+E110+E111+E112+E113+E114+E115+E116</f>
        <v>0</v>
      </c>
      <c r="F117" s="133">
        <f t="shared" si="9"/>
        <v>19056863</v>
      </c>
      <c r="G117" s="133">
        <f>G105+G110+G111+G112+G113+G114+G115+G116</f>
        <v>19059863</v>
      </c>
      <c r="H117" s="133">
        <f>H105+H110+H111+H112+H113+H114+H115+H116</f>
        <v>0</v>
      </c>
      <c r="I117" s="133">
        <f>I105+I110+I111+I112+I113+I114+I115+I116</f>
        <v>0</v>
      </c>
      <c r="J117" s="133">
        <f t="shared" si="26"/>
        <v>19059863</v>
      </c>
      <c r="K117" s="133">
        <f>K105+K110+K111+K112+K113+K114+K115+K116</f>
        <v>17228129</v>
      </c>
      <c r="L117" s="133">
        <f>L105+L110+L111+L112+L113+L114+L115+L116</f>
        <v>0</v>
      </c>
      <c r="M117" s="133">
        <f>M105+M110+M111+M112+M113+M114+M115+M116</f>
        <v>0</v>
      </c>
      <c r="N117" s="133">
        <f t="shared" si="27"/>
        <v>17228129</v>
      </c>
      <c r="O117" s="133">
        <f>O105+O110+O111+O112+O113+O114+O115+O116</f>
        <v>17228129</v>
      </c>
      <c r="P117" s="133">
        <f>P105+P110+P111+P112+P113+P114+P115+P116</f>
        <v>0</v>
      </c>
      <c r="Q117" s="133">
        <f>Q105+Q110+Q111+Q112+Q113+Q114+Q115+Q116</f>
        <v>0</v>
      </c>
      <c r="R117" s="133">
        <f t="shared" si="28"/>
        <v>17228129</v>
      </c>
      <c r="S117" s="133">
        <f>S105+S110+S111+S112+S113+S114+S115+S116</f>
        <v>17228129</v>
      </c>
      <c r="T117" s="133">
        <f>T105+T110+T111+T112+T113+T114+T115+T116</f>
        <v>0</v>
      </c>
      <c r="U117" s="133">
        <f>U105+U110+U111+U112+U113+U114+U115+U116</f>
        <v>0</v>
      </c>
      <c r="V117" s="133">
        <f t="shared" si="29"/>
        <v>17228129</v>
      </c>
    </row>
    <row r="118" spans="1:22">
      <c r="A118" s="34" t="s">
        <v>250</v>
      </c>
      <c r="B118" s="5" t="s">
        <v>251</v>
      </c>
      <c r="C118" s="120">
        <v>0</v>
      </c>
      <c r="D118" s="120">
        <v>0</v>
      </c>
      <c r="E118" s="120">
        <v>0</v>
      </c>
      <c r="F118" s="121">
        <f t="shared" si="9"/>
        <v>0</v>
      </c>
      <c r="G118" s="112">
        <v>0</v>
      </c>
      <c r="H118" s="112">
        <v>0</v>
      </c>
      <c r="I118" s="112">
        <v>0</v>
      </c>
      <c r="J118" s="138">
        <f t="shared" si="26"/>
        <v>0</v>
      </c>
      <c r="K118" s="112">
        <v>0</v>
      </c>
      <c r="L118" s="112">
        <v>0</v>
      </c>
      <c r="M118" s="112">
        <v>0</v>
      </c>
      <c r="N118" s="138">
        <f t="shared" si="27"/>
        <v>0</v>
      </c>
      <c r="O118" s="112">
        <v>0</v>
      </c>
      <c r="P118" s="112">
        <v>0</v>
      </c>
      <c r="Q118" s="120">
        <v>0</v>
      </c>
      <c r="R118" s="121">
        <f t="shared" si="28"/>
        <v>0</v>
      </c>
      <c r="S118" s="120">
        <v>0</v>
      </c>
      <c r="T118" s="120">
        <v>0</v>
      </c>
      <c r="U118" s="120">
        <v>0</v>
      </c>
      <c r="V118" s="121">
        <f t="shared" si="29"/>
        <v>0</v>
      </c>
    </row>
    <row r="119" spans="1:22">
      <c r="A119" s="13" t="s">
        <v>252</v>
      </c>
      <c r="B119" s="5" t="s">
        <v>253</v>
      </c>
      <c r="C119" s="120">
        <v>0</v>
      </c>
      <c r="D119" s="120">
        <v>0</v>
      </c>
      <c r="E119" s="120">
        <v>0</v>
      </c>
      <c r="F119" s="121">
        <f t="shared" si="9"/>
        <v>0</v>
      </c>
      <c r="G119" s="112">
        <v>0</v>
      </c>
      <c r="H119" s="112">
        <v>0</v>
      </c>
      <c r="I119" s="112">
        <v>0</v>
      </c>
      <c r="J119" s="138">
        <f t="shared" si="26"/>
        <v>0</v>
      </c>
      <c r="K119" s="112">
        <v>0</v>
      </c>
      <c r="L119" s="112">
        <v>0</v>
      </c>
      <c r="M119" s="112">
        <v>0</v>
      </c>
      <c r="N119" s="138">
        <f t="shared" si="27"/>
        <v>0</v>
      </c>
      <c r="O119" s="112">
        <v>0</v>
      </c>
      <c r="P119" s="112">
        <v>0</v>
      </c>
      <c r="Q119" s="120">
        <v>0</v>
      </c>
      <c r="R119" s="121">
        <f t="shared" si="28"/>
        <v>0</v>
      </c>
      <c r="S119" s="120">
        <v>0</v>
      </c>
      <c r="T119" s="120">
        <v>0</v>
      </c>
      <c r="U119" s="120">
        <v>0</v>
      </c>
      <c r="V119" s="121">
        <f t="shared" si="29"/>
        <v>0</v>
      </c>
    </row>
    <row r="120" spans="1:22">
      <c r="A120" s="34" t="s">
        <v>474</v>
      </c>
      <c r="B120" s="5" t="s">
        <v>254</v>
      </c>
      <c r="C120" s="120">
        <v>0</v>
      </c>
      <c r="D120" s="120">
        <v>0</v>
      </c>
      <c r="E120" s="120">
        <v>0</v>
      </c>
      <c r="F120" s="121">
        <f t="shared" si="9"/>
        <v>0</v>
      </c>
      <c r="G120" s="112">
        <v>0</v>
      </c>
      <c r="H120" s="112">
        <v>0</v>
      </c>
      <c r="I120" s="112">
        <v>0</v>
      </c>
      <c r="J120" s="138">
        <f t="shared" si="26"/>
        <v>0</v>
      </c>
      <c r="K120" s="112">
        <v>0</v>
      </c>
      <c r="L120" s="112">
        <v>0</v>
      </c>
      <c r="M120" s="112">
        <v>0</v>
      </c>
      <c r="N120" s="138">
        <f t="shared" si="27"/>
        <v>0</v>
      </c>
      <c r="O120" s="112">
        <v>0</v>
      </c>
      <c r="P120" s="112">
        <v>0</v>
      </c>
      <c r="Q120" s="120">
        <v>0</v>
      </c>
      <c r="R120" s="121">
        <f t="shared" si="28"/>
        <v>0</v>
      </c>
      <c r="S120" s="120">
        <v>0</v>
      </c>
      <c r="T120" s="120">
        <v>0</v>
      </c>
      <c r="U120" s="120">
        <v>0</v>
      </c>
      <c r="V120" s="121">
        <f t="shared" si="29"/>
        <v>0</v>
      </c>
    </row>
    <row r="121" spans="1:22">
      <c r="A121" s="34" t="s">
        <v>444</v>
      </c>
      <c r="B121" s="5" t="s">
        <v>255</v>
      </c>
      <c r="C121" s="120">
        <v>0</v>
      </c>
      <c r="D121" s="120">
        <v>0</v>
      </c>
      <c r="E121" s="120">
        <v>0</v>
      </c>
      <c r="F121" s="121">
        <f t="shared" si="9"/>
        <v>0</v>
      </c>
      <c r="G121" s="112">
        <v>0</v>
      </c>
      <c r="H121" s="112">
        <v>0</v>
      </c>
      <c r="I121" s="112">
        <v>0</v>
      </c>
      <c r="J121" s="138">
        <f t="shared" si="26"/>
        <v>0</v>
      </c>
      <c r="K121" s="112">
        <v>0</v>
      </c>
      <c r="L121" s="112">
        <v>0</v>
      </c>
      <c r="M121" s="112">
        <v>0</v>
      </c>
      <c r="N121" s="138">
        <f t="shared" si="27"/>
        <v>0</v>
      </c>
      <c r="O121" s="112">
        <v>0</v>
      </c>
      <c r="P121" s="112">
        <v>0</v>
      </c>
      <c r="Q121" s="120">
        <v>0</v>
      </c>
      <c r="R121" s="121">
        <f t="shared" si="28"/>
        <v>0</v>
      </c>
      <c r="S121" s="120">
        <v>0</v>
      </c>
      <c r="T121" s="120">
        <v>0</v>
      </c>
      <c r="U121" s="120">
        <v>0</v>
      </c>
      <c r="V121" s="121">
        <f t="shared" si="29"/>
        <v>0</v>
      </c>
    </row>
    <row r="122" spans="1:22" s="92" customFormat="1">
      <c r="A122" s="35" t="s">
        <v>445</v>
      </c>
      <c r="B122" s="36" t="s">
        <v>259</v>
      </c>
      <c r="C122" s="122">
        <f>SUM(C118:C121)</f>
        <v>0</v>
      </c>
      <c r="D122" s="122">
        <f>SUM(D118:D121)</f>
        <v>0</v>
      </c>
      <c r="E122" s="122">
        <f>SUM(E118:E121)</f>
        <v>0</v>
      </c>
      <c r="F122" s="93">
        <f t="shared" si="9"/>
        <v>0</v>
      </c>
      <c r="G122" s="93">
        <f>SUM(G118:G121)</f>
        <v>0</v>
      </c>
      <c r="H122" s="93">
        <f>SUM(H118:H121)</f>
        <v>0</v>
      </c>
      <c r="I122" s="93">
        <f>SUM(I118:I121)</f>
        <v>0</v>
      </c>
      <c r="J122" s="93">
        <f t="shared" si="26"/>
        <v>0</v>
      </c>
      <c r="K122" s="93">
        <f>SUM(K118:K121)</f>
        <v>0</v>
      </c>
      <c r="L122" s="93">
        <f>SUM(L118:L121)</f>
        <v>0</v>
      </c>
      <c r="M122" s="93">
        <f>SUM(M118:M121)</f>
        <v>0</v>
      </c>
      <c r="N122" s="93">
        <f t="shared" si="27"/>
        <v>0</v>
      </c>
      <c r="O122" s="93">
        <f>SUM(O118:O121)</f>
        <v>0</v>
      </c>
      <c r="P122" s="93">
        <f>SUM(P118:P121)</f>
        <v>0</v>
      </c>
      <c r="Q122" s="93">
        <f>SUM(Q118:Q121)</f>
        <v>0</v>
      </c>
      <c r="R122" s="93">
        <f t="shared" si="28"/>
        <v>0</v>
      </c>
      <c r="S122" s="93">
        <f>SUM(S118:S121)</f>
        <v>0</v>
      </c>
      <c r="T122" s="93">
        <f>SUM(T118:T121)</f>
        <v>0</v>
      </c>
      <c r="U122" s="93">
        <f>SUM(U118:U121)</f>
        <v>0</v>
      </c>
      <c r="V122" s="93">
        <f t="shared" si="29"/>
        <v>0</v>
      </c>
    </row>
    <row r="123" spans="1:22">
      <c r="A123" s="13" t="s">
        <v>260</v>
      </c>
      <c r="B123" s="5" t="s">
        <v>261</v>
      </c>
      <c r="C123" s="120">
        <v>0</v>
      </c>
      <c r="D123" s="120">
        <v>0</v>
      </c>
      <c r="E123" s="120">
        <v>0</v>
      </c>
      <c r="F123" s="121">
        <f t="shared" si="9"/>
        <v>0</v>
      </c>
      <c r="G123" s="120">
        <v>0</v>
      </c>
      <c r="H123" s="120">
        <v>0</v>
      </c>
      <c r="I123" s="120">
        <v>0</v>
      </c>
      <c r="J123" s="121">
        <f t="shared" si="26"/>
        <v>0</v>
      </c>
      <c r="K123" s="120">
        <v>0</v>
      </c>
      <c r="L123" s="120">
        <v>0</v>
      </c>
      <c r="M123" s="120">
        <v>0</v>
      </c>
      <c r="N123" s="121">
        <f t="shared" si="27"/>
        <v>0</v>
      </c>
      <c r="O123" s="120">
        <v>0</v>
      </c>
      <c r="P123" s="120">
        <v>0</v>
      </c>
      <c r="Q123" s="120">
        <v>0</v>
      </c>
      <c r="R123" s="121">
        <f t="shared" si="28"/>
        <v>0</v>
      </c>
      <c r="S123" s="120">
        <v>0</v>
      </c>
      <c r="T123" s="120">
        <v>0</v>
      </c>
      <c r="U123" s="120">
        <v>0</v>
      </c>
      <c r="V123" s="121">
        <f t="shared" si="29"/>
        <v>0</v>
      </c>
    </row>
    <row r="124" spans="1:22" s="92" customFormat="1" ht="15.75">
      <c r="A124" s="157" t="s">
        <v>478</v>
      </c>
      <c r="B124" s="158" t="s">
        <v>262</v>
      </c>
      <c r="C124" s="159">
        <f>C117+C122+C123</f>
        <v>19056863</v>
      </c>
      <c r="D124" s="159">
        <f>D117+D122+D123</f>
        <v>0</v>
      </c>
      <c r="E124" s="159">
        <f>E117+E122+E123</f>
        <v>0</v>
      </c>
      <c r="F124" s="159">
        <f t="shared" si="9"/>
        <v>19056863</v>
      </c>
      <c r="G124" s="159">
        <f>G117+G122+G123</f>
        <v>19059863</v>
      </c>
      <c r="H124" s="159">
        <f>H117+H122+H123</f>
        <v>0</v>
      </c>
      <c r="I124" s="159">
        <f>I117+I122+I123</f>
        <v>0</v>
      </c>
      <c r="J124" s="159">
        <f t="shared" si="26"/>
        <v>19059863</v>
      </c>
      <c r="K124" s="159">
        <f>K117+K122+K123</f>
        <v>17228129</v>
      </c>
      <c r="L124" s="159">
        <f>L117+L122+L123</f>
        <v>0</v>
      </c>
      <c r="M124" s="159">
        <f>M117+M122+M123</f>
        <v>0</v>
      </c>
      <c r="N124" s="159">
        <f t="shared" si="27"/>
        <v>17228129</v>
      </c>
      <c r="O124" s="159">
        <f>O117+O122+O123</f>
        <v>17228129</v>
      </c>
      <c r="P124" s="159">
        <f>P117+P122+P123</f>
        <v>0</v>
      </c>
      <c r="Q124" s="159">
        <f>Q117+Q122+Q123</f>
        <v>0</v>
      </c>
      <c r="R124" s="159">
        <f t="shared" si="28"/>
        <v>17228129</v>
      </c>
      <c r="S124" s="159">
        <f>S117+S122+S123</f>
        <v>17228129</v>
      </c>
      <c r="T124" s="159">
        <f>T117+T122+T123</f>
        <v>0</v>
      </c>
      <c r="U124" s="159">
        <f>U117+U122+U123</f>
        <v>0</v>
      </c>
      <c r="V124" s="159">
        <f t="shared" si="29"/>
        <v>17228129</v>
      </c>
    </row>
    <row r="125" spans="1:22" s="92" customFormat="1" ht="17.25">
      <c r="A125" s="94" t="s">
        <v>514</v>
      </c>
      <c r="B125" s="94"/>
      <c r="C125" s="160">
        <f>C101+C124</f>
        <v>101692246</v>
      </c>
      <c r="D125" s="160">
        <f>D101+D124</f>
        <v>0</v>
      </c>
      <c r="E125" s="160">
        <f>E101+E124</f>
        <v>13000</v>
      </c>
      <c r="F125" s="161">
        <f t="shared" si="9"/>
        <v>101705246</v>
      </c>
      <c r="G125" s="160">
        <f>G101+G124</f>
        <v>101692512</v>
      </c>
      <c r="H125" s="160">
        <f>H101+H124</f>
        <v>0</v>
      </c>
      <c r="I125" s="160">
        <f>I101+I124</f>
        <v>13000</v>
      </c>
      <c r="J125" s="160">
        <f t="shared" si="26"/>
        <v>101705512</v>
      </c>
      <c r="K125" s="160">
        <f>K101+K124</f>
        <v>103230341</v>
      </c>
      <c r="L125" s="160">
        <f>L101+L124</f>
        <v>0</v>
      </c>
      <c r="M125" s="160">
        <f>M101+M124</f>
        <v>13000</v>
      </c>
      <c r="N125" s="160">
        <f t="shared" si="27"/>
        <v>103243341</v>
      </c>
      <c r="O125" s="160">
        <f>O101+O124</f>
        <v>105216917</v>
      </c>
      <c r="P125" s="160">
        <f>P101+P124</f>
        <v>0</v>
      </c>
      <c r="Q125" s="160">
        <f>Q101+Q124</f>
        <v>13000</v>
      </c>
      <c r="R125" s="160">
        <f t="shared" si="28"/>
        <v>105229917</v>
      </c>
      <c r="S125" s="160">
        <f>S101+S124</f>
        <v>107451265</v>
      </c>
      <c r="T125" s="160">
        <f>T101+T124</f>
        <v>0</v>
      </c>
      <c r="U125" s="160">
        <f>U101+U124</f>
        <v>13000</v>
      </c>
      <c r="V125" s="160">
        <f t="shared" si="29"/>
        <v>107464265</v>
      </c>
    </row>
    <row r="126" spans="1:22">
      <c r="B126" s="25"/>
      <c r="C126" s="25"/>
      <c r="D126" s="25"/>
      <c r="E126" s="25"/>
      <c r="F126" s="25"/>
    </row>
    <row r="127" spans="1:22">
      <c r="B127" s="25"/>
      <c r="C127" s="25"/>
      <c r="D127" s="25"/>
      <c r="E127" s="25"/>
      <c r="F127" s="25"/>
    </row>
    <row r="128" spans="1:22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8">
    <mergeCell ref="C1:J1"/>
    <mergeCell ref="G6:J6"/>
    <mergeCell ref="S6:V6"/>
    <mergeCell ref="O6:R6"/>
    <mergeCell ref="K6:N6"/>
    <mergeCell ref="C6:F6"/>
    <mergeCell ref="A3:F3"/>
    <mergeCell ref="A4:F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25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V174"/>
  <sheetViews>
    <sheetView view="pageBreakPreview" topLeftCell="B1" zoomScale="85" zoomScaleNormal="100" workbookViewId="0">
      <selection activeCell="C1" sqref="C1:J1"/>
    </sheetView>
  </sheetViews>
  <sheetFormatPr defaultRowHeight="15"/>
  <cols>
    <col min="1" max="1" width="92.140625" customWidth="1"/>
    <col min="3" max="3" width="17.140625" customWidth="1"/>
    <col min="4" max="4" width="10" customWidth="1"/>
    <col min="5" max="5" width="9.7109375" customWidth="1"/>
    <col min="6" max="6" width="15.5703125" customWidth="1"/>
    <col min="7" max="7" width="12.85546875" bestFit="1" customWidth="1"/>
    <col min="8" max="8" width="9.5703125" bestFit="1" customWidth="1"/>
    <col min="9" max="9" width="10.7109375" bestFit="1" customWidth="1"/>
    <col min="10" max="10" width="12.7109375" bestFit="1" customWidth="1"/>
    <col min="11" max="11" width="12.85546875" bestFit="1" customWidth="1"/>
    <col min="14" max="15" width="12.7109375" bestFit="1" customWidth="1"/>
    <col min="18" max="19" width="12.7109375" bestFit="1" customWidth="1"/>
    <col min="22" max="22" width="12.710937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22">
      <c r="C1" s="213" t="s">
        <v>704</v>
      </c>
      <c r="D1" s="213"/>
      <c r="E1" s="213"/>
      <c r="F1" s="213"/>
      <c r="G1" s="213"/>
      <c r="H1" s="213"/>
      <c r="I1" s="213"/>
      <c r="J1" s="213"/>
    </row>
    <row r="3" spans="1:22" ht="21" customHeight="1">
      <c r="A3" s="215" t="s">
        <v>676</v>
      </c>
      <c r="B3" s="216"/>
      <c r="C3" s="216"/>
      <c r="D3" s="216"/>
      <c r="E3" s="216"/>
      <c r="F3" s="217"/>
    </row>
    <row r="4" spans="1:22" ht="18.75" customHeight="1">
      <c r="A4" s="218" t="s">
        <v>677</v>
      </c>
      <c r="B4" s="216"/>
      <c r="C4" s="216"/>
      <c r="D4" s="216"/>
      <c r="E4" s="216"/>
      <c r="F4" s="217"/>
    </row>
    <row r="5" spans="1:22" ht="18">
      <c r="A5" s="102"/>
    </row>
    <row r="6" spans="1:22">
      <c r="A6" s="90" t="s">
        <v>671</v>
      </c>
      <c r="C6" s="214" t="s">
        <v>655</v>
      </c>
      <c r="D6" s="214"/>
      <c r="E6" s="214"/>
      <c r="F6" s="214"/>
      <c r="G6" s="214" t="s">
        <v>690</v>
      </c>
      <c r="H6" s="214"/>
      <c r="I6" s="214"/>
      <c r="J6" s="214"/>
      <c r="K6" s="214" t="s">
        <v>693</v>
      </c>
      <c r="L6" s="214"/>
      <c r="M6" s="214"/>
      <c r="N6" s="214"/>
      <c r="O6" s="214" t="s">
        <v>697</v>
      </c>
      <c r="P6" s="214"/>
      <c r="Q6" s="214"/>
      <c r="R6" s="214"/>
      <c r="S6" s="214" t="s">
        <v>700</v>
      </c>
      <c r="T6" s="214"/>
      <c r="U6" s="214"/>
      <c r="V6" s="214"/>
    </row>
    <row r="7" spans="1:22" ht="60">
      <c r="A7" s="2" t="s">
        <v>83</v>
      </c>
      <c r="B7" s="3" t="s">
        <v>84</v>
      </c>
      <c r="C7" s="103" t="s">
        <v>588</v>
      </c>
      <c r="D7" s="103" t="s">
        <v>589</v>
      </c>
      <c r="E7" s="103" t="s">
        <v>41</v>
      </c>
      <c r="F7" s="104" t="s">
        <v>24</v>
      </c>
      <c r="G7" s="103" t="s">
        <v>588</v>
      </c>
      <c r="H7" s="103" t="s">
        <v>589</v>
      </c>
      <c r="I7" s="103" t="s">
        <v>41</v>
      </c>
      <c r="J7" s="104" t="s">
        <v>24</v>
      </c>
      <c r="K7" s="103" t="s">
        <v>588</v>
      </c>
      <c r="L7" s="103" t="s">
        <v>589</v>
      </c>
      <c r="M7" s="103" t="s">
        <v>41</v>
      </c>
      <c r="N7" s="104" t="s">
        <v>24</v>
      </c>
      <c r="O7" s="103" t="s">
        <v>588</v>
      </c>
      <c r="P7" s="103" t="s">
        <v>589</v>
      </c>
      <c r="Q7" s="103" t="s">
        <v>41</v>
      </c>
      <c r="R7" s="104" t="s">
        <v>24</v>
      </c>
      <c r="S7" s="103" t="s">
        <v>588</v>
      </c>
      <c r="T7" s="103" t="s">
        <v>589</v>
      </c>
      <c r="U7" s="103" t="s">
        <v>41</v>
      </c>
      <c r="V7" s="104" t="s">
        <v>24</v>
      </c>
    </row>
    <row r="8" spans="1:22">
      <c r="A8" s="27" t="s">
        <v>85</v>
      </c>
      <c r="B8" s="28" t="s">
        <v>86</v>
      </c>
      <c r="C8" s="120">
        <v>12022461</v>
      </c>
      <c r="D8" s="120">
        <v>0</v>
      </c>
      <c r="E8" s="112">
        <v>0</v>
      </c>
      <c r="F8" s="138">
        <f>SUM(C8:E8)</f>
        <v>12022461</v>
      </c>
      <c r="G8" s="112">
        <v>12022461</v>
      </c>
      <c r="H8" s="112">
        <v>0</v>
      </c>
      <c r="I8" s="112">
        <v>0</v>
      </c>
      <c r="J8" s="138">
        <f>SUM(G8:I8)</f>
        <v>12022461</v>
      </c>
      <c r="K8" s="112">
        <v>10229982</v>
      </c>
      <c r="L8" s="112">
        <v>0</v>
      </c>
      <c r="M8" s="112">
        <v>0</v>
      </c>
      <c r="N8" s="138">
        <f>SUM(K8:M8)</f>
        <v>10229982</v>
      </c>
      <c r="O8" s="112">
        <v>10229982</v>
      </c>
      <c r="P8" s="112">
        <v>0</v>
      </c>
      <c r="Q8" s="120">
        <v>0</v>
      </c>
      <c r="R8" s="121">
        <f>SUM(O8:Q8)</f>
        <v>10229982</v>
      </c>
      <c r="S8" s="136">
        <v>10191982</v>
      </c>
      <c r="T8" s="120">
        <v>0</v>
      </c>
      <c r="U8" s="120">
        <v>0</v>
      </c>
      <c r="V8" s="121">
        <f>SUM(S8:U8)</f>
        <v>10191982</v>
      </c>
    </row>
    <row r="9" spans="1:22">
      <c r="A9" s="27" t="s">
        <v>87</v>
      </c>
      <c r="B9" s="29" t="s">
        <v>88</v>
      </c>
      <c r="C9" s="120">
        <v>0</v>
      </c>
      <c r="D9" s="120">
        <v>0</v>
      </c>
      <c r="E9" s="112">
        <v>0</v>
      </c>
      <c r="F9" s="138">
        <f t="shared" ref="F9:F72" si="0">SUM(C9:E9)</f>
        <v>0</v>
      </c>
      <c r="G9" s="112">
        <v>0</v>
      </c>
      <c r="H9" s="112">
        <v>0</v>
      </c>
      <c r="I9" s="112">
        <v>0</v>
      </c>
      <c r="J9" s="138">
        <f t="shared" ref="J9:J51" si="1">SUM(G9:I9)</f>
        <v>0</v>
      </c>
      <c r="K9" s="112">
        <v>0</v>
      </c>
      <c r="L9" s="112">
        <v>0</v>
      </c>
      <c r="M9" s="112">
        <v>0</v>
      </c>
      <c r="N9" s="138">
        <f t="shared" ref="N9:N51" si="2">SUM(K9:M9)</f>
        <v>0</v>
      </c>
      <c r="O9" s="112">
        <v>0</v>
      </c>
      <c r="P9" s="112">
        <v>0</v>
      </c>
      <c r="Q9" s="120">
        <v>0</v>
      </c>
      <c r="R9" s="121">
        <f t="shared" ref="R9:R51" si="3">SUM(O9:Q9)</f>
        <v>0</v>
      </c>
      <c r="S9" s="120">
        <v>0</v>
      </c>
      <c r="T9" s="120">
        <v>0</v>
      </c>
      <c r="U9" s="120">
        <v>0</v>
      </c>
      <c r="V9" s="121">
        <f t="shared" ref="V9:V51" si="4">SUM(S9:U9)</f>
        <v>0</v>
      </c>
    </row>
    <row r="10" spans="1:22">
      <c r="A10" s="27" t="s">
        <v>89</v>
      </c>
      <c r="B10" s="29" t="s">
        <v>90</v>
      </c>
      <c r="C10" s="120">
        <v>0</v>
      </c>
      <c r="D10" s="120">
        <v>0</v>
      </c>
      <c r="E10" s="112">
        <v>0</v>
      </c>
      <c r="F10" s="138">
        <f t="shared" si="0"/>
        <v>0</v>
      </c>
      <c r="G10" s="112">
        <v>0</v>
      </c>
      <c r="H10" s="112">
        <v>0</v>
      </c>
      <c r="I10" s="112">
        <v>0</v>
      </c>
      <c r="J10" s="138">
        <f t="shared" si="1"/>
        <v>0</v>
      </c>
      <c r="K10" s="112">
        <v>0</v>
      </c>
      <c r="L10" s="112">
        <v>0</v>
      </c>
      <c r="M10" s="112">
        <v>0</v>
      </c>
      <c r="N10" s="138">
        <f t="shared" si="2"/>
        <v>0</v>
      </c>
      <c r="O10" s="112">
        <v>0</v>
      </c>
      <c r="P10" s="112">
        <v>0</v>
      </c>
      <c r="Q10" s="120">
        <v>0</v>
      </c>
      <c r="R10" s="121">
        <f t="shared" si="3"/>
        <v>0</v>
      </c>
      <c r="S10" s="136">
        <v>89246</v>
      </c>
      <c r="T10" s="120">
        <v>0</v>
      </c>
      <c r="U10" s="120">
        <v>0</v>
      </c>
      <c r="V10" s="121">
        <f t="shared" si="4"/>
        <v>89246</v>
      </c>
    </row>
    <row r="11" spans="1:22">
      <c r="A11" s="30" t="s">
        <v>91</v>
      </c>
      <c r="B11" s="29" t="s">
        <v>92</v>
      </c>
      <c r="C11" s="120">
        <v>0</v>
      </c>
      <c r="D11" s="120">
        <v>0</v>
      </c>
      <c r="E11" s="112">
        <v>0</v>
      </c>
      <c r="F11" s="138">
        <f t="shared" si="0"/>
        <v>0</v>
      </c>
      <c r="G11" s="112">
        <v>0</v>
      </c>
      <c r="H11" s="112">
        <v>0</v>
      </c>
      <c r="I11" s="112">
        <v>0</v>
      </c>
      <c r="J11" s="138">
        <f t="shared" si="1"/>
        <v>0</v>
      </c>
      <c r="K11" s="112">
        <v>0</v>
      </c>
      <c r="L11" s="112">
        <v>0</v>
      </c>
      <c r="M11" s="112">
        <v>0</v>
      </c>
      <c r="N11" s="138">
        <f t="shared" si="2"/>
        <v>0</v>
      </c>
      <c r="O11" s="112">
        <v>0</v>
      </c>
      <c r="P11" s="112">
        <v>0</v>
      </c>
      <c r="Q11" s="120">
        <v>0</v>
      </c>
      <c r="R11" s="121">
        <f t="shared" si="3"/>
        <v>0</v>
      </c>
      <c r="S11" s="120">
        <v>0</v>
      </c>
      <c r="T11" s="120">
        <v>0</v>
      </c>
      <c r="U11" s="120">
        <v>0</v>
      </c>
      <c r="V11" s="121">
        <f t="shared" si="4"/>
        <v>0</v>
      </c>
    </row>
    <row r="12" spans="1:22">
      <c r="A12" s="30" t="s">
        <v>93</v>
      </c>
      <c r="B12" s="29" t="s">
        <v>94</v>
      </c>
      <c r="C12" s="120">
        <v>0</v>
      </c>
      <c r="D12" s="120">
        <v>0</v>
      </c>
      <c r="E12" s="112">
        <v>0</v>
      </c>
      <c r="F12" s="138">
        <f t="shared" si="0"/>
        <v>0</v>
      </c>
      <c r="G12" s="112">
        <v>0</v>
      </c>
      <c r="H12" s="112">
        <v>0</v>
      </c>
      <c r="I12" s="112">
        <v>0</v>
      </c>
      <c r="J12" s="138">
        <f t="shared" si="1"/>
        <v>0</v>
      </c>
      <c r="K12" s="112">
        <v>0</v>
      </c>
      <c r="L12" s="112">
        <v>0</v>
      </c>
      <c r="M12" s="112">
        <v>0</v>
      </c>
      <c r="N12" s="138">
        <f t="shared" si="2"/>
        <v>0</v>
      </c>
      <c r="O12" s="112">
        <v>0</v>
      </c>
      <c r="P12" s="112">
        <v>0</v>
      </c>
      <c r="Q12" s="120">
        <v>0</v>
      </c>
      <c r="R12" s="121">
        <f t="shared" si="3"/>
        <v>0</v>
      </c>
      <c r="S12" s="120">
        <v>0</v>
      </c>
      <c r="T12" s="120">
        <v>0</v>
      </c>
      <c r="U12" s="120">
        <v>0</v>
      </c>
      <c r="V12" s="121">
        <f t="shared" si="4"/>
        <v>0</v>
      </c>
    </row>
    <row r="13" spans="1:22">
      <c r="A13" s="30" t="s">
        <v>95</v>
      </c>
      <c r="B13" s="29" t="s">
        <v>96</v>
      </c>
      <c r="C13" s="120">
        <v>0</v>
      </c>
      <c r="D13" s="120">
        <v>0</v>
      </c>
      <c r="E13" s="112">
        <v>0</v>
      </c>
      <c r="F13" s="138">
        <f t="shared" si="0"/>
        <v>0</v>
      </c>
      <c r="G13" s="112">
        <v>0</v>
      </c>
      <c r="H13" s="112">
        <v>0</v>
      </c>
      <c r="I13" s="112">
        <v>0</v>
      </c>
      <c r="J13" s="138">
        <f t="shared" si="1"/>
        <v>0</v>
      </c>
      <c r="K13" s="112">
        <v>0</v>
      </c>
      <c r="L13" s="112">
        <v>0</v>
      </c>
      <c r="M13" s="112">
        <v>0</v>
      </c>
      <c r="N13" s="138">
        <f t="shared" si="2"/>
        <v>0</v>
      </c>
      <c r="O13" s="112">
        <v>0</v>
      </c>
      <c r="P13" s="112">
        <v>0</v>
      </c>
      <c r="Q13" s="120">
        <v>0</v>
      </c>
      <c r="R13" s="121">
        <f t="shared" si="3"/>
        <v>0</v>
      </c>
      <c r="S13" s="120">
        <v>0</v>
      </c>
      <c r="T13" s="120">
        <v>0</v>
      </c>
      <c r="U13" s="120">
        <v>0</v>
      </c>
      <c r="V13" s="121">
        <f t="shared" si="4"/>
        <v>0</v>
      </c>
    </row>
    <row r="14" spans="1:22">
      <c r="A14" s="30" t="s">
        <v>97</v>
      </c>
      <c r="B14" s="29" t="s">
        <v>98</v>
      </c>
      <c r="C14" s="120">
        <v>308000</v>
      </c>
      <c r="D14" s="120">
        <v>0</v>
      </c>
      <c r="E14" s="112">
        <v>0</v>
      </c>
      <c r="F14" s="138">
        <f t="shared" si="0"/>
        <v>308000</v>
      </c>
      <c r="G14" s="112">
        <v>308000</v>
      </c>
      <c r="H14" s="112">
        <v>0</v>
      </c>
      <c r="I14" s="112">
        <v>0</v>
      </c>
      <c r="J14" s="138">
        <f t="shared" si="1"/>
        <v>308000</v>
      </c>
      <c r="K14" s="112">
        <v>283000</v>
      </c>
      <c r="L14" s="112">
        <v>0</v>
      </c>
      <c r="M14" s="112">
        <v>0</v>
      </c>
      <c r="N14" s="138">
        <f t="shared" si="2"/>
        <v>283000</v>
      </c>
      <c r="O14" s="112">
        <v>283000</v>
      </c>
      <c r="P14" s="112">
        <v>0</v>
      </c>
      <c r="Q14" s="120">
        <v>0</v>
      </c>
      <c r="R14" s="121">
        <f t="shared" si="3"/>
        <v>283000</v>
      </c>
      <c r="S14" s="112">
        <v>283000</v>
      </c>
      <c r="T14" s="120">
        <v>0</v>
      </c>
      <c r="U14" s="120">
        <v>0</v>
      </c>
      <c r="V14" s="121">
        <f t="shared" si="4"/>
        <v>283000</v>
      </c>
    </row>
    <row r="15" spans="1:22">
      <c r="A15" s="30" t="s">
        <v>99</v>
      </c>
      <c r="B15" s="29" t="s">
        <v>100</v>
      </c>
      <c r="C15" s="120">
        <v>0</v>
      </c>
      <c r="D15" s="120">
        <v>0</v>
      </c>
      <c r="E15" s="112">
        <v>0</v>
      </c>
      <c r="F15" s="138">
        <f t="shared" si="0"/>
        <v>0</v>
      </c>
      <c r="G15" s="112">
        <v>0</v>
      </c>
      <c r="H15" s="112">
        <v>0</v>
      </c>
      <c r="I15" s="112">
        <v>0</v>
      </c>
      <c r="J15" s="138">
        <f t="shared" si="1"/>
        <v>0</v>
      </c>
      <c r="K15" s="112">
        <v>0</v>
      </c>
      <c r="L15" s="112">
        <v>0</v>
      </c>
      <c r="M15" s="112">
        <v>0</v>
      </c>
      <c r="N15" s="138">
        <f t="shared" si="2"/>
        <v>0</v>
      </c>
      <c r="O15" s="112">
        <v>0</v>
      </c>
      <c r="P15" s="112">
        <v>0</v>
      </c>
      <c r="Q15" s="120">
        <v>0</v>
      </c>
      <c r="R15" s="121">
        <f t="shared" si="3"/>
        <v>0</v>
      </c>
      <c r="S15" s="120">
        <v>0</v>
      </c>
      <c r="T15" s="120">
        <v>0</v>
      </c>
      <c r="U15" s="120">
        <v>0</v>
      </c>
      <c r="V15" s="121">
        <f t="shared" si="4"/>
        <v>0</v>
      </c>
    </row>
    <row r="16" spans="1:22">
      <c r="A16" s="5" t="s">
        <v>101</v>
      </c>
      <c r="B16" s="29" t="s">
        <v>102</v>
      </c>
      <c r="C16" s="120">
        <v>87300</v>
      </c>
      <c r="D16" s="120">
        <v>0</v>
      </c>
      <c r="E16" s="112">
        <v>0</v>
      </c>
      <c r="F16" s="138">
        <f t="shared" si="0"/>
        <v>87300</v>
      </c>
      <c r="G16" s="112">
        <v>87300</v>
      </c>
      <c r="H16" s="112">
        <v>0</v>
      </c>
      <c r="I16" s="112">
        <v>0</v>
      </c>
      <c r="J16" s="138">
        <f t="shared" si="1"/>
        <v>87300</v>
      </c>
      <c r="K16" s="112">
        <v>87300</v>
      </c>
      <c r="L16" s="112">
        <v>0</v>
      </c>
      <c r="M16" s="112">
        <v>0</v>
      </c>
      <c r="N16" s="138">
        <f t="shared" si="2"/>
        <v>87300</v>
      </c>
      <c r="O16" s="112">
        <v>87300</v>
      </c>
      <c r="P16" s="112">
        <v>0</v>
      </c>
      <c r="Q16" s="120">
        <v>0</v>
      </c>
      <c r="R16" s="121">
        <f t="shared" si="3"/>
        <v>87300</v>
      </c>
      <c r="S16" s="120">
        <v>87300</v>
      </c>
      <c r="T16" s="120">
        <v>0</v>
      </c>
      <c r="U16" s="120">
        <v>0</v>
      </c>
      <c r="V16" s="121">
        <f t="shared" si="4"/>
        <v>87300</v>
      </c>
    </row>
    <row r="17" spans="1:22">
      <c r="A17" s="5" t="s">
        <v>103</v>
      </c>
      <c r="B17" s="29" t="s">
        <v>104</v>
      </c>
      <c r="C17" s="120">
        <v>0</v>
      </c>
      <c r="D17" s="120">
        <v>0</v>
      </c>
      <c r="E17" s="112">
        <v>0</v>
      </c>
      <c r="F17" s="138">
        <f t="shared" si="0"/>
        <v>0</v>
      </c>
      <c r="G17" s="112">
        <v>0</v>
      </c>
      <c r="H17" s="112">
        <v>0</v>
      </c>
      <c r="I17" s="112">
        <v>0</v>
      </c>
      <c r="J17" s="138">
        <f t="shared" si="1"/>
        <v>0</v>
      </c>
      <c r="K17" s="112">
        <v>0</v>
      </c>
      <c r="L17" s="112">
        <v>0</v>
      </c>
      <c r="M17" s="112">
        <v>0</v>
      </c>
      <c r="N17" s="138">
        <f t="shared" si="2"/>
        <v>0</v>
      </c>
      <c r="O17" s="112">
        <v>0</v>
      </c>
      <c r="P17" s="112">
        <v>0</v>
      </c>
      <c r="Q17" s="120">
        <v>0</v>
      </c>
      <c r="R17" s="121">
        <f t="shared" si="3"/>
        <v>0</v>
      </c>
      <c r="S17" s="120">
        <v>0</v>
      </c>
      <c r="T17" s="120">
        <v>0</v>
      </c>
      <c r="U17" s="120">
        <v>0</v>
      </c>
      <c r="V17" s="121">
        <f t="shared" si="4"/>
        <v>0</v>
      </c>
    </row>
    <row r="18" spans="1:22">
      <c r="A18" s="5" t="s">
        <v>105</v>
      </c>
      <c r="B18" s="29" t="s">
        <v>106</v>
      </c>
      <c r="C18" s="120">
        <v>0</v>
      </c>
      <c r="D18" s="120">
        <v>0</v>
      </c>
      <c r="E18" s="112">
        <v>0</v>
      </c>
      <c r="F18" s="138">
        <f t="shared" si="0"/>
        <v>0</v>
      </c>
      <c r="G18" s="112">
        <v>0</v>
      </c>
      <c r="H18" s="112">
        <v>0</v>
      </c>
      <c r="I18" s="112">
        <v>0</v>
      </c>
      <c r="J18" s="138">
        <f t="shared" si="1"/>
        <v>0</v>
      </c>
      <c r="K18" s="112">
        <v>0</v>
      </c>
      <c r="L18" s="112">
        <v>0</v>
      </c>
      <c r="M18" s="112">
        <v>0</v>
      </c>
      <c r="N18" s="138">
        <f t="shared" si="2"/>
        <v>0</v>
      </c>
      <c r="O18" s="112">
        <v>0</v>
      </c>
      <c r="P18" s="112">
        <v>0</v>
      </c>
      <c r="Q18" s="120">
        <v>0</v>
      </c>
      <c r="R18" s="121">
        <f t="shared" si="3"/>
        <v>0</v>
      </c>
      <c r="S18" s="120">
        <v>0</v>
      </c>
      <c r="T18" s="120">
        <v>0</v>
      </c>
      <c r="U18" s="120">
        <v>0</v>
      </c>
      <c r="V18" s="121">
        <f t="shared" si="4"/>
        <v>0</v>
      </c>
    </row>
    <row r="19" spans="1:22">
      <c r="A19" s="5" t="s">
        <v>107</v>
      </c>
      <c r="B19" s="29" t="s">
        <v>108</v>
      </c>
      <c r="C19" s="120">
        <v>0</v>
      </c>
      <c r="D19" s="120">
        <v>0</v>
      </c>
      <c r="E19" s="112">
        <v>0</v>
      </c>
      <c r="F19" s="138">
        <f t="shared" si="0"/>
        <v>0</v>
      </c>
      <c r="G19" s="112">
        <v>0</v>
      </c>
      <c r="H19" s="112">
        <v>0</v>
      </c>
      <c r="I19" s="112">
        <v>0</v>
      </c>
      <c r="J19" s="138">
        <f t="shared" si="1"/>
        <v>0</v>
      </c>
      <c r="K19" s="112">
        <v>0</v>
      </c>
      <c r="L19" s="112">
        <v>0</v>
      </c>
      <c r="M19" s="112">
        <v>0</v>
      </c>
      <c r="N19" s="138">
        <f t="shared" si="2"/>
        <v>0</v>
      </c>
      <c r="O19" s="112">
        <v>0</v>
      </c>
      <c r="P19" s="112">
        <v>0</v>
      </c>
      <c r="Q19" s="120">
        <v>0</v>
      </c>
      <c r="R19" s="121">
        <f t="shared" si="3"/>
        <v>0</v>
      </c>
      <c r="S19" s="120">
        <v>0</v>
      </c>
      <c r="T19" s="120">
        <v>0</v>
      </c>
      <c r="U19" s="120">
        <v>0</v>
      </c>
      <c r="V19" s="121">
        <f t="shared" si="4"/>
        <v>0</v>
      </c>
    </row>
    <row r="20" spans="1:22">
      <c r="A20" s="5" t="s">
        <v>446</v>
      </c>
      <c r="B20" s="29" t="s">
        <v>109</v>
      </c>
      <c r="C20" s="120">
        <v>0</v>
      </c>
      <c r="D20" s="120">
        <v>0</v>
      </c>
      <c r="E20" s="112">
        <v>0</v>
      </c>
      <c r="F20" s="138">
        <f t="shared" si="0"/>
        <v>0</v>
      </c>
      <c r="G20" s="112">
        <v>0</v>
      </c>
      <c r="H20" s="112">
        <v>0</v>
      </c>
      <c r="I20" s="112">
        <v>0</v>
      </c>
      <c r="J20" s="138">
        <f t="shared" si="1"/>
        <v>0</v>
      </c>
      <c r="K20" s="112">
        <v>0</v>
      </c>
      <c r="L20" s="112">
        <v>0</v>
      </c>
      <c r="M20" s="112">
        <v>0</v>
      </c>
      <c r="N20" s="138">
        <f t="shared" si="2"/>
        <v>0</v>
      </c>
      <c r="O20" s="112">
        <v>0</v>
      </c>
      <c r="P20" s="112">
        <v>0</v>
      </c>
      <c r="Q20" s="120">
        <v>0</v>
      </c>
      <c r="R20" s="121">
        <f t="shared" si="3"/>
        <v>0</v>
      </c>
      <c r="S20" s="136">
        <v>52960</v>
      </c>
      <c r="T20" s="120">
        <v>0</v>
      </c>
      <c r="U20" s="120">
        <v>0</v>
      </c>
      <c r="V20" s="121">
        <f t="shared" si="4"/>
        <v>52960</v>
      </c>
    </row>
    <row r="21" spans="1:22" s="92" customFormat="1">
      <c r="A21" s="31" t="s">
        <v>385</v>
      </c>
      <c r="B21" s="32" t="s">
        <v>110</v>
      </c>
      <c r="C21" s="122">
        <f>SUM(C8:C20)</f>
        <v>12417761</v>
      </c>
      <c r="D21" s="122">
        <f>SUM(D8:D20)</f>
        <v>0</v>
      </c>
      <c r="E21" s="132">
        <f>SUM(E8:E20)</f>
        <v>0</v>
      </c>
      <c r="F21" s="132">
        <f t="shared" si="0"/>
        <v>12417761</v>
      </c>
      <c r="G21" s="132">
        <f>SUM(G8:G20)</f>
        <v>12417761</v>
      </c>
      <c r="H21" s="132">
        <f>SUM(H8:H20)</f>
        <v>0</v>
      </c>
      <c r="I21" s="132">
        <f>SUM(I8:I20)</f>
        <v>0</v>
      </c>
      <c r="J21" s="132">
        <f t="shared" si="1"/>
        <v>12417761</v>
      </c>
      <c r="K21" s="132">
        <f>SUM(K8:K20)</f>
        <v>10600282</v>
      </c>
      <c r="L21" s="132">
        <f>SUM(L8:L20)</f>
        <v>0</v>
      </c>
      <c r="M21" s="132">
        <f>SUM(M8:M20)</f>
        <v>0</v>
      </c>
      <c r="N21" s="132">
        <f t="shared" si="2"/>
        <v>10600282</v>
      </c>
      <c r="O21" s="132">
        <f>SUM(O8:O20)</f>
        <v>10600282</v>
      </c>
      <c r="P21" s="132">
        <f>SUM(P8:P20)</f>
        <v>0</v>
      </c>
      <c r="Q21" s="93">
        <f>SUM(Q8:Q20)</f>
        <v>0</v>
      </c>
      <c r="R21" s="93">
        <f t="shared" si="3"/>
        <v>10600282</v>
      </c>
      <c r="S21" s="93">
        <f>SUM(S8:S20)</f>
        <v>10704488</v>
      </c>
      <c r="T21" s="93">
        <f>SUM(T8:T20)</f>
        <v>0</v>
      </c>
      <c r="U21" s="93">
        <f>SUM(U8:U20)</f>
        <v>0</v>
      </c>
      <c r="V21" s="93">
        <f t="shared" si="4"/>
        <v>10704488</v>
      </c>
    </row>
    <row r="22" spans="1:22">
      <c r="A22" s="5" t="s">
        <v>111</v>
      </c>
      <c r="B22" s="29" t="s">
        <v>112</v>
      </c>
      <c r="C22" s="120">
        <v>0</v>
      </c>
      <c r="D22" s="120">
        <v>0</v>
      </c>
      <c r="E22" s="112">
        <v>0</v>
      </c>
      <c r="F22" s="138">
        <f t="shared" si="0"/>
        <v>0</v>
      </c>
      <c r="G22" s="112">
        <v>0</v>
      </c>
      <c r="H22" s="112">
        <v>0</v>
      </c>
      <c r="I22" s="112">
        <v>0</v>
      </c>
      <c r="J22" s="138">
        <f t="shared" si="1"/>
        <v>0</v>
      </c>
      <c r="K22" s="112">
        <v>0</v>
      </c>
      <c r="L22" s="112">
        <v>0</v>
      </c>
      <c r="M22" s="112">
        <v>0</v>
      </c>
      <c r="N22" s="138">
        <f t="shared" si="2"/>
        <v>0</v>
      </c>
      <c r="O22" s="112">
        <v>0</v>
      </c>
      <c r="P22" s="112">
        <v>0</v>
      </c>
      <c r="Q22" s="120">
        <v>0</v>
      </c>
      <c r="R22" s="121">
        <f t="shared" si="3"/>
        <v>0</v>
      </c>
      <c r="S22" s="120">
        <v>0</v>
      </c>
      <c r="T22" s="120">
        <v>0</v>
      </c>
      <c r="U22" s="120">
        <v>0</v>
      </c>
      <c r="V22" s="121">
        <f t="shared" si="4"/>
        <v>0</v>
      </c>
    </row>
    <row r="23" spans="1:22">
      <c r="A23" s="5" t="s">
        <v>113</v>
      </c>
      <c r="B23" s="29" t="s">
        <v>114</v>
      </c>
      <c r="C23" s="120">
        <v>0</v>
      </c>
      <c r="D23" s="120">
        <v>0</v>
      </c>
      <c r="E23" s="112">
        <v>0</v>
      </c>
      <c r="F23" s="138">
        <f t="shared" si="0"/>
        <v>0</v>
      </c>
      <c r="G23" s="112">
        <v>0</v>
      </c>
      <c r="H23" s="112">
        <v>0</v>
      </c>
      <c r="I23" s="112">
        <v>0</v>
      </c>
      <c r="J23" s="138">
        <f t="shared" si="1"/>
        <v>0</v>
      </c>
      <c r="K23" s="112">
        <v>0</v>
      </c>
      <c r="L23" s="112">
        <v>0</v>
      </c>
      <c r="M23" s="112">
        <v>0</v>
      </c>
      <c r="N23" s="138">
        <f t="shared" si="2"/>
        <v>0</v>
      </c>
      <c r="O23" s="112">
        <v>0</v>
      </c>
      <c r="P23" s="112">
        <v>0</v>
      </c>
      <c r="Q23" s="120">
        <v>0</v>
      </c>
      <c r="R23" s="121">
        <f t="shared" si="3"/>
        <v>0</v>
      </c>
      <c r="S23" s="120">
        <v>0</v>
      </c>
      <c r="T23" s="120">
        <v>0</v>
      </c>
      <c r="U23" s="120">
        <v>0</v>
      </c>
      <c r="V23" s="121">
        <f t="shared" si="4"/>
        <v>0</v>
      </c>
    </row>
    <row r="24" spans="1:22">
      <c r="A24" s="6" t="s">
        <v>115</v>
      </c>
      <c r="B24" s="29" t="s">
        <v>116</v>
      </c>
      <c r="C24" s="120">
        <v>0</v>
      </c>
      <c r="D24" s="120">
        <v>0</v>
      </c>
      <c r="E24" s="112">
        <v>0</v>
      </c>
      <c r="F24" s="138">
        <f t="shared" si="0"/>
        <v>0</v>
      </c>
      <c r="G24" s="112">
        <v>0</v>
      </c>
      <c r="H24" s="112">
        <v>0</v>
      </c>
      <c r="I24" s="112">
        <v>0</v>
      </c>
      <c r="J24" s="138">
        <f t="shared" si="1"/>
        <v>0</v>
      </c>
      <c r="K24" s="112">
        <v>0</v>
      </c>
      <c r="L24" s="112">
        <v>0</v>
      </c>
      <c r="M24" s="112">
        <v>0</v>
      </c>
      <c r="N24" s="138">
        <f t="shared" si="2"/>
        <v>0</v>
      </c>
      <c r="O24" s="112">
        <v>0</v>
      </c>
      <c r="P24" s="112">
        <v>0</v>
      </c>
      <c r="Q24" s="120">
        <v>0</v>
      </c>
      <c r="R24" s="121">
        <f t="shared" si="3"/>
        <v>0</v>
      </c>
      <c r="S24" s="120">
        <v>0</v>
      </c>
      <c r="T24" s="120">
        <v>0</v>
      </c>
      <c r="U24" s="120">
        <v>0</v>
      </c>
      <c r="V24" s="121">
        <f t="shared" si="4"/>
        <v>0</v>
      </c>
    </row>
    <row r="25" spans="1:22" s="92" customFormat="1">
      <c r="A25" s="7" t="s">
        <v>386</v>
      </c>
      <c r="B25" s="32" t="s">
        <v>117</v>
      </c>
      <c r="C25" s="122">
        <f>SUM(C22:C24)</f>
        <v>0</v>
      </c>
      <c r="D25" s="122">
        <f>SUM(D22:D24)</f>
        <v>0</v>
      </c>
      <c r="E25" s="132">
        <f>SUM(E22:E24)</f>
        <v>0</v>
      </c>
      <c r="F25" s="132">
        <f t="shared" si="0"/>
        <v>0</v>
      </c>
      <c r="G25" s="132">
        <f>SUM(G22:G24)</f>
        <v>0</v>
      </c>
      <c r="H25" s="132">
        <f>SUM(H22:H24)</f>
        <v>0</v>
      </c>
      <c r="I25" s="132">
        <f>SUM(I22:I24)</f>
        <v>0</v>
      </c>
      <c r="J25" s="132">
        <f t="shared" si="1"/>
        <v>0</v>
      </c>
      <c r="K25" s="132">
        <f>SUM(K22:K24)</f>
        <v>0</v>
      </c>
      <c r="L25" s="132">
        <f>SUM(L22:L24)</f>
        <v>0</v>
      </c>
      <c r="M25" s="132">
        <f>SUM(M22:M24)</f>
        <v>0</v>
      </c>
      <c r="N25" s="132">
        <f t="shared" si="2"/>
        <v>0</v>
      </c>
      <c r="O25" s="132">
        <f>SUM(O22:O24)</f>
        <v>0</v>
      </c>
      <c r="P25" s="132">
        <f>SUM(P22:P24)</f>
        <v>0</v>
      </c>
      <c r="Q25" s="93">
        <f>SUM(Q22:Q24)</f>
        <v>0</v>
      </c>
      <c r="R25" s="93">
        <f t="shared" si="3"/>
        <v>0</v>
      </c>
      <c r="S25" s="93">
        <f>SUM(S22:S24)</f>
        <v>0</v>
      </c>
      <c r="T25" s="93">
        <f>SUM(T22:T24)</f>
        <v>0</v>
      </c>
      <c r="U25" s="93">
        <f>SUM(U22:U24)</f>
        <v>0</v>
      </c>
      <c r="V25" s="93">
        <f t="shared" si="4"/>
        <v>0</v>
      </c>
    </row>
    <row r="26" spans="1:22" s="92" customFormat="1" ht="15.75">
      <c r="A26" s="47" t="s">
        <v>475</v>
      </c>
      <c r="B26" s="48" t="s">
        <v>118</v>
      </c>
      <c r="C26" s="123">
        <f>C21+C25</f>
        <v>12417761</v>
      </c>
      <c r="D26" s="123">
        <f>D21+D25</f>
        <v>0</v>
      </c>
      <c r="E26" s="133">
        <f>E21+E25</f>
        <v>0</v>
      </c>
      <c r="F26" s="133">
        <f t="shared" si="0"/>
        <v>12417761</v>
      </c>
      <c r="G26" s="133">
        <f>G21+G25</f>
        <v>12417761</v>
      </c>
      <c r="H26" s="133">
        <f>H21+H25</f>
        <v>0</v>
      </c>
      <c r="I26" s="133">
        <f>I21+I25</f>
        <v>0</v>
      </c>
      <c r="J26" s="133">
        <f t="shared" si="1"/>
        <v>12417761</v>
      </c>
      <c r="K26" s="133">
        <f>K21+K25</f>
        <v>10600282</v>
      </c>
      <c r="L26" s="133">
        <f>L21+L25</f>
        <v>0</v>
      </c>
      <c r="M26" s="133">
        <f>M21+M25</f>
        <v>0</v>
      </c>
      <c r="N26" s="133">
        <f t="shared" si="2"/>
        <v>10600282</v>
      </c>
      <c r="O26" s="133">
        <f>O21+O25</f>
        <v>10600282</v>
      </c>
      <c r="P26" s="133">
        <f>P21+P25</f>
        <v>0</v>
      </c>
      <c r="Q26" s="123">
        <f>Q21+Q25</f>
        <v>0</v>
      </c>
      <c r="R26" s="123">
        <f t="shared" si="3"/>
        <v>10600282</v>
      </c>
      <c r="S26" s="123">
        <f>S21+S25</f>
        <v>10704488</v>
      </c>
      <c r="T26" s="123">
        <f>T21+T25</f>
        <v>0</v>
      </c>
      <c r="U26" s="123">
        <f>U21+U25</f>
        <v>0</v>
      </c>
      <c r="V26" s="123">
        <f t="shared" si="4"/>
        <v>10704488</v>
      </c>
    </row>
    <row r="27" spans="1:22" s="92" customFormat="1" ht="15.75">
      <c r="A27" s="36" t="s">
        <v>447</v>
      </c>
      <c r="B27" s="48" t="s">
        <v>119</v>
      </c>
      <c r="C27" s="123">
        <v>2344816</v>
      </c>
      <c r="D27" s="123">
        <v>0</v>
      </c>
      <c r="E27" s="133">
        <v>0</v>
      </c>
      <c r="F27" s="133">
        <f t="shared" si="0"/>
        <v>2344816</v>
      </c>
      <c r="G27" s="133">
        <v>2344816</v>
      </c>
      <c r="H27" s="133">
        <v>0</v>
      </c>
      <c r="I27" s="133">
        <v>0</v>
      </c>
      <c r="J27" s="133">
        <f t="shared" si="1"/>
        <v>2344816</v>
      </c>
      <c r="K27" s="133">
        <v>1981161</v>
      </c>
      <c r="L27" s="133">
        <v>0</v>
      </c>
      <c r="M27" s="133">
        <v>0</v>
      </c>
      <c r="N27" s="133">
        <f t="shared" si="2"/>
        <v>1981161</v>
      </c>
      <c r="O27" s="133">
        <v>1981161</v>
      </c>
      <c r="P27" s="133">
        <v>0</v>
      </c>
      <c r="Q27" s="123">
        <v>0</v>
      </c>
      <c r="R27" s="123">
        <f t="shared" si="3"/>
        <v>1981161</v>
      </c>
      <c r="S27" s="139">
        <v>2052177</v>
      </c>
      <c r="T27" s="123">
        <v>0</v>
      </c>
      <c r="U27" s="123">
        <v>0</v>
      </c>
      <c r="V27" s="123">
        <f t="shared" si="4"/>
        <v>2052177</v>
      </c>
    </row>
    <row r="28" spans="1:22">
      <c r="A28" s="5" t="s">
        <v>120</v>
      </c>
      <c r="B28" s="29" t="s">
        <v>121</v>
      </c>
      <c r="C28" s="120">
        <v>10000</v>
      </c>
      <c r="D28" s="120">
        <v>0</v>
      </c>
      <c r="E28" s="112">
        <v>0</v>
      </c>
      <c r="F28" s="138">
        <f t="shared" si="0"/>
        <v>10000</v>
      </c>
      <c r="G28" s="112">
        <v>10000</v>
      </c>
      <c r="H28" s="112">
        <v>0</v>
      </c>
      <c r="I28" s="112">
        <v>0</v>
      </c>
      <c r="J28" s="138">
        <f t="shared" si="1"/>
        <v>10000</v>
      </c>
      <c r="K28" s="112">
        <v>65000</v>
      </c>
      <c r="L28" s="112">
        <v>0</v>
      </c>
      <c r="M28" s="112">
        <v>0</v>
      </c>
      <c r="N28" s="138">
        <f t="shared" si="2"/>
        <v>65000</v>
      </c>
      <c r="O28" s="112">
        <v>65000</v>
      </c>
      <c r="P28" s="112">
        <v>0</v>
      </c>
      <c r="Q28" s="120">
        <v>0</v>
      </c>
      <c r="R28" s="121">
        <f t="shared" si="3"/>
        <v>65000</v>
      </c>
      <c r="S28" s="112">
        <v>65000</v>
      </c>
      <c r="T28" s="120">
        <v>0</v>
      </c>
      <c r="U28" s="120">
        <v>0</v>
      </c>
      <c r="V28" s="121">
        <f t="shared" si="4"/>
        <v>65000</v>
      </c>
    </row>
    <row r="29" spans="1:22">
      <c r="A29" s="5" t="s">
        <v>122</v>
      </c>
      <c r="B29" s="29" t="s">
        <v>123</v>
      </c>
      <c r="C29" s="120">
        <v>520000</v>
      </c>
      <c r="D29" s="120">
        <v>0</v>
      </c>
      <c r="E29" s="112">
        <v>0</v>
      </c>
      <c r="F29" s="138">
        <f t="shared" si="0"/>
        <v>520000</v>
      </c>
      <c r="G29" s="112">
        <v>520000</v>
      </c>
      <c r="H29" s="112">
        <v>0</v>
      </c>
      <c r="I29" s="112">
        <v>0</v>
      </c>
      <c r="J29" s="138">
        <f t="shared" si="1"/>
        <v>520000</v>
      </c>
      <c r="K29" s="112">
        <v>479000</v>
      </c>
      <c r="L29" s="112">
        <v>0</v>
      </c>
      <c r="M29" s="112">
        <v>0</v>
      </c>
      <c r="N29" s="138">
        <f t="shared" si="2"/>
        <v>479000</v>
      </c>
      <c r="O29" s="112">
        <v>479000</v>
      </c>
      <c r="P29" s="112">
        <v>0</v>
      </c>
      <c r="Q29" s="120">
        <v>0</v>
      </c>
      <c r="R29" s="121">
        <f t="shared" si="3"/>
        <v>479000</v>
      </c>
      <c r="S29" s="136">
        <v>303778</v>
      </c>
      <c r="T29" s="120">
        <v>0</v>
      </c>
      <c r="U29" s="120">
        <v>0</v>
      </c>
      <c r="V29" s="121">
        <f t="shared" si="4"/>
        <v>303778</v>
      </c>
    </row>
    <row r="30" spans="1:22">
      <c r="A30" s="5" t="s">
        <v>124</v>
      </c>
      <c r="B30" s="29" t="s">
        <v>125</v>
      </c>
      <c r="C30" s="120">
        <v>0</v>
      </c>
      <c r="D30" s="120">
        <v>0</v>
      </c>
      <c r="E30" s="112">
        <v>0</v>
      </c>
      <c r="F30" s="138">
        <f t="shared" si="0"/>
        <v>0</v>
      </c>
      <c r="G30" s="112">
        <v>0</v>
      </c>
      <c r="H30" s="112">
        <v>0</v>
      </c>
      <c r="I30" s="112">
        <v>0</v>
      </c>
      <c r="J30" s="138">
        <f t="shared" si="1"/>
        <v>0</v>
      </c>
      <c r="K30" s="112">
        <v>0</v>
      </c>
      <c r="L30" s="112">
        <v>0</v>
      </c>
      <c r="M30" s="112">
        <v>0</v>
      </c>
      <c r="N30" s="138">
        <f t="shared" si="2"/>
        <v>0</v>
      </c>
      <c r="O30" s="112">
        <v>0</v>
      </c>
      <c r="P30" s="112">
        <v>0</v>
      </c>
      <c r="Q30" s="120">
        <v>0</v>
      </c>
      <c r="R30" s="121">
        <f t="shared" si="3"/>
        <v>0</v>
      </c>
      <c r="S30" s="120">
        <v>0</v>
      </c>
      <c r="T30" s="120">
        <v>0</v>
      </c>
      <c r="U30" s="120">
        <v>0</v>
      </c>
      <c r="V30" s="121">
        <f t="shared" si="4"/>
        <v>0</v>
      </c>
    </row>
    <row r="31" spans="1:22" s="92" customFormat="1">
      <c r="A31" s="7" t="s">
        <v>387</v>
      </c>
      <c r="B31" s="32" t="s">
        <v>126</v>
      </c>
      <c r="C31" s="122">
        <f>SUM(C28:C30)</f>
        <v>530000</v>
      </c>
      <c r="D31" s="122">
        <f>SUM(D28:D30)</f>
        <v>0</v>
      </c>
      <c r="E31" s="132">
        <f>SUM(E28:E30)</f>
        <v>0</v>
      </c>
      <c r="F31" s="132">
        <f t="shared" si="0"/>
        <v>530000</v>
      </c>
      <c r="G31" s="132">
        <f>SUM(G28:G30)</f>
        <v>530000</v>
      </c>
      <c r="H31" s="132">
        <f>SUM(H28:H30)</f>
        <v>0</v>
      </c>
      <c r="I31" s="132">
        <f>SUM(I28:I30)</f>
        <v>0</v>
      </c>
      <c r="J31" s="132">
        <f t="shared" si="1"/>
        <v>530000</v>
      </c>
      <c r="K31" s="132">
        <f>SUM(K28:K30)</f>
        <v>544000</v>
      </c>
      <c r="L31" s="132">
        <f>SUM(L28:L30)</f>
        <v>0</v>
      </c>
      <c r="M31" s="132">
        <f>SUM(M28:M30)</f>
        <v>0</v>
      </c>
      <c r="N31" s="132">
        <f t="shared" si="2"/>
        <v>544000</v>
      </c>
      <c r="O31" s="132">
        <f>SUM(O28:O30)</f>
        <v>544000</v>
      </c>
      <c r="P31" s="132">
        <f>SUM(P28:P30)</f>
        <v>0</v>
      </c>
      <c r="Q31" s="93">
        <f>SUM(Q28:Q30)</f>
        <v>0</v>
      </c>
      <c r="R31" s="93">
        <f t="shared" si="3"/>
        <v>544000</v>
      </c>
      <c r="S31" s="93">
        <f>SUM(S28:S30)</f>
        <v>368778</v>
      </c>
      <c r="T31" s="93">
        <f>SUM(T28:T30)</f>
        <v>0</v>
      </c>
      <c r="U31" s="93">
        <f>SUM(U28:U30)</f>
        <v>0</v>
      </c>
      <c r="V31" s="93">
        <f t="shared" si="4"/>
        <v>368778</v>
      </c>
    </row>
    <row r="32" spans="1:22">
      <c r="A32" s="5" t="s">
        <v>127</v>
      </c>
      <c r="B32" s="29" t="s">
        <v>128</v>
      </c>
      <c r="C32" s="120">
        <v>0</v>
      </c>
      <c r="D32" s="120">
        <v>0</v>
      </c>
      <c r="E32" s="112">
        <v>0</v>
      </c>
      <c r="F32" s="138">
        <f t="shared" si="0"/>
        <v>0</v>
      </c>
      <c r="G32" s="112">
        <v>0</v>
      </c>
      <c r="H32" s="112">
        <v>0</v>
      </c>
      <c r="I32" s="112">
        <v>0</v>
      </c>
      <c r="J32" s="138">
        <f t="shared" si="1"/>
        <v>0</v>
      </c>
      <c r="K32" s="112">
        <v>47148</v>
      </c>
      <c r="L32" s="112">
        <v>0</v>
      </c>
      <c r="M32" s="112">
        <v>0</v>
      </c>
      <c r="N32" s="138">
        <f t="shared" si="2"/>
        <v>47148</v>
      </c>
      <c r="O32" s="112">
        <v>47148</v>
      </c>
      <c r="P32" s="112">
        <v>0</v>
      </c>
      <c r="Q32" s="120">
        <v>0</v>
      </c>
      <c r="R32" s="121">
        <f t="shared" si="3"/>
        <v>47148</v>
      </c>
      <c r="S32" s="112">
        <v>47148</v>
      </c>
      <c r="T32" s="120">
        <v>0</v>
      </c>
      <c r="U32" s="120">
        <v>0</v>
      </c>
      <c r="V32" s="121">
        <f t="shared" si="4"/>
        <v>47148</v>
      </c>
    </row>
    <row r="33" spans="1:22">
      <c r="A33" s="5" t="s">
        <v>129</v>
      </c>
      <c r="B33" s="29" t="s">
        <v>130</v>
      </c>
      <c r="C33" s="120">
        <v>80000</v>
      </c>
      <c r="D33" s="120">
        <v>0</v>
      </c>
      <c r="E33" s="112">
        <v>0</v>
      </c>
      <c r="F33" s="138">
        <f t="shared" si="0"/>
        <v>80000</v>
      </c>
      <c r="G33" s="112">
        <v>80000</v>
      </c>
      <c r="H33" s="112">
        <v>0</v>
      </c>
      <c r="I33" s="112">
        <v>0</v>
      </c>
      <c r="J33" s="138">
        <f t="shared" si="1"/>
        <v>80000</v>
      </c>
      <c r="K33" s="112">
        <v>70000</v>
      </c>
      <c r="L33" s="112">
        <v>0</v>
      </c>
      <c r="M33" s="112">
        <v>0</v>
      </c>
      <c r="N33" s="138">
        <f t="shared" si="2"/>
        <v>70000</v>
      </c>
      <c r="O33" s="112">
        <v>70000</v>
      </c>
      <c r="P33" s="112">
        <v>0</v>
      </c>
      <c r="Q33" s="120">
        <v>0</v>
      </c>
      <c r="R33" s="121">
        <f t="shared" si="3"/>
        <v>70000</v>
      </c>
      <c r="S33" s="112">
        <v>70000</v>
      </c>
      <c r="T33" s="120">
        <v>0</v>
      </c>
      <c r="U33" s="120">
        <v>0</v>
      </c>
      <c r="V33" s="121">
        <f t="shared" si="4"/>
        <v>70000</v>
      </c>
    </row>
    <row r="34" spans="1:22" s="92" customFormat="1" ht="15" customHeight="1">
      <c r="A34" s="7" t="s">
        <v>476</v>
      </c>
      <c r="B34" s="32" t="s">
        <v>131</v>
      </c>
      <c r="C34" s="122">
        <f>SUM(C32:C33)</f>
        <v>80000</v>
      </c>
      <c r="D34" s="122">
        <f>SUM(D32:D33)</f>
        <v>0</v>
      </c>
      <c r="E34" s="132">
        <f>SUM(E32:E33)</f>
        <v>0</v>
      </c>
      <c r="F34" s="132">
        <f t="shared" si="0"/>
        <v>80000</v>
      </c>
      <c r="G34" s="132">
        <f>SUM(G32:G33)</f>
        <v>80000</v>
      </c>
      <c r="H34" s="132">
        <f>SUM(H32:H33)</f>
        <v>0</v>
      </c>
      <c r="I34" s="132">
        <f>SUM(I32:I33)</f>
        <v>0</v>
      </c>
      <c r="J34" s="132">
        <f t="shared" si="1"/>
        <v>80000</v>
      </c>
      <c r="K34" s="132">
        <f>SUM(K32:K33)</f>
        <v>117148</v>
      </c>
      <c r="L34" s="132">
        <f>SUM(L32:L33)</f>
        <v>0</v>
      </c>
      <c r="M34" s="132">
        <f>SUM(M32:M33)</f>
        <v>0</v>
      </c>
      <c r="N34" s="132">
        <f t="shared" si="2"/>
        <v>117148</v>
      </c>
      <c r="O34" s="132">
        <f>SUM(O32:O33)</f>
        <v>117148</v>
      </c>
      <c r="P34" s="132">
        <f>SUM(P32:P33)</f>
        <v>0</v>
      </c>
      <c r="Q34" s="93">
        <f>SUM(Q32:Q33)</f>
        <v>0</v>
      </c>
      <c r="R34" s="93">
        <f t="shared" si="3"/>
        <v>117148</v>
      </c>
      <c r="S34" s="93">
        <f>SUM(S32:S33)</f>
        <v>117148</v>
      </c>
      <c r="T34" s="93">
        <f>SUM(T32:T33)</f>
        <v>0</v>
      </c>
      <c r="U34" s="93">
        <f>SUM(U32:U33)</f>
        <v>0</v>
      </c>
      <c r="V34" s="93">
        <f t="shared" si="4"/>
        <v>117148</v>
      </c>
    </row>
    <row r="35" spans="1:22">
      <c r="A35" s="5" t="s">
        <v>132</v>
      </c>
      <c r="B35" s="29" t="s">
        <v>133</v>
      </c>
      <c r="C35" s="120">
        <v>1200000</v>
      </c>
      <c r="D35" s="120">
        <v>0</v>
      </c>
      <c r="E35" s="112">
        <v>0</v>
      </c>
      <c r="F35" s="138">
        <f t="shared" si="0"/>
        <v>1200000</v>
      </c>
      <c r="G35" s="112">
        <v>1200000</v>
      </c>
      <c r="H35" s="112">
        <v>0</v>
      </c>
      <c r="I35" s="112">
        <v>0</v>
      </c>
      <c r="J35" s="138">
        <f t="shared" si="1"/>
        <v>1200000</v>
      </c>
      <c r="K35" s="112">
        <v>1200000</v>
      </c>
      <c r="L35" s="112">
        <v>0</v>
      </c>
      <c r="M35" s="112">
        <v>0</v>
      </c>
      <c r="N35" s="138">
        <f t="shared" si="2"/>
        <v>1200000</v>
      </c>
      <c r="O35" s="112">
        <v>1200000</v>
      </c>
      <c r="P35" s="112">
        <v>0</v>
      </c>
      <c r="Q35" s="120">
        <v>0</v>
      </c>
      <c r="R35" s="121">
        <f t="shared" si="3"/>
        <v>1200000</v>
      </c>
      <c r="S35" s="120">
        <v>1200000</v>
      </c>
      <c r="T35" s="120">
        <v>0</v>
      </c>
      <c r="U35" s="120">
        <v>0</v>
      </c>
      <c r="V35" s="121">
        <f t="shared" si="4"/>
        <v>1200000</v>
      </c>
    </row>
    <row r="36" spans="1:22">
      <c r="A36" s="5" t="s">
        <v>134</v>
      </c>
      <c r="B36" s="29" t="s">
        <v>135</v>
      </c>
      <c r="C36" s="120">
        <v>0</v>
      </c>
      <c r="D36" s="120">
        <v>0</v>
      </c>
      <c r="E36" s="112">
        <v>0</v>
      </c>
      <c r="F36" s="138">
        <f t="shared" si="0"/>
        <v>0</v>
      </c>
      <c r="G36" s="112">
        <v>0</v>
      </c>
      <c r="H36" s="112">
        <v>0</v>
      </c>
      <c r="I36" s="112">
        <v>0</v>
      </c>
      <c r="J36" s="138">
        <f t="shared" si="1"/>
        <v>0</v>
      </c>
      <c r="K36" s="112">
        <v>0</v>
      </c>
      <c r="L36" s="112">
        <v>0</v>
      </c>
      <c r="M36" s="112">
        <v>0</v>
      </c>
      <c r="N36" s="138">
        <f t="shared" si="2"/>
        <v>0</v>
      </c>
      <c r="O36" s="112">
        <v>0</v>
      </c>
      <c r="P36" s="112">
        <v>0</v>
      </c>
      <c r="Q36" s="120">
        <v>0</v>
      </c>
      <c r="R36" s="121">
        <f t="shared" si="3"/>
        <v>0</v>
      </c>
      <c r="S36" s="120">
        <v>0</v>
      </c>
      <c r="T36" s="120">
        <v>0</v>
      </c>
      <c r="U36" s="120">
        <v>0</v>
      </c>
      <c r="V36" s="121">
        <f t="shared" si="4"/>
        <v>0</v>
      </c>
    </row>
    <row r="37" spans="1:22">
      <c r="A37" s="5" t="s">
        <v>448</v>
      </c>
      <c r="B37" s="29" t="s">
        <v>136</v>
      </c>
      <c r="C37" s="120">
        <v>0</v>
      </c>
      <c r="D37" s="120">
        <v>0</v>
      </c>
      <c r="E37" s="112">
        <v>0</v>
      </c>
      <c r="F37" s="138">
        <f t="shared" si="0"/>
        <v>0</v>
      </c>
      <c r="G37" s="112">
        <v>0</v>
      </c>
      <c r="H37" s="112">
        <v>0</v>
      </c>
      <c r="I37" s="112">
        <v>0</v>
      </c>
      <c r="J37" s="138">
        <f t="shared" si="1"/>
        <v>0</v>
      </c>
      <c r="K37" s="112">
        <v>0</v>
      </c>
      <c r="L37" s="112">
        <v>0</v>
      </c>
      <c r="M37" s="112">
        <v>0</v>
      </c>
      <c r="N37" s="138">
        <f t="shared" si="2"/>
        <v>0</v>
      </c>
      <c r="O37" s="112">
        <v>0</v>
      </c>
      <c r="P37" s="112">
        <v>0</v>
      </c>
      <c r="Q37" s="120">
        <v>0</v>
      </c>
      <c r="R37" s="121">
        <f t="shared" si="3"/>
        <v>0</v>
      </c>
      <c r="S37" s="120">
        <v>0</v>
      </c>
      <c r="T37" s="120">
        <v>0</v>
      </c>
      <c r="U37" s="120">
        <v>0</v>
      </c>
      <c r="V37" s="121">
        <f t="shared" si="4"/>
        <v>0</v>
      </c>
    </row>
    <row r="38" spans="1:22">
      <c r="A38" s="5" t="s">
        <v>137</v>
      </c>
      <c r="B38" s="29" t="s">
        <v>138</v>
      </c>
      <c r="C38" s="120">
        <v>250000</v>
      </c>
      <c r="D38" s="120">
        <v>0</v>
      </c>
      <c r="E38" s="112">
        <v>0</v>
      </c>
      <c r="F38" s="138">
        <f t="shared" si="0"/>
        <v>250000</v>
      </c>
      <c r="G38" s="112">
        <v>250000</v>
      </c>
      <c r="H38" s="112">
        <v>0</v>
      </c>
      <c r="I38" s="112">
        <v>0</v>
      </c>
      <c r="J38" s="138">
        <f t="shared" si="1"/>
        <v>250000</v>
      </c>
      <c r="K38" s="112">
        <v>250000</v>
      </c>
      <c r="L38" s="112">
        <v>0</v>
      </c>
      <c r="M38" s="112">
        <v>0</v>
      </c>
      <c r="N38" s="138">
        <f t="shared" si="2"/>
        <v>250000</v>
      </c>
      <c r="O38" s="112">
        <v>250000</v>
      </c>
      <c r="P38" s="112">
        <v>0</v>
      </c>
      <c r="Q38" s="120">
        <v>0</v>
      </c>
      <c r="R38" s="121">
        <f t="shared" si="3"/>
        <v>250000</v>
      </c>
      <c r="S38" s="120">
        <v>250000</v>
      </c>
      <c r="T38" s="120">
        <v>0</v>
      </c>
      <c r="U38" s="120">
        <v>0</v>
      </c>
      <c r="V38" s="121">
        <f t="shared" si="4"/>
        <v>250000</v>
      </c>
    </row>
    <row r="39" spans="1:22">
      <c r="A39" s="10" t="s">
        <v>449</v>
      </c>
      <c r="B39" s="29" t="s">
        <v>139</v>
      </c>
      <c r="C39" s="120">
        <v>0</v>
      </c>
      <c r="D39" s="120">
        <v>0</v>
      </c>
      <c r="E39" s="112">
        <v>0</v>
      </c>
      <c r="F39" s="138">
        <f t="shared" si="0"/>
        <v>0</v>
      </c>
      <c r="G39" s="112">
        <v>0</v>
      </c>
      <c r="H39" s="112">
        <v>0</v>
      </c>
      <c r="I39" s="112">
        <v>0</v>
      </c>
      <c r="J39" s="138">
        <f t="shared" si="1"/>
        <v>0</v>
      </c>
      <c r="K39" s="112">
        <v>0</v>
      </c>
      <c r="L39" s="112">
        <v>0</v>
      </c>
      <c r="M39" s="112">
        <v>0</v>
      </c>
      <c r="N39" s="138">
        <f t="shared" si="2"/>
        <v>0</v>
      </c>
      <c r="O39" s="112">
        <v>0</v>
      </c>
      <c r="P39" s="112">
        <v>0</v>
      </c>
      <c r="Q39" s="120">
        <v>0</v>
      </c>
      <c r="R39" s="121">
        <f t="shared" si="3"/>
        <v>0</v>
      </c>
      <c r="S39" s="120">
        <v>0</v>
      </c>
      <c r="T39" s="120">
        <v>0</v>
      </c>
      <c r="U39" s="120">
        <v>0</v>
      </c>
      <c r="V39" s="121">
        <f t="shared" si="4"/>
        <v>0</v>
      </c>
    </row>
    <row r="40" spans="1:22">
      <c r="A40" s="6" t="s">
        <v>140</v>
      </c>
      <c r="B40" s="29" t="s">
        <v>141</v>
      </c>
      <c r="C40" s="120">
        <v>0</v>
      </c>
      <c r="D40" s="120">
        <v>0</v>
      </c>
      <c r="E40" s="112">
        <v>0</v>
      </c>
      <c r="F40" s="138">
        <f t="shared" si="0"/>
        <v>0</v>
      </c>
      <c r="G40" s="112">
        <v>0</v>
      </c>
      <c r="H40" s="112">
        <v>0</v>
      </c>
      <c r="I40" s="112">
        <v>0</v>
      </c>
      <c r="J40" s="138">
        <f t="shared" si="1"/>
        <v>0</v>
      </c>
      <c r="K40" s="112">
        <v>252400</v>
      </c>
      <c r="L40" s="112">
        <v>0</v>
      </c>
      <c r="M40" s="112">
        <v>0</v>
      </c>
      <c r="N40" s="138">
        <f t="shared" si="2"/>
        <v>252400</v>
      </c>
      <c r="O40" s="112">
        <v>252400</v>
      </c>
      <c r="P40" s="112">
        <v>0</v>
      </c>
      <c r="Q40" s="120">
        <v>0</v>
      </c>
      <c r="R40" s="121">
        <f t="shared" si="3"/>
        <v>252400</v>
      </c>
      <c r="S40" s="136">
        <v>262000</v>
      </c>
      <c r="T40" s="120">
        <v>0</v>
      </c>
      <c r="U40" s="120">
        <v>0</v>
      </c>
      <c r="V40" s="121">
        <f t="shared" si="4"/>
        <v>262000</v>
      </c>
    </row>
    <row r="41" spans="1:22">
      <c r="A41" s="5" t="s">
        <v>450</v>
      </c>
      <c r="B41" s="29" t="s">
        <v>142</v>
      </c>
      <c r="C41" s="120">
        <v>335000</v>
      </c>
      <c r="D41" s="120">
        <v>0</v>
      </c>
      <c r="E41" s="112">
        <v>0</v>
      </c>
      <c r="F41" s="138">
        <f t="shared" si="0"/>
        <v>335000</v>
      </c>
      <c r="G41" s="112">
        <v>335000</v>
      </c>
      <c r="H41" s="112">
        <v>0</v>
      </c>
      <c r="I41" s="112">
        <v>0</v>
      </c>
      <c r="J41" s="138">
        <f t="shared" si="1"/>
        <v>335000</v>
      </c>
      <c r="K41" s="112">
        <v>335000</v>
      </c>
      <c r="L41" s="112">
        <v>0</v>
      </c>
      <c r="M41" s="112">
        <v>0</v>
      </c>
      <c r="N41" s="138">
        <f t="shared" si="2"/>
        <v>335000</v>
      </c>
      <c r="O41" s="112">
        <v>335000</v>
      </c>
      <c r="P41" s="112">
        <v>0</v>
      </c>
      <c r="Q41" s="120">
        <v>0</v>
      </c>
      <c r="R41" s="121">
        <f t="shared" si="3"/>
        <v>335000</v>
      </c>
      <c r="S41" s="120">
        <v>335000</v>
      </c>
      <c r="T41" s="120">
        <v>0</v>
      </c>
      <c r="U41" s="120">
        <v>0</v>
      </c>
      <c r="V41" s="121">
        <f t="shared" si="4"/>
        <v>335000</v>
      </c>
    </row>
    <row r="42" spans="1:22" s="92" customFormat="1">
      <c r="A42" s="7" t="s">
        <v>388</v>
      </c>
      <c r="B42" s="32" t="s">
        <v>143</v>
      </c>
      <c r="C42" s="122">
        <f>SUM(C35:C41)</f>
        <v>1785000</v>
      </c>
      <c r="D42" s="122">
        <f>SUM(D35:D41)</f>
        <v>0</v>
      </c>
      <c r="E42" s="132">
        <f>SUM(E35:E41)</f>
        <v>0</v>
      </c>
      <c r="F42" s="132">
        <f t="shared" si="0"/>
        <v>1785000</v>
      </c>
      <c r="G42" s="132">
        <f>SUM(G35:G41)</f>
        <v>1785000</v>
      </c>
      <c r="H42" s="132">
        <f>SUM(H35:H41)</f>
        <v>0</v>
      </c>
      <c r="I42" s="132">
        <f>SUM(I35:I41)</f>
        <v>0</v>
      </c>
      <c r="J42" s="132">
        <f t="shared" si="1"/>
        <v>1785000</v>
      </c>
      <c r="K42" s="132">
        <f>SUM(K35:K41)</f>
        <v>2037400</v>
      </c>
      <c r="L42" s="132">
        <f>SUM(L35:L41)</f>
        <v>0</v>
      </c>
      <c r="M42" s="132">
        <f>SUM(M35:M41)</f>
        <v>0</v>
      </c>
      <c r="N42" s="132">
        <f t="shared" si="2"/>
        <v>2037400</v>
      </c>
      <c r="O42" s="132">
        <f>SUM(O35:O41)</f>
        <v>2037400</v>
      </c>
      <c r="P42" s="132">
        <f>SUM(P35:P41)</f>
        <v>0</v>
      </c>
      <c r="Q42" s="93">
        <f>SUM(Q35:Q41)</f>
        <v>0</v>
      </c>
      <c r="R42" s="93">
        <f t="shared" si="3"/>
        <v>2037400</v>
      </c>
      <c r="S42" s="93">
        <f>SUM(S35:S41)</f>
        <v>2047000</v>
      </c>
      <c r="T42" s="93">
        <f>SUM(T35:T41)</f>
        <v>0</v>
      </c>
      <c r="U42" s="93">
        <f>SUM(U35:U41)</f>
        <v>0</v>
      </c>
      <c r="V42" s="93">
        <f t="shared" si="4"/>
        <v>2047000</v>
      </c>
    </row>
    <row r="43" spans="1:22">
      <c r="A43" s="5" t="s">
        <v>144</v>
      </c>
      <c r="B43" s="29" t="s">
        <v>145</v>
      </c>
      <c r="C43" s="120">
        <v>0</v>
      </c>
      <c r="D43" s="120">
        <v>0</v>
      </c>
      <c r="E43" s="112">
        <v>0</v>
      </c>
      <c r="F43" s="138">
        <f t="shared" si="0"/>
        <v>0</v>
      </c>
      <c r="G43" s="112">
        <v>0</v>
      </c>
      <c r="H43" s="112">
        <v>0</v>
      </c>
      <c r="I43" s="112">
        <v>0</v>
      </c>
      <c r="J43" s="138">
        <f t="shared" si="1"/>
        <v>0</v>
      </c>
      <c r="K43" s="112">
        <v>0</v>
      </c>
      <c r="L43" s="112">
        <v>0</v>
      </c>
      <c r="M43" s="112">
        <v>0</v>
      </c>
      <c r="N43" s="138">
        <f t="shared" si="2"/>
        <v>0</v>
      </c>
      <c r="O43" s="112">
        <v>0</v>
      </c>
      <c r="P43" s="112">
        <v>0</v>
      </c>
      <c r="Q43" s="120">
        <v>0</v>
      </c>
      <c r="R43" s="121">
        <f t="shared" si="3"/>
        <v>0</v>
      </c>
      <c r="S43" s="120">
        <v>0</v>
      </c>
      <c r="T43" s="120">
        <v>0</v>
      </c>
      <c r="U43" s="120">
        <v>0</v>
      </c>
      <c r="V43" s="121">
        <f t="shared" si="4"/>
        <v>0</v>
      </c>
    </row>
    <row r="44" spans="1:22">
      <c r="A44" s="5" t="s">
        <v>146</v>
      </c>
      <c r="B44" s="29" t="s">
        <v>147</v>
      </c>
      <c r="C44" s="120">
        <v>0</v>
      </c>
      <c r="D44" s="120">
        <v>0</v>
      </c>
      <c r="E44" s="112">
        <v>0</v>
      </c>
      <c r="F44" s="138">
        <f t="shared" si="0"/>
        <v>0</v>
      </c>
      <c r="G44" s="112">
        <v>0</v>
      </c>
      <c r="H44" s="112">
        <v>0</v>
      </c>
      <c r="I44" s="112">
        <v>0</v>
      </c>
      <c r="J44" s="138">
        <f t="shared" si="1"/>
        <v>0</v>
      </c>
      <c r="K44" s="112">
        <v>0</v>
      </c>
      <c r="L44" s="112">
        <v>0</v>
      </c>
      <c r="M44" s="112">
        <v>0</v>
      </c>
      <c r="N44" s="138">
        <f t="shared" si="2"/>
        <v>0</v>
      </c>
      <c r="O44" s="112">
        <v>0</v>
      </c>
      <c r="P44" s="112">
        <v>0</v>
      </c>
      <c r="Q44" s="120">
        <v>0</v>
      </c>
      <c r="R44" s="121">
        <f t="shared" si="3"/>
        <v>0</v>
      </c>
      <c r="S44" s="120">
        <v>0</v>
      </c>
      <c r="T44" s="120">
        <v>0</v>
      </c>
      <c r="U44" s="120">
        <v>0</v>
      </c>
      <c r="V44" s="121">
        <f t="shared" si="4"/>
        <v>0</v>
      </c>
    </row>
    <row r="45" spans="1:22" s="92" customFormat="1">
      <c r="A45" s="7" t="s">
        <v>389</v>
      </c>
      <c r="B45" s="32" t="s">
        <v>148</v>
      </c>
      <c r="C45" s="122">
        <f>SUM(C43:C44)</f>
        <v>0</v>
      </c>
      <c r="D45" s="122">
        <f>SUM(D43:D44)</f>
        <v>0</v>
      </c>
      <c r="E45" s="132">
        <f>SUM(E43:E44)</f>
        <v>0</v>
      </c>
      <c r="F45" s="132">
        <f t="shared" si="0"/>
        <v>0</v>
      </c>
      <c r="G45" s="132">
        <f>SUM(G43:G44)</f>
        <v>0</v>
      </c>
      <c r="H45" s="132">
        <f>SUM(H43:H44)</f>
        <v>0</v>
      </c>
      <c r="I45" s="132">
        <f>SUM(I43:I44)</f>
        <v>0</v>
      </c>
      <c r="J45" s="132">
        <f t="shared" si="1"/>
        <v>0</v>
      </c>
      <c r="K45" s="132">
        <f>SUM(K43:K44)</f>
        <v>0</v>
      </c>
      <c r="L45" s="132">
        <f>SUM(L43:L44)</f>
        <v>0</v>
      </c>
      <c r="M45" s="132">
        <f>SUM(M43:M44)</f>
        <v>0</v>
      </c>
      <c r="N45" s="132">
        <f t="shared" si="2"/>
        <v>0</v>
      </c>
      <c r="O45" s="132">
        <f>SUM(O43:O44)</f>
        <v>0</v>
      </c>
      <c r="P45" s="132">
        <f>SUM(P43:P44)</f>
        <v>0</v>
      </c>
      <c r="Q45" s="93">
        <f>SUM(Q43:Q44)</f>
        <v>0</v>
      </c>
      <c r="R45" s="93">
        <f t="shared" si="3"/>
        <v>0</v>
      </c>
      <c r="S45" s="93">
        <f>SUM(S43:S44)</f>
        <v>0</v>
      </c>
      <c r="T45" s="93">
        <f>SUM(T43:T44)</f>
        <v>0</v>
      </c>
      <c r="U45" s="93">
        <f>SUM(U43:U44)</f>
        <v>0</v>
      </c>
      <c r="V45" s="93">
        <f t="shared" si="4"/>
        <v>0</v>
      </c>
    </row>
    <row r="46" spans="1:22">
      <c r="A46" s="5" t="s">
        <v>149</v>
      </c>
      <c r="B46" s="29" t="s">
        <v>150</v>
      </c>
      <c r="C46" s="120">
        <v>0</v>
      </c>
      <c r="D46" s="120">
        <v>0</v>
      </c>
      <c r="E46" s="112">
        <v>0</v>
      </c>
      <c r="F46" s="138">
        <f t="shared" si="0"/>
        <v>0</v>
      </c>
      <c r="G46" s="112">
        <v>649650</v>
      </c>
      <c r="H46" s="112">
        <v>0</v>
      </c>
      <c r="I46" s="112">
        <v>0</v>
      </c>
      <c r="J46" s="138">
        <f t="shared" si="1"/>
        <v>649650</v>
      </c>
      <c r="K46" s="112">
        <v>646650</v>
      </c>
      <c r="L46" s="112">
        <v>0</v>
      </c>
      <c r="M46" s="112">
        <v>0</v>
      </c>
      <c r="N46" s="138">
        <f t="shared" si="2"/>
        <v>646650</v>
      </c>
      <c r="O46" s="112">
        <v>646650</v>
      </c>
      <c r="P46" s="112">
        <v>0</v>
      </c>
      <c r="Q46" s="112">
        <v>0</v>
      </c>
      <c r="R46" s="138">
        <f t="shared" si="3"/>
        <v>646650</v>
      </c>
      <c r="S46" s="136">
        <v>637050</v>
      </c>
      <c r="T46" s="112">
        <v>0</v>
      </c>
      <c r="U46" s="112">
        <v>0</v>
      </c>
      <c r="V46" s="138">
        <f t="shared" si="4"/>
        <v>637050</v>
      </c>
    </row>
    <row r="47" spans="1:22">
      <c r="A47" s="5" t="s">
        <v>151</v>
      </c>
      <c r="B47" s="29" t="s">
        <v>152</v>
      </c>
      <c r="C47" s="120">
        <v>646650</v>
      </c>
      <c r="D47" s="120">
        <v>0</v>
      </c>
      <c r="E47" s="112">
        <v>0</v>
      </c>
      <c r="F47" s="138">
        <f t="shared" si="0"/>
        <v>646650</v>
      </c>
      <c r="G47" s="112">
        <v>0</v>
      </c>
      <c r="H47" s="112">
        <v>0</v>
      </c>
      <c r="I47" s="112">
        <v>0</v>
      </c>
      <c r="J47" s="138">
        <f t="shared" si="1"/>
        <v>0</v>
      </c>
      <c r="K47" s="112">
        <v>0</v>
      </c>
      <c r="L47" s="112">
        <v>0</v>
      </c>
      <c r="M47" s="112">
        <v>0</v>
      </c>
      <c r="N47" s="138">
        <f t="shared" si="2"/>
        <v>0</v>
      </c>
      <c r="O47" s="112">
        <v>0</v>
      </c>
      <c r="P47" s="112">
        <v>0</v>
      </c>
      <c r="Q47" s="120">
        <v>0</v>
      </c>
      <c r="R47" s="121">
        <f t="shared" si="3"/>
        <v>0</v>
      </c>
      <c r="S47" s="120">
        <v>0</v>
      </c>
      <c r="T47" s="120">
        <v>0</v>
      </c>
      <c r="U47" s="120">
        <v>0</v>
      </c>
      <c r="V47" s="121">
        <f t="shared" si="4"/>
        <v>0</v>
      </c>
    </row>
    <row r="48" spans="1:22">
      <c r="A48" s="5" t="s">
        <v>451</v>
      </c>
      <c r="B48" s="29" t="s">
        <v>153</v>
      </c>
      <c r="C48" s="120">
        <v>0</v>
      </c>
      <c r="D48" s="120">
        <v>0</v>
      </c>
      <c r="E48" s="112">
        <v>0</v>
      </c>
      <c r="F48" s="138">
        <f t="shared" si="0"/>
        <v>0</v>
      </c>
      <c r="G48" s="112">
        <v>0</v>
      </c>
      <c r="H48" s="112">
        <v>0</v>
      </c>
      <c r="I48" s="112">
        <v>0</v>
      </c>
      <c r="J48" s="138">
        <f t="shared" si="1"/>
        <v>0</v>
      </c>
      <c r="K48" s="112">
        <v>0</v>
      </c>
      <c r="L48" s="112">
        <v>0</v>
      </c>
      <c r="M48" s="112">
        <v>0</v>
      </c>
      <c r="N48" s="138">
        <f t="shared" si="2"/>
        <v>0</v>
      </c>
      <c r="O48" s="112">
        <v>0</v>
      </c>
      <c r="P48" s="112">
        <v>0</v>
      </c>
      <c r="Q48" s="120">
        <v>0</v>
      </c>
      <c r="R48" s="121">
        <f t="shared" si="3"/>
        <v>0</v>
      </c>
      <c r="S48" s="120">
        <v>0</v>
      </c>
      <c r="T48" s="120">
        <v>0</v>
      </c>
      <c r="U48" s="120">
        <v>0</v>
      </c>
      <c r="V48" s="121">
        <f t="shared" si="4"/>
        <v>0</v>
      </c>
    </row>
    <row r="49" spans="1:22">
      <c r="A49" s="5" t="s">
        <v>452</v>
      </c>
      <c r="B49" s="29" t="s">
        <v>154</v>
      </c>
      <c r="C49" s="120">
        <v>0</v>
      </c>
      <c r="D49" s="120">
        <v>0</v>
      </c>
      <c r="E49" s="112">
        <v>0</v>
      </c>
      <c r="F49" s="138">
        <f t="shared" si="0"/>
        <v>0</v>
      </c>
      <c r="G49" s="112">
        <v>0</v>
      </c>
      <c r="H49" s="112">
        <v>0</v>
      </c>
      <c r="I49" s="112">
        <v>0</v>
      </c>
      <c r="J49" s="138">
        <f t="shared" si="1"/>
        <v>0</v>
      </c>
      <c r="K49" s="112">
        <v>0</v>
      </c>
      <c r="L49" s="112">
        <v>0</v>
      </c>
      <c r="M49" s="112">
        <v>0</v>
      </c>
      <c r="N49" s="138">
        <f t="shared" si="2"/>
        <v>0</v>
      </c>
      <c r="O49" s="112">
        <v>0</v>
      </c>
      <c r="P49" s="112">
        <v>0</v>
      </c>
      <c r="Q49" s="120">
        <v>0</v>
      </c>
      <c r="R49" s="121">
        <f t="shared" si="3"/>
        <v>0</v>
      </c>
      <c r="S49" s="120">
        <v>0</v>
      </c>
      <c r="T49" s="120">
        <v>0</v>
      </c>
      <c r="U49" s="120">
        <v>0</v>
      </c>
      <c r="V49" s="121">
        <f t="shared" si="4"/>
        <v>0</v>
      </c>
    </row>
    <row r="50" spans="1:22">
      <c r="A50" s="5" t="s">
        <v>155</v>
      </c>
      <c r="B50" s="29" t="s">
        <v>156</v>
      </c>
      <c r="C50" s="112">
        <v>0</v>
      </c>
      <c r="D50" s="112">
        <v>0</v>
      </c>
      <c r="E50" s="112">
        <v>0</v>
      </c>
      <c r="F50" s="138">
        <f t="shared" si="0"/>
        <v>0</v>
      </c>
      <c r="G50" s="112">
        <v>0</v>
      </c>
      <c r="H50" s="112">
        <v>0</v>
      </c>
      <c r="I50" s="112">
        <v>0</v>
      </c>
      <c r="J50" s="138">
        <f t="shared" si="1"/>
        <v>0</v>
      </c>
      <c r="K50" s="112">
        <v>1000</v>
      </c>
      <c r="L50" s="112">
        <v>0</v>
      </c>
      <c r="M50" s="112">
        <v>0</v>
      </c>
      <c r="N50" s="138">
        <f t="shared" si="2"/>
        <v>1000</v>
      </c>
      <c r="O50" s="112">
        <v>1000</v>
      </c>
      <c r="P50" s="112">
        <v>0</v>
      </c>
      <c r="Q50" s="112">
        <v>0</v>
      </c>
      <c r="R50" s="121">
        <f t="shared" si="3"/>
        <v>1000</v>
      </c>
      <c r="S50" s="112">
        <v>1000</v>
      </c>
      <c r="T50" s="112">
        <v>0</v>
      </c>
      <c r="U50" s="112">
        <v>0</v>
      </c>
      <c r="V50" s="121">
        <f t="shared" si="4"/>
        <v>1000</v>
      </c>
    </row>
    <row r="51" spans="1:22" s="92" customFormat="1">
      <c r="A51" s="7" t="s">
        <v>390</v>
      </c>
      <c r="B51" s="32" t="s">
        <v>157</v>
      </c>
      <c r="C51" s="122">
        <f>SUM(C46:C50)</f>
        <v>646650</v>
      </c>
      <c r="D51" s="122">
        <f>SUM(D46:D50)</f>
        <v>0</v>
      </c>
      <c r="E51" s="132">
        <v>0</v>
      </c>
      <c r="F51" s="132">
        <f t="shared" si="0"/>
        <v>646650</v>
      </c>
      <c r="G51" s="132">
        <f>SUM(G46:G50)</f>
        <v>649650</v>
      </c>
      <c r="H51" s="132">
        <f>SUM(H46:H50)</f>
        <v>0</v>
      </c>
      <c r="I51" s="132">
        <v>0</v>
      </c>
      <c r="J51" s="132">
        <f t="shared" si="1"/>
        <v>649650</v>
      </c>
      <c r="K51" s="132">
        <f>SUM(K46:K50)</f>
        <v>647650</v>
      </c>
      <c r="L51" s="132">
        <f>SUM(L46:L50)</f>
        <v>0</v>
      </c>
      <c r="M51" s="132">
        <v>0</v>
      </c>
      <c r="N51" s="132">
        <f t="shared" si="2"/>
        <v>647650</v>
      </c>
      <c r="O51" s="132">
        <f>SUM(O46:O50)</f>
        <v>647650</v>
      </c>
      <c r="P51" s="132">
        <f>SUM(P46:P50)</f>
        <v>0</v>
      </c>
      <c r="Q51" s="93">
        <v>0</v>
      </c>
      <c r="R51" s="93">
        <f t="shared" si="3"/>
        <v>647650</v>
      </c>
      <c r="S51" s="93">
        <f>SUM(S46:S50)</f>
        <v>638050</v>
      </c>
      <c r="T51" s="93">
        <f>SUM(T46:T50)</f>
        <v>0</v>
      </c>
      <c r="U51" s="93">
        <v>0</v>
      </c>
      <c r="V51" s="93">
        <f t="shared" si="4"/>
        <v>638050</v>
      </c>
    </row>
    <row r="52" spans="1:22" s="92" customFormat="1" ht="15.75">
      <c r="A52" s="36" t="s">
        <v>391</v>
      </c>
      <c r="B52" s="48" t="s">
        <v>158</v>
      </c>
      <c r="C52" s="123">
        <f>C31+C34+C42+C45+C51</f>
        <v>3041650</v>
      </c>
      <c r="D52" s="123">
        <f>D31+D34+D42+D45+D51</f>
        <v>0</v>
      </c>
      <c r="E52" s="133">
        <f>E31+E34+E42+E45+E51</f>
        <v>0</v>
      </c>
      <c r="F52" s="132">
        <f>SUM(C52:E52)</f>
        <v>3041650</v>
      </c>
      <c r="G52" s="133">
        <f>G31+G34+G42+G45+G51</f>
        <v>3044650</v>
      </c>
      <c r="H52" s="133">
        <f>H31+H34+H42+H45+H51</f>
        <v>0</v>
      </c>
      <c r="I52" s="133">
        <f>I31+I34+I42+I45+I51</f>
        <v>0</v>
      </c>
      <c r="J52" s="132">
        <f>SUM(G52:I52)</f>
        <v>3044650</v>
      </c>
      <c r="K52" s="133">
        <f>K31+K34+K42+K45+K51</f>
        <v>3346198</v>
      </c>
      <c r="L52" s="133">
        <f>L31+L34+L42+L45+L51</f>
        <v>0</v>
      </c>
      <c r="M52" s="133">
        <f>M31+M34+M42+M45+M51</f>
        <v>0</v>
      </c>
      <c r="N52" s="132">
        <f>SUM(K52:M52)</f>
        <v>3346198</v>
      </c>
      <c r="O52" s="133">
        <f>O31+O34+O42+O45+O51</f>
        <v>3346198</v>
      </c>
      <c r="P52" s="133">
        <f>P31+P34+P42+P45+P51</f>
        <v>0</v>
      </c>
      <c r="Q52" s="123">
        <f>Q31+Q34+Q42+Q45+Q51</f>
        <v>0</v>
      </c>
      <c r="R52" s="93">
        <f>SUM(O52:Q52)</f>
        <v>3346198</v>
      </c>
      <c r="S52" s="123">
        <f>S31+S34+S42+S45+S51</f>
        <v>3170976</v>
      </c>
      <c r="T52" s="123">
        <f>T31+T34+T42+T45+T51</f>
        <v>0</v>
      </c>
      <c r="U52" s="123">
        <f>U31+U34+U42+U45+U51</f>
        <v>0</v>
      </c>
      <c r="V52" s="93">
        <f>SUM(S52:U52)</f>
        <v>3170976</v>
      </c>
    </row>
    <row r="53" spans="1:22">
      <c r="A53" s="13" t="s">
        <v>159</v>
      </c>
      <c r="B53" s="29" t="s">
        <v>160</v>
      </c>
      <c r="C53" s="120">
        <v>0</v>
      </c>
      <c r="D53" s="120">
        <v>0</v>
      </c>
      <c r="E53" s="112">
        <v>0</v>
      </c>
      <c r="F53" s="138">
        <f t="shared" si="0"/>
        <v>0</v>
      </c>
      <c r="G53" s="112">
        <v>0</v>
      </c>
      <c r="H53" s="112">
        <v>0</v>
      </c>
      <c r="I53" s="112">
        <v>0</v>
      </c>
      <c r="J53" s="138">
        <f t="shared" ref="J53:J116" si="5">SUM(G53:I53)</f>
        <v>0</v>
      </c>
      <c r="K53" s="112">
        <v>0</v>
      </c>
      <c r="L53" s="112">
        <v>0</v>
      </c>
      <c r="M53" s="112">
        <v>0</v>
      </c>
      <c r="N53" s="138">
        <f t="shared" ref="N53:N116" si="6">SUM(K53:M53)</f>
        <v>0</v>
      </c>
      <c r="O53" s="112">
        <v>0</v>
      </c>
      <c r="P53" s="112">
        <v>0</v>
      </c>
      <c r="Q53" s="120">
        <v>0</v>
      </c>
      <c r="R53" s="121">
        <f t="shared" ref="R53:R75" si="7">SUM(O53:Q53)</f>
        <v>0</v>
      </c>
      <c r="S53" s="120">
        <v>0</v>
      </c>
      <c r="T53" s="120">
        <v>0</v>
      </c>
      <c r="U53" s="120">
        <v>0</v>
      </c>
      <c r="V53" s="121">
        <f t="shared" ref="V53:V75" si="8">SUM(S53:U53)</f>
        <v>0</v>
      </c>
    </row>
    <row r="54" spans="1:22">
      <c r="A54" s="13" t="s">
        <v>392</v>
      </c>
      <c r="B54" s="29" t="s">
        <v>161</v>
      </c>
      <c r="C54" s="120">
        <v>0</v>
      </c>
      <c r="D54" s="120">
        <v>0</v>
      </c>
      <c r="E54" s="112">
        <v>0</v>
      </c>
      <c r="F54" s="138">
        <f t="shared" si="0"/>
        <v>0</v>
      </c>
      <c r="G54" s="112">
        <v>0</v>
      </c>
      <c r="H54" s="112">
        <v>0</v>
      </c>
      <c r="I54" s="112">
        <v>0</v>
      </c>
      <c r="J54" s="138">
        <f t="shared" si="5"/>
        <v>0</v>
      </c>
      <c r="K54" s="112">
        <v>0</v>
      </c>
      <c r="L54" s="112">
        <v>0</v>
      </c>
      <c r="M54" s="112">
        <v>0</v>
      </c>
      <c r="N54" s="138">
        <f t="shared" si="6"/>
        <v>0</v>
      </c>
      <c r="O54" s="112">
        <v>0</v>
      </c>
      <c r="P54" s="112">
        <v>0</v>
      </c>
      <c r="Q54" s="120">
        <v>0</v>
      </c>
      <c r="R54" s="121">
        <f t="shared" si="7"/>
        <v>0</v>
      </c>
      <c r="S54" s="120">
        <v>0</v>
      </c>
      <c r="T54" s="120">
        <v>0</v>
      </c>
      <c r="U54" s="120">
        <v>0</v>
      </c>
      <c r="V54" s="121">
        <f t="shared" si="8"/>
        <v>0</v>
      </c>
    </row>
    <row r="55" spans="1:22">
      <c r="A55" s="17" t="s">
        <v>453</v>
      </c>
      <c r="B55" s="29" t="s">
        <v>162</v>
      </c>
      <c r="C55" s="120">
        <v>0</v>
      </c>
      <c r="D55" s="120">
        <v>0</v>
      </c>
      <c r="E55" s="112">
        <v>0</v>
      </c>
      <c r="F55" s="138">
        <f t="shared" si="0"/>
        <v>0</v>
      </c>
      <c r="G55" s="112">
        <v>0</v>
      </c>
      <c r="H55" s="112">
        <v>0</v>
      </c>
      <c r="I55" s="112">
        <v>0</v>
      </c>
      <c r="J55" s="138">
        <f t="shared" si="5"/>
        <v>0</v>
      </c>
      <c r="K55" s="112">
        <v>0</v>
      </c>
      <c r="L55" s="112">
        <v>0</v>
      </c>
      <c r="M55" s="112">
        <v>0</v>
      </c>
      <c r="N55" s="138">
        <f t="shared" si="6"/>
        <v>0</v>
      </c>
      <c r="O55" s="112">
        <v>0</v>
      </c>
      <c r="P55" s="112">
        <v>0</v>
      </c>
      <c r="Q55" s="120">
        <v>0</v>
      </c>
      <c r="R55" s="121">
        <f t="shared" si="7"/>
        <v>0</v>
      </c>
      <c r="S55" s="120">
        <v>0</v>
      </c>
      <c r="T55" s="120">
        <v>0</v>
      </c>
      <c r="U55" s="120">
        <v>0</v>
      </c>
      <c r="V55" s="121">
        <f t="shared" si="8"/>
        <v>0</v>
      </c>
    </row>
    <row r="56" spans="1:22">
      <c r="A56" s="17" t="s">
        <v>454</v>
      </c>
      <c r="B56" s="29" t="s">
        <v>163</v>
      </c>
      <c r="C56" s="120">
        <v>0</v>
      </c>
      <c r="D56" s="120">
        <v>0</v>
      </c>
      <c r="E56" s="112">
        <v>0</v>
      </c>
      <c r="F56" s="138">
        <f t="shared" si="0"/>
        <v>0</v>
      </c>
      <c r="G56" s="112">
        <v>0</v>
      </c>
      <c r="H56" s="112">
        <v>0</v>
      </c>
      <c r="I56" s="112">
        <v>0</v>
      </c>
      <c r="J56" s="138">
        <f t="shared" si="5"/>
        <v>0</v>
      </c>
      <c r="K56" s="112">
        <v>0</v>
      </c>
      <c r="L56" s="112">
        <v>0</v>
      </c>
      <c r="M56" s="112">
        <v>0</v>
      </c>
      <c r="N56" s="138">
        <f t="shared" si="6"/>
        <v>0</v>
      </c>
      <c r="O56" s="112">
        <v>0</v>
      </c>
      <c r="P56" s="112">
        <v>0</v>
      </c>
      <c r="Q56" s="120">
        <v>0</v>
      </c>
      <c r="R56" s="121">
        <f t="shared" si="7"/>
        <v>0</v>
      </c>
      <c r="S56" s="120">
        <v>0</v>
      </c>
      <c r="T56" s="120">
        <v>0</v>
      </c>
      <c r="U56" s="120">
        <v>0</v>
      </c>
      <c r="V56" s="121">
        <f t="shared" si="8"/>
        <v>0</v>
      </c>
    </row>
    <row r="57" spans="1:22">
      <c r="A57" s="17" t="s">
        <v>455</v>
      </c>
      <c r="B57" s="29" t="s">
        <v>164</v>
      </c>
      <c r="C57" s="120">
        <v>0</v>
      </c>
      <c r="D57" s="120">
        <v>0</v>
      </c>
      <c r="E57" s="112">
        <v>0</v>
      </c>
      <c r="F57" s="138">
        <f t="shared" si="0"/>
        <v>0</v>
      </c>
      <c r="G57" s="112">
        <v>0</v>
      </c>
      <c r="H57" s="112">
        <v>0</v>
      </c>
      <c r="I57" s="112">
        <v>0</v>
      </c>
      <c r="J57" s="138">
        <f t="shared" si="5"/>
        <v>0</v>
      </c>
      <c r="K57" s="112">
        <v>0</v>
      </c>
      <c r="L57" s="112">
        <v>0</v>
      </c>
      <c r="M57" s="112">
        <v>0</v>
      </c>
      <c r="N57" s="138">
        <f t="shared" si="6"/>
        <v>0</v>
      </c>
      <c r="O57" s="112">
        <v>0</v>
      </c>
      <c r="P57" s="112">
        <v>0</v>
      </c>
      <c r="Q57" s="120">
        <v>0</v>
      </c>
      <c r="R57" s="121">
        <f t="shared" si="7"/>
        <v>0</v>
      </c>
      <c r="S57" s="120">
        <v>0</v>
      </c>
      <c r="T57" s="120">
        <v>0</v>
      </c>
      <c r="U57" s="120">
        <v>0</v>
      </c>
      <c r="V57" s="121">
        <f t="shared" si="8"/>
        <v>0</v>
      </c>
    </row>
    <row r="58" spans="1:22">
      <c r="A58" s="13" t="s">
        <v>456</v>
      </c>
      <c r="B58" s="29" t="s">
        <v>165</v>
      </c>
      <c r="C58" s="120">
        <v>0</v>
      </c>
      <c r="D58" s="120">
        <v>0</v>
      </c>
      <c r="E58" s="112">
        <v>0</v>
      </c>
      <c r="F58" s="138">
        <f t="shared" si="0"/>
        <v>0</v>
      </c>
      <c r="G58" s="112">
        <v>0</v>
      </c>
      <c r="H58" s="112">
        <v>0</v>
      </c>
      <c r="I58" s="112">
        <v>0</v>
      </c>
      <c r="J58" s="138">
        <f t="shared" si="5"/>
        <v>0</v>
      </c>
      <c r="K58" s="112">
        <v>0</v>
      </c>
      <c r="L58" s="112">
        <v>0</v>
      </c>
      <c r="M58" s="112">
        <v>0</v>
      </c>
      <c r="N58" s="138">
        <f t="shared" si="6"/>
        <v>0</v>
      </c>
      <c r="O58" s="112">
        <v>0</v>
      </c>
      <c r="P58" s="112">
        <v>0</v>
      </c>
      <c r="Q58" s="120">
        <v>0</v>
      </c>
      <c r="R58" s="121">
        <f t="shared" si="7"/>
        <v>0</v>
      </c>
      <c r="S58" s="120">
        <v>0</v>
      </c>
      <c r="T58" s="120">
        <v>0</v>
      </c>
      <c r="U58" s="120">
        <v>0</v>
      </c>
      <c r="V58" s="121">
        <f t="shared" si="8"/>
        <v>0</v>
      </c>
    </row>
    <row r="59" spans="1:22">
      <c r="A59" s="13" t="s">
        <v>457</v>
      </c>
      <c r="B59" s="29" t="s">
        <v>166</v>
      </c>
      <c r="C59" s="120">
        <v>0</v>
      </c>
      <c r="D59" s="120">
        <v>0</v>
      </c>
      <c r="E59" s="112">
        <v>0</v>
      </c>
      <c r="F59" s="138">
        <f t="shared" si="0"/>
        <v>0</v>
      </c>
      <c r="G59" s="112">
        <v>0</v>
      </c>
      <c r="H59" s="112">
        <v>0</v>
      </c>
      <c r="I59" s="112">
        <v>0</v>
      </c>
      <c r="J59" s="138">
        <f t="shared" si="5"/>
        <v>0</v>
      </c>
      <c r="K59" s="112">
        <v>0</v>
      </c>
      <c r="L59" s="112">
        <v>0</v>
      </c>
      <c r="M59" s="112">
        <v>0</v>
      </c>
      <c r="N59" s="138">
        <f t="shared" si="6"/>
        <v>0</v>
      </c>
      <c r="O59" s="112">
        <v>0</v>
      </c>
      <c r="P59" s="112">
        <v>0</v>
      </c>
      <c r="Q59" s="120">
        <v>0</v>
      </c>
      <c r="R59" s="121">
        <f t="shared" si="7"/>
        <v>0</v>
      </c>
      <c r="S59" s="120">
        <v>0</v>
      </c>
      <c r="T59" s="120">
        <v>0</v>
      </c>
      <c r="U59" s="120">
        <v>0</v>
      </c>
      <c r="V59" s="121">
        <f t="shared" si="8"/>
        <v>0</v>
      </c>
    </row>
    <row r="60" spans="1:22">
      <c r="A60" s="13" t="s">
        <v>458</v>
      </c>
      <c r="B60" s="29" t="s">
        <v>167</v>
      </c>
      <c r="C60" s="120">
        <v>0</v>
      </c>
      <c r="D60" s="120">
        <v>0</v>
      </c>
      <c r="E60" s="112">
        <v>0</v>
      </c>
      <c r="F60" s="138">
        <f t="shared" si="0"/>
        <v>0</v>
      </c>
      <c r="G60" s="112">
        <v>0</v>
      </c>
      <c r="H60" s="112">
        <v>0</v>
      </c>
      <c r="I60" s="112">
        <v>0</v>
      </c>
      <c r="J60" s="138">
        <f t="shared" si="5"/>
        <v>0</v>
      </c>
      <c r="K60" s="112">
        <v>0</v>
      </c>
      <c r="L60" s="112">
        <v>0</v>
      </c>
      <c r="M60" s="112">
        <v>0</v>
      </c>
      <c r="N60" s="138">
        <f t="shared" si="6"/>
        <v>0</v>
      </c>
      <c r="O60" s="112">
        <v>0</v>
      </c>
      <c r="P60" s="112">
        <v>0</v>
      </c>
      <c r="Q60" s="120">
        <v>0</v>
      </c>
      <c r="R60" s="121">
        <f t="shared" si="7"/>
        <v>0</v>
      </c>
      <c r="S60" s="120">
        <v>0</v>
      </c>
      <c r="T60" s="120">
        <v>0</v>
      </c>
      <c r="U60" s="120">
        <v>0</v>
      </c>
      <c r="V60" s="121">
        <f t="shared" si="8"/>
        <v>0</v>
      </c>
    </row>
    <row r="61" spans="1:22" s="92" customFormat="1" ht="15.75">
      <c r="A61" s="45" t="s">
        <v>420</v>
      </c>
      <c r="B61" s="48" t="s">
        <v>168</v>
      </c>
      <c r="C61" s="123">
        <f>SUM(C53:C60)</f>
        <v>0</v>
      </c>
      <c r="D61" s="123">
        <f>SUM(D53:D60)</f>
        <v>0</v>
      </c>
      <c r="E61" s="133">
        <f>SUM(E53:E60)</f>
        <v>0</v>
      </c>
      <c r="F61" s="133">
        <f t="shared" si="0"/>
        <v>0</v>
      </c>
      <c r="G61" s="133">
        <f>SUM(G53:G60)</f>
        <v>0</v>
      </c>
      <c r="H61" s="133">
        <f>SUM(H53:H60)</f>
        <v>0</v>
      </c>
      <c r="I61" s="133">
        <f>SUM(I53:I60)</f>
        <v>0</v>
      </c>
      <c r="J61" s="133">
        <f t="shared" si="5"/>
        <v>0</v>
      </c>
      <c r="K61" s="133">
        <f>SUM(K53:K60)</f>
        <v>0</v>
      </c>
      <c r="L61" s="133">
        <f>SUM(L53:L60)</f>
        <v>0</v>
      </c>
      <c r="M61" s="133">
        <f>SUM(M53:M60)</f>
        <v>0</v>
      </c>
      <c r="N61" s="133">
        <f t="shared" si="6"/>
        <v>0</v>
      </c>
      <c r="O61" s="133">
        <f>SUM(O53:O60)</f>
        <v>0</v>
      </c>
      <c r="P61" s="133">
        <f>SUM(P53:P60)</f>
        <v>0</v>
      </c>
      <c r="Q61" s="123">
        <f>SUM(Q53:Q60)</f>
        <v>0</v>
      </c>
      <c r="R61" s="123">
        <f t="shared" si="7"/>
        <v>0</v>
      </c>
      <c r="S61" s="123">
        <f>SUM(S53:S60)</f>
        <v>0</v>
      </c>
      <c r="T61" s="123">
        <f>SUM(T53:T60)</f>
        <v>0</v>
      </c>
      <c r="U61" s="123">
        <f>SUM(U53:U60)</f>
        <v>0</v>
      </c>
      <c r="V61" s="123">
        <f t="shared" si="8"/>
        <v>0</v>
      </c>
    </row>
    <row r="62" spans="1:22">
      <c r="A62" s="12" t="s">
        <v>459</v>
      </c>
      <c r="B62" s="29" t="s">
        <v>169</v>
      </c>
      <c r="C62" s="120">
        <v>0</v>
      </c>
      <c r="D62" s="120">
        <v>0</v>
      </c>
      <c r="E62" s="112">
        <v>0</v>
      </c>
      <c r="F62" s="138">
        <f t="shared" si="0"/>
        <v>0</v>
      </c>
      <c r="G62" s="112">
        <v>0</v>
      </c>
      <c r="H62" s="112">
        <v>0</v>
      </c>
      <c r="I62" s="112">
        <v>0</v>
      </c>
      <c r="J62" s="138">
        <f t="shared" si="5"/>
        <v>0</v>
      </c>
      <c r="K62" s="112">
        <v>0</v>
      </c>
      <c r="L62" s="112">
        <v>0</v>
      </c>
      <c r="M62" s="112">
        <v>0</v>
      </c>
      <c r="N62" s="138">
        <f t="shared" si="6"/>
        <v>0</v>
      </c>
      <c r="O62" s="112">
        <v>0</v>
      </c>
      <c r="P62" s="112">
        <v>0</v>
      </c>
      <c r="Q62" s="120">
        <v>0</v>
      </c>
      <c r="R62" s="121">
        <f t="shared" si="7"/>
        <v>0</v>
      </c>
      <c r="S62" s="120">
        <v>0</v>
      </c>
      <c r="T62" s="120">
        <v>0</v>
      </c>
      <c r="U62" s="120">
        <v>0</v>
      </c>
      <c r="V62" s="121">
        <f t="shared" si="8"/>
        <v>0</v>
      </c>
    </row>
    <row r="63" spans="1:22">
      <c r="A63" s="12" t="s">
        <v>170</v>
      </c>
      <c r="B63" s="29" t="s">
        <v>171</v>
      </c>
      <c r="C63" s="120">
        <v>0</v>
      </c>
      <c r="D63" s="120">
        <v>0</v>
      </c>
      <c r="E63" s="112">
        <v>0</v>
      </c>
      <c r="F63" s="138">
        <f t="shared" si="0"/>
        <v>0</v>
      </c>
      <c r="G63" s="112">
        <v>0</v>
      </c>
      <c r="H63" s="112">
        <v>0</v>
      </c>
      <c r="I63" s="112">
        <v>0</v>
      </c>
      <c r="J63" s="138">
        <f t="shared" si="5"/>
        <v>0</v>
      </c>
      <c r="K63" s="112">
        <v>0</v>
      </c>
      <c r="L63" s="112">
        <v>0</v>
      </c>
      <c r="M63" s="112">
        <v>0</v>
      </c>
      <c r="N63" s="138">
        <f t="shared" si="6"/>
        <v>0</v>
      </c>
      <c r="O63" s="112">
        <v>0</v>
      </c>
      <c r="P63" s="112">
        <v>0</v>
      </c>
      <c r="Q63" s="120">
        <v>0</v>
      </c>
      <c r="R63" s="121">
        <f t="shared" si="7"/>
        <v>0</v>
      </c>
      <c r="S63" s="120">
        <v>0</v>
      </c>
      <c r="T63" s="120">
        <v>0</v>
      </c>
      <c r="U63" s="120">
        <v>0</v>
      </c>
      <c r="V63" s="121">
        <f t="shared" si="8"/>
        <v>0</v>
      </c>
    </row>
    <row r="64" spans="1:22">
      <c r="A64" s="12" t="s">
        <v>172</v>
      </c>
      <c r="B64" s="29" t="s">
        <v>173</v>
      </c>
      <c r="C64" s="120">
        <v>0</v>
      </c>
      <c r="D64" s="120">
        <v>0</v>
      </c>
      <c r="E64" s="112">
        <v>0</v>
      </c>
      <c r="F64" s="138">
        <f t="shared" si="0"/>
        <v>0</v>
      </c>
      <c r="G64" s="112">
        <v>0</v>
      </c>
      <c r="H64" s="112">
        <v>0</v>
      </c>
      <c r="I64" s="112">
        <v>0</v>
      </c>
      <c r="J64" s="138">
        <f t="shared" si="5"/>
        <v>0</v>
      </c>
      <c r="K64" s="112">
        <v>0</v>
      </c>
      <c r="L64" s="112">
        <v>0</v>
      </c>
      <c r="M64" s="112">
        <v>0</v>
      </c>
      <c r="N64" s="138">
        <f t="shared" si="6"/>
        <v>0</v>
      </c>
      <c r="O64" s="112">
        <v>0</v>
      </c>
      <c r="P64" s="112">
        <v>0</v>
      </c>
      <c r="Q64" s="120">
        <v>0</v>
      </c>
      <c r="R64" s="121">
        <f t="shared" si="7"/>
        <v>0</v>
      </c>
      <c r="S64" s="120">
        <v>0</v>
      </c>
      <c r="T64" s="120">
        <v>0</v>
      </c>
      <c r="U64" s="120">
        <v>0</v>
      </c>
      <c r="V64" s="121">
        <f t="shared" si="8"/>
        <v>0</v>
      </c>
    </row>
    <row r="65" spans="1:22">
      <c r="A65" s="12" t="s">
        <v>421</v>
      </c>
      <c r="B65" s="29" t="s">
        <v>174</v>
      </c>
      <c r="C65" s="120">
        <v>0</v>
      </c>
      <c r="D65" s="120">
        <v>0</v>
      </c>
      <c r="E65" s="112">
        <v>0</v>
      </c>
      <c r="F65" s="138">
        <f t="shared" si="0"/>
        <v>0</v>
      </c>
      <c r="G65" s="112">
        <v>0</v>
      </c>
      <c r="H65" s="112">
        <v>0</v>
      </c>
      <c r="I65" s="112">
        <v>0</v>
      </c>
      <c r="J65" s="138">
        <f t="shared" si="5"/>
        <v>0</v>
      </c>
      <c r="K65" s="112">
        <v>0</v>
      </c>
      <c r="L65" s="112">
        <v>0</v>
      </c>
      <c r="M65" s="112">
        <v>0</v>
      </c>
      <c r="N65" s="138">
        <f t="shared" si="6"/>
        <v>0</v>
      </c>
      <c r="O65" s="112">
        <v>0</v>
      </c>
      <c r="P65" s="112">
        <v>0</v>
      </c>
      <c r="Q65" s="120">
        <v>0</v>
      </c>
      <c r="R65" s="121">
        <f t="shared" si="7"/>
        <v>0</v>
      </c>
      <c r="S65" s="120">
        <v>0</v>
      </c>
      <c r="T65" s="120">
        <v>0</v>
      </c>
      <c r="U65" s="120">
        <v>0</v>
      </c>
      <c r="V65" s="121">
        <f t="shared" si="8"/>
        <v>0</v>
      </c>
    </row>
    <row r="66" spans="1:22">
      <c r="A66" s="12" t="s">
        <v>460</v>
      </c>
      <c r="B66" s="29" t="s">
        <v>175</v>
      </c>
      <c r="C66" s="120">
        <v>0</v>
      </c>
      <c r="D66" s="120">
        <v>0</v>
      </c>
      <c r="E66" s="112">
        <v>0</v>
      </c>
      <c r="F66" s="138">
        <f t="shared" si="0"/>
        <v>0</v>
      </c>
      <c r="G66" s="112">
        <v>0</v>
      </c>
      <c r="H66" s="112">
        <v>0</v>
      </c>
      <c r="I66" s="112">
        <v>0</v>
      </c>
      <c r="J66" s="138">
        <f t="shared" si="5"/>
        <v>0</v>
      </c>
      <c r="K66" s="112">
        <v>0</v>
      </c>
      <c r="L66" s="112">
        <v>0</v>
      </c>
      <c r="M66" s="112">
        <v>0</v>
      </c>
      <c r="N66" s="138">
        <f t="shared" si="6"/>
        <v>0</v>
      </c>
      <c r="O66" s="112">
        <v>0</v>
      </c>
      <c r="P66" s="112">
        <v>0</v>
      </c>
      <c r="Q66" s="120">
        <v>0</v>
      </c>
      <c r="R66" s="121">
        <f t="shared" si="7"/>
        <v>0</v>
      </c>
      <c r="S66" s="120">
        <v>0</v>
      </c>
      <c r="T66" s="120">
        <v>0</v>
      </c>
      <c r="U66" s="120">
        <v>0</v>
      </c>
      <c r="V66" s="121">
        <f t="shared" si="8"/>
        <v>0</v>
      </c>
    </row>
    <row r="67" spans="1:22">
      <c r="A67" s="12" t="s">
        <v>423</v>
      </c>
      <c r="B67" s="29" t="s">
        <v>176</v>
      </c>
      <c r="C67" s="120">
        <v>0</v>
      </c>
      <c r="D67" s="120">
        <v>0</v>
      </c>
      <c r="E67" s="112">
        <v>0</v>
      </c>
      <c r="F67" s="138">
        <f t="shared" si="0"/>
        <v>0</v>
      </c>
      <c r="G67" s="112">
        <v>0</v>
      </c>
      <c r="H67" s="112">
        <v>0</v>
      </c>
      <c r="I67" s="112">
        <v>0</v>
      </c>
      <c r="J67" s="138">
        <f t="shared" si="5"/>
        <v>0</v>
      </c>
      <c r="K67" s="112">
        <v>0</v>
      </c>
      <c r="L67" s="112">
        <v>0</v>
      </c>
      <c r="M67" s="112">
        <v>0</v>
      </c>
      <c r="N67" s="138">
        <f t="shared" si="6"/>
        <v>0</v>
      </c>
      <c r="O67" s="112">
        <v>0</v>
      </c>
      <c r="P67" s="112">
        <v>0</v>
      </c>
      <c r="Q67" s="120">
        <v>0</v>
      </c>
      <c r="R67" s="121">
        <f t="shared" si="7"/>
        <v>0</v>
      </c>
      <c r="S67" s="120">
        <v>0</v>
      </c>
      <c r="T67" s="120">
        <v>0</v>
      </c>
      <c r="U67" s="120">
        <v>0</v>
      </c>
      <c r="V67" s="121">
        <f t="shared" si="8"/>
        <v>0</v>
      </c>
    </row>
    <row r="68" spans="1:22">
      <c r="A68" s="12" t="s">
        <v>461</v>
      </c>
      <c r="B68" s="29" t="s">
        <v>177</v>
      </c>
      <c r="C68" s="120">
        <v>0</v>
      </c>
      <c r="D68" s="120">
        <v>0</v>
      </c>
      <c r="E68" s="112">
        <v>0</v>
      </c>
      <c r="F68" s="138">
        <f t="shared" si="0"/>
        <v>0</v>
      </c>
      <c r="G68" s="112">
        <v>0</v>
      </c>
      <c r="H68" s="112">
        <v>0</v>
      </c>
      <c r="I68" s="112">
        <v>0</v>
      </c>
      <c r="J68" s="138">
        <f t="shared" si="5"/>
        <v>0</v>
      </c>
      <c r="K68" s="112">
        <v>0</v>
      </c>
      <c r="L68" s="112">
        <v>0</v>
      </c>
      <c r="M68" s="112">
        <v>0</v>
      </c>
      <c r="N68" s="138">
        <f t="shared" si="6"/>
        <v>0</v>
      </c>
      <c r="O68" s="112">
        <v>0</v>
      </c>
      <c r="P68" s="112">
        <v>0</v>
      </c>
      <c r="Q68" s="120">
        <v>0</v>
      </c>
      <c r="R68" s="121">
        <f t="shared" si="7"/>
        <v>0</v>
      </c>
      <c r="S68" s="120">
        <v>0</v>
      </c>
      <c r="T68" s="120">
        <v>0</v>
      </c>
      <c r="U68" s="120">
        <v>0</v>
      </c>
      <c r="V68" s="121">
        <f t="shared" si="8"/>
        <v>0</v>
      </c>
    </row>
    <row r="69" spans="1:22">
      <c r="A69" s="12" t="s">
        <v>462</v>
      </c>
      <c r="B69" s="29" t="s">
        <v>178</v>
      </c>
      <c r="C69" s="120">
        <v>0</v>
      </c>
      <c r="D69" s="120">
        <v>0</v>
      </c>
      <c r="E69" s="112">
        <v>0</v>
      </c>
      <c r="F69" s="138">
        <f t="shared" si="0"/>
        <v>0</v>
      </c>
      <c r="G69" s="112">
        <v>0</v>
      </c>
      <c r="H69" s="112">
        <v>0</v>
      </c>
      <c r="I69" s="112">
        <v>0</v>
      </c>
      <c r="J69" s="138">
        <f t="shared" si="5"/>
        <v>0</v>
      </c>
      <c r="K69" s="112">
        <v>0</v>
      </c>
      <c r="L69" s="112">
        <v>0</v>
      </c>
      <c r="M69" s="112">
        <v>0</v>
      </c>
      <c r="N69" s="138">
        <f t="shared" si="6"/>
        <v>0</v>
      </c>
      <c r="O69" s="112">
        <v>0</v>
      </c>
      <c r="P69" s="112">
        <v>0</v>
      </c>
      <c r="Q69" s="120">
        <v>0</v>
      </c>
      <c r="R69" s="121">
        <f t="shared" si="7"/>
        <v>0</v>
      </c>
      <c r="S69" s="120">
        <v>0</v>
      </c>
      <c r="T69" s="120">
        <v>0</v>
      </c>
      <c r="U69" s="120">
        <v>0</v>
      </c>
      <c r="V69" s="121">
        <f t="shared" si="8"/>
        <v>0</v>
      </c>
    </row>
    <row r="70" spans="1:22">
      <c r="A70" s="12" t="s">
        <v>179</v>
      </c>
      <c r="B70" s="29" t="s">
        <v>180</v>
      </c>
      <c r="C70" s="120">
        <v>0</v>
      </c>
      <c r="D70" s="120">
        <v>0</v>
      </c>
      <c r="E70" s="112">
        <v>0</v>
      </c>
      <c r="F70" s="138">
        <f t="shared" si="0"/>
        <v>0</v>
      </c>
      <c r="G70" s="112">
        <v>0</v>
      </c>
      <c r="H70" s="112">
        <v>0</v>
      </c>
      <c r="I70" s="112">
        <v>0</v>
      </c>
      <c r="J70" s="138">
        <f t="shared" si="5"/>
        <v>0</v>
      </c>
      <c r="K70" s="112">
        <v>0</v>
      </c>
      <c r="L70" s="112">
        <v>0</v>
      </c>
      <c r="M70" s="112">
        <v>0</v>
      </c>
      <c r="N70" s="138">
        <f t="shared" si="6"/>
        <v>0</v>
      </c>
      <c r="O70" s="112">
        <v>0</v>
      </c>
      <c r="P70" s="112">
        <v>0</v>
      </c>
      <c r="Q70" s="120">
        <v>0</v>
      </c>
      <c r="R70" s="121">
        <f t="shared" si="7"/>
        <v>0</v>
      </c>
      <c r="S70" s="120">
        <v>0</v>
      </c>
      <c r="T70" s="120">
        <v>0</v>
      </c>
      <c r="U70" s="120">
        <v>0</v>
      </c>
      <c r="V70" s="121">
        <f t="shared" si="8"/>
        <v>0</v>
      </c>
    </row>
    <row r="71" spans="1:22">
      <c r="A71" s="21" t="s">
        <v>181</v>
      </c>
      <c r="B71" s="29" t="s">
        <v>182</v>
      </c>
      <c r="C71" s="120">
        <v>0</v>
      </c>
      <c r="D71" s="120">
        <v>0</v>
      </c>
      <c r="E71" s="112">
        <v>0</v>
      </c>
      <c r="F71" s="138">
        <f t="shared" si="0"/>
        <v>0</v>
      </c>
      <c r="G71" s="112">
        <v>0</v>
      </c>
      <c r="H71" s="112">
        <v>0</v>
      </c>
      <c r="I71" s="112">
        <v>0</v>
      </c>
      <c r="J71" s="138">
        <f t="shared" si="5"/>
        <v>0</v>
      </c>
      <c r="K71" s="112">
        <v>0</v>
      </c>
      <c r="L71" s="112">
        <v>0</v>
      </c>
      <c r="M71" s="112">
        <v>0</v>
      </c>
      <c r="N71" s="138">
        <f t="shared" si="6"/>
        <v>0</v>
      </c>
      <c r="O71" s="112">
        <v>0</v>
      </c>
      <c r="P71" s="112">
        <v>0</v>
      </c>
      <c r="Q71" s="120">
        <v>0</v>
      </c>
      <c r="R71" s="121">
        <f t="shared" si="7"/>
        <v>0</v>
      </c>
      <c r="S71" s="120">
        <v>0</v>
      </c>
      <c r="T71" s="120">
        <v>0</v>
      </c>
      <c r="U71" s="120">
        <v>0</v>
      </c>
      <c r="V71" s="121">
        <f t="shared" si="8"/>
        <v>0</v>
      </c>
    </row>
    <row r="72" spans="1:22">
      <c r="A72" s="12" t="s">
        <v>662</v>
      </c>
      <c r="B72" s="29" t="s">
        <v>183</v>
      </c>
      <c r="C72" s="120">
        <v>0</v>
      </c>
      <c r="D72" s="120">
        <v>0</v>
      </c>
      <c r="E72" s="112">
        <v>0</v>
      </c>
      <c r="F72" s="138">
        <f t="shared" si="0"/>
        <v>0</v>
      </c>
      <c r="G72" s="112">
        <v>0</v>
      </c>
      <c r="H72" s="112">
        <v>0</v>
      </c>
      <c r="I72" s="112">
        <v>0</v>
      </c>
      <c r="J72" s="138">
        <f t="shared" si="5"/>
        <v>0</v>
      </c>
      <c r="K72" s="112">
        <v>0</v>
      </c>
      <c r="L72" s="112">
        <v>0</v>
      </c>
      <c r="M72" s="112">
        <v>0</v>
      </c>
      <c r="N72" s="138">
        <f t="shared" si="6"/>
        <v>0</v>
      </c>
      <c r="O72" s="112">
        <v>0</v>
      </c>
      <c r="P72" s="112">
        <v>0</v>
      </c>
      <c r="Q72" s="120">
        <v>0</v>
      </c>
      <c r="R72" s="121">
        <f t="shared" si="7"/>
        <v>0</v>
      </c>
      <c r="S72" s="120">
        <v>0</v>
      </c>
      <c r="T72" s="120">
        <v>0</v>
      </c>
      <c r="U72" s="120">
        <v>0</v>
      </c>
      <c r="V72" s="121">
        <f t="shared" si="8"/>
        <v>0</v>
      </c>
    </row>
    <row r="73" spans="1:22">
      <c r="A73" s="21" t="s">
        <v>463</v>
      </c>
      <c r="B73" s="29" t="s">
        <v>184</v>
      </c>
      <c r="C73" s="112">
        <v>0</v>
      </c>
      <c r="D73" s="112">
        <v>0</v>
      </c>
      <c r="E73" s="112">
        <v>0</v>
      </c>
      <c r="F73" s="138">
        <f t="shared" ref="F73:F125" si="9">SUM(C73:E73)</f>
        <v>0</v>
      </c>
      <c r="G73" s="112">
        <v>0</v>
      </c>
      <c r="H73" s="112">
        <v>0</v>
      </c>
      <c r="I73" s="112">
        <v>0</v>
      </c>
      <c r="J73" s="138">
        <f t="shared" si="5"/>
        <v>0</v>
      </c>
      <c r="K73" s="112">
        <v>0</v>
      </c>
      <c r="L73" s="112">
        <v>0</v>
      </c>
      <c r="M73" s="112">
        <v>0</v>
      </c>
      <c r="N73" s="138">
        <f t="shared" si="6"/>
        <v>0</v>
      </c>
      <c r="O73" s="112">
        <v>0</v>
      </c>
      <c r="P73" s="112">
        <v>0</v>
      </c>
      <c r="Q73" s="112">
        <v>0</v>
      </c>
      <c r="R73" s="121">
        <f t="shared" si="7"/>
        <v>0</v>
      </c>
      <c r="S73" s="112">
        <v>0</v>
      </c>
      <c r="T73" s="112">
        <v>0</v>
      </c>
      <c r="U73" s="112">
        <v>0</v>
      </c>
      <c r="V73" s="121">
        <f t="shared" si="8"/>
        <v>0</v>
      </c>
    </row>
    <row r="74" spans="1:22">
      <c r="A74" s="21" t="s">
        <v>664</v>
      </c>
      <c r="B74" s="29" t="s">
        <v>663</v>
      </c>
      <c r="C74" s="120">
        <v>0</v>
      </c>
      <c r="D74" s="120">
        <v>0</v>
      </c>
      <c r="E74" s="112">
        <v>0</v>
      </c>
      <c r="F74" s="138">
        <f t="shared" si="9"/>
        <v>0</v>
      </c>
      <c r="G74" s="112">
        <v>0</v>
      </c>
      <c r="H74" s="112">
        <v>0</v>
      </c>
      <c r="I74" s="112">
        <v>0</v>
      </c>
      <c r="J74" s="138">
        <f t="shared" si="5"/>
        <v>0</v>
      </c>
      <c r="K74" s="112">
        <v>0</v>
      </c>
      <c r="L74" s="112">
        <v>0</v>
      </c>
      <c r="M74" s="112">
        <v>0</v>
      </c>
      <c r="N74" s="138">
        <f t="shared" si="6"/>
        <v>0</v>
      </c>
      <c r="O74" s="112">
        <v>0</v>
      </c>
      <c r="P74" s="112">
        <v>0</v>
      </c>
      <c r="Q74" s="120">
        <v>0</v>
      </c>
      <c r="R74" s="121">
        <f t="shared" si="7"/>
        <v>0</v>
      </c>
      <c r="S74" s="120">
        <v>0</v>
      </c>
      <c r="T74" s="120">
        <v>0</v>
      </c>
      <c r="U74" s="120">
        <v>0</v>
      </c>
      <c r="V74" s="121">
        <f t="shared" si="8"/>
        <v>0</v>
      </c>
    </row>
    <row r="75" spans="1:22" s="92" customFormat="1" ht="15.75">
      <c r="A75" s="45" t="s">
        <v>426</v>
      </c>
      <c r="B75" s="48" t="s">
        <v>185</v>
      </c>
      <c r="C75" s="123">
        <f>SUM(C62:C74)</f>
        <v>0</v>
      </c>
      <c r="D75" s="123">
        <f>SUM(D62:D74)</f>
        <v>0</v>
      </c>
      <c r="E75" s="133">
        <f>SUM(E62:E74)</f>
        <v>0</v>
      </c>
      <c r="F75" s="133">
        <f t="shared" si="9"/>
        <v>0</v>
      </c>
      <c r="G75" s="133">
        <f>SUM(G62:G74)</f>
        <v>0</v>
      </c>
      <c r="H75" s="133">
        <f>SUM(H62:H74)</f>
        <v>0</v>
      </c>
      <c r="I75" s="133">
        <f>SUM(I62:I74)</f>
        <v>0</v>
      </c>
      <c r="J75" s="133">
        <f t="shared" si="5"/>
        <v>0</v>
      </c>
      <c r="K75" s="133">
        <f>SUM(K62:K74)</f>
        <v>0</v>
      </c>
      <c r="L75" s="133">
        <f>SUM(L62:L74)</f>
        <v>0</v>
      </c>
      <c r="M75" s="133">
        <f>SUM(M62:M74)</f>
        <v>0</v>
      </c>
      <c r="N75" s="133">
        <f t="shared" si="6"/>
        <v>0</v>
      </c>
      <c r="O75" s="133">
        <f>SUM(O62:O74)</f>
        <v>0</v>
      </c>
      <c r="P75" s="133">
        <f>SUM(P62:P74)</f>
        <v>0</v>
      </c>
      <c r="Q75" s="123">
        <f>SUM(Q62:Q74)</f>
        <v>0</v>
      </c>
      <c r="R75" s="123">
        <f t="shared" si="7"/>
        <v>0</v>
      </c>
      <c r="S75" s="123">
        <f>SUM(S62:S74)</f>
        <v>0</v>
      </c>
      <c r="T75" s="123">
        <f>SUM(T62:T74)</f>
        <v>0</v>
      </c>
      <c r="U75" s="123">
        <f>SUM(U62:U74)</f>
        <v>0</v>
      </c>
      <c r="V75" s="123">
        <f t="shared" si="8"/>
        <v>0</v>
      </c>
    </row>
    <row r="76" spans="1:22" s="92" customFormat="1" ht="15.75">
      <c r="A76" s="147" t="s">
        <v>39</v>
      </c>
      <c r="B76" s="148"/>
      <c r="C76" s="150">
        <f t="shared" ref="C76:M76" si="10">SUM(C26+C27+C52+C61+C75)</f>
        <v>17804227</v>
      </c>
      <c r="D76" s="150">
        <f t="shared" si="10"/>
        <v>0</v>
      </c>
      <c r="E76" s="200">
        <f t="shared" si="10"/>
        <v>0</v>
      </c>
      <c r="F76" s="200">
        <f t="shared" si="10"/>
        <v>17804227</v>
      </c>
      <c r="G76" s="200">
        <f t="shared" si="10"/>
        <v>17807227</v>
      </c>
      <c r="H76" s="200">
        <f t="shared" si="10"/>
        <v>0</v>
      </c>
      <c r="I76" s="200">
        <f t="shared" si="10"/>
        <v>0</v>
      </c>
      <c r="J76" s="200">
        <f t="shared" si="10"/>
        <v>17807227</v>
      </c>
      <c r="K76" s="200">
        <f t="shared" si="10"/>
        <v>15927641</v>
      </c>
      <c r="L76" s="200">
        <f t="shared" si="10"/>
        <v>0</v>
      </c>
      <c r="M76" s="200">
        <f t="shared" si="10"/>
        <v>0</v>
      </c>
      <c r="N76" s="200">
        <f>SUM(N26+N27+N52+N61+N75)</f>
        <v>15927641</v>
      </c>
      <c r="O76" s="200">
        <f t="shared" ref="O76:Q76" si="11">SUM(O26+O27+O52+O61+O75)</f>
        <v>15927641</v>
      </c>
      <c r="P76" s="200">
        <f t="shared" si="11"/>
        <v>0</v>
      </c>
      <c r="Q76" s="150">
        <f t="shared" si="11"/>
        <v>0</v>
      </c>
      <c r="R76" s="150">
        <f>SUM(R26+R27+R52+R61+R75)</f>
        <v>15927641</v>
      </c>
      <c r="S76" s="150">
        <f t="shared" ref="S76:U76" si="12">SUM(S26+S27+S52+S61+S75)</f>
        <v>15927641</v>
      </c>
      <c r="T76" s="150">
        <f t="shared" si="12"/>
        <v>0</v>
      </c>
      <c r="U76" s="150">
        <f t="shared" si="12"/>
        <v>0</v>
      </c>
      <c r="V76" s="150">
        <f>SUM(V26+V27+V52+V61+V75)</f>
        <v>15927641</v>
      </c>
    </row>
    <row r="77" spans="1:22">
      <c r="A77" s="33" t="s">
        <v>186</v>
      </c>
      <c r="B77" s="29" t="s">
        <v>187</v>
      </c>
      <c r="C77" s="120">
        <v>0</v>
      </c>
      <c r="D77" s="120">
        <v>0</v>
      </c>
      <c r="E77" s="112">
        <v>0</v>
      </c>
      <c r="F77" s="138">
        <f t="shared" si="9"/>
        <v>0</v>
      </c>
      <c r="G77" s="112">
        <v>0</v>
      </c>
      <c r="H77" s="112">
        <v>0</v>
      </c>
      <c r="I77" s="112">
        <v>0</v>
      </c>
      <c r="J77" s="138">
        <f t="shared" si="5"/>
        <v>0</v>
      </c>
      <c r="K77" s="112">
        <v>0</v>
      </c>
      <c r="L77" s="112">
        <v>0</v>
      </c>
      <c r="M77" s="112">
        <v>0</v>
      </c>
      <c r="N77" s="138">
        <f t="shared" si="6"/>
        <v>0</v>
      </c>
      <c r="O77" s="112">
        <v>0</v>
      </c>
      <c r="P77" s="112">
        <v>0</v>
      </c>
      <c r="Q77" s="120">
        <v>0</v>
      </c>
      <c r="R77" s="121">
        <f t="shared" ref="R77:R99" si="13">SUM(O77:Q77)</f>
        <v>0</v>
      </c>
      <c r="S77" s="120">
        <v>0</v>
      </c>
      <c r="T77" s="120">
        <v>0</v>
      </c>
      <c r="U77" s="120">
        <v>0</v>
      </c>
      <c r="V77" s="121">
        <f t="shared" ref="V77:V99" si="14">SUM(S77:U77)</f>
        <v>0</v>
      </c>
    </row>
    <row r="78" spans="1:22">
      <c r="A78" s="33" t="s">
        <v>464</v>
      </c>
      <c r="B78" s="29" t="s">
        <v>188</v>
      </c>
      <c r="C78" s="120">
        <v>0</v>
      </c>
      <c r="D78" s="120">
        <v>0</v>
      </c>
      <c r="E78" s="112">
        <v>0</v>
      </c>
      <c r="F78" s="138">
        <f t="shared" si="9"/>
        <v>0</v>
      </c>
      <c r="G78" s="112">
        <v>0</v>
      </c>
      <c r="H78" s="112">
        <v>0</v>
      </c>
      <c r="I78" s="112">
        <v>0</v>
      </c>
      <c r="J78" s="138">
        <f t="shared" si="5"/>
        <v>0</v>
      </c>
      <c r="K78" s="112">
        <v>0</v>
      </c>
      <c r="L78" s="112">
        <v>0</v>
      </c>
      <c r="M78" s="112">
        <v>0</v>
      </c>
      <c r="N78" s="138">
        <f t="shared" si="6"/>
        <v>0</v>
      </c>
      <c r="O78" s="112">
        <v>0</v>
      </c>
      <c r="P78" s="112">
        <v>0</v>
      </c>
      <c r="Q78" s="120">
        <v>0</v>
      </c>
      <c r="R78" s="121">
        <f t="shared" si="13"/>
        <v>0</v>
      </c>
      <c r="S78" s="120">
        <v>0</v>
      </c>
      <c r="T78" s="120">
        <v>0</v>
      </c>
      <c r="U78" s="120">
        <v>0</v>
      </c>
      <c r="V78" s="121">
        <f t="shared" si="14"/>
        <v>0</v>
      </c>
    </row>
    <row r="79" spans="1:22">
      <c r="A79" s="33" t="s">
        <v>189</v>
      </c>
      <c r="B79" s="29" t="s">
        <v>190</v>
      </c>
      <c r="C79" s="120">
        <v>0</v>
      </c>
      <c r="D79" s="120">
        <v>0</v>
      </c>
      <c r="E79" s="112">
        <v>0</v>
      </c>
      <c r="F79" s="138">
        <f t="shared" si="9"/>
        <v>0</v>
      </c>
      <c r="G79" s="112">
        <v>0</v>
      </c>
      <c r="H79" s="112">
        <v>0</v>
      </c>
      <c r="I79" s="112">
        <v>0</v>
      </c>
      <c r="J79" s="138">
        <f t="shared" si="5"/>
        <v>0</v>
      </c>
      <c r="K79" s="112">
        <v>0</v>
      </c>
      <c r="L79" s="112">
        <v>0</v>
      </c>
      <c r="M79" s="112">
        <v>0</v>
      </c>
      <c r="N79" s="138">
        <f t="shared" si="6"/>
        <v>0</v>
      </c>
      <c r="O79" s="112">
        <v>0</v>
      </c>
      <c r="P79" s="112">
        <v>0</v>
      </c>
      <c r="Q79" s="120">
        <v>0</v>
      </c>
      <c r="R79" s="121">
        <f t="shared" si="13"/>
        <v>0</v>
      </c>
      <c r="S79" s="120">
        <v>0</v>
      </c>
      <c r="T79" s="120">
        <v>0</v>
      </c>
      <c r="U79" s="120">
        <v>0</v>
      </c>
      <c r="V79" s="121">
        <f t="shared" si="14"/>
        <v>0</v>
      </c>
    </row>
    <row r="80" spans="1:22">
      <c r="A80" s="33" t="s">
        <v>191</v>
      </c>
      <c r="B80" s="29" t="s">
        <v>192</v>
      </c>
      <c r="C80" s="120">
        <v>0</v>
      </c>
      <c r="D80" s="120">
        <v>0</v>
      </c>
      <c r="E80" s="112">
        <v>0</v>
      </c>
      <c r="F80" s="138">
        <f t="shared" si="9"/>
        <v>0</v>
      </c>
      <c r="G80" s="112">
        <v>0</v>
      </c>
      <c r="H80" s="112">
        <v>0</v>
      </c>
      <c r="I80" s="112">
        <v>0</v>
      </c>
      <c r="J80" s="138">
        <f t="shared" si="5"/>
        <v>0</v>
      </c>
      <c r="K80" s="112">
        <v>50000</v>
      </c>
      <c r="L80" s="112">
        <v>0</v>
      </c>
      <c r="M80" s="112">
        <v>0</v>
      </c>
      <c r="N80" s="138">
        <f t="shared" si="6"/>
        <v>50000</v>
      </c>
      <c r="O80" s="112">
        <v>50000</v>
      </c>
      <c r="P80" s="112">
        <v>0</v>
      </c>
      <c r="Q80" s="120">
        <v>0</v>
      </c>
      <c r="R80" s="121">
        <f t="shared" si="13"/>
        <v>50000</v>
      </c>
      <c r="S80" s="112">
        <v>50000</v>
      </c>
      <c r="T80" s="120">
        <v>0</v>
      </c>
      <c r="U80" s="120">
        <v>0</v>
      </c>
      <c r="V80" s="121">
        <f t="shared" si="14"/>
        <v>50000</v>
      </c>
    </row>
    <row r="81" spans="1:22">
      <c r="A81" s="6" t="s">
        <v>193</v>
      </c>
      <c r="B81" s="29" t="s">
        <v>194</v>
      </c>
      <c r="C81" s="120">
        <v>0</v>
      </c>
      <c r="D81" s="120">
        <v>0</v>
      </c>
      <c r="E81" s="112">
        <v>0</v>
      </c>
      <c r="F81" s="138">
        <f t="shared" si="9"/>
        <v>0</v>
      </c>
      <c r="G81" s="112">
        <v>0</v>
      </c>
      <c r="H81" s="112">
        <v>0</v>
      </c>
      <c r="I81" s="112">
        <v>0</v>
      </c>
      <c r="J81" s="138">
        <f t="shared" si="5"/>
        <v>0</v>
      </c>
      <c r="K81" s="112">
        <v>0</v>
      </c>
      <c r="L81" s="112">
        <v>0</v>
      </c>
      <c r="M81" s="112">
        <v>0</v>
      </c>
      <c r="N81" s="138">
        <f t="shared" si="6"/>
        <v>0</v>
      </c>
      <c r="O81" s="112">
        <v>0</v>
      </c>
      <c r="P81" s="112">
        <v>0</v>
      </c>
      <c r="Q81" s="120">
        <v>0</v>
      </c>
      <c r="R81" s="121">
        <f t="shared" si="13"/>
        <v>0</v>
      </c>
      <c r="S81" s="120">
        <v>0</v>
      </c>
      <c r="T81" s="120">
        <v>0</v>
      </c>
      <c r="U81" s="120">
        <v>0</v>
      </c>
      <c r="V81" s="121">
        <f t="shared" si="14"/>
        <v>0</v>
      </c>
    </row>
    <row r="82" spans="1:22">
      <c r="A82" s="6" t="s">
        <v>195</v>
      </c>
      <c r="B82" s="29" t="s">
        <v>196</v>
      </c>
      <c r="C82" s="120">
        <v>0</v>
      </c>
      <c r="D82" s="120">
        <v>0</v>
      </c>
      <c r="E82" s="112">
        <v>0</v>
      </c>
      <c r="F82" s="138">
        <f t="shared" si="9"/>
        <v>0</v>
      </c>
      <c r="G82" s="112">
        <v>0</v>
      </c>
      <c r="H82" s="112">
        <v>0</v>
      </c>
      <c r="I82" s="112">
        <v>0</v>
      </c>
      <c r="J82" s="138">
        <f t="shared" si="5"/>
        <v>0</v>
      </c>
      <c r="K82" s="112">
        <v>0</v>
      </c>
      <c r="L82" s="112">
        <v>0</v>
      </c>
      <c r="M82" s="112">
        <v>0</v>
      </c>
      <c r="N82" s="138">
        <f t="shared" si="6"/>
        <v>0</v>
      </c>
      <c r="O82" s="112">
        <v>0</v>
      </c>
      <c r="P82" s="112">
        <v>0</v>
      </c>
      <c r="Q82" s="120">
        <v>0</v>
      </c>
      <c r="R82" s="121">
        <f t="shared" si="13"/>
        <v>0</v>
      </c>
      <c r="S82" s="120">
        <v>0</v>
      </c>
      <c r="T82" s="120">
        <v>0</v>
      </c>
      <c r="U82" s="120">
        <v>0</v>
      </c>
      <c r="V82" s="121">
        <f t="shared" si="14"/>
        <v>0</v>
      </c>
    </row>
    <row r="83" spans="1:22">
      <c r="A83" s="6" t="s">
        <v>197</v>
      </c>
      <c r="B83" s="29" t="s">
        <v>198</v>
      </c>
      <c r="C83" s="120">
        <v>0</v>
      </c>
      <c r="D83" s="120">
        <v>0</v>
      </c>
      <c r="E83" s="112">
        <v>0</v>
      </c>
      <c r="F83" s="138">
        <f t="shared" si="9"/>
        <v>0</v>
      </c>
      <c r="G83" s="112">
        <v>0</v>
      </c>
      <c r="H83" s="112">
        <v>0</v>
      </c>
      <c r="I83" s="112">
        <v>0</v>
      </c>
      <c r="J83" s="138">
        <f t="shared" si="5"/>
        <v>0</v>
      </c>
      <c r="K83" s="112">
        <v>15000</v>
      </c>
      <c r="L83" s="112">
        <v>0</v>
      </c>
      <c r="M83" s="112">
        <v>0</v>
      </c>
      <c r="N83" s="138">
        <f t="shared" si="6"/>
        <v>15000</v>
      </c>
      <c r="O83" s="112">
        <v>15000</v>
      </c>
      <c r="P83" s="112">
        <v>0</v>
      </c>
      <c r="Q83" s="120">
        <v>0</v>
      </c>
      <c r="R83" s="121">
        <f t="shared" si="13"/>
        <v>15000</v>
      </c>
      <c r="S83" s="112">
        <v>15000</v>
      </c>
      <c r="T83" s="120">
        <v>0</v>
      </c>
      <c r="U83" s="120">
        <v>0</v>
      </c>
      <c r="V83" s="121">
        <f t="shared" si="14"/>
        <v>15000</v>
      </c>
    </row>
    <row r="84" spans="1:22" s="92" customFormat="1" ht="15.75">
      <c r="A84" s="46" t="s">
        <v>428</v>
      </c>
      <c r="B84" s="48" t="s">
        <v>199</v>
      </c>
      <c r="C84" s="123">
        <f>SUM(C77:C83)</f>
        <v>0</v>
      </c>
      <c r="D84" s="123">
        <f>SUM(D77:D83)</f>
        <v>0</v>
      </c>
      <c r="E84" s="133">
        <f>SUM(E77:E83)</f>
        <v>0</v>
      </c>
      <c r="F84" s="133">
        <f t="shared" si="9"/>
        <v>0</v>
      </c>
      <c r="G84" s="133">
        <f>SUM(G77:G83)</f>
        <v>0</v>
      </c>
      <c r="H84" s="133">
        <f>SUM(H77:H83)</f>
        <v>0</v>
      </c>
      <c r="I84" s="133">
        <f>SUM(I77:I83)</f>
        <v>0</v>
      </c>
      <c r="J84" s="133">
        <f t="shared" si="5"/>
        <v>0</v>
      </c>
      <c r="K84" s="133">
        <f>SUM(K77:K83)</f>
        <v>65000</v>
      </c>
      <c r="L84" s="133">
        <f>SUM(L77:L83)</f>
        <v>0</v>
      </c>
      <c r="M84" s="133">
        <f>SUM(M77:M83)</f>
        <v>0</v>
      </c>
      <c r="N84" s="133">
        <f t="shared" si="6"/>
        <v>65000</v>
      </c>
      <c r="O84" s="133">
        <f>SUM(O77:O83)</f>
        <v>65000</v>
      </c>
      <c r="P84" s="133">
        <f>SUM(P77:P83)</f>
        <v>0</v>
      </c>
      <c r="Q84" s="123">
        <f>SUM(Q77:Q83)</f>
        <v>0</v>
      </c>
      <c r="R84" s="123">
        <f t="shared" si="13"/>
        <v>65000</v>
      </c>
      <c r="S84" s="123">
        <f>SUM(S77:S83)</f>
        <v>65000</v>
      </c>
      <c r="T84" s="123">
        <f>SUM(T77:T83)</f>
        <v>0</v>
      </c>
      <c r="U84" s="123">
        <f>SUM(U77:U83)</f>
        <v>0</v>
      </c>
      <c r="V84" s="123">
        <f t="shared" si="14"/>
        <v>65000</v>
      </c>
    </row>
    <row r="85" spans="1:22">
      <c r="A85" s="13" t="s">
        <v>200</v>
      </c>
      <c r="B85" s="29" t="s">
        <v>201</v>
      </c>
      <c r="C85" s="120">
        <v>0</v>
      </c>
      <c r="D85" s="120">
        <v>0</v>
      </c>
      <c r="E85" s="112">
        <v>0</v>
      </c>
      <c r="F85" s="138">
        <f t="shared" si="9"/>
        <v>0</v>
      </c>
      <c r="G85" s="112">
        <v>0</v>
      </c>
      <c r="H85" s="112">
        <v>0</v>
      </c>
      <c r="I85" s="112">
        <v>0</v>
      </c>
      <c r="J85" s="138">
        <f t="shared" si="5"/>
        <v>0</v>
      </c>
      <c r="K85" s="112">
        <v>0</v>
      </c>
      <c r="L85" s="112">
        <v>0</v>
      </c>
      <c r="M85" s="112">
        <v>0</v>
      </c>
      <c r="N85" s="138">
        <f t="shared" si="6"/>
        <v>0</v>
      </c>
      <c r="O85" s="112">
        <v>0</v>
      </c>
      <c r="P85" s="112">
        <v>0</v>
      </c>
      <c r="Q85" s="120">
        <v>0</v>
      </c>
      <c r="R85" s="121">
        <f t="shared" si="13"/>
        <v>0</v>
      </c>
      <c r="S85" s="120">
        <v>0</v>
      </c>
      <c r="T85" s="120">
        <v>0</v>
      </c>
      <c r="U85" s="120">
        <v>0</v>
      </c>
      <c r="V85" s="121">
        <f t="shared" si="14"/>
        <v>0</v>
      </c>
    </row>
    <row r="86" spans="1:22">
      <c r="A86" s="13" t="s">
        <v>202</v>
      </c>
      <c r="B86" s="29" t="s">
        <v>203</v>
      </c>
      <c r="C86" s="120">
        <v>0</v>
      </c>
      <c r="D86" s="120">
        <v>0</v>
      </c>
      <c r="E86" s="112">
        <v>0</v>
      </c>
      <c r="F86" s="138">
        <f t="shared" si="9"/>
        <v>0</v>
      </c>
      <c r="G86" s="112">
        <v>0</v>
      </c>
      <c r="H86" s="112">
        <v>0</v>
      </c>
      <c r="I86" s="112">
        <v>0</v>
      </c>
      <c r="J86" s="138">
        <f t="shared" si="5"/>
        <v>0</v>
      </c>
      <c r="K86" s="112">
        <v>0</v>
      </c>
      <c r="L86" s="112">
        <v>0</v>
      </c>
      <c r="M86" s="112">
        <v>0</v>
      </c>
      <c r="N86" s="138">
        <f t="shared" si="6"/>
        <v>0</v>
      </c>
      <c r="O86" s="112">
        <v>0</v>
      </c>
      <c r="P86" s="112">
        <v>0</v>
      </c>
      <c r="Q86" s="120">
        <v>0</v>
      </c>
      <c r="R86" s="121">
        <f t="shared" si="13"/>
        <v>0</v>
      </c>
      <c r="S86" s="120">
        <v>0</v>
      </c>
      <c r="T86" s="120">
        <v>0</v>
      </c>
      <c r="U86" s="120">
        <v>0</v>
      </c>
      <c r="V86" s="121">
        <f t="shared" si="14"/>
        <v>0</v>
      </c>
    </row>
    <row r="87" spans="1:22">
      <c r="A87" s="13" t="s">
        <v>204</v>
      </c>
      <c r="B87" s="29" t="s">
        <v>205</v>
      </c>
      <c r="C87" s="120">
        <v>0</v>
      </c>
      <c r="D87" s="120">
        <v>0</v>
      </c>
      <c r="E87" s="112">
        <v>0</v>
      </c>
      <c r="F87" s="138">
        <f t="shared" si="9"/>
        <v>0</v>
      </c>
      <c r="G87" s="112">
        <v>0</v>
      </c>
      <c r="H87" s="112">
        <v>0</v>
      </c>
      <c r="I87" s="112">
        <v>0</v>
      </c>
      <c r="J87" s="138">
        <f t="shared" si="5"/>
        <v>0</v>
      </c>
      <c r="K87" s="112">
        <v>0</v>
      </c>
      <c r="L87" s="112">
        <v>0</v>
      </c>
      <c r="M87" s="112">
        <v>0</v>
      </c>
      <c r="N87" s="138">
        <f t="shared" si="6"/>
        <v>0</v>
      </c>
      <c r="O87" s="112">
        <v>0</v>
      </c>
      <c r="P87" s="112">
        <v>0</v>
      </c>
      <c r="Q87" s="120">
        <v>0</v>
      </c>
      <c r="R87" s="121">
        <f t="shared" si="13"/>
        <v>0</v>
      </c>
      <c r="S87" s="120">
        <v>0</v>
      </c>
      <c r="T87" s="120">
        <v>0</v>
      </c>
      <c r="U87" s="120">
        <v>0</v>
      </c>
      <c r="V87" s="121">
        <f t="shared" si="14"/>
        <v>0</v>
      </c>
    </row>
    <row r="88" spans="1:22">
      <c r="A88" s="13" t="s">
        <v>206</v>
      </c>
      <c r="B88" s="29" t="s">
        <v>207</v>
      </c>
      <c r="C88" s="120">
        <v>0</v>
      </c>
      <c r="D88" s="120">
        <v>0</v>
      </c>
      <c r="E88" s="112">
        <v>0</v>
      </c>
      <c r="F88" s="138">
        <f t="shared" si="9"/>
        <v>0</v>
      </c>
      <c r="G88" s="112">
        <v>0</v>
      </c>
      <c r="H88" s="112">
        <v>0</v>
      </c>
      <c r="I88" s="112">
        <v>0</v>
      </c>
      <c r="J88" s="138">
        <f t="shared" si="5"/>
        <v>0</v>
      </c>
      <c r="K88" s="112">
        <v>0</v>
      </c>
      <c r="L88" s="112">
        <v>0</v>
      </c>
      <c r="M88" s="112">
        <v>0</v>
      </c>
      <c r="N88" s="138">
        <f t="shared" si="6"/>
        <v>0</v>
      </c>
      <c r="O88" s="112">
        <v>0</v>
      </c>
      <c r="P88" s="112">
        <v>0</v>
      </c>
      <c r="Q88" s="120">
        <v>0</v>
      </c>
      <c r="R88" s="121">
        <f t="shared" si="13"/>
        <v>0</v>
      </c>
      <c r="S88" s="120">
        <v>0</v>
      </c>
      <c r="T88" s="120">
        <v>0</v>
      </c>
      <c r="U88" s="120">
        <v>0</v>
      </c>
      <c r="V88" s="121">
        <f t="shared" si="14"/>
        <v>0</v>
      </c>
    </row>
    <row r="89" spans="1:22" s="92" customFormat="1" ht="15.75">
      <c r="A89" s="45" t="s">
        <v>429</v>
      </c>
      <c r="B89" s="48" t="s">
        <v>208</v>
      </c>
      <c r="C89" s="123">
        <f>SUM(C85:C88)</f>
        <v>0</v>
      </c>
      <c r="D89" s="123">
        <f>SUM(D85:D88)</f>
        <v>0</v>
      </c>
      <c r="E89" s="133">
        <f>SUM(E85:E88)</f>
        <v>0</v>
      </c>
      <c r="F89" s="133">
        <f t="shared" si="9"/>
        <v>0</v>
      </c>
      <c r="G89" s="133">
        <f>SUM(G85:G88)</f>
        <v>0</v>
      </c>
      <c r="H89" s="133">
        <f>SUM(H85:H88)</f>
        <v>0</v>
      </c>
      <c r="I89" s="133">
        <f>SUM(I85:I88)</f>
        <v>0</v>
      </c>
      <c r="J89" s="133">
        <f t="shared" si="5"/>
        <v>0</v>
      </c>
      <c r="K89" s="133">
        <f>SUM(K85:K88)</f>
        <v>0</v>
      </c>
      <c r="L89" s="133">
        <f>SUM(L85:L88)</f>
        <v>0</v>
      </c>
      <c r="M89" s="133">
        <f>SUM(M85:M88)</f>
        <v>0</v>
      </c>
      <c r="N89" s="133">
        <f t="shared" si="6"/>
        <v>0</v>
      </c>
      <c r="O89" s="133">
        <f>SUM(O85:O88)</f>
        <v>0</v>
      </c>
      <c r="P89" s="133">
        <f>SUM(P85:P88)</f>
        <v>0</v>
      </c>
      <c r="Q89" s="123">
        <f>SUM(Q85:Q88)</f>
        <v>0</v>
      </c>
      <c r="R89" s="123">
        <f t="shared" si="13"/>
        <v>0</v>
      </c>
      <c r="S89" s="123">
        <f>SUM(S85:S88)</f>
        <v>0</v>
      </c>
      <c r="T89" s="123">
        <f>SUM(T85:T88)</f>
        <v>0</v>
      </c>
      <c r="U89" s="123">
        <f>SUM(U85:U88)</f>
        <v>0</v>
      </c>
      <c r="V89" s="123">
        <f t="shared" si="14"/>
        <v>0</v>
      </c>
    </row>
    <row r="90" spans="1:22" ht="30">
      <c r="A90" s="13" t="s">
        <v>209</v>
      </c>
      <c r="B90" s="29" t="s">
        <v>210</v>
      </c>
      <c r="C90" s="120">
        <v>0</v>
      </c>
      <c r="D90" s="120">
        <v>0</v>
      </c>
      <c r="E90" s="112">
        <v>0</v>
      </c>
      <c r="F90" s="138">
        <f t="shared" si="9"/>
        <v>0</v>
      </c>
      <c r="G90" s="112">
        <v>0</v>
      </c>
      <c r="H90" s="112">
        <v>0</v>
      </c>
      <c r="I90" s="112">
        <v>0</v>
      </c>
      <c r="J90" s="138">
        <f t="shared" si="5"/>
        <v>0</v>
      </c>
      <c r="K90" s="112">
        <v>0</v>
      </c>
      <c r="L90" s="112">
        <v>0</v>
      </c>
      <c r="M90" s="112">
        <v>0</v>
      </c>
      <c r="N90" s="138">
        <f t="shared" si="6"/>
        <v>0</v>
      </c>
      <c r="O90" s="112">
        <v>0</v>
      </c>
      <c r="P90" s="112">
        <v>0</v>
      </c>
      <c r="Q90" s="120">
        <v>0</v>
      </c>
      <c r="R90" s="121">
        <f t="shared" si="13"/>
        <v>0</v>
      </c>
      <c r="S90" s="120">
        <v>0</v>
      </c>
      <c r="T90" s="120">
        <v>0</v>
      </c>
      <c r="U90" s="120">
        <v>0</v>
      </c>
      <c r="V90" s="121">
        <f t="shared" si="14"/>
        <v>0</v>
      </c>
    </row>
    <row r="91" spans="1:22">
      <c r="A91" s="13" t="s">
        <v>465</v>
      </c>
      <c r="B91" s="29" t="s">
        <v>211</v>
      </c>
      <c r="C91" s="120">
        <v>0</v>
      </c>
      <c r="D91" s="120">
        <v>0</v>
      </c>
      <c r="E91" s="112">
        <v>0</v>
      </c>
      <c r="F91" s="138">
        <f t="shared" si="9"/>
        <v>0</v>
      </c>
      <c r="G91" s="112">
        <v>0</v>
      </c>
      <c r="H91" s="112">
        <v>0</v>
      </c>
      <c r="I91" s="112">
        <v>0</v>
      </c>
      <c r="J91" s="138">
        <f t="shared" si="5"/>
        <v>0</v>
      </c>
      <c r="K91" s="112">
        <v>0</v>
      </c>
      <c r="L91" s="112">
        <v>0</v>
      </c>
      <c r="M91" s="112">
        <v>0</v>
      </c>
      <c r="N91" s="138">
        <f t="shared" si="6"/>
        <v>0</v>
      </c>
      <c r="O91" s="112">
        <v>0</v>
      </c>
      <c r="P91" s="112">
        <v>0</v>
      </c>
      <c r="Q91" s="120">
        <v>0</v>
      </c>
      <c r="R91" s="121">
        <f t="shared" si="13"/>
        <v>0</v>
      </c>
      <c r="S91" s="120">
        <v>0</v>
      </c>
      <c r="T91" s="120">
        <v>0</v>
      </c>
      <c r="U91" s="120">
        <v>0</v>
      </c>
      <c r="V91" s="121">
        <f t="shared" si="14"/>
        <v>0</v>
      </c>
    </row>
    <row r="92" spans="1:22" ht="30">
      <c r="A92" s="13" t="s">
        <v>466</v>
      </c>
      <c r="B92" s="29" t="s">
        <v>212</v>
      </c>
      <c r="C92" s="120">
        <v>0</v>
      </c>
      <c r="D92" s="120">
        <v>0</v>
      </c>
      <c r="E92" s="112">
        <v>0</v>
      </c>
      <c r="F92" s="138">
        <f t="shared" si="9"/>
        <v>0</v>
      </c>
      <c r="G92" s="112">
        <v>0</v>
      </c>
      <c r="H92" s="112">
        <v>0</v>
      </c>
      <c r="I92" s="112">
        <v>0</v>
      </c>
      <c r="J92" s="138">
        <f t="shared" si="5"/>
        <v>0</v>
      </c>
      <c r="K92" s="112">
        <v>0</v>
      </c>
      <c r="L92" s="112">
        <v>0</v>
      </c>
      <c r="M92" s="112">
        <v>0</v>
      </c>
      <c r="N92" s="138">
        <f t="shared" si="6"/>
        <v>0</v>
      </c>
      <c r="O92" s="112">
        <v>0</v>
      </c>
      <c r="P92" s="112">
        <v>0</v>
      </c>
      <c r="Q92" s="120">
        <v>0</v>
      </c>
      <c r="R92" s="121">
        <f t="shared" si="13"/>
        <v>0</v>
      </c>
      <c r="S92" s="120">
        <v>0</v>
      </c>
      <c r="T92" s="120">
        <v>0</v>
      </c>
      <c r="U92" s="120">
        <v>0</v>
      </c>
      <c r="V92" s="121">
        <f t="shared" si="14"/>
        <v>0</v>
      </c>
    </row>
    <row r="93" spans="1:22">
      <c r="A93" s="13" t="s">
        <v>467</v>
      </c>
      <c r="B93" s="29" t="s">
        <v>213</v>
      </c>
      <c r="C93" s="120">
        <v>0</v>
      </c>
      <c r="D93" s="120">
        <v>0</v>
      </c>
      <c r="E93" s="112">
        <v>0</v>
      </c>
      <c r="F93" s="138">
        <f t="shared" si="9"/>
        <v>0</v>
      </c>
      <c r="G93" s="112">
        <v>0</v>
      </c>
      <c r="H93" s="112">
        <v>0</v>
      </c>
      <c r="I93" s="112">
        <v>0</v>
      </c>
      <c r="J93" s="138">
        <f t="shared" si="5"/>
        <v>0</v>
      </c>
      <c r="K93" s="112">
        <v>0</v>
      </c>
      <c r="L93" s="112">
        <v>0</v>
      </c>
      <c r="M93" s="112">
        <v>0</v>
      </c>
      <c r="N93" s="138">
        <f t="shared" si="6"/>
        <v>0</v>
      </c>
      <c r="O93" s="112">
        <v>0</v>
      </c>
      <c r="P93" s="112">
        <v>0</v>
      </c>
      <c r="Q93" s="120">
        <v>0</v>
      </c>
      <c r="R93" s="121">
        <f t="shared" si="13"/>
        <v>0</v>
      </c>
      <c r="S93" s="120">
        <v>0</v>
      </c>
      <c r="T93" s="120">
        <v>0</v>
      </c>
      <c r="U93" s="120">
        <v>0</v>
      </c>
      <c r="V93" s="121">
        <f t="shared" si="14"/>
        <v>0</v>
      </c>
    </row>
    <row r="94" spans="1:22" ht="30">
      <c r="A94" s="13" t="s">
        <v>468</v>
      </c>
      <c r="B94" s="29" t="s">
        <v>214</v>
      </c>
      <c r="C94" s="120">
        <v>0</v>
      </c>
      <c r="D94" s="120">
        <v>0</v>
      </c>
      <c r="E94" s="112">
        <v>0</v>
      </c>
      <c r="F94" s="138">
        <f t="shared" si="9"/>
        <v>0</v>
      </c>
      <c r="G94" s="112">
        <v>0</v>
      </c>
      <c r="H94" s="112">
        <v>0</v>
      </c>
      <c r="I94" s="112">
        <v>0</v>
      </c>
      <c r="J94" s="138">
        <f t="shared" si="5"/>
        <v>0</v>
      </c>
      <c r="K94" s="112">
        <v>0</v>
      </c>
      <c r="L94" s="112">
        <v>0</v>
      </c>
      <c r="M94" s="112">
        <v>0</v>
      </c>
      <c r="N94" s="138">
        <f t="shared" si="6"/>
        <v>0</v>
      </c>
      <c r="O94" s="112">
        <v>0</v>
      </c>
      <c r="P94" s="112">
        <v>0</v>
      </c>
      <c r="Q94" s="120">
        <v>0</v>
      </c>
      <c r="R94" s="121">
        <f t="shared" si="13"/>
        <v>0</v>
      </c>
      <c r="S94" s="120">
        <v>0</v>
      </c>
      <c r="T94" s="120">
        <v>0</v>
      </c>
      <c r="U94" s="120">
        <v>0</v>
      </c>
      <c r="V94" s="121">
        <f t="shared" si="14"/>
        <v>0</v>
      </c>
    </row>
    <row r="95" spans="1:22">
      <c r="A95" s="13" t="s">
        <v>469</v>
      </c>
      <c r="B95" s="29" t="s">
        <v>215</v>
      </c>
      <c r="C95" s="120">
        <v>0</v>
      </c>
      <c r="D95" s="120">
        <v>0</v>
      </c>
      <c r="E95" s="112">
        <v>0</v>
      </c>
      <c r="F95" s="138">
        <f t="shared" si="9"/>
        <v>0</v>
      </c>
      <c r="G95" s="112">
        <v>0</v>
      </c>
      <c r="H95" s="112">
        <v>0</v>
      </c>
      <c r="I95" s="112">
        <v>0</v>
      </c>
      <c r="J95" s="138">
        <f t="shared" si="5"/>
        <v>0</v>
      </c>
      <c r="K95" s="112">
        <v>0</v>
      </c>
      <c r="L95" s="112">
        <v>0</v>
      </c>
      <c r="M95" s="112">
        <v>0</v>
      </c>
      <c r="N95" s="138">
        <f t="shared" si="6"/>
        <v>0</v>
      </c>
      <c r="O95" s="112">
        <v>0</v>
      </c>
      <c r="P95" s="112">
        <v>0</v>
      </c>
      <c r="Q95" s="120">
        <v>0</v>
      </c>
      <c r="R95" s="121">
        <f t="shared" si="13"/>
        <v>0</v>
      </c>
      <c r="S95" s="120">
        <v>0</v>
      </c>
      <c r="T95" s="120">
        <v>0</v>
      </c>
      <c r="U95" s="120">
        <v>0</v>
      </c>
      <c r="V95" s="121">
        <f t="shared" si="14"/>
        <v>0</v>
      </c>
    </row>
    <row r="96" spans="1:22">
      <c r="A96" s="13" t="s">
        <v>216</v>
      </c>
      <c r="B96" s="29" t="s">
        <v>217</v>
      </c>
      <c r="C96" s="120">
        <v>0</v>
      </c>
      <c r="D96" s="120">
        <v>0</v>
      </c>
      <c r="E96" s="112">
        <v>0</v>
      </c>
      <c r="F96" s="138">
        <f t="shared" si="9"/>
        <v>0</v>
      </c>
      <c r="G96" s="112">
        <v>0</v>
      </c>
      <c r="H96" s="112">
        <v>0</v>
      </c>
      <c r="I96" s="112">
        <v>0</v>
      </c>
      <c r="J96" s="138">
        <f t="shared" si="5"/>
        <v>0</v>
      </c>
      <c r="K96" s="112">
        <v>0</v>
      </c>
      <c r="L96" s="112">
        <v>0</v>
      </c>
      <c r="M96" s="112">
        <v>0</v>
      </c>
      <c r="N96" s="138">
        <f t="shared" si="6"/>
        <v>0</v>
      </c>
      <c r="O96" s="112">
        <v>0</v>
      </c>
      <c r="P96" s="112">
        <v>0</v>
      </c>
      <c r="Q96" s="120">
        <v>0</v>
      </c>
      <c r="R96" s="121">
        <f t="shared" si="13"/>
        <v>0</v>
      </c>
      <c r="S96" s="120">
        <v>0</v>
      </c>
      <c r="T96" s="120">
        <v>0</v>
      </c>
      <c r="U96" s="120">
        <v>0</v>
      </c>
      <c r="V96" s="121">
        <f t="shared" si="14"/>
        <v>0</v>
      </c>
    </row>
    <row r="97" spans="1:22">
      <c r="A97" s="13" t="s">
        <v>665</v>
      </c>
      <c r="B97" s="29" t="s">
        <v>218</v>
      </c>
      <c r="C97" s="120">
        <v>0</v>
      </c>
      <c r="D97" s="120">
        <v>0</v>
      </c>
      <c r="E97" s="112">
        <v>0</v>
      </c>
      <c r="F97" s="138">
        <f t="shared" si="9"/>
        <v>0</v>
      </c>
      <c r="G97" s="112">
        <v>0</v>
      </c>
      <c r="H97" s="112">
        <v>0</v>
      </c>
      <c r="I97" s="112">
        <v>0</v>
      </c>
      <c r="J97" s="138">
        <f t="shared" si="5"/>
        <v>0</v>
      </c>
      <c r="K97" s="112">
        <v>0</v>
      </c>
      <c r="L97" s="112">
        <v>0</v>
      </c>
      <c r="M97" s="112">
        <v>0</v>
      </c>
      <c r="N97" s="138">
        <f t="shared" si="6"/>
        <v>0</v>
      </c>
      <c r="O97" s="112">
        <v>0</v>
      </c>
      <c r="P97" s="112">
        <v>0</v>
      </c>
      <c r="Q97" s="120">
        <v>0</v>
      </c>
      <c r="R97" s="121">
        <f t="shared" si="13"/>
        <v>0</v>
      </c>
      <c r="S97" s="120">
        <v>0</v>
      </c>
      <c r="T97" s="120">
        <v>0</v>
      </c>
      <c r="U97" s="120">
        <v>0</v>
      </c>
      <c r="V97" s="121">
        <f t="shared" si="14"/>
        <v>0</v>
      </c>
    </row>
    <row r="98" spans="1:22">
      <c r="A98" s="13" t="s">
        <v>666</v>
      </c>
      <c r="B98" s="29" t="s">
        <v>667</v>
      </c>
      <c r="C98" s="120">
        <v>0</v>
      </c>
      <c r="D98" s="120">
        <v>0</v>
      </c>
      <c r="E98" s="112">
        <v>0</v>
      </c>
      <c r="F98" s="138">
        <f t="shared" si="9"/>
        <v>0</v>
      </c>
      <c r="G98" s="112">
        <v>0</v>
      </c>
      <c r="H98" s="112">
        <v>0</v>
      </c>
      <c r="I98" s="112">
        <v>0</v>
      </c>
      <c r="J98" s="138">
        <f t="shared" si="5"/>
        <v>0</v>
      </c>
      <c r="K98" s="112">
        <v>0</v>
      </c>
      <c r="L98" s="112">
        <v>0</v>
      </c>
      <c r="M98" s="112">
        <v>0</v>
      </c>
      <c r="N98" s="138">
        <f t="shared" si="6"/>
        <v>0</v>
      </c>
      <c r="O98" s="112">
        <v>0</v>
      </c>
      <c r="P98" s="112">
        <v>0</v>
      </c>
      <c r="Q98" s="120">
        <v>0</v>
      </c>
      <c r="R98" s="121">
        <f t="shared" si="13"/>
        <v>0</v>
      </c>
      <c r="S98" s="120">
        <v>0</v>
      </c>
      <c r="T98" s="120">
        <v>0</v>
      </c>
      <c r="U98" s="120">
        <v>0</v>
      </c>
      <c r="V98" s="121">
        <f t="shared" si="14"/>
        <v>0</v>
      </c>
    </row>
    <row r="99" spans="1:22" s="92" customFormat="1" ht="15.75">
      <c r="A99" s="45" t="s">
        <v>430</v>
      </c>
      <c r="B99" s="48" t="s">
        <v>219</v>
      </c>
      <c r="C99" s="123">
        <f>SUM(C90:C98)</f>
        <v>0</v>
      </c>
      <c r="D99" s="123">
        <f>SUM(D90:D98)</f>
        <v>0</v>
      </c>
      <c r="E99" s="133">
        <f>SUM(E90:E98)</f>
        <v>0</v>
      </c>
      <c r="F99" s="133">
        <f t="shared" si="9"/>
        <v>0</v>
      </c>
      <c r="G99" s="133">
        <f>SUM(G90:G98)</f>
        <v>0</v>
      </c>
      <c r="H99" s="133">
        <f>SUM(H90:H98)</f>
        <v>0</v>
      </c>
      <c r="I99" s="133">
        <f>SUM(I90:I98)</f>
        <v>0</v>
      </c>
      <c r="J99" s="133">
        <f t="shared" si="5"/>
        <v>0</v>
      </c>
      <c r="K99" s="133">
        <f>SUM(K90:K98)</f>
        <v>0</v>
      </c>
      <c r="L99" s="133">
        <f>SUM(L90:L98)</f>
        <v>0</v>
      </c>
      <c r="M99" s="133">
        <f>SUM(M90:M98)</f>
        <v>0</v>
      </c>
      <c r="N99" s="133">
        <f t="shared" si="6"/>
        <v>0</v>
      </c>
      <c r="O99" s="133">
        <f>SUM(O90:O98)</f>
        <v>0</v>
      </c>
      <c r="P99" s="133">
        <f>SUM(P90:P98)</f>
        <v>0</v>
      </c>
      <c r="Q99" s="123">
        <f>SUM(Q90:Q98)</f>
        <v>0</v>
      </c>
      <c r="R99" s="123">
        <f t="shared" si="13"/>
        <v>0</v>
      </c>
      <c r="S99" s="123">
        <f>SUM(S90:S98)</f>
        <v>0</v>
      </c>
      <c r="T99" s="123">
        <f>SUM(T90:T98)</f>
        <v>0</v>
      </c>
      <c r="U99" s="123">
        <f>SUM(U90:U98)</f>
        <v>0</v>
      </c>
      <c r="V99" s="123">
        <f t="shared" si="14"/>
        <v>0</v>
      </c>
    </row>
    <row r="100" spans="1:22" s="92" customFormat="1" ht="15.75">
      <c r="A100" s="147" t="s">
        <v>40</v>
      </c>
      <c r="B100" s="148"/>
      <c r="C100" s="150">
        <f t="shared" ref="C100:M100" si="15">SUM(C84+C89+C99)</f>
        <v>0</v>
      </c>
      <c r="D100" s="150">
        <f t="shared" si="15"/>
        <v>0</v>
      </c>
      <c r="E100" s="200">
        <f t="shared" si="15"/>
        <v>0</v>
      </c>
      <c r="F100" s="200">
        <f t="shared" si="15"/>
        <v>0</v>
      </c>
      <c r="G100" s="200">
        <f t="shared" si="15"/>
        <v>0</v>
      </c>
      <c r="H100" s="200">
        <f t="shared" si="15"/>
        <v>0</v>
      </c>
      <c r="I100" s="200">
        <f t="shared" si="15"/>
        <v>0</v>
      </c>
      <c r="J100" s="200">
        <f t="shared" si="15"/>
        <v>0</v>
      </c>
      <c r="K100" s="200">
        <f t="shared" si="15"/>
        <v>65000</v>
      </c>
      <c r="L100" s="200">
        <f t="shared" si="15"/>
        <v>0</v>
      </c>
      <c r="M100" s="200">
        <f t="shared" si="15"/>
        <v>0</v>
      </c>
      <c r="N100" s="200">
        <f>SUM(N84+N89+N99)</f>
        <v>65000</v>
      </c>
      <c r="O100" s="200">
        <f t="shared" ref="O100:Q100" si="16">SUM(O84+O89+O99)</f>
        <v>65000</v>
      </c>
      <c r="P100" s="200">
        <f t="shared" si="16"/>
        <v>0</v>
      </c>
      <c r="Q100" s="150">
        <f t="shared" si="16"/>
        <v>0</v>
      </c>
      <c r="R100" s="150">
        <f>SUM(R84+R89+R99)</f>
        <v>65000</v>
      </c>
      <c r="S100" s="150">
        <f t="shared" ref="S100:U100" si="17">SUM(S84+S89+S99)</f>
        <v>65000</v>
      </c>
      <c r="T100" s="150">
        <f t="shared" si="17"/>
        <v>0</v>
      </c>
      <c r="U100" s="150">
        <f t="shared" si="17"/>
        <v>0</v>
      </c>
      <c r="V100" s="150">
        <f>SUM(V84+V89+V99)</f>
        <v>65000</v>
      </c>
    </row>
    <row r="101" spans="1:22" s="92" customFormat="1" ht="17.25">
      <c r="A101" s="152" t="s">
        <v>477</v>
      </c>
      <c r="B101" s="153" t="s">
        <v>220</v>
      </c>
      <c r="C101" s="154">
        <f>C26+C27+C52+C61+C75+C84+C89+C99</f>
        <v>17804227</v>
      </c>
      <c r="D101" s="154">
        <f>D26+D27+D52+D61+D75+D84+D89+D99</f>
        <v>0</v>
      </c>
      <c r="E101" s="201">
        <f>E26+E27+E52+E61+E75+E84+E89+E99</f>
        <v>0</v>
      </c>
      <c r="F101" s="159">
        <f t="shared" si="9"/>
        <v>17804227</v>
      </c>
      <c r="G101" s="201">
        <f>G26+G27+G52+G61+G75+G84+G89+G99</f>
        <v>17807227</v>
      </c>
      <c r="H101" s="201">
        <f>H26+H27+H52+H61+H75+H84+H89+H99</f>
        <v>0</v>
      </c>
      <c r="I101" s="201">
        <f>I26+I27+I52+I61+I75+I84+I89+I99</f>
        <v>0</v>
      </c>
      <c r="J101" s="159">
        <f t="shared" si="5"/>
        <v>17807227</v>
      </c>
      <c r="K101" s="201">
        <f>K26+K27+K52+K61+K75+K84+K89+K99</f>
        <v>15992641</v>
      </c>
      <c r="L101" s="201">
        <f>L26+L27+L52+L61+L75+L84+L89+L99</f>
        <v>0</v>
      </c>
      <c r="M101" s="201">
        <f>M26+M27+M52+M61+M75+M84+M89+M99</f>
        <v>0</v>
      </c>
      <c r="N101" s="159">
        <f t="shared" si="6"/>
        <v>15992641</v>
      </c>
      <c r="O101" s="201">
        <f>O26+O27+O52+O61+O75+O84+O89+O99</f>
        <v>15992641</v>
      </c>
      <c r="P101" s="201">
        <f>P26+P27+P52+P61+P75+P84+P89+P99</f>
        <v>0</v>
      </c>
      <c r="Q101" s="154">
        <f>Q26+Q27+Q52+Q61+Q75+Q84+Q89+Q99</f>
        <v>0</v>
      </c>
      <c r="R101" s="156">
        <f t="shared" ref="R101:R116" si="18">SUM(O101:Q101)</f>
        <v>15992641</v>
      </c>
      <c r="S101" s="154">
        <f>S26+S27+S52+S61+S75+S84+S89+S99</f>
        <v>15992641</v>
      </c>
      <c r="T101" s="154">
        <f>T26+T27+T52+T61+T75+T84+T89+T99</f>
        <v>0</v>
      </c>
      <c r="U101" s="154">
        <f>U26+U27+U52+U61+U75+U84+U89+U99</f>
        <v>0</v>
      </c>
      <c r="V101" s="156">
        <f t="shared" ref="V101:V116" si="19">SUM(S101:U101)</f>
        <v>15992641</v>
      </c>
    </row>
    <row r="102" spans="1:22">
      <c r="A102" s="13" t="s">
        <v>668</v>
      </c>
      <c r="B102" s="5" t="s">
        <v>221</v>
      </c>
      <c r="C102" s="120">
        <v>0</v>
      </c>
      <c r="D102" s="120">
        <v>0</v>
      </c>
      <c r="E102" s="112">
        <v>0</v>
      </c>
      <c r="F102" s="138">
        <f t="shared" si="9"/>
        <v>0</v>
      </c>
      <c r="G102" s="112">
        <v>0</v>
      </c>
      <c r="H102" s="112">
        <v>0</v>
      </c>
      <c r="I102" s="112">
        <v>0</v>
      </c>
      <c r="J102" s="138">
        <f t="shared" si="5"/>
        <v>0</v>
      </c>
      <c r="K102" s="112">
        <v>0</v>
      </c>
      <c r="L102" s="112">
        <v>0</v>
      </c>
      <c r="M102" s="112">
        <v>0</v>
      </c>
      <c r="N102" s="138">
        <f t="shared" si="6"/>
        <v>0</v>
      </c>
      <c r="O102" s="112">
        <v>0</v>
      </c>
      <c r="P102" s="112">
        <v>0</v>
      </c>
      <c r="Q102" s="120">
        <v>0</v>
      </c>
      <c r="R102" s="121">
        <f t="shared" si="18"/>
        <v>0</v>
      </c>
      <c r="S102" s="120">
        <v>0</v>
      </c>
      <c r="T102" s="120">
        <v>0</v>
      </c>
      <c r="U102" s="120">
        <v>0</v>
      </c>
      <c r="V102" s="121">
        <f t="shared" si="19"/>
        <v>0</v>
      </c>
    </row>
    <row r="103" spans="1:22">
      <c r="A103" s="13" t="s">
        <v>224</v>
      </c>
      <c r="B103" s="5" t="s">
        <v>225</v>
      </c>
      <c r="C103" s="120">
        <v>0</v>
      </c>
      <c r="D103" s="120">
        <v>0</v>
      </c>
      <c r="E103" s="112">
        <v>0</v>
      </c>
      <c r="F103" s="138">
        <f t="shared" si="9"/>
        <v>0</v>
      </c>
      <c r="G103" s="112">
        <v>0</v>
      </c>
      <c r="H103" s="112">
        <v>0</v>
      </c>
      <c r="I103" s="112">
        <v>0</v>
      </c>
      <c r="J103" s="138">
        <f t="shared" si="5"/>
        <v>0</v>
      </c>
      <c r="K103" s="112">
        <v>0</v>
      </c>
      <c r="L103" s="112">
        <v>0</v>
      </c>
      <c r="M103" s="112">
        <v>0</v>
      </c>
      <c r="N103" s="138">
        <f t="shared" si="6"/>
        <v>0</v>
      </c>
      <c r="O103" s="112">
        <v>0</v>
      </c>
      <c r="P103" s="112">
        <v>0</v>
      </c>
      <c r="Q103" s="120">
        <v>0</v>
      </c>
      <c r="R103" s="121">
        <f t="shared" si="18"/>
        <v>0</v>
      </c>
      <c r="S103" s="120">
        <v>0</v>
      </c>
      <c r="T103" s="120">
        <v>0</v>
      </c>
      <c r="U103" s="120">
        <v>0</v>
      </c>
      <c r="V103" s="121">
        <f t="shared" si="19"/>
        <v>0</v>
      </c>
    </row>
    <row r="104" spans="1:22">
      <c r="A104" s="13" t="s">
        <v>471</v>
      </c>
      <c r="B104" s="5" t="s">
        <v>226</v>
      </c>
      <c r="C104" s="120">
        <v>0</v>
      </c>
      <c r="D104" s="120">
        <v>0</v>
      </c>
      <c r="E104" s="112">
        <v>0</v>
      </c>
      <c r="F104" s="138">
        <f t="shared" si="9"/>
        <v>0</v>
      </c>
      <c r="G104" s="112">
        <v>0</v>
      </c>
      <c r="H104" s="112">
        <v>0</v>
      </c>
      <c r="I104" s="112">
        <v>0</v>
      </c>
      <c r="J104" s="138">
        <f t="shared" si="5"/>
        <v>0</v>
      </c>
      <c r="K104" s="112">
        <v>0</v>
      </c>
      <c r="L104" s="112">
        <v>0</v>
      </c>
      <c r="M104" s="112">
        <v>0</v>
      </c>
      <c r="N104" s="138">
        <f t="shared" si="6"/>
        <v>0</v>
      </c>
      <c r="O104" s="112">
        <v>0</v>
      </c>
      <c r="P104" s="112">
        <v>0</v>
      </c>
      <c r="Q104" s="120">
        <v>0</v>
      </c>
      <c r="R104" s="121">
        <f t="shared" si="18"/>
        <v>0</v>
      </c>
      <c r="S104" s="120">
        <v>0</v>
      </c>
      <c r="T104" s="120">
        <v>0</v>
      </c>
      <c r="U104" s="120">
        <v>0</v>
      </c>
      <c r="V104" s="121">
        <f t="shared" si="19"/>
        <v>0</v>
      </c>
    </row>
    <row r="105" spans="1:22" s="92" customFormat="1">
      <c r="A105" s="15" t="s">
        <v>435</v>
      </c>
      <c r="B105" s="7" t="s">
        <v>228</v>
      </c>
      <c r="C105" s="122">
        <f>SUM(C102:C104)</f>
        <v>0</v>
      </c>
      <c r="D105" s="122">
        <f>SUM(D102:D104)</f>
        <v>0</v>
      </c>
      <c r="E105" s="132">
        <f>SUM(E102:E104)</f>
        <v>0</v>
      </c>
      <c r="F105" s="132">
        <f t="shared" si="9"/>
        <v>0</v>
      </c>
      <c r="G105" s="132">
        <f>SUM(G102:G104)</f>
        <v>0</v>
      </c>
      <c r="H105" s="132">
        <f>SUM(H102:H104)</f>
        <v>0</v>
      </c>
      <c r="I105" s="132">
        <f>SUM(I102:I104)</f>
        <v>0</v>
      </c>
      <c r="J105" s="132">
        <f t="shared" si="5"/>
        <v>0</v>
      </c>
      <c r="K105" s="132">
        <f>SUM(K102:K104)</f>
        <v>0</v>
      </c>
      <c r="L105" s="132">
        <f>SUM(L102:L104)</f>
        <v>0</v>
      </c>
      <c r="M105" s="132">
        <f>SUM(M102:M104)</f>
        <v>0</v>
      </c>
      <c r="N105" s="132">
        <f t="shared" si="6"/>
        <v>0</v>
      </c>
      <c r="O105" s="132">
        <f>SUM(O102:O104)</f>
        <v>0</v>
      </c>
      <c r="P105" s="132">
        <f>SUM(P102:P104)</f>
        <v>0</v>
      </c>
      <c r="Q105" s="93">
        <f>SUM(Q102:Q104)</f>
        <v>0</v>
      </c>
      <c r="R105" s="93">
        <f t="shared" si="18"/>
        <v>0</v>
      </c>
      <c r="S105" s="93">
        <f>SUM(S102:S104)</f>
        <v>0</v>
      </c>
      <c r="T105" s="93">
        <f>SUM(T102:T104)</f>
        <v>0</v>
      </c>
      <c r="U105" s="93">
        <f>SUM(U102:U104)</f>
        <v>0</v>
      </c>
      <c r="V105" s="93">
        <f t="shared" si="19"/>
        <v>0</v>
      </c>
    </row>
    <row r="106" spans="1:22">
      <c r="A106" s="34" t="s">
        <v>472</v>
      </c>
      <c r="B106" s="5" t="s">
        <v>229</v>
      </c>
      <c r="C106" s="120">
        <v>0</v>
      </c>
      <c r="D106" s="120">
        <v>0</v>
      </c>
      <c r="E106" s="112">
        <v>0</v>
      </c>
      <c r="F106" s="138">
        <f t="shared" si="9"/>
        <v>0</v>
      </c>
      <c r="G106" s="112">
        <v>0</v>
      </c>
      <c r="H106" s="112">
        <v>0</v>
      </c>
      <c r="I106" s="112">
        <v>0</v>
      </c>
      <c r="J106" s="138">
        <f t="shared" si="5"/>
        <v>0</v>
      </c>
      <c r="K106" s="112">
        <v>0</v>
      </c>
      <c r="L106" s="112">
        <v>0</v>
      </c>
      <c r="M106" s="112">
        <v>0</v>
      </c>
      <c r="N106" s="138">
        <f t="shared" si="6"/>
        <v>0</v>
      </c>
      <c r="O106" s="112">
        <v>0</v>
      </c>
      <c r="P106" s="112">
        <v>0</v>
      </c>
      <c r="Q106" s="120">
        <v>0</v>
      </c>
      <c r="R106" s="121">
        <f t="shared" si="18"/>
        <v>0</v>
      </c>
      <c r="S106" s="120">
        <v>0</v>
      </c>
      <c r="T106" s="120">
        <v>0</v>
      </c>
      <c r="U106" s="120">
        <v>0</v>
      </c>
      <c r="V106" s="121">
        <f t="shared" si="19"/>
        <v>0</v>
      </c>
    </row>
    <row r="107" spans="1:22">
      <c r="A107" s="34" t="s">
        <v>441</v>
      </c>
      <c r="B107" s="5" t="s">
        <v>232</v>
      </c>
      <c r="C107" s="120">
        <v>0</v>
      </c>
      <c r="D107" s="120">
        <v>0</v>
      </c>
      <c r="E107" s="112">
        <v>0</v>
      </c>
      <c r="F107" s="138">
        <f t="shared" si="9"/>
        <v>0</v>
      </c>
      <c r="G107" s="112">
        <v>0</v>
      </c>
      <c r="H107" s="112">
        <v>0</v>
      </c>
      <c r="I107" s="112">
        <v>0</v>
      </c>
      <c r="J107" s="138">
        <f t="shared" si="5"/>
        <v>0</v>
      </c>
      <c r="K107" s="112">
        <v>0</v>
      </c>
      <c r="L107" s="112">
        <v>0</v>
      </c>
      <c r="M107" s="112">
        <v>0</v>
      </c>
      <c r="N107" s="138">
        <f t="shared" si="6"/>
        <v>0</v>
      </c>
      <c r="O107" s="112">
        <v>0</v>
      </c>
      <c r="P107" s="112">
        <v>0</v>
      </c>
      <c r="Q107" s="120">
        <v>0</v>
      </c>
      <c r="R107" s="121">
        <f t="shared" si="18"/>
        <v>0</v>
      </c>
      <c r="S107" s="120">
        <v>0</v>
      </c>
      <c r="T107" s="120">
        <v>0</v>
      </c>
      <c r="U107" s="120">
        <v>0</v>
      </c>
      <c r="V107" s="121">
        <f t="shared" si="19"/>
        <v>0</v>
      </c>
    </row>
    <row r="108" spans="1:22">
      <c r="A108" s="13" t="s">
        <v>233</v>
      </c>
      <c r="B108" s="5" t="s">
        <v>234</v>
      </c>
      <c r="C108" s="120">
        <v>0</v>
      </c>
      <c r="D108" s="120">
        <v>0</v>
      </c>
      <c r="E108" s="112">
        <v>0</v>
      </c>
      <c r="F108" s="138">
        <f t="shared" si="9"/>
        <v>0</v>
      </c>
      <c r="G108" s="112">
        <v>0</v>
      </c>
      <c r="H108" s="112">
        <v>0</v>
      </c>
      <c r="I108" s="112">
        <v>0</v>
      </c>
      <c r="J108" s="138">
        <f t="shared" si="5"/>
        <v>0</v>
      </c>
      <c r="K108" s="112">
        <v>0</v>
      </c>
      <c r="L108" s="112">
        <v>0</v>
      </c>
      <c r="M108" s="112">
        <v>0</v>
      </c>
      <c r="N108" s="138">
        <f t="shared" si="6"/>
        <v>0</v>
      </c>
      <c r="O108" s="112">
        <v>0</v>
      </c>
      <c r="P108" s="112">
        <v>0</v>
      </c>
      <c r="Q108" s="120">
        <v>0</v>
      </c>
      <c r="R108" s="121">
        <f t="shared" si="18"/>
        <v>0</v>
      </c>
      <c r="S108" s="120">
        <v>0</v>
      </c>
      <c r="T108" s="120">
        <v>0</v>
      </c>
      <c r="U108" s="120">
        <v>0</v>
      </c>
      <c r="V108" s="121">
        <f t="shared" si="19"/>
        <v>0</v>
      </c>
    </row>
    <row r="109" spans="1:22">
      <c r="A109" s="13" t="s">
        <v>473</v>
      </c>
      <c r="B109" s="5" t="s">
        <v>235</v>
      </c>
      <c r="C109" s="120">
        <v>0</v>
      </c>
      <c r="D109" s="120">
        <v>0</v>
      </c>
      <c r="E109" s="112">
        <v>0</v>
      </c>
      <c r="F109" s="138">
        <f t="shared" si="9"/>
        <v>0</v>
      </c>
      <c r="G109" s="112">
        <v>0</v>
      </c>
      <c r="H109" s="112">
        <v>0</v>
      </c>
      <c r="I109" s="112">
        <v>0</v>
      </c>
      <c r="J109" s="138">
        <f t="shared" si="5"/>
        <v>0</v>
      </c>
      <c r="K109" s="112">
        <v>0</v>
      </c>
      <c r="L109" s="112">
        <v>0</v>
      </c>
      <c r="M109" s="112">
        <v>0</v>
      </c>
      <c r="N109" s="138">
        <f t="shared" si="6"/>
        <v>0</v>
      </c>
      <c r="O109" s="112">
        <v>0</v>
      </c>
      <c r="P109" s="112">
        <v>0</v>
      </c>
      <c r="Q109" s="120">
        <v>0</v>
      </c>
      <c r="R109" s="121">
        <f t="shared" si="18"/>
        <v>0</v>
      </c>
      <c r="S109" s="120">
        <v>0</v>
      </c>
      <c r="T109" s="120">
        <v>0</v>
      </c>
      <c r="U109" s="120">
        <v>0</v>
      </c>
      <c r="V109" s="121">
        <f t="shared" si="19"/>
        <v>0</v>
      </c>
    </row>
    <row r="110" spans="1:22" s="92" customFormat="1">
      <c r="A110" s="14" t="s">
        <v>438</v>
      </c>
      <c r="B110" s="7" t="s">
        <v>236</v>
      </c>
      <c r="C110" s="122">
        <f>SUM(C106:C109)</f>
        <v>0</v>
      </c>
      <c r="D110" s="122">
        <f>SUM(D106:D109)</f>
        <v>0</v>
      </c>
      <c r="E110" s="132">
        <f>SUM(E106:E109)</f>
        <v>0</v>
      </c>
      <c r="F110" s="132">
        <f t="shared" si="9"/>
        <v>0</v>
      </c>
      <c r="G110" s="132">
        <f>SUM(G106:G109)</f>
        <v>0</v>
      </c>
      <c r="H110" s="132">
        <f>SUM(H106:H109)</f>
        <v>0</v>
      </c>
      <c r="I110" s="132">
        <f>SUM(I106:I109)</f>
        <v>0</v>
      </c>
      <c r="J110" s="132">
        <f t="shared" si="5"/>
        <v>0</v>
      </c>
      <c r="K110" s="132">
        <f>SUM(K106:K109)</f>
        <v>0</v>
      </c>
      <c r="L110" s="132">
        <f>SUM(L106:L109)</f>
        <v>0</v>
      </c>
      <c r="M110" s="132">
        <f>SUM(M106:M109)</f>
        <v>0</v>
      </c>
      <c r="N110" s="132">
        <f t="shared" si="6"/>
        <v>0</v>
      </c>
      <c r="O110" s="132">
        <f>SUM(O106:O109)</f>
        <v>0</v>
      </c>
      <c r="P110" s="132">
        <f>SUM(P106:P109)</f>
        <v>0</v>
      </c>
      <c r="Q110" s="93">
        <f>SUM(Q106:Q109)</f>
        <v>0</v>
      </c>
      <c r="R110" s="93">
        <f t="shared" si="18"/>
        <v>0</v>
      </c>
      <c r="S110" s="93">
        <f>SUM(S106:S109)</f>
        <v>0</v>
      </c>
      <c r="T110" s="93">
        <f>SUM(T106:T109)</f>
        <v>0</v>
      </c>
      <c r="U110" s="93">
        <f>SUM(U106:U109)</f>
        <v>0</v>
      </c>
      <c r="V110" s="93">
        <f t="shared" si="19"/>
        <v>0</v>
      </c>
    </row>
    <row r="111" spans="1:22" s="92" customFormat="1">
      <c r="A111" s="14" t="s">
        <v>237</v>
      </c>
      <c r="B111" s="7" t="s">
        <v>238</v>
      </c>
      <c r="C111" s="122">
        <v>0</v>
      </c>
      <c r="D111" s="122">
        <v>0</v>
      </c>
      <c r="E111" s="132">
        <v>0</v>
      </c>
      <c r="F111" s="132">
        <f t="shared" si="9"/>
        <v>0</v>
      </c>
      <c r="G111" s="132">
        <v>0</v>
      </c>
      <c r="H111" s="132">
        <v>0</v>
      </c>
      <c r="I111" s="132">
        <v>0</v>
      </c>
      <c r="J111" s="132">
        <f t="shared" si="5"/>
        <v>0</v>
      </c>
      <c r="K111" s="132">
        <v>0</v>
      </c>
      <c r="L111" s="132">
        <v>0</v>
      </c>
      <c r="M111" s="132">
        <v>0</v>
      </c>
      <c r="N111" s="132">
        <f t="shared" si="6"/>
        <v>0</v>
      </c>
      <c r="O111" s="132">
        <v>0</v>
      </c>
      <c r="P111" s="132">
        <v>0</v>
      </c>
      <c r="Q111" s="93">
        <v>0</v>
      </c>
      <c r="R111" s="93">
        <f t="shared" si="18"/>
        <v>0</v>
      </c>
      <c r="S111" s="93">
        <v>0</v>
      </c>
      <c r="T111" s="93">
        <v>0</v>
      </c>
      <c r="U111" s="93">
        <v>0</v>
      </c>
      <c r="V111" s="93">
        <f t="shared" si="19"/>
        <v>0</v>
      </c>
    </row>
    <row r="112" spans="1:22" s="92" customFormat="1">
      <c r="A112" s="14" t="s">
        <v>239</v>
      </c>
      <c r="B112" s="7" t="s">
        <v>240</v>
      </c>
      <c r="C112" s="122">
        <v>0</v>
      </c>
      <c r="D112" s="122">
        <v>0</v>
      </c>
      <c r="E112" s="132">
        <v>0</v>
      </c>
      <c r="F112" s="132">
        <f t="shared" si="9"/>
        <v>0</v>
      </c>
      <c r="G112" s="132">
        <v>0</v>
      </c>
      <c r="H112" s="132">
        <v>0</v>
      </c>
      <c r="I112" s="132">
        <v>0</v>
      </c>
      <c r="J112" s="132">
        <f t="shared" si="5"/>
        <v>0</v>
      </c>
      <c r="K112" s="132">
        <v>0</v>
      </c>
      <c r="L112" s="132">
        <v>0</v>
      </c>
      <c r="M112" s="132">
        <v>0</v>
      </c>
      <c r="N112" s="132">
        <f t="shared" si="6"/>
        <v>0</v>
      </c>
      <c r="O112" s="132">
        <v>0</v>
      </c>
      <c r="P112" s="132">
        <v>0</v>
      </c>
      <c r="Q112" s="93">
        <v>0</v>
      </c>
      <c r="R112" s="93">
        <f t="shared" si="18"/>
        <v>0</v>
      </c>
      <c r="S112" s="93">
        <v>0</v>
      </c>
      <c r="T112" s="93">
        <v>0</v>
      </c>
      <c r="U112" s="93">
        <v>0</v>
      </c>
      <c r="V112" s="93">
        <f t="shared" si="19"/>
        <v>0</v>
      </c>
    </row>
    <row r="113" spans="1:22" s="92" customFormat="1">
      <c r="A113" s="14" t="s">
        <v>241</v>
      </c>
      <c r="B113" s="7" t="s">
        <v>242</v>
      </c>
      <c r="C113" s="122">
        <v>0</v>
      </c>
      <c r="D113" s="122">
        <f>SUM(D111:D112)</f>
        <v>0</v>
      </c>
      <c r="E113" s="132">
        <f>SUM(E111:E112)</f>
        <v>0</v>
      </c>
      <c r="F113" s="132">
        <f t="shared" si="9"/>
        <v>0</v>
      </c>
      <c r="G113" s="132">
        <v>0</v>
      </c>
      <c r="H113" s="132">
        <f>SUM(H111:H112)</f>
        <v>0</v>
      </c>
      <c r="I113" s="132">
        <f>SUM(I111:I112)</f>
        <v>0</v>
      </c>
      <c r="J113" s="132">
        <f t="shared" si="5"/>
        <v>0</v>
      </c>
      <c r="K113" s="132">
        <v>0</v>
      </c>
      <c r="L113" s="132">
        <f>SUM(L111:L112)</f>
        <v>0</v>
      </c>
      <c r="M113" s="132">
        <f>SUM(M111:M112)</f>
        <v>0</v>
      </c>
      <c r="N113" s="132">
        <f t="shared" si="6"/>
        <v>0</v>
      </c>
      <c r="O113" s="132">
        <v>0</v>
      </c>
      <c r="P113" s="132">
        <f>SUM(P111:P112)</f>
        <v>0</v>
      </c>
      <c r="Q113" s="93">
        <f>SUM(Q111:Q112)</f>
        <v>0</v>
      </c>
      <c r="R113" s="93">
        <f t="shared" si="18"/>
        <v>0</v>
      </c>
      <c r="S113" s="93">
        <v>0</v>
      </c>
      <c r="T113" s="93">
        <f>SUM(T111:T112)</f>
        <v>0</v>
      </c>
      <c r="U113" s="93">
        <f>SUM(U111:U112)</f>
        <v>0</v>
      </c>
      <c r="V113" s="93">
        <f t="shared" si="19"/>
        <v>0</v>
      </c>
    </row>
    <row r="114" spans="1:22" s="92" customFormat="1">
      <c r="A114" s="14" t="s">
        <v>243</v>
      </c>
      <c r="B114" s="7" t="s">
        <v>244</v>
      </c>
      <c r="C114" s="132">
        <v>0</v>
      </c>
      <c r="D114" s="132">
        <v>0</v>
      </c>
      <c r="E114" s="132">
        <v>0</v>
      </c>
      <c r="F114" s="132">
        <f t="shared" si="9"/>
        <v>0</v>
      </c>
      <c r="G114" s="132">
        <v>0</v>
      </c>
      <c r="H114" s="132">
        <v>0</v>
      </c>
      <c r="I114" s="132">
        <v>0</v>
      </c>
      <c r="J114" s="132">
        <f t="shared" si="5"/>
        <v>0</v>
      </c>
      <c r="K114" s="132">
        <v>0</v>
      </c>
      <c r="L114" s="132">
        <v>0</v>
      </c>
      <c r="M114" s="132">
        <v>0</v>
      </c>
      <c r="N114" s="132">
        <f t="shared" si="6"/>
        <v>0</v>
      </c>
      <c r="O114" s="132">
        <v>0</v>
      </c>
      <c r="P114" s="132">
        <v>0</v>
      </c>
      <c r="Q114" s="132">
        <v>0</v>
      </c>
      <c r="R114" s="93">
        <f t="shared" si="18"/>
        <v>0</v>
      </c>
      <c r="S114" s="132">
        <v>0</v>
      </c>
      <c r="T114" s="132">
        <v>0</v>
      </c>
      <c r="U114" s="132">
        <v>0</v>
      </c>
      <c r="V114" s="93">
        <f t="shared" si="19"/>
        <v>0</v>
      </c>
    </row>
    <row r="115" spans="1:22" s="92" customFormat="1">
      <c r="A115" s="14" t="s">
        <v>245</v>
      </c>
      <c r="B115" s="7" t="s">
        <v>246</v>
      </c>
      <c r="C115" s="132">
        <v>0</v>
      </c>
      <c r="D115" s="132">
        <v>0</v>
      </c>
      <c r="E115" s="132">
        <v>0</v>
      </c>
      <c r="F115" s="132">
        <f t="shared" si="9"/>
        <v>0</v>
      </c>
      <c r="G115" s="132">
        <v>0</v>
      </c>
      <c r="H115" s="132">
        <v>0</v>
      </c>
      <c r="I115" s="132">
        <v>0</v>
      </c>
      <c r="J115" s="132">
        <f t="shared" si="5"/>
        <v>0</v>
      </c>
      <c r="K115" s="132">
        <v>0</v>
      </c>
      <c r="L115" s="132">
        <v>0</v>
      </c>
      <c r="M115" s="132">
        <v>0</v>
      </c>
      <c r="N115" s="132">
        <f t="shared" si="6"/>
        <v>0</v>
      </c>
      <c r="O115" s="132">
        <v>0</v>
      </c>
      <c r="P115" s="132">
        <v>0</v>
      </c>
      <c r="Q115" s="132">
        <v>0</v>
      </c>
      <c r="R115" s="93">
        <f t="shared" si="18"/>
        <v>0</v>
      </c>
      <c r="S115" s="132">
        <v>0</v>
      </c>
      <c r="T115" s="132">
        <v>0</v>
      </c>
      <c r="U115" s="132">
        <v>0</v>
      </c>
      <c r="V115" s="93">
        <f t="shared" si="19"/>
        <v>0</v>
      </c>
    </row>
    <row r="116" spans="1:22" s="92" customFormat="1">
      <c r="A116" s="14" t="s">
        <v>247</v>
      </c>
      <c r="B116" s="7" t="s">
        <v>248</v>
      </c>
      <c r="C116" s="132">
        <v>0</v>
      </c>
      <c r="D116" s="132">
        <v>0</v>
      </c>
      <c r="E116" s="132">
        <v>0</v>
      </c>
      <c r="F116" s="132">
        <f t="shared" si="9"/>
        <v>0</v>
      </c>
      <c r="G116" s="132">
        <v>0</v>
      </c>
      <c r="H116" s="132">
        <v>0</v>
      </c>
      <c r="I116" s="132">
        <v>0</v>
      </c>
      <c r="J116" s="132">
        <f t="shared" si="5"/>
        <v>0</v>
      </c>
      <c r="K116" s="132">
        <v>0</v>
      </c>
      <c r="L116" s="132">
        <v>0</v>
      </c>
      <c r="M116" s="132">
        <v>0</v>
      </c>
      <c r="N116" s="132">
        <f t="shared" si="6"/>
        <v>0</v>
      </c>
      <c r="O116" s="132">
        <v>0</v>
      </c>
      <c r="P116" s="132">
        <v>0</v>
      </c>
      <c r="Q116" s="132">
        <v>0</v>
      </c>
      <c r="R116" s="93">
        <f t="shared" si="18"/>
        <v>0</v>
      </c>
      <c r="S116" s="132">
        <v>0</v>
      </c>
      <c r="T116" s="132">
        <v>0</v>
      </c>
      <c r="U116" s="132">
        <v>0</v>
      </c>
      <c r="V116" s="93">
        <f t="shared" si="19"/>
        <v>0</v>
      </c>
    </row>
    <row r="117" spans="1:22" s="92" customFormat="1" ht="15.75">
      <c r="A117" s="35" t="s">
        <v>439</v>
      </c>
      <c r="B117" s="36" t="s">
        <v>249</v>
      </c>
      <c r="C117" s="133">
        <f>C105+C110+C111+C112+C113+C114+C115+C116</f>
        <v>0</v>
      </c>
      <c r="D117" s="133">
        <f>D105+D110+D111+D112+D113+D114+D115+D116</f>
        <v>0</v>
      </c>
      <c r="E117" s="133">
        <f>E105+E110+E111+E112+E113+E114+E115+E116</f>
        <v>0</v>
      </c>
      <c r="F117" s="133">
        <f t="shared" si="9"/>
        <v>0</v>
      </c>
      <c r="G117" s="133">
        <f>G105+G110+G111+G112+G113+G114+G115+G116</f>
        <v>0</v>
      </c>
      <c r="H117" s="133">
        <f>H105+H110+H111+H112+H113+H114+H115+H116</f>
        <v>0</v>
      </c>
      <c r="I117" s="133">
        <f>I105+I110+I111+I112+I113+I114+I115+I116</f>
        <v>0</v>
      </c>
      <c r="J117" s="133">
        <f t="shared" ref="J117:J125" si="20">SUM(G117:I117)</f>
        <v>0</v>
      </c>
      <c r="K117" s="133">
        <f>K105+K110+K111+K112+K113+K114+K115+K116</f>
        <v>0</v>
      </c>
      <c r="L117" s="133">
        <f>L105+L110+L111+L112+L113+L114+L115+L116</f>
        <v>0</v>
      </c>
      <c r="M117" s="133">
        <f>M105+M110+M111+M112+M113+M114+M115+M116</f>
        <v>0</v>
      </c>
      <c r="N117" s="133">
        <f t="shared" ref="N117:N125" si="21">SUM(K117:M117)</f>
        <v>0</v>
      </c>
      <c r="O117" s="133">
        <f>O105+O110+O111+O112+O113+O114+O115+O116</f>
        <v>0</v>
      </c>
      <c r="P117" s="133">
        <f>P105+P110+P111+P112+P113+P114+P115+P116</f>
        <v>0</v>
      </c>
      <c r="Q117" s="133">
        <f>Q105+Q110+Q111+Q112+Q113+Q114+Q115+Q116</f>
        <v>0</v>
      </c>
      <c r="R117" s="133">
        <f t="shared" ref="R117:R125" si="22">SUM(O117:Q117)</f>
        <v>0</v>
      </c>
      <c r="S117" s="133">
        <f>S105+S110+S111+S112+S113+S114+S115+S116</f>
        <v>0</v>
      </c>
      <c r="T117" s="133">
        <f>T105+T110+T111+T112+T113+T114+T115+T116</f>
        <v>0</v>
      </c>
      <c r="U117" s="133">
        <f>U105+U110+U111+U112+U113+U114+U115+U116</f>
        <v>0</v>
      </c>
      <c r="V117" s="133">
        <f t="shared" ref="V117:V125" si="23">SUM(S117:U117)</f>
        <v>0</v>
      </c>
    </row>
    <row r="118" spans="1:22">
      <c r="A118" s="34" t="s">
        <v>250</v>
      </c>
      <c r="B118" s="5" t="s">
        <v>251</v>
      </c>
      <c r="C118" s="120">
        <v>0</v>
      </c>
      <c r="D118" s="120">
        <v>0</v>
      </c>
      <c r="E118" s="112">
        <v>0</v>
      </c>
      <c r="F118" s="138">
        <f t="shared" si="9"/>
        <v>0</v>
      </c>
      <c r="G118" s="112">
        <v>0</v>
      </c>
      <c r="H118" s="112">
        <v>0</v>
      </c>
      <c r="I118" s="112">
        <v>0</v>
      </c>
      <c r="J118" s="138">
        <f t="shared" si="20"/>
        <v>0</v>
      </c>
      <c r="K118" s="112">
        <v>0</v>
      </c>
      <c r="L118" s="112">
        <v>0</v>
      </c>
      <c r="M118" s="112">
        <v>0</v>
      </c>
      <c r="N118" s="138">
        <f t="shared" si="21"/>
        <v>0</v>
      </c>
      <c r="O118" s="112">
        <v>0</v>
      </c>
      <c r="P118" s="112">
        <v>0</v>
      </c>
      <c r="Q118" s="120">
        <v>0</v>
      </c>
      <c r="R118" s="121">
        <f t="shared" si="22"/>
        <v>0</v>
      </c>
      <c r="S118" s="120">
        <v>0</v>
      </c>
      <c r="T118" s="120">
        <v>0</v>
      </c>
      <c r="U118" s="120">
        <v>0</v>
      </c>
      <c r="V118" s="121">
        <f t="shared" si="23"/>
        <v>0</v>
      </c>
    </row>
    <row r="119" spans="1:22">
      <c r="A119" s="13" t="s">
        <v>252</v>
      </c>
      <c r="B119" s="5" t="s">
        <v>253</v>
      </c>
      <c r="C119" s="120">
        <v>0</v>
      </c>
      <c r="D119" s="120">
        <v>0</v>
      </c>
      <c r="E119" s="112">
        <v>0</v>
      </c>
      <c r="F119" s="138">
        <f t="shared" si="9"/>
        <v>0</v>
      </c>
      <c r="G119" s="112">
        <v>0</v>
      </c>
      <c r="H119" s="112">
        <v>0</v>
      </c>
      <c r="I119" s="112">
        <v>0</v>
      </c>
      <c r="J119" s="138">
        <f t="shared" si="20"/>
        <v>0</v>
      </c>
      <c r="K119" s="112">
        <v>0</v>
      </c>
      <c r="L119" s="112">
        <v>0</v>
      </c>
      <c r="M119" s="112">
        <v>0</v>
      </c>
      <c r="N119" s="138">
        <f t="shared" si="21"/>
        <v>0</v>
      </c>
      <c r="O119" s="112">
        <v>0</v>
      </c>
      <c r="P119" s="112">
        <v>0</v>
      </c>
      <c r="Q119" s="120">
        <v>0</v>
      </c>
      <c r="R119" s="121">
        <f t="shared" si="22"/>
        <v>0</v>
      </c>
      <c r="S119" s="120">
        <v>0</v>
      </c>
      <c r="T119" s="120">
        <v>0</v>
      </c>
      <c r="U119" s="120">
        <v>0</v>
      </c>
      <c r="V119" s="121">
        <f t="shared" si="23"/>
        <v>0</v>
      </c>
    </row>
    <row r="120" spans="1:22">
      <c r="A120" s="34" t="s">
        <v>474</v>
      </c>
      <c r="B120" s="5" t="s">
        <v>254</v>
      </c>
      <c r="C120" s="120">
        <v>0</v>
      </c>
      <c r="D120" s="120">
        <v>0</v>
      </c>
      <c r="E120" s="112">
        <v>0</v>
      </c>
      <c r="F120" s="138">
        <f t="shared" si="9"/>
        <v>0</v>
      </c>
      <c r="G120" s="112">
        <v>0</v>
      </c>
      <c r="H120" s="112">
        <v>0</v>
      </c>
      <c r="I120" s="112">
        <v>0</v>
      </c>
      <c r="J120" s="138">
        <f t="shared" si="20"/>
        <v>0</v>
      </c>
      <c r="K120" s="112">
        <v>0</v>
      </c>
      <c r="L120" s="112">
        <v>0</v>
      </c>
      <c r="M120" s="112">
        <v>0</v>
      </c>
      <c r="N120" s="138">
        <f t="shared" si="21"/>
        <v>0</v>
      </c>
      <c r="O120" s="112">
        <v>0</v>
      </c>
      <c r="P120" s="112">
        <v>0</v>
      </c>
      <c r="Q120" s="120">
        <v>0</v>
      </c>
      <c r="R120" s="121">
        <f t="shared" si="22"/>
        <v>0</v>
      </c>
      <c r="S120" s="120">
        <v>0</v>
      </c>
      <c r="T120" s="120">
        <v>0</v>
      </c>
      <c r="U120" s="120">
        <v>0</v>
      </c>
      <c r="V120" s="121">
        <f t="shared" si="23"/>
        <v>0</v>
      </c>
    </row>
    <row r="121" spans="1:22">
      <c r="A121" s="34" t="s">
        <v>444</v>
      </c>
      <c r="B121" s="5" t="s">
        <v>255</v>
      </c>
      <c r="C121" s="120">
        <v>0</v>
      </c>
      <c r="D121" s="120">
        <v>0</v>
      </c>
      <c r="E121" s="120">
        <v>0</v>
      </c>
      <c r="F121" s="121">
        <f t="shared" si="9"/>
        <v>0</v>
      </c>
      <c r="G121" s="120">
        <v>0</v>
      </c>
      <c r="H121" s="120">
        <v>0</v>
      </c>
      <c r="I121" s="120">
        <v>0</v>
      </c>
      <c r="J121" s="121">
        <f t="shared" si="20"/>
        <v>0</v>
      </c>
      <c r="K121" s="120">
        <v>0</v>
      </c>
      <c r="L121" s="120">
        <v>0</v>
      </c>
      <c r="M121" s="120">
        <v>0</v>
      </c>
      <c r="N121" s="121">
        <f t="shared" si="21"/>
        <v>0</v>
      </c>
      <c r="O121" s="120">
        <v>0</v>
      </c>
      <c r="P121" s="120">
        <v>0</v>
      </c>
      <c r="Q121" s="120">
        <v>0</v>
      </c>
      <c r="R121" s="121">
        <f t="shared" si="22"/>
        <v>0</v>
      </c>
      <c r="S121" s="120">
        <v>0</v>
      </c>
      <c r="T121" s="120">
        <v>0</v>
      </c>
      <c r="U121" s="120">
        <v>0</v>
      </c>
      <c r="V121" s="121">
        <f t="shared" si="23"/>
        <v>0</v>
      </c>
    </row>
    <row r="122" spans="1:22" s="92" customFormat="1">
      <c r="A122" s="35" t="s">
        <v>445</v>
      </c>
      <c r="B122" s="36" t="s">
        <v>259</v>
      </c>
      <c r="C122" s="122">
        <f>SUM(C118:C121)</f>
        <v>0</v>
      </c>
      <c r="D122" s="122">
        <f>SUM(D118:D121)</f>
        <v>0</v>
      </c>
      <c r="E122" s="122">
        <f>SUM(E118:E121)</f>
        <v>0</v>
      </c>
      <c r="F122" s="93">
        <f t="shared" si="9"/>
        <v>0</v>
      </c>
      <c r="G122" s="93">
        <f>SUM(G118:G121)</f>
        <v>0</v>
      </c>
      <c r="H122" s="93">
        <f>SUM(H118:H121)</f>
        <v>0</v>
      </c>
      <c r="I122" s="93">
        <f>SUM(I118:I121)</f>
        <v>0</v>
      </c>
      <c r="J122" s="93">
        <f t="shared" si="20"/>
        <v>0</v>
      </c>
      <c r="K122" s="93">
        <f>SUM(K118:K121)</f>
        <v>0</v>
      </c>
      <c r="L122" s="93">
        <f>SUM(L118:L121)</f>
        <v>0</v>
      </c>
      <c r="M122" s="93">
        <f>SUM(M118:M121)</f>
        <v>0</v>
      </c>
      <c r="N122" s="93">
        <f t="shared" si="21"/>
        <v>0</v>
      </c>
      <c r="O122" s="93">
        <f>SUM(O118:O121)</f>
        <v>0</v>
      </c>
      <c r="P122" s="93">
        <f>SUM(P118:P121)</f>
        <v>0</v>
      </c>
      <c r="Q122" s="93">
        <f>SUM(Q118:Q121)</f>
        <v>0</v>
      </c>
      <c r="R122" s="93">
        <f t="shared" si="22"/>
        <v>0</v>
      </c>
      <c r="S122" s="93">
        <f>SUM(S118:S121)</f>
        <v>0</v>
      </c>
      <c r="T122" s="93">
        <f>SUM(T118:T121)</f>
        <v>0</v>
      </c>
      <c r="U122" s="93">
        <f>SUM(U118:U121)</f>
        <v>0</v>
      </c>
      <c r="V122" s="93">
        <f t="shared" si="23"/>
        <v>0</v>
      </c>
    </row>
    <row r="123" spans="1:22">
      <c r="A123" s="13" t="s">
        <v>260</v>
      </c>
      <c r="B123" s="5" t="s">
        <v>261</v>
      </c>
      <c r="C123" s="120">
        <v>0</v>
      </c>
      <c r="D123" s="120">
        <v>0</v>
      </c>
      <c r="E123" s="120">
        <v>0</v>
      </c>
      <c r="F123" s="121">
        <f t="shared" si="9"/>
        <v>0</v>
      </c>
      <c r="G123" s="120">
        <v>0</v>
      </c>
      <c r="H123" s="120">
        <v>0</v>
      </c>
      <c r="I123" s="120">
        <v>0</v>
      </c>
      <c r="J123" s="121">
        <f t="shared" si="20"/>
        <v>0</v>
      </c>
      <c r="K123" s="120">
        <v>0</v>
      </c>
      <c r="L123" s="120">
        <v>0</v>
      </c>
      <c r="M123" s="120">
        <v>0</v>
      </c>
      <c r="N123" s="121">
        <f t="shared" si="21"/>
        <v>0</v>
      </c>
      <c r="O123" s="120">
        <v>0</v>
      </c>
      <c r="P123" s="120">
        <v>0</v>
      </c>
      <c r="Q123" s="120">
        <v>0</v>
      </c>
      <c r="R123" s="121">
        <f t="shared" si="22"/>
        <v>0</v>
      </c>
      <c r="S123" s="120">
        <v>0</v>
      </c>
      <c r="T123" s="120">
        <v>0</v>
      </c>
      <c r="U123" s="120">
        <v>0</v>
      </c>
      <c r="V123" s="121">
        <f t="shared" si="23"/>
        <v>0</v>
      </c>
    </row>
    <row r="124" spans="1:22" s="92" customFormat="1" ht="15.75">
      <c r="A124" s="157" t="s">
        <v>478</v>
      </c>
      <c r="B124" s="158" t="s">
        <v>262</v>
      </c>
      <c r="C124" s="159">
        <f>C117+C122+C123</f>
        <v>0</v>
      </c>
      <c r="D124" s="159">
        <f>D117+D122+D123</f>
        <v>0</v>
      </c>
      <c r="E124" s="159">
        <f>E117+E122+E123</f>
        <v>0</v>
      </c>
      <c r="F124" s="159">
        <f t="shared" si="9"/>
        <v>0</v>
      </c>
      <c r="G124" s="159">
        <f>G117+G122+G123</f>
        <v>0</v>
      </c>
      <c r="H124" s="159">
        <f>H117+H122+H123</f>
        <v>0</v>
      </c>
      <c r="I124" s="159">
        <f>I117+I122+I123</f>
        <v>0</v>
      </c>
      <c r="J124" s="159">
        <f t="shared" si="20"/>
        <v>0</v>
      </c>
      <c r="K124" s="159">
        <f>K117+K122+K123</f>
        <v>0</v>
      </c>
      <c r="L124" s="159">
        <f>L117+L122+L123</f>
        <v>0</v>
      </c>
      <c r="M124" s="159">
        <f>M117+M122+M123</f>
        <v>0</v>
      </c>
      <c r="N124" s="159">
        <f t="shared" si="21"/>
        <v>0</v>
      </c>
      <c r="O124" s="159">
        <f>O117+O122+O123</f>
        <v>0</v>
      </c>
      <c r="P124" s="159">
        <f>P117+P122+P123</f>
        <v>0</v>
      </c>
      <c r="Q124" s="159">
        <f>Q117+Q122+Q123</f>
        <v>0</v>
      </c>
      <c r="R124" s="159">
        <f t="shared" si="22"/>
        <v>0</v>
      </c>
      <c r="S124" s="159">
        <f>S117+S122+S123</f>
        <v>0</v>
      </c>
      <c r="T124" s="159">
        <f>T117+T122+T123</f>
        <v>0</v>
      </c>
      <c r="U124" s="159">
        <f>U117+U122+U123</f>
        <v>0</v>
      </c>
      <c r="V124" s="159">
        <f t="shared" si="23"/>
        <v>0</v>
      </c>
    </row>
    <row r="125" spans="1:22" s="92" customFormat="1" ht="17.25">
      <c r="A125" s="162" t="s">
        <v>514</v>
      </c>
      <c r="B125" s="162"/>
      <c r="C125" s="160">
        <f>C101+C124</f>
        <v>17804227</v>
      </c>
      <c r="D125" s="160">
        <f>D101+D124</f>
        <v>0</v>
      </c>
      <c r="E125" s="160">
        <f>E101+E124</f>
        <v>0</v>
      </c>
      <c r="F125" s="161">
        <f t="shared" si="9"/>
        <v>17804227</v>
      </c>
      <c r="G125" s="160">
        <f>G101+G124</f>
        <v>17807227</v>
      </c>
      <c r="H125" s="160">
        <f>H101+H124</f>
        <v>0</v>
      </c>
      <c r="I125" s="160">
        <f>I101+I124</f>
        <v>0</v>
      </c>
      <c r="J125" s="160">
        <f t="shared" si="20"/>
        <v>17807227</v>
      </c>
      <c r="K125" s="160">
        <f>K101+K124</f>
        <v>15992641</v>
      </c>
      <c r="L125" s="160">
        <f>L101+L124</f>
        <v>0</v>
      </c>
      <c r="M125" s="160">
        <f>M101+M124</f>
        <v>0</v>
      </c>
      <c r="N125" s="160">
        <f t="shared" si="21"/>
        <v>15992641</v>
      </c>
      <c r="O125" s="160">
        <f>O101+O124</f>
        <v>15992641</v>
      </c>
      <c r="P125" s="160">
        <f>P101+P124</f>
        <v>0</v>
      </c>
      <c r="Q125" s="160">
        <f>Q101+Q124</f>
        <v>0</v>
      </c>
      <c r="R125" s="160">
        <f t="shared" si="22"/>
        <v>15992641</v>
      </c>
      <c r="S125" s="160">
        <f>S101+S124</f>
        <v>15992641</v>
      </c>
      <c r="T125" s="160">
        <f>T101+T124</f>
        <v>0</v>
      </c>
      <c r="U125" s="160">
        <f>U101+U124</f>
        <v>0</v>
      </c>
      <c r="V125" s="160">
        <f t="shared" si="23"/>
        <v>15992641</v>
      </c>
    </row>
    <row r="126" spans="1:22">
      <c r="B126" s="25"/>
      <c r="C126" s="25"/>
      <c r="D126" s="25"/>
      <c r="E126" s="25"/>
      <c r="F126" s="25"/>
    </row>
    <row r="127" spans="1:22">
      <c r="B127" s="25"/>
      <c r="C127" s="25"/>
      <c r="D127" s="25"/>
      <c r="E127" s="25"/>
      <c r="F127" s="25"/>
    </row>
    <row r="128" spans="1:22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8">
    <mergeCell ref="S6:V6"/>
    <mergeCell ref="O6:R6"/>
    <mergeCell ref="K6:N6"/>
    <mergeCell ref="C1:J1"/>
    <mergeCell ref="A3:F3"/>
    <mergeCell ref="A4:F4"/>
    <mergeCell ref="C6:F6"/>
    <mergeCell ref="G6:J6"/>
  </mergeCells>
  <phoneticPr fontId="36" type="noConversion"/>
  <pageMargins left="0.75" right="0.75" top="1" bottom="1" header="0.5" footer="0.5"/>
  <pageSetup paperSize="9" scale="2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V174"/>
  <sheetViews>
    <sheetView view="pageBreakPreview" topLeftCell="B1" zoomScale="85" zoomScaleNormal="100" workbookViewId="0">
      <selection activeCell="C1" sqref="C1:J1"/>
    </sheetView>
  </sheetViews>
  <sheetFormatPr defaultRowHeight="15"/>
  <cols>
    <col min="1" max="1" width="94.85546875" bestFit="1" customWidth="1"/>
    <col min="3" max="3" width="17.140625" customWidth="1"/>
    <col min="4" max="4" width="12.7109375" customWidth="1"/>
    <col min="5" max="5" width="12.85546875" customWidth="1"/>
    <col min="6" max="6" width="15.5703125" customWidth="1"/>
    <col min="7" max="7" width="12.85546875" bestFit="1" customWidth="1"/>
    <col min="8" max="8" width="9.85546875" customWidth="1"/>
    <col min="9" max="9" width="10.140625" customWidth="1"/>
    <col min="10" max="10" width="12.7109375" bestFit="1" customWidth="1"/>
    <col min="11" max="11" width="12.85546875" bestFit="1" customWidth="1"/>
    <col min="12" max="13" width="10" customWidth="1"/>
    <col min="14" max="14" width="12.7109375" bestFit="1" customWidth="1"/>
    <col min="15" max="15" width="14.140625" bestFit="1" customWidth="1"/>
    <col min="18" max="19" width="14.140625" bestFit="1" customWidth="1"/>
    <col min="22" max="22" width="14.14062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22">
      <c r="C1" s="213" t="s">
        <v>705</v>
      </c>
      <c r="D1" s="213"/>
      <c r="E1" s="213"/>
      <c r="F1" s="213"/>
      <c r="G1" s="213"/>
      <c r="H1" s="213"/>
      <c r="I1" s="213"/>
      <c r="J1" s="213"/>
    </row>
    <row r="3" spans="1:22" ht="21" customHeight="1">
      <c r="A3" s="215" t="s">
        <v>676</v>
      </c>
      <c r="B3" s="216"/>
      <c r="C3" s="216"/>
      <c r="D3" s="216"/>
      <c r="E3" s="216"/>
      <c r="F3" s="217"/>
    </row>
    <row r="4" spans="1:22" ht="18.75" customHeight="1">
      <c r="A4" s="218" t="s">
        <v>677</v>
      </c>
      <c r="B4" s="216"/>
      <c r="C4" s="216"/>
      <c r="D4" s="216"/>
      <c r="E4" s="216"/>
      <c r="F4" s="217"/>
    </row>
    <row r="5" spans="1:22" ht="18">
      <c r="A5" s="102"/>
    </row>
    <row r="6" spans="1:22">
      <c r="A6" s="90" t="s">
        <v>675</v>
      </c>
      <c r="C6" s="214" t="s">
        <v>655</v>
      </c>
      <c r="D6" s="214"/>
      <c r="E6" s="214"/>
      <c r="F6" s="214"/>
      <c r="G6" s="214" t="s">
        <v>690</v>
      </c>
      <c r="H6" s="214"/>
      <c r="I6" s="214"/>
      <c r="J6" s="214"/>
      <c r="K6" s="214" t="s">
        <v>693</v>
      </c>
      <c r="L6" s="214"/>
      <c r="M6" s="214"/>
      <c r="N6" s="214"/>
      <c r="O6" s="214" t="s">
        <v>697</v>
      </c>
      <c r="P6" s="214"/>
      <c r="Q6" s="214"/>
      <c r="R6" s="214"/>
      <c r="S6" s="214" t="s">
        <v>700</v>
      </c>
      <c r="T6" s="214"/>
      <c r="U6" s="214"/>
      <c r="V6" s="214"/>
    </row>
    <row r="7" spans="1:22" ht="60">
      <c r="A7" s="2" t="s">
        <v>83</v>
      </c>
      <c r="B7" s="3" t="s">
        <v>84</v>
      </c>
      <c r="C7" s="103" t="s">
        <v>588</v>
      </c>
      <c r="D7" s="103" t="s">
        <v>589</v>
      </c>
      <c r="E7" s="103" t="s">
        <v>41</v>
      </c>
      <c r="F7" s="104" t="s">
        <v>24</v>
      </c>
      <c r="G7" s="103" t="s">
        <v>588</v>
      </c>
      <c r="H7" s="103" t="s">
        <v>589</v>
      </c>
      <c r="I7" s="103" t="s">
        <v>41</v>
      </c>
      <c r="J7" s="104" t="s">
        <v>24</v>
      </c>
      <c r="K7" s="103" t="s">
        <v>588</v>
      </c>
      <c r="L7" s="103" t="s">
        <v>589</v>
      </c>
      <c r="M7" s="103" t="s">
        <v>41</v>
      </c>
      <c r="N7" s="104" t="s">
        <v>24</v>
      </c>
      <c r="O7" s="103" t="s">
        <v>588</v>
      </c>
      <c r="P7" s="103" t="s">
        <v>589</v>
      </c>
      <c r="Q7" s="103" t="s">
        <v>41</v>
      </c>
      <c r="R7" s="104" t="s">
        <v>24</v>
      </c>
      <c r="S7" s="103" t="s">
        <v>588</v>
      </c>
      <c r="T7" s="103" t="s">
        <v>589</v>
      </c>
      <c r="U7" s="103" t="s">
        <v>41</v>
      </c>
      <c r="V7" s="104" t="s">
        <v>24</v>
      </c>
    </row>
    <row r="8" spans="1:22">
      <c r="A8" s="27" t="s">
        <v>85</v>
      </c>
      <c r="B8" s="28" t="s">
        <v>86</v>
      </c>
      <c r="C8" s="120">
        <f>'[1]1. melléklet'!C8+'[1]2. melléklet'!C8</f>
        <v>15844461</v>
      </c>
      <c r="D8" s="120">
        <f>'[1]1. melléklet'!D8+'[1]2. melléklet'!D8</f>
        <v>0</v>
      </c>
      <c r="E8" s="120">
        <f>'[1]1. melléklet'!E8+'[1]2. melléklet'!E8</f>
        <v>0</v>
      </c>
      <c r="F8" s="121">
        <f>SUM(C8:E8)</f>
        <v>15844461</v>
      </c>
      <c r="G8" s="112">
        <f>SUM('2. melléklet'!G8+'3. melléklet'!G8)</f>
        <v>15844727</v>
      </c>
      <c r="H8" s="112">
        <f>SUM('2. melléklet'!H8+'3. melléklet'!H8)</f>
        <v>0</v>
      </c>
      <c r="I8" s="112">
        <f>SUM('2. melléklet'!I8+'3. melléklet'!I8)</f>
        <v>0</v>
      </c>
      <c r="J8" s="112">
        <f>SUM('2. melléklet'!J8+'3. melléklet'!J8)</f>
        <v>15844727</v>
      </c>
      <c r="K8" s="112">
        <f>SUM('2. melléklet'!K8+'3. melléklet'!K8)</f>
        <v>15819191</v>
      </c>
      <c r="L8" s="112">
        <f>SUM('2. melléklet'!L8+'3. melléklet'!L8)</f>
        <v>0</v>
      </c>
      <c r="M8" s="112">
        <f>SUM('2. melléklet'!M8+'3. melléklet'!M8)</f>
        <v>0</v>
      </c>
      <c r="N8" s="112">
        <f>SUM('2. melléklet'!N8+'3. melléklet'!N8)</f>
        <v>15819191</v>
      </c>
      <c r="O8" s="112">
        <f>SUM('2. melléklet'!O8+'3. melléklet'!O8)</f>
        <v>15819191</v>
      </c>
      <c r="P8" s="112">
        <f>SUM('2. melléklet'!P8+'3. melléklet'!P8)</f>
        <v>0</v>
      </c>
      <c r="Q8" s="112">
        <f>SUM('2. melléklet'!Q8+'3. melléklet'!Q8)</f>
        <v>0</v>
      </c>
      <c r="R8" s="112">
        <f>SUM('2. melléklet'!R8+'3. melléklet'!R8)</f>
        <v>15819191</v>
      </c>
      <c r="S8" s="112">
        <f>SUM('2. melléklet'!S8+'3. melléklet'!S8)</f>
        <v>15628170</v>
      </c>
      <c r="T8" s="112">
        <f>SUM('2. melléklet'!T8+'3. melléklet'!T8)</f>
        <v>0</v>
      </c>
      <c r="U8" s="112">
        <f>SUM('2. melléklet'!U8+'3. melléklet'!U8)</f>
        <v>0</v>
      </c>
      <c r="V8" s="112">
        <f>SUM('2. melléklet'!V8+'3. melléklet'!V8)</f>
        <v>15628170</v>
      </c>
    </row>
    <row r="9" spans="1:22">
      <c r="A9" s="27" t="s">
        <v>87</v>
      </c>
      <c r="B9" s="29" t="s">
        <v>88</v>
      </c>
      <c r="C9" s="120">
        <f>'[1]1. melléklet'!C9+'[1]2. melléklet'!C9</f>
        <v>0</v>
      </c>
      <c r="D9" s="120">
        <f>'[1]1. melléklet'!D9+'[1]2. melléklet'!D9</f>
        <v>0</v>
      </c>
      <c r="E9" s="120">
        <f>'[1]1. melléklet'!E9+'[1]2. melléklet'!E9</f>
        <v>0</v>
      </c>
      <c r="F9" s="121">
        <f t="shared" ref="F9:F72" si="0">SUM(C9:E9)</f>
        <v>0</v>
      </c>
      <c r="G9" s="112">
        <f>SUM('2. melléklet'!G9+'3. melléklet'!G9)</f>
        <v>0</v>
      </c>
      <c r="H9" s="112">
        <f>SUM('2. melléklet'!H9+'3. melléklet'!H9)</f>
        <v>0</v>
      </c>
      <c r="I9" s="112">
        <f>SUM('2. melléklet'!I9+'3. melléklet'!I9)</f>
        <v>0</v>
      </c>
      <c r="J9" s="112">
        <f>SUM('2. melléklet'!J9+'3. melléklet'!J9)</f>
        <v>0</v>
      </c>
      <c r="K9" s="112">
        <f>SUM('2. melléklet'!K9+'3. melléklet'!K9)</f>
        <v>0</v>
      </c>
      <c r="L9" s="112">
        <f>SUM('2. melléklet'!L9+'3. melléklet'!L9)</f>
        <v>0</v>
      </c>
      <c r="M9" s="112">
        <f>SUM('2. melléklet'!M9+'3. melléklet'!M9)</f>
        <v>0</v>
      </c>
      <c r="N9" s="112">
        <f>SUM('2. melléklet'!N9+'3. melléklet'!N9)</f>
        <v>0</v>
      </c>
      <c r="O9" s="112">
        <f>SUM('2. melléklet'!O9+'3. melléklet'!O9)</f>
        <v>0</v>
      </c>
      <c r="P9" s="112">
        <f>SUM('2. melléklet'!P9+'3. melléklet'!P9)</f>
        <v>0</v>
      </c>
      <c r="Q9" s="112">
        <f>SUM('2. melléklet'!Q9+'3. melléklet'!Q9)</f>
        <v>0</v>
      </c>
      <c r="R9" s="112">
        <f>SUM('2. melléklet'!R9+'3. melléklet'!R9)</f>
        <v>0</v>
      </c>
      <c r="S9" s="112">
        <f>SUM('2. melléklet'!S9+'3. melléklet'!S9)</f>
        <v>0</v>
      </c>
      <c r="T9" s="112">
        <f>SUM('2. melléklet'!T9+'3. melléklet'!T9)</f>
        <v>0</v>
      </c>
      <c r="U9" s="112">
        <f>SUM('2. melléklet'!U9+'3. melléklet'!U9)</f>
        <v>0</v>
      </c>
      <c r="V9" s="112">
        <f>SUM('2. melléklet'!V9+'3. melléklet'!V9)</f>
        <v>0</v>
      </c>
    </row>
    <row r="10" spans="1:22">
      <c r="A10" s="27" t="s">
        <v>89</v>
      </c>
      <c r="B10" s="29" t="s">
        <v>90</v>
      </c>
      <c r="C10" s="120">
        <f>'[1]1. melléklet'!C10+'[1]2. melléklet'!C10</f>
        <v>0</v>
      </c>
      <c r="D10" s="120">
        <f>'[1]1. melléklet'!D10+'[1]2. melléklet'!D10</f>
        <v>0</v>
      </c>
      <c r="E10" s="120">
        <f>'[1]1. melléklet'!E10+'[1]2. melléklet'!E10</f>
        <v>0</v>
      </c>
      <c r="F10" s="121">
        <f t="shared" si="0"/>
        <v>0</v>
      </c>
      <c r="G10" s="112">
        <f>SUM('2. melléklet'!G10+'3. melléklet'!G10)</f>
        <v>0</v>
      </c>
      <c r="H10" s="112">
        <f>SUM('2. melléklet'!H10+'3. melléklet'!H10)</f>
        <v>0</v>
      </c>
      <c r="I10" s="112">
        <f>SUM('2. melléklet'!I10+'3. melléklet'!I10)</f>
        <v>0</v>
      </c>
      <c r="J10" s="112">
        <f>SUM('2. melléklet'!J10+'3. melléklet'!J10)</f>
        <v>0</v>
      </c>
      <c r="K10" s="112">
        <f>SUM('2. melléklet'!K10+'3. melléklet'!K10)</f>
        <v>300000</v>
      </c>
      <c r="L10" s="112">
        <f>SUM('2. melléklet'!L10+'3. melléklet'!L10)</f>
        <v>0</v>
      </c>
      <c r="M10" s="112">
        <f>SUM('2. melléklet'!M10+'3. melléklet'!M10)</f>
        <v>0</v>
      </c>
      <c r="N10" s="112">
        <f>SUM('2. melléklet'!N10+'3. melléklet'!N10)</f>
        <v>300000</v>
      </c>
      <c r="O10" s="112">
        <f>SUM('2. melléklet'!O10+'3. melléklet'!O10)</f>
        <v>300000</v>
      </c>
      <c r="P10" s="112">
        <f>SUM('2. melléklet'!P10+'3. melléklet'!P10)</f>
        <v>0</v>
      </c>
      <c r="Q10" s="112">
        <f>SUM('2. melléklet'!Q10+'3. melléklet'!Q10)</f>
        <v>0</v>
      </c>
      <c r="R10" s="112">
        <f>SUM('2. melléklet'!R10+'3. melléklet'!R10)</f>
        <v>300000</v>
      </c>
      <c r="S10" s="112">
        <f>SUM('2. melléklet'!S10+'3. melléklet'!S10)</f>
        <v>479472</v>
      </c>
      <c r="T10" s="112">
        <f>SUM('2. melléklet'!T10+'3. melléklet'!T10)</f>
        <v>0</v>
      </c>
      <c r="U10" s="112">
        <f>SUM('2. melléklet'!U10+'3. melléklet'!U10)</f>
        <v>0</v>
      </c>
      <c r="V10" s="112">
        <f>SUM('2. melléklet'!V10+'3. melléklet'!V10)</f>
        <v>479472</v>
      </c>
    </row>
    <row r="11" spans="1:22">
      <c r="A11" s="30" t="s">
        <v>91</v>
      </c>
      <c r="B11" s="29" t="s">
        <v>92</v>
      </c>
      <c r="C11" s="120">
        <f>'[1]1. melléklet'!C11+'[1]2. melléklet'!C11</f>
        <v>0</v>
      </c>
      <c r="D11" s="120">
        <f>'[1]1. melléklet'!D11+'[1]2. melléklet'!D11</f>
        <v>0</v>
      </c>
      <c r="E11" s="120">
        <f>'[1]1. melléklet'!E11+'[1]2. melléklet'!E11</f>
        <v>0</v>
      </c>
      <c r="F11" s="121">
        <f t="shared" si="0"/>
        <v>0</v>
      </c>
      <c r="G11" s="112">
        <f>SUM('2. melléklet'!G11+'3. melléklet'!G11)</f>
        <v>0</v>
      </c>
      <c r="H11" s="112">
        <f>SUM('2. melléklet'!H11+'3. melléklet'!H11)</f>
        <v>0</v>
      </c>
      <c r="I11" s="112">
        <f>SUM('2. melléklet'!I11+'3. melléklet'!I11)</f>
        <v>0</v>
      </c>
      <c r="J11" s="112">
        <f>SUM('2. melléklet'!J11+'3. melléklet'!J11)</f>
        <v>0</v>
      </c>
      <c r="K11" s="112">
        <f>SUM('2. melléklet'!K11+'3. melléklet'!K11)</f>
        <v>0</v>
      </c>
      <c r="L11" s="112">
        <f>SUM('2. melléklet'!L11+'3. melléklet'!L11)</f>
        <v>0</v>
      </c>
      <c r="M11" s="112">
        <f>SUM('2. melléklet'!M11+'3. melléklet'!M11)</f>
        <v>0</v>
      </c>
      <c r="N11" s="112">
        <f>SUM('2. melléklet'!N11+'3. melléklet'!N11)</f>
        <v>0</v>
      </c>
      <c r="O11" s="112">
        <f>SUM('2. melléklet'!O11+'3. melléklet'!O11)</f>
        <v>0</v>
      </c>
      <c r="P11" s="112">
        <f>SUM('2. melléklet'!P11+'3. melléklet'!P11)</f>
        <v>0</v>
      </c>
      <c r="Q11" s="112">
        <f>SUM('2. melléklet'!Q11+'3. melléklet'!Q11)</f>
        <v>0</v>
      </c>
      <c r="R11" s="112">
        <f>SUM('2. melléklet'!R11+'3. melléklet'!R11)</f>
        <v>0</v>
      </c>
      <c r="S11" s="112">
        <f>SUM('2. melléklet'!S11+'3. melléklet'!S11)</f>
        <v>0</v>
      </c>
      <c r="T11" s="112">
        <f>SUM('2. melléklet'!T11+'3. melléklet'!T11)</f>
        <v>0</v>
      </c>
      <c r="U11" s="112">
        <f>SUM('2. melléklet'!U11+'3. melléklet'!U11)</f>
        <v>0</v>
      </c>
      <c r="V11" s="112">
        <f>SUM('2. melléklet'!V11+'3. melléklet'!V11)</f>
        <v>0</v>
      </c>
    </row>
    <row r="12" spans="1:22">
      <c r="A12" s="30" t="s">
        <v>93</v>
      </c>
      <c r="B12" s="29" t="s">
        <v>94</v>
      </c>
      <c r="C12" s="120">
        <f>'[1]1. melléklet'!C12+'[1]2. melléklet'!C12</f>
        <v>0</v>
      </c>
      <c r="D12" s="120">
        <f>'[1]1. melléklet'!D12+'[1]2. melléklet'!D12</f>
        <v>0</v>
      </c>
      <c r="E12" s="120">
        <f>'[1]1. melléklet'!E12+'[1]2. melléklet'!E12</f>
        <v>0</v>
      </c>
      <c r="F12" s="121">
        <f t="shared" si="0"/>
        <v>0</v>
      </c>
      <c r="G12" s="112">
        <f>SUM('2. melléklet'!G12+'3. melléklet'!G12)</f>
        <v>0</v>
      </c>
      <c r="H12" s="112">
        <f>SUM('2. melléklet'!H12+'3. melléklet'!H12)</f>
        <v>0</v>
      </c>
      <c r="I12" s="112">
        <f>SUM('2. melléklet'!I12+'3. melléklet'!I12)</f>
        <v>0</v>
      </c>
      <c r="J12" s="112">
        <f>SUM('2. melléklet'!J12+'3. melléklet'!J12)</f>
        <v>0</v>
      </c>
      <c r="K12" s="112">
        <f>SUM('2. melléklet'!K12+'3. melléklet'!K12)</f>
        <v>0</v>
      </c>
      <c r="L12" s="112">
        <f>SUM('2. melléklet'!L12+'3. melléklet'!L12)</f>
        <v>0</v>
      </c>
      <c r="M12" s="112">
        <f>SUM('2. melléklet'!M12+'3. melléklet'!M12)</f>
        <v>0</v>
      </c>
      <c r="N12" s="112">
        <f>SUM('2. melléklet'!N12+'3. melléklet'!N12)</f>
        <v>0</v>
      </c>
      <c r="O12" s="112">
        <f>SUM('2. melléklet'!O12+'3. melléklet'!O12)</f>
        <v>0</v>
      </c>
      <c r="P12" s="112">
        <f>SUM('2. melléklet'!P12+'3. melléklet'!P12)</f>
        <v>0</v>
      </c>
      <c r="Q12" s="112">
        <f>SUM('2. melléklet'!Q12+'3. melléklet'!Q12)</f>
        <v>0</v>
      </c>
      <c r="R12" s="112">
        <f>SUM('2. melléklet'!R12+'3. melléklet'!R12)</f>
        <v>0</v>
      </c>
      <c r="S12" s="112">
        <f>SUM('2. melléklet'!S12+'3. melléklet'!S12)</f>
        <v>0</v>
      </c>
      <c r="T12" s="112">
        <f>SUM('2. melléklet'!T12+'3. melléklet'!T12)</f>
        <v>0</v>
      </c>
      <c r="U12" s="112">
        <f>SUM('2. melléklet'!U12+'3. melléklet'!U12)</f>
        <v>0</v>
      </c>
      <c r="V12" s="112">
        <f>SUM('2. melléklet'!V12+'3. melléklet'!V12)</f>
        <v>0</v>
      </c>
    </row>
    <row r="13" spans="1:22">
      <c r="A13" s="30" t="s">
        <v>95</v>
      </c>
      <c r="B13" s="29" t="s">
        <v>96</v>
      </c>
      <c r="C13" s="120">
        <f>'[1]1. melléklet'!C13+'[1]2. melléklet'!C13</f>
        <v>361000</v>
      </c>
      <c r="D13" s="120">
        <f>'[1]1. melléklet'!D13+'[1]2. melléklet'!D13</f>
        <v>0</v>
      </c>
      <c r="E13" s="120">
        <f>'[1]1. melléklet'!E13+'[1]2. melléklet'!E13</f>
        <v>0</v>
      </c>
      <c r="F13" s="121">
        <f t="shared" si="0"/>
        <v>361000</v>
      </c>
      <c r="G13" s="112">
        <f>SUM('2. melléklet'!G13+'3. melléklet'!G13)</f>
        <v>361000</v>
      </c>
      <c r="H13" s="112">
        <f>SUM('2. melléklet'!H13+'3. melléklet'!H13)</f>
        <v>0</v>
      </c>
      <c r="I13" s="112">
        <f>SUM('2. melléklet'!I13+'3. melléklet'!I13)</f>
        <v>0</v>
      </c>
      <c r="J13" s="112">
        <f>SUM('2. melléklet'!J13+'3. melléklet'!J13)</f>
        <v>361000</v>
      </c>
      <c r="K13" s="112">
        <f>SUM('2. melléklet'!K13+'3. melléklet'!K13)</f>
        <v>361000</v>
      </c>
      <c r="L13" s="112">
        <f>SUM('2. melléklet'!L13+'3. melléklet'!L13)</f>
        <v>0</v>
      </c>
      <c r="M13" s="112">
        <f>SUM('2. melléklet'!M13+'3. melléklet'!M13)</f>
        <v>0</v>
      </c>
      <c r="N13" s="112">
        <f>SUM('2. melléklet'!N13+'3. melléklet'!N13)</f>
        <v>361000</v>
      </c>
      <c r="O13" s="112">
        <f>SUM('2. melléklet'!O13+'3. melléklet'!O13)</f>
        <v>361000</v>
      </c>
      <c r="P13" s="112">
        <f>SUM('2. melléklet'!P13+'3. melléklet'!P13)</f>
        <v>0</v>
      </c>
      <c r="Q13" s="112">
        <f>SUM('2. melléklet'!Q13+'3. melléklet'!Q13)</f>
        <v>0</v>
      </c>
      <c r="R13" s="112">
        <f>SUM('2. melléklet'!R13+'3. melléklet'!R13)</f>
        <v>361000</v>
      </c>
      <c r="S13" s="112">
        <f>SUM('2. melléklet'!S13+'3. melléklet'!S13)</f>
        <v>361000</v>
      </c>
      <c r="T13" s="112">
        <f>SUM('2. melléklet'!T13+'3. melléklet'!T13)</f>
        <v>0</v>
      </c>
      <c r="U13" s="112">
        <f>SUM('2. melléklet'!U13+'3. melléklet'!U13)</f>
        <v>0</v>
      </c>
      <c r="V13" s="112">
        <f>SUM('2. melléklet'!V13+'3. melléklet'!V13)</f>
        <v>361000</v>
      </c>
    </row>
    <row r="14" spans="1:22">
      <c r="A14" s="30" t="s">
        <v>97</v>
      </c>
      <c r="B14" s="29" t="s">
        <v>98</v>
      </c>
      <c r="C14" s="120">
        <f>'[1]1. melléklet'!C14+'[1]2. melléklet'!C14</f>
        <v>483000</v>
      </c>
      <c r="D14" s="120">
        <f>'[1]1. melléklet'!D14+'[1]2. melléklet'!D14</f>
        <v>0</v>
      </c>
      <c r="E14" s="120">
        <f>'[1]1. melléklet'!E14+'[1]2. melléklet'!E14</f>
        <v>0</v>
      </c>
      <c r="F14" s="121">
        <f t="shared" si="0"/>
        <v>483000</v>
      </c>
      <c r="G14" s="112">
        <f>SUM('2. melléklet'!G14+'3. melléklet'!G14)</f>
        <v>483000</v>
      </c>
      <c r="H14" s="112">
        <f>SUM('2. melléklet'!H14+'3. melléklet'!H14)</f>
        <v>0</v>
      </c>
      <c r="I14" s="112">
        <f>SUM('2. melléklet'!I14+'3. melléklet'!I14)</f>
        <v>0</v>
      </c>
      <c r="J14" s="112">
        <f>SUM('2. melléklet'!J14+'3. melléklet'!J14)</f>
        <v>483000</v>
      </c>
      <c r="K14" s="112">
        <f>SUM('2. melléklet'!K14+'3. melléklet'!K14)</f>
        <v>483000</v>
      </c>
      <c r="L14" s="112">
        <f>SUM('2. melléklet'!L14+'3. melléklet'!L14)</f>
        <v>0</v>
      </c>
      <c r="M14" s="112">
        <f>SUM('2. melléklet'!M14+'3. melléklet'!M14)</f>
        <v>0</v>
      </c>
      <c r="N14" s="112">
        <f>SUM('2. melléklet'!N14+'3. melléklet'!N14)</f>
        <v>483000</v>
      </c>
      <c r="O14" s="112">
        <f>SUM('2. melléklet'!O14+'3. melléklet'!O14)</f>
        <v>483000</v>
      </c>
      <c r="P14" s="112">
        <f>SUM('2. melléklet'!P14+'3. melléklet'!P14)</f>
        <v>0</v>
      </c>
      <c r="Q14" s="112">
        <f>SUM('2. melléklet'!Q14+'3. melléklet'!Q14)</f>
        <v>0</v>
      </c>
      <c r="R14" s="112">
        <f>SUM('2. melléklet'!R14+'3. melléklet'!R14)</f>
        <v>483000</v>
      </c>
      <c r="S14" s="112">
        <f>SUM('2. melléklet'!S14+'3. melléklet'!S14)</f>
        <v>483000</v>
      </c>
      <c r="T14" s="112">
        <f>SUM('2. melléklet'!T14+'3. melléklet'!T14)</f>
        <v>0</v>
      </c>
      <c r="U14" s="112">
        <f>SUM('2. melléklet'!U14+'3. melléklet'!U14)</f>
        <v>0</v>
      </c>
      <c r="V14" s="112">
        <f>SUM('2. melléklet'!V14+'3. melléklet'!V14)</f>
        <v>483000</v>
      </c>
    </row>
    <row r="15" spans="1:22">
      <c r="A15" s="30" t="s">
        <v>99</v>
      </c>
      <c r="B15" s="29" t="s">
        <v>100</v>
      </c>
      <c r="C15" s="120">
        <f>'[1]1. melléklet'!C15+'[1]2. melléklet'!C15</f>
        <v>0</v>
      </c>
      <c r="D15" s="120">
        <f>'[1]1. melléklet'!D15+'[1]2. melléklet'!D15</f>
        <v>0</v>
      </c>
      <c r="E15" s="120">
        <f>'[1]1. melléklet'!E15+'[1]2. melléklet'!E15</f>
        <v>0</v>
      </c>
      <c r="F15" s="121">
        <f t="shared" si="0"/>
        <v>0</v>
      </c>
      <c r="G15" s="112">
        <f>SUM('2. melléklet'!G15+'3. melléklet'!G15)</f>
        <v>0</v>
      </c>
      <c r="H15" s="112">
        <f>SUM('2. melléklet'!H15+'3. melléklet'!H15)</f>
        <v>0</v>
      </c>
      <c r="I15" s="112">
        <f>SUM('2. melléklet'!I15+'3. melléklet'!I15)</f>
        <v>0</v>
      </c>
      <c r="J15" s="112">
        <f>SUM('2. melléklet'!J15+'3. melléklet'!J15)</f>
        <v>0</v>
      </c>
      <c r="K15" s="112">
        <f>SUM('2. melléklet'!K15+'3. melléklet'!K15)</f>
        <v>0</v>
      </c>
      <c r="L15" s="112">
        <f>SUM('2. melléklet'!L15+'3. melléklet'!L15)</f>
        <v>0</v>
      </c>
      <c r="M15" s="112">
        <f>SUM('2. melléklet'!M15+'3. melléklet'!M15)</f>
        <v>0</v>
      </c>
      <c r="N15" s="112">
        <f>SUM('2. melléklet'!N15+'3. melléklet'!N15)</f>
        <v>0</v>
      </c>
      <c r="O15" s="112">
        <f>SUM('2. melléklet'!O15+'3. melléklet'!O15)</f>
        <v>0</v>
      </c>
      <c r="P15" s="112">
        <f>SUM('2. melléklet'!P15+'3. melléklet'!P15)</f>
        <v>0</v>
      </c>
      <c r="Q15" s="112">
        <f>SUM('2. melléklet'!Q15+'3. melléklet'!Q15)</f>
        <v>0</v>
      </c>
      <c r="R15" s="112">
        <f>SUM('2. melléklet'!R15+'3. melléklet'!R15)</f>
        <v>0</v>
      </c>
      <c r="S15" s="112">
        <f>SUM('2. melléklet'!S15+'3. melléklet'!S15)</f>
        <v>0</v>
      </c>
      <c r="T15" s="112">
        <f>SUM('2. melléklet'!T15+'3. melléklet'!T15)</f>
        <v>0</v>
      </c>
      <c r="U15" s="112">
        <f>SUM('2. melléklet'!U15+'3. melléklet'!U15)</f>
        <v>0</v>
      </c>
      <c r="V15" s="112">
        <f>SUM('2. melléklet'!V15+'3. melléklet'!V15)</f>
        <v>0</v>
      </c>
    </row>
    <row r="16" spans="1:22">
      <c r="A16" s="5" t="s">
        <v>101</v>
      </c>
      <c r="B16" s="29" t="s">
        <v>102</v>
      </c>
      <c r="C16" s="120">
        <f>'[1]1. melléklet'!C16+'[1]2. melléklet'!C16</f>
        <v>87300</v>
      </c>
      <c r="D16" s="120">
        <f>'[1]1. melléklet'!D16+'[1]2. melléklet'!D16</f>
        <v>0</v>
      </c>
      <c r="E16" s="120">
        <f>'[1]1. melléklet'!E16+'[1]2. melléklet'!E16</f>
        <v>0</v>
      </c>
      <c r="F16" s="121">
        <f t="shared" si="0"/>
        <v>87300</v>
      </c>
      <c r="G16" s="112">
        <f>SUM('2. melléklet'!G16+'3. melléklet'!G16)</f>
        <v>87300</v>
      </c>
      <c r="H16" s="112">
        <f>SUM('2. melléklet'!H16+'3. melléklet'!H16)</f>
        <v>0</v>
      </c>
      <c r="I16" s="112">
        <f>SUM('2. melléklet'!I16+'3. melléklet'!I16)</f>
        <v>0</v>
      </c>
      <c r="J16" s="112">
        <f>SUM('2. melléklet'!J16+'3. melléklet'!J16)</f>
        <v>87300</v>
      </c>
      <c r="K16" s="112">
        <f>SUM('2. melléklet'!K16+'3. melléklet'!K16)</f>
        <v>127300</v>
      </c>
      <c r="L16" s="112">
        <f>SUM('2. melléklet'!L16+'3. melléklet'!L16)</f>
        <v>0</v>
      </c>
      <c r="M16" s="112">
        <f>SUM('2. melléklet'!M16+'3. melléklet'!M16)</f>
        <v>0</v>
      </c>
      <c r="N16" s="112">
        <f>SUM('2. melléklet'!N16+'3. melléklet'!N16)</f>
        <v>127300</v>
      </c>
      <c r="O16" s="112">
        <f>SUM('2. melléklet'!O16+'3. melléklet'!O16)</f>
        <v>127300</v>
      </c>
      <c r="P16" s="112">
        <f>SUM('2. melléklet'!P16+'3. melléklet'!P16)</f>
        <v>0</v>
      </c>
      <c r="Q16" s="112">
        <f>SUM('2. melléklet'!Q16+'3. melléklet'!Q16)</f>
        <v>0</v>
      </c>
      <c r="R16" s="112">
        <f>SUM('2. melléklet'!R16+'3. melléklet'!R16)</f>
        <v>127300</v>
      </c>
      <c r="S16" s="112">
        <f>SUM('2. melléklet'!S16+'3. melléklet'!S16)</f>
        <v>127300</v>
      </c>
      <c r="T16" s="112">
        <f>SUM('2. melléklet'!T16+'3. melléklet'!T16)</f>
        <v>0</v>
      </c>
      <c r="U16" s="112">
        <f>SUM('2. melléklet'!U16+'3. melléklet'!U16)</f>
        <v>0</v>
      </c>
      <c r="V16" s="112">
        <f>SUM('2. melléklet'!V16+'3. melléklet'!V16)</f>
        <v>127300</v>
      </c>
    </row>
    <row r="17" spans="1:22">
      <c r="A17" s="5" t="s">
        <v>103</v>
      </c>
      <c r="B17" s="29" t="s">
        <v>104</v>
      </c>
      <c r="C17" s="120">
        <f>'[1]1. melléklet'!C17+'[1]2. melléklet'!C17</f>
        <v>0</v>
      </c>
      <c r="D17" s="120">
        <f>'[1]1. melléklet'!D17+'[1]2. melléklet'!D17</f>
        <v>0</v>
      </c>
      <c r="E17" s="120">
        <f>'[1]1. melléklet'!E17+'[1]2. melléklet'!E17</f>
        <v>0</v>
      </c>
      <c r="F17" s="121">
        <f t="shared" si="0"/>
        <v>0</v>
      </c>
      <c r="G17" s="112">
        <f>SUM('2. melléklet'!G17+'3. melléklet'!G17)</f>
        <v>0</v>
      </c>
      <c r="H17" s="112">
        <f>SUM('2. melléklet'!H17+'3. melléklet'!H17)</f>
        <v>0</v>
      </c>
      <c r="I17" s="112">
        <f>SUM('2. melléklet'!I17+'3. melléklet'!I17)</f>
        <v>0</v>
      </c>
      <c r="J17" s="112">
        <f>SUM('2. melléklet'!J17+'3. melléklet'!J17)</f>
        <v>0</v>
      </c>
      <c r="K17" s="112">
        <f>SUM('2. melléklet'!K17+'3. melléklet'!K17)</f>
        <v>0</v>
      </c>
      <c r="L17" s="112">
        <f>SUM('2. melléklet'!L17+'3. melléklet'!L17)</f>
        <v>0</v>
      </c>
      <c r="M17" s="112">
        <f>SUM('2. melléklet'!M17+'3. melléklet'!M17)</f>
        <v>0</v>
      </c>
      <c r="N17" s="112">
        <f>SUM('2. melléklet'!N17+'3. melléklet'!N17)</f>
        <v>0</v>
      </c>
      <c r="O17" s="112">
        <f>SUM('2. melléklet'!O17+'3. melléklet'!O17)</f>
        <v>0</v>
      </c>
      <c r="P17" s="112">
        <f>SUM('2. melléklet'!P17+'3. melléklet'!P17)</f>
        <v>0</v>
      </c>
      <c r="Q17" s="112">
        <f>SUM('2. melléklet'!Q17+'3. melléklet'!Q17)</f>
        <v>0</v>
      </c>
      <c r="R17" s="112">
        <f>SUM('2. melléklet'!R17+'3. melléklet'!R17)</f>
        <v>0</v>
      </c>
      <c r="S17" s="112">
        <f>SUM('2. melléklet'!S17+'3. melléklet'!S17)</f>
        <v>0</v>
      </c>
      <c r="T17" s="112">
        <f>SUM('2. melléklet'!T17+'3. melléklet'!T17)</f>
        <v>0</v>
      </c>
      <c r="U17" s="112">
        <f>SUM('2. melléklet'!U17+'3. melléklet'!U17)</f>
        <v>0</v>
      </c>
      <c r="V17" s="112">
        <f>SUM('2. melléklet'!V17+'3. melléklet'!V17)</f>
        <v>0</v>
      </c>
    </row>
    <row r="18" spans="1:22">
      <c r="A18" s="5" t="s">
        <v>105</v>
      </c>
      <c r="B18" s="29" t="s">
        <v>106</v>
      </c>
      <c r="C18" s="120">
        <f>'[1]1. melléklet'!C18+'[1]2. melléklet'!C18</f>
        <v>0</v>
      </c>
      <c r="D18" s="120">
        <f>'[1]1. melléklet'!D18+'[1]2. melléklet'!D18</f>
        <v>0</v>
      </c>
      <c r="E18" s="120">
        <f>'[1]1. melléklet'!E18+'[1]2. melléklet'!E18</f>
        <v>0</v>
      </c>
      <c r="F18" s="121">
        <f t="shared" si="0"/>
        <v>0</v>
      </c>
      <c r="G18" s="112">
        <f>SUM('2. melléklet'!G18+'3. melléklet'!G18)</f>
        <v>0</v>
      </c>
      <c r="H18" s="112">
        <f>SUM('2. melléklet'!H18+'3. melléklet'!H18)</f>
        <v>0</v>
      </c>
      <c r="I18" s="112">
        <f>SUM('2. melléklet'!I18+'3. melléklet'!I18)</f>
        <v>0</v>
      </c>
      <c r="J18" s="112">
        <f>SUM('2. melléklet'!J18+'3. melléklet'!J18)</f>
        <v>0</v>
      </c>
      <c r="K18" s="112">
        <f>SUM('2. melléklet'!K18+'3. melléklet'!K18)</f>
        <v>0</v>
      </c>
      <c r="L18" s="112">
        <f>SUM('2. melléklet'!L18+'3. melléklet'!L18)</f>
        <v>0</v>
      </c>
      <c r="M18" s="112">
        <f>SUM('2. melléklet'!M18+'3. melléklet'!M18)</f>
        <v>0</v>
      </c>
      <c r="N18" s="112">
        <f>SUM('2. melléklet'!N18+'3. melléklet'!N18)</f>
        <v>0</v>
      </c>
      <c r="O18" s="112">
        <f>SUM('2. melléklet'!O18+'3. melléklet'!O18)</f>
        <v>0</v>
      </c>
      <c r="P18" s="112">
        <f>SUM('2. melléklet'!P18+'3. melléklet'!P18)</f>
        <v>0</v>
      </c>
      <c r="Q18" s="112">
        <f>SUM('2. melléklet'!Q18+'3. melléklet'!Q18)</f>
        <v>0</v>
      </c>
      <c r="R18" s="112">
        <f>SUM('2. melléklet'!R18+'3. melléklet'!R18)</f>
        <v>0</v>
      </c>
      <c r="S18" s="112">
        <f>SUM('2. melléklet'!S18+'3. melléklet'!S18)</f>
        <v>0</v>
      </c>
      <c r="T18" s="112">
        <f>SUM('2. melléklet'!T18+'3. melléklet'!T18)</f>
        <v>0</v>
      </c>
      <c r="U18" s="112">
        <f>SUM('2. melléklet'!U18+'3. melléklet'!U18)</f>
        <v>0</v>
      </c>
      <c r="V18" s="112">
        <f>SUM('2. melléklet'!V18+'3. melléklet'!V18)</f>
        <v>0</v>
      </c>
    </row>
    <row r="19" spans="1:22">
      <c r="A19" s="5" t="s">
        <v>107</v>
      </c>
      <c r="B19" s="29" t="s">
        <v>108</v>
      </c>
      <c r="C19" s="120">
        <f>'[1]1. melléklet'!C19+'[1]2. melléklet'!C19</f>
        <v>0</v>
      </c>
      <c r="D19" s="120">
        <f>'[1]1. melléklet'!D19+'[1]2. melléklet'!D19</f>
        <v>0</v>
      </c>
      <c r="E19" s="120">
        <f>'[1]1. melléklet'!E19+'[1]2. melléklet'!E19</f>
        <v>0</v>
      </c>
      <c r="F19" s="121">
        <f t="shared" si="0"/>
        <v>0</v>
      </c>
      <c r="G19" s="112">
        <f>SUM('2. melléklet'!G19+'3. melléklet'!G19)</f>
        <v>0</v>
      </c>
      <c r="H19" s="112">
        <f>SUM('2. melléklet'!H19+'3. melléklet'!H19)</f>
        <v>0</v>
      </c>
      <c r="I19" s="112">
        <f>SUM('2. melléklet'!I19+'3. melléklet'!I19)</f>
        <v>0</v>
      </c>
      <c r="J19" s="112">
        <f>SUM('2. melléklet'!J19+'3. melléklet'!J19)</f>
        <v>0</v>
      </c>
      <c r="K19" s="112">
        <f>SUM('2. melléklet'!K19+'3. melléklet'!K19)</f>
        <v>0</v>
      </c>
      <c r="L19" s="112">
        <f>SUM('2. melléklet'!L19+'3. melléklet'!L19)</f>
        <v>0</v>
      </c>
      <c r="M19" s="112">
        <f>SUM('2. melléklet'!M19+'3. melléklet'!M19)</f>
        <v>0</v>
      </c>
      <c r="N19" s="112">
        <f>SUM('2. melléklet'!N19+'3. melléklet'!N19)</f>
        <v>0</v>
      </c>
      <c r="O19" s="112">
        <f>SUM('2. melléklet'!O19+'3. melléklet'!O19)</f>
        <v>0</v>
      </c>
      <c r="P19" s="112">
        <f>SUM('2. melléklet'!P19+'3. melléklet'!P19)</f>
        <v>0</v>
      </c>
      <c r="Q19" s="112">
        <f>SUM('2. melléklet'!Q19+'3. melléklet'!Q19)</f>
        <v>0</v>
      </c>
      <c r="R19" s="112">
        <f>SUM('2. melléklet'!R19+'3. melléklet'!R19)</f>
        <v>0</v>
      </c>
      <c r="S19" s="112">
        <f>SUM('2. melléklet'!S19+'3. melléklet'!S19)</f>
        <v>0</v>
      </c>
      <c r="T19" s="112">
        <f>SUM('2. melléklet'!T19+'3. melléklet'!T19)</f>
        <v>0</v>
      </c>
      <c r="U19" s="112">
        <f>SUM('2. melléklet'!U19+'3. melléklet'!U19)</f>
        <v>0</v>
      </c>
      <c r="V19" s="112">
        <f>SUM('2. melléklet'!V19+'3. melléklet'!V19)</f>
        <v>0</v>
      </c>
    </row>
    <row r="20" spans="1:22">
      <c r="A20" s="5" t="s">
        <v>446</v>
      </c>
      <c r="B20" s="29" t="s">
        <v>109</v>
      </c>
      <c r="C20" s="120">
        <f>'[1]1. melléklet'!C20+'[1]2. melléklet'!C20</f>
        <v>0</v>
      </c>
      <c r="D20" s="120">
        <f>'[1]1. melléklet'!D20+'[1]2. melléklet'!D20</f>
        <v>0</v>
      </c>
      <c r="E20" s="120">
        <f>'[1]1. melléklet'!E20+'[1]2. melléklet'!E20</f>
        <v>0</v>
      </c>
      <c r="F20" s="121">
        <f t="shared" si="0"/>
        <v>0</v>
      </c>
      <c r="G20" s="112">
        <f>SUM('2. melléklet'!G20+'3. melléklet'!G20)</f>
        <v>0</v>
      </c>
      <c r="H20" s="112">
        <f>SUM('2. melléklet'!H20+'3. melléklet'!H20)</f>
        <v>0</v>
      </c>
      <c r="I20" s="112">
        <f>SUM('2. melléklet'!I20+'3. melléklet'!I20)</f>
        <v>0</v>
      </c>
      <c r="J20" s="112">
        <f>SUM('2. melléklet'!J20+'3. melléklet'!J20)</f>
        <v>0</v>
      </c>
      <c r="K20" s="112">
        <f>SUM('2. melléklet'!K20+'3. melléklet'!K20)</f>
        <v>26024</v>
      </c>
      <c r="L20" s="112">
        <f>SUM('2. melléklet'!L20+'3. melléklet'!L20)</f>
        <v>0</v>
      </c>
      <c r="M20" s="112">
        <f>SUM('2. melléklet'!M20+'3. melléklet'!M20)</f>
        <v>0</v>
      </c>
      <c r="N20" s="112">
        <f>SUM('2. melléklet'!N20+'3. melléklet'!N20)</f>
        <v>26024</v>
      </c>
      <c r="O20" s="112">
        <f>SUM('2. melléklet'!O20+'3. melléklet'!O20)</f>
        <v>26024</v>
      </c>
      <c r="P20" s="112">
        <f>SUM('2. melléklet'!P20+'3. melléklet'!P20)</f>
        <v>0</v>
      </c>
      <c r="Q20" s="112">
        <f>SUM('2. melléklet'!Q20+'3. melléklet'!Q20)</f>
        <v>0</v>
      </c>
      <c r="R20" s="112">
        <f>SUM('2. melléklet'!R20+'3. melléklet'!R20)</f>
        <v>26024</v>
      </c>
      <c r="S20" s="112">
        <f>SUM('2. melléklet'!S20+'3. melléklet'!S20)</f>
        <v>305480</v>
      </c>
      <c r="T20" s="112">
        <f>SUM('2. melléklet'!T20+'3. melléklet'!T20)</f>
        <v>0</v>
      </c>
      <c r="U20" s="112">
        <f>SUM('2. melléklet'!U20+'3. melléklet'!U20)</f>
        <v>0</v>
      </c>
      <c r="V20" s="112">
        <f>SUM('2. melléklet'!V20+'3. melléklet'!V20)</f>
        <v>305480</v>
      </c>
    </row>
    <row r="21" spans="1:22" s="92" customFormat="1">
      <c r="A21" s="31" t="s">
        <v>385</v>
      </c>
      <c r="B21" s="32" t="s">
        <v>110</v>
      </c>
      <c r="C21" s="93">
        <f>'[1]1. melléklet'!C21+'[1]2. melléklet'!C21</f>
        <v>16775761</v>
      </c>
      <c r="D21" s="93">
        <f>'[1]1. melléklet'!D21+'[1]2. melléklet'!D21</f>
        <v>0</v>
      </c>
      <c r="E21" s="120">
        <f>'[1]1. melléklet'!E21+'[1]2. melléklet'!E21</f>
        <v>0</v>
      </c>
      <c r="F21" s="93">
        <f t="shared" si="0"/>
        <v>16775761</v>
      </c>
      <c r="G21" s="132">
        <f>SUM('2. melléklet'!G21+'3. melléklet'!G21)</f>
        <v>16776027</v>
      </c>
      <c r="H21" s="132">
        <f>SUM('2. melléklet'!H21+'3. melléklet'!H21)</f>
        <v>0</v>
      </c>
      <c r="I21" s="132">
        <f>SUM('2. melléklet'!I21+'3. melléklet'!I21)</f>
        <v>0</v>
      </c>
      <c r="J21" s="132">
        <f>SUM('2. melléklet'!J21+'3. melléklet'!J21)</f>
        <v>16776027</v>
      </c>
      <c r="K21" s="132">
        <f>SUM('2. melléklet'!K21+'3. melléklet'!K21)</f>
        <v>17116515</v>
      </c>
      <c r="L21" s="132">
        <f>SUM('2. melléklet'!L21+'3. melléklet'!L21)</f>
        <v>0</v>
      </c>
      <c r="M21" s="132">
        <f>SUM('2. melléklet'!M21+'3. melléklet'!M21)</f>
        <v>0</v>
      </c>
      <c r="N21" s="132">
        <f>SUM('2. melléklet'!N21+'3. melléklet'!N21)</f>
        <v>17116515</v>
      </c>
      <c r="O21" s="132">
        <f>SUM('2. melléklet'!O21+'3. melléklet'!O21)</f>
        <v>17116515</v>
      </c>
      <c r="P21" s="132">
        <f>SUM('2. melléklet'!P21+'3. melléklet'!P21)</f>
        <v>0</v>
      </c>
      <c r="Q21" s="132">
        <f>SUM('2. melléklet'!Q21+'3. melléklet'!Q21)</f>
        <v>0</v>
      </c>
      <c r="R21" s="132">
        <f>SUM('2. melléklet'!R21+'3. melléklet'!R21)</f>
        <v>17116515</v>
      </c>
      <c r="S21" s="132">
        <f>SUM('2. melléklet'!S21+'3. melléklet'!S21)</f>
        <v>17384422</v>
      </c>
      <c r="T21" s="132">
        <f>SUM('2. melléklet'!T21+'3. melléklet'!T21)</f>
        <v>0</v>
      </c>
      <c r="U21" s="132">
        <f>SUM('2. melléklet'!U21+'3. melléklet'!U21)</f>
        <v>0</v>
      </c>
      <c r="V21" s="132">
        <f>SUM('2. melléklet'!V21+'3. melléklet'!V21)</f>
        <v>17384422</v>
      </c>
    </row>
    <row r="22" spans="1:22">
      <c r="A22" s="5" t="s">
        <v>111</v>
      </c>
      <c r="B22" s="29" t="s">
        <v>112</v>
      </c>
      <c r="C22" s="120">
        <f>'[1]1. melléklet'!C22+'[1]2. melléklet'!C22</f>
        <v>4140600</v>
      </c>
      <c r="D22" s="120">
        <f>'[1]1. melléklet'!D22+'[1]2. melléklet'!D22</f>
        <v>0</v>
      </c>
      <c r="E22" s="120">
        <f>'[1]1. melléklet'!E22+'[1]2. melléklet'!E22</f>
        <v>0</v>
      </c>
      <c r="F22" s="121">
        <f t="shared" si="0"/>
        <v>4140600</v>
      </c>
      <c r="G22" s="112">
        <f>SUM('2. melléklet'!G22+'3. melléklet'!G22)</f>
        <v>4140600</v>
      </c>
      <c r="H22" s="112">
        <f>SUM('2. melléklet'!H22+'3. melléklet'!H22)</f>
        <v>0</v>
      </c>
      <c r="I22" s="112">
        <f>SUM('2. melléklet'!I22+'3. melléklet'!I22)</f>
        <v>0</v>
      </c>
      <c r="J22" s="112">
        <f>SUM('2. melléklet'!J22+'3. melléklet'!J22)</f>
        <v>4140600</v>
      </c>
      <c r="K22" s="112">
        <f>SUM('2. melléklet'!K22+'3. melléklet'!K22)</f>
        <v>4140600</v>
      </c>
      <c r="L22" s="112">
        <f>SUM('2. melléklet'!L22+'3. melléklet'!L22)</f>
        <v>0</v>
      </c>
      <c r="M22" s="112">
        <f>SUM('2. melléklet'!M22+'3. melléklet'!M22)</f>
        <v>0</v>
      </c>
      <c r="N22" s="112">
        <f>SUM('2. melléklet'!N22+'3. melléklet'!N22)</f>
        <v>4140600</v>
      </c>
      <c r="O22" s="112">
        <f>SUM('2. melléklet'!O22+'3. melléklet'!O22)</f>
        <v>4140600</v>
      </c>
      <c r="P22" s="112">
        <f>SUM('2. melléklet'!P22+'3. melléklet'!P22)</f>
        <v>0</v>
      </c>
      <c r="Q22" s="112">
        <f>SUM('2. melléklet'!Q22+'3. melléklet'!Q22)</f>
        <v>0</v>
      </c>
      <c r="R22" s="112">
        <f>SUM('2. melléklet'!R22+'3. melléklet'!R22)</f>
        <v>4140600</v>
      </c>
      <c r="S22" s="112">
        <f>SUM('2. melléklet'!S22+'3. melléklet'!S22)</f>
        <v>4140600</v>
      </c>
      <c r="T22" s="112">
        <f>SUM('2. melléklet'!T22+'3. melléklet'!T22)</f>
        <v>0</v>
      </c>
      <c r="U22" s="112">
        <f>SUM('2. melléklet'!U22+'3. melléklet'!U22)</f>
        <v>0</v>
      </c>
      <c r="V22" s="112">
        <f>SUM('2. melléklet'!V22+'3. melléklet'!V22)</f>
        <v>4140600</v>
      </c>
    </row>
    <row r="23" spans="1:22">
      <c r="A23" s="5" t="s">
        <v>113</v>
      </c>
      <c r="B23" s="29" t="s">
        <v>114</v>
      </c>
      <c r="C23" s="120">
        <f>'[1]1. melléklet'!C23+'[1]2. melléklet'!C23</f>
        <v>0</v>
      </c>
      <c r="D23" s="120">
        <f>'[1]1. melléklet'!D23+'[1]2. melléklet'!D23</f>
        <v>0</v>
      </c>
      <c r="E23" s="120">
        <f>'[1]1. melléklet'!E23+'[1]2. melléklet'!E23</f>
        <v>0</v>
      </c>
      <c r="F23" s="121">
        <f t="shared" si="0"/>
        <v>0</v>
      </c>
      <c r="G23" s="112">
        <f>SUM('2. melléklet'!G23+'3. melléklet'!G23)</f>
        <v>0</v>
      </c>
      <c r="H23" s="112">
        <f>SUM('2. melléklet'!H23+'3. melléklet'!H23)</f>
        <v>0</v>
      </c>
      <c r="I23" s="112">
        <f>SUM('2. melléklet'!I23+'3. melléklet'!I23)</f>
        <v>0</v>
      </c>
      <c r="J23" s="112">
        <f>SUM('2. melléklet'!J23+'3. melléklet'!J23)</f>
        <v>0</v>
      </c>
      <c r="K23" s="112">
        <f>SUM('2. melléklet'!K23+'3. melléklet'!K23)</f>
        <v>3116400</v>
      </c>
      <c r="L23" s="112">
        <f>SUM('2. melléklet'!L23+'3. melléklet'!L23)</f>
        <v>0</v>
      </c>
      <c r="M23" s="112">
        <f>SUM('2. melléklet'!M23+'3. melléklet'!M23)</f>
        <v>0</v>
      </c>
      <c r="N23" s="112">
        <f>SUM('2. melléklet'!N23+'3. melléklet'!N23)</f>
        <v>3116400</v>
      </c>
      <c r="O23" s="112">
        <f>SUM('2. melléklet'!O23+'3. melléklet'!O23)</f>
        <v>3116400</v>
      </c>
      <c r="P23" s="112">
        <f>SUM('2. melléklet'!P23+'3. melléklet'!P23)</f>
        <v>0</v>
      </c>
      <c r="Q23" s="112">
        <f>SUM('2. melléklet'!Q23+'3. melléklet'!Q23)</f>
        <v>0</v>
      </c>
      <c r="R23" s="112">
        <f>SUM('2. melléklet'!R23+'3. melléklet'!R23)</f>
        <v>3116400</v>
      </c>
      <c r="S23" s="112">
        <f>SUM('2. melléklet'!S23+'3. melléklet'!S23)</f>
        <v>3116400</v>
      </c>
      <c r="T23" s="112">
        <f>SUM('2. melléklet'!T23+'3. melléklet'!T23)</f>
        <v>0</v>
      </c>
      <c r="U23" s="112">
        <f>SUM('2. melléklet'!U23+'3. melléklet'!U23)</f>
        <v>0</v>
      </c>
      <c r="V23" s="112">
        <f>SUM('2. melléklet'!V23+'3. melléklet'!V23)</f>
        <v>3116400</v>
      </c>
    </row>
    <row r="24" spans="1:22">
      <c r="A24" s="6" t="s">
        <v>115</v>
      </c>
      <c r="B24" s="29" t="s">
        <v>116</v>
      </c>
      <c r="C24" s="120">
        <f>'[1]1. melléklet'!C24+'[1]2. melléklet'!C24</f>
        <v>2550000</v>
      </c>
      <c r="D24" s="120">
        <f>'[1]1. melléklet'!D24+'[1]2. melléklet'!D24</f>
        <v>0</v>
      </c>
      <c r="E24" s="120">
        <f>'[1]1. melléklet'!E24+'[1]2. melléklet'!E24</f>
        <v>0</v>
      </c>
      <c r="F24" s="121">
        <f t="shared" si="0"/>
        <v>2550000</v>
      </c>
      <c r="G24" s="112">
        <f>SUM('2. melléklet'!G24+'3. melléklet'!G24)</f>
        <v>2550000</v>
      </c>
      <c r="H24" s="112">
        <f>SUM('2. melléklet'!H24+'3. melléklet'!H24)</f>
        <v>0</v>
      </c>
      <c r="I24" s="112">
        <f>SUM('2. melléklet'!I24+'3. melléklet'!I24)</f>
        <v>0</v>
      </c>
      <c r="J24" s="112">
        <f>SUM('2. melléklet'!J24+'3. melléklet'!J24)</f>
        <v>2550000</v>
      </c>
      <c r="K24" s="112">
        <f>SUM('2. melléklet'!K24+'3. melléklet'!K24)</f>
        <v>1510000</v>
      </c>
      <c r="L24" s="112">
        <f>SUM('2. melléklet'!L24+'3. melléklet'!L24)</f>
        <v>0</v>
      </c>
      <c r="M24" s="112">
        <f>SUM('2. melléklet'!M24+'3. melléklet'!M24)</f>
        <v>0</v>
      </c>
      <c r="N24" s="112">
        <f>SUM('2. melléklet'!N24+'3. melléklet'!N24)</f>
        <v>1510000</v>
      </c>
      <c r="O24" s="112">
        <f>SUM('2. melléklet'!O24+'3. melléklet'!O24)</f>
        <v>1510000</v>
      </c>
      <c r="P24" s="112">
        <f>SUM('2. melléklet'!P24+'3. melléklet'!P24)</f>
        <v>0</v>
      </c>
      <c r="Q24" s="112">
        <f>SUM('2. melléklet'!Q24+'3. melléklet'!Q24)</f>
        <v>0</v>
      </c>
      <c r="R24" s="112">
        <f>SUM('2. melléklet'!R24+'3. melléklet'!R24)</f>
        <v>1510000</v>
      </c>
      <c r="S24" s="112">
        <f>SUM('2. melléklet'!S24+'3. melléklet'!S24)</f>
        <v>1510000</v>
      </c>
      <c r="T24" s="112">
        <f>SUM('2. melléklet'!T24+'3. melléklet'!T24)</f>
        <v>0</v>
      </c>
      <c r="U24" s="112">
        <f>SUM('2. melléklet'!U24+'3. melléklet'!U24)</f>
        <v>0</v>
      </c>
      <c r="V24" s="112">
        <f>SUM('2. melléklet'!V24+'3. melléklet'!V24)</f>
        <v>1510000</v>
      </c>
    </row>
    <row r="25" spans="1:22" s="92" customFormat="1">
      <c r="A25" s="7" t="s">
        <v>386</v>
      </c>
      <c r="B25" s="32" t="s">
        <v>117</v>
      </c>
      <c r="C25" s="93">
        <f>'[1]1. melléklet'!C25+'[1]2. melléklet'!C25</f>
        <v>6690600</v>
      </c>
      <c r="D25" s="93">
        <f>'[1]1. melléklet'!D25+'[1]2. melléklet'!D25</f>
        <v>0</v>
      </c>
      <c r="E25" s="120">
        <f>'[1]1. melléklet'!E25+'[1]2. melléklet'!E25</f>
        <v>0</v>
      </c>
      <c r="F25" s="93">
        <f t="shared" si="0"/>
        <v>6690600</v>
      </c>
      <c r="G25" s="132">
        <f>SUM('2. melléklet'!G25+'3. melléklet'!G25)</f>
        <v>6690600</v>
      </c>
      <c r="H25" s="132">
        <f>SUM('2. melléklet'!H25+'3. melléklet'!H25)</f>
        <v>0</v>
      </c>
      <c r="I25" s="132">
        <f>SUM('2. melléklet'!I25+'3. melléklet'!I25)</f>
        <v>0</v>
      </c>
      <c r="J25" s="132">
        <f>SUM('2. melléklet'!J25+'3. melléklet'!J25)</f>
        <v>6690600</v>
      </c>
      <c r="K25" s="132">
        <f>SUM('2. melléklet'!K25+'3. melléklet'!K25)</f>
        <v>8767000</v>
      </c>
      <c r="L25" s="132">
        <f>SUM('2. melléklet'!L25+'3. melléklet'!L25)</f>
        <v>0</v>
      </c>
      <c r="M25" s="132">
        <f>SUM('2. melléklet'!M25+'3. melléklet'!M25)</f>
        <v>0</v>
      </c>
      <c r="N25" s="132">
        <f>SUM('2. melléklet'!N25+'3. melléklet'!N25)</f>
        <v>8767000</v>
      </c>
      <c r="O25" s="132">
        <f>SUM('2. melléklet'!O25+'3. melléklet'!O25)</f>
        <v>8767000</v>
      </c>
      <c r="P25" s="132">
        <f>SUM('2. melléklet'!P25+'3. melléklet'!P25)</f>
        <v>0</v>
      </c>
      <c r="Q25" s="132">
        <f>SUM('2. melléklet'!Q25+'3. melléklet'!Q25)</f>
        <v>0</v>
      </c>
      <c r="R25" s="132">
        <f>SUM('2. melléklet'!R25+'3. melléklet'!R25)</f>
        <v>8767000</v>
      </c>
      <c r="S25" s="132">
        <f>SUM('2. melléklet'!S25+'3. melléklet'!S25)</f>
        <v>8767000</v>
      </c>
      <c r="T25" s="132">
        <f>SUM('2. melléklet'!T25+'3. melléklet'!T25)</f>
        <v>0</v>
      </c>
      <c r="U25" s="132">
        <f>SUM('2. melléklet'!U25+'3. melléklet'!U25)</f>
        <v>0</v>
      </c>
      <c r="V25" s="132">
        <f>SUM('2. melléklet'!V25+'3. melléklet'!V25)</f>
        <v>8767000</v>
      </c>
    </row>
    <row r="26" spans="1:22" s="92" customFormat="1" ht="15.75">
      <c r="A26" s="47" t="s">
        <v>475</v>
      </c>
      <c r="B26" s="48" t="s">
        <v>118</v>
      </c>
      <c r="C26" s="123">
        <f>'[1]1. melléklet'!C26+'[1]2. melléklet'!C26</f>
        <v>23466361</v>
      </c>
      <c r="D26" s="123">
        <f>'[1]1. melléklet'!D26+'[1]2. melléklet'!D26</f>
        <v>0</v>
      </c>
      <c r="E26" s="120">
        <f>'[1]1. melléklet'!E26+'[1]2. melléklet'!E26</f>
        <v>0</v>
      </c>
      <c r="F26" s="123">
        <f t="shared" si="0"/>
        <v>23466361</v>
      </c>
      <c r="G26" s="133">
        <f>SUM('2. melléklet'!G26+'3. melléklet'!G26)</f>
        <v>23466627</v>
      </c>
      <c r="H26" s="133">
        <f>SUM('2. melléklet'!H26+'3. melléklet'!H26)</f>
        <v>0</v>
      </c>
      <c r="I26" s="133">
        <f>SUM('2. melléklet'!I26+'3. melléklet'!I26)</f>
        <v>0</v>
      </c>
      <c r="J26" s="133">
        <f>SUM('2. melléklet'!J26+'3. melléklet'!J26)</f>
        <v>23466627</v>
      </c>
      <c r="K26" s="133">
        <f>SUM('2. melléklet'!K26+'3. melléklet'!K26)</f>
        <v>25883515</v>
      </c>
      <c r="L26" s="133">
        <f>SUM('2. melléklet'!L26+'3. melléklet'!L26)</f>
        <v>0</v>
      </c>
      <c r="M26" s="133">
        <f>SUM('2. melléklet'!M26+'3. melléklet'!M26)</f>
        <v>0</v>
      </c>
      <c r="N26" s="133">
        <f>SUM('2. melléklet'!N26+'3. melléklet'!N26)</f>
        <v>25883515</v>
      </c>
      <c r="O26" s="133">
        <f>SUM('2. melléklet'!O26+'3. melléklet'!O26)</f>
        <v>25883515</v>
      </c>
      <c r="P26" s="133">
        <f>SUM('2. melléklet'!P26+'3. melléklet'!P26)</f>
        <v>0</v>
      </c>
      <c r="Q26" s="133">
        <f>SUM('2. melléklet'!Q26+'3. melléklet'!Q26)</f>
        <v>0</v>
      </c>
      <c r="R26" s="133">
        <f>SUM('2. melléklet'!R26+'3. melléklet'!R26)</f>
        <v>25883515</v>
      </c>
      <c r="S26" s="133">
        <f>SUM('2. melléklet'!S26+'3. melléklet'!S26)</f>
        <v>26151422</v>
      </c>
      <c r="T26" s="133">
        <f>SUM('2. melléklet'!T26+'3. melléklet'!T26)</f>
        <v>0</v>
      </c>
      <c r="U26" s="133">
        <f>SUM('2. melléklet'!U26+'3. melléklet'!U26)</f>
        <v>0</v>
      </c>
      <c r="V26" s="133">
        <f>SUM('2. melléklet'!V26+'3. melléklet'!V26)</f>
        <v>26151422</v>
      </c>
    </row>
    <row r="27" spans="1:22" s="92" customFormat="1" ht="15.75">
      <c r="A27" s="36" t="s">
        <v>447</v>
      </c>
      <c r="B27" s="48" t="s">
        <v>119</v>
      </c>
      <c r="C27" s="123">
        <f>'[1]1. melléklet'!C27+'[1]2. melléklet'!C27</f>
        <v>4373518</v>
      </c>
      <c r="D27" s="123">
        <f>'[1]1. melléklet'!D27+'[1]2. melléklet'!D27</f>
        <v>0</v>
      </c>
      <c r="E27" s="120">
        <f>'[1]1. melléklet'!E27+'[1]2. melléklet'!E27</f>
        <v>0</v>
      </c>
      <c r="F27" s="133">
        <f t="shared" si="0"/>
        <v>4373518</v>
      </c>
      <c r="G27" s="133">
        <f>SUM('2. melléklet'!G27+'3. melléklet'!G27)</f>
        <v>4373518</v>
      </c>
      <c r="H27" s="133">
        <f>SUM('2. melléklet'!H27+'3. melléklet'!H27)</f>
        <v>0</v>
      </c>
      <c r="I27" s="133">
        <f>SUM('2. melléklet'!I27+'3. melléklet'!I27)</f>
        <v>0</v>
      </c>
      <c r="J27" s="133">
        <f>SUM('2. melléklet'!J27+'3. melléklet'!J27)</f>
        <v>4373518</v>
      </c>
      <c r="K27" s="133">
        <f>SUM('2. melléklet'!K27+'3. melléklet'!K27)</f>
        <v>4373518</v>
      </c>
      <c r="L27" s="133">
        <f>SUM('2. melléklet'!L27+'3. melléklet'!L27)</f>
        <v>0</v>
      </c>
      <c r="M27" s="133">
        <f>SUM('2. melléklet'!M27+'3. melléklet'!M27)</f>
        <v>0</v>
      </c>
      <c r="N27" s="133">
        <f>SUM('2. melléklet'!N27+'3. melléklet'!N27)</f>
        <v>4373518</v>
      </c>
      <c r="O27" s="133">
        <f>SUM('2. melléklet'!O27+'3. melléklet'!O27)</f>
        <v>4873518</v>
      </c>
      <c r="P27" s="133">
        <f>SUM('2. melléklet'!P27+'3. melléklet'!P27)</f>
        <v>0</v>
      </c>
      <c r="Q27" s="133">
        <f>SUM('2. melléklet'!Q27+'3. melléklet'!Q27)</f>
        <v>0</v>
      </c>
      <c r="R27" s="133">
        <f>SUM('2. melléklet'!R27+'3. melléklet'!R27)</f>
        <v>4873518</v>
      </c>
      <c r="S27" s="133">
        <f>SUM('2. melléklet'!S27+'3. melléklet'!S27)</f>
        <v>4997285</v>
      </c>
      <c r="T27" s="133">
        <f>SUM('2. melléklet'!T27+'3. melléklet'!T27)</f>
        <v>0</v>
      </c>
      <c r="U27" s="133">
        <f>SUM('2. melléklet'!U27+'3. melléklet'!U27)</f>
        <v>0</v>
      </c>
      <c r="V27" s="133">
        <f>SUM('2. melléklet'!V27+'3. melléklet'!V27)</f>
        <v>4997285</v>
      </c>
    </row>
    <row r="28" spans="1:22">
      <c r="A28" s="5" t="s">
        <v>120</v>
      </c>
      <c r="B28" s="29" t="s">
        <v>121</v>
      </c>
      <c r="C28" s="120">
        <f>'[1]1. melléklet'!C28+'[1]2. melléklet'!C28</f>
        <v>10000</v>
      </c>
      <c r="D28" s="120">
        <f>'[1]1. melléklet'!D28+'[1]2. melléklet'!D28</f>
        <v>0</v>
      </c>
      <c r="E28" s="120">
        <f>'[1]1. melléklet'!E28+'[1]2. melléklet'!E28</f>
        <v>0</v>
      </c>
      <c r="F28" s="121">
        <f t="shared" si="0"/>
        <v>10000</v>
      </c>
      <c r="G28" s="112">
        <f>SUM('2. melléklet'!G28+'3. melléklet'!G28)</f>
        <v>10000</v>
      </c>
      <c r="H28" s="112">
        <f>SUM('2. melléklet'!H28+'3. melléklet'!H28)</f>
        <v>0</v>
      </c>
      <c r="I28" s="112">
        <f>SUM('2. melléklet'!I28+'3. melléklet'!I28)</f>
        <v>0</v>
      </c>
      <c r="J28" s="112">
        <f>SUM('2. melléklet'!J28+'3. melléklet'!J28)</f>
        <v>10000</v>
      </c>
      <c r="K28" s="112">
        <f>SUM('2. melléklet'!K28+'3. melléklet'!K28)</f>
        <v>65000</v>
      </c>
      <c r="L28" s="112">
        <f>SUM('2. melléklet'!L28+'3. melléklet'!L28)</f>
        <v>0</v>
      </c>
      <c r="M28" s="112">
        <f>SUM('2. melléklet'!M28+'3. melléklet'!M28)</f>
        <v>0</v>
      </c>
      <c r="N28" s="112">
        <f>SUM('2. melléklet'!N28+'3. melléklet'!N28)</f>
        <v>65000</v>
      </c>
      <c r="O28" s="112">
        <f>SUM('2. melléklet'!O28+'3. melléklet'!O28)</f>
        <v>65000</v>
      </c>
      <c r="P28" s="112">
        <f>SUM('2. melléklet'!P28+'3. melléklet'!P28)</f>
        <v>0</v>
      </c>
      <c r="Q28" s="112">
        <f>SUM('2. melléklet'!Q28+'3. melléklet'!Q28)</f>
        <v>0</v>
      </c>
      <c r="R28" s="112">
        <f>SUM('2. melléklet'!R28+'3. melléklet'!R28)</f>
        <v>65000</v>
      </c>
      <c r="S28" s="112">
        <f>SUM('2. melléklet'!S28+'3. melléklet'!S28)</f>
        <v>78829</v>
      </c>
      <c r="T28" s="112">
        <f>SUM('2. melléklet'!T28+'3. melléklet'!T28)</f>
        <v>0</v>
      </c>
      <c r="U28" s="112">
        <f>SUM('2. melléklet'!U28+'3. melléklet'!U28)</f>
        <v>0</v>
      </c>
      <c r="V28" s="112">
        <f>SUM('2. melléklet'!V28+'3. melléklet'!V28)</f>
        <v>78829</v>
      </c>
    </row>
    <row r="29" spans="1:22">
      <c r="A29" s="5" t="s">
        <v>122</v>
      </c>
      <c r="B29" s="29" t="s">
        <v>123</v>
      </c>
      <c r="C29" s="120">
        <f>'[1]1. melléklet'!C29+'[1]2. melléklet'!C29</f>
        <v>1755000</v>
      </c>
      <c r="D29" s="120">
        <f>'[1]1. melléklet'!D29+'[1]2. melléklet'!D29</f>
        <v>0</v>
      </c>
      <c r="E29" s="120">
        <f>'[1]1. melléklet'!E29+'[1]2. melléklet'!E29</f>
        <v>0</v>
      </c>
      <c r="F29" s="121">
        <f t="shared" si="0"/>
        <v>1755000</v>
      </c>
      <c r="G29" s="112">
        <f>SUM('2. melléklet'!G29+'3. melléklet'!G29)</f>
        <v>1755000</v>
      </c>
      <c r="H29" s="112">
        <f>SUM('2. melléklet'!H29+'3. melléklet'!H29)</f>
        <v>0</v>
      </c>
      <c r="I29" s="112">
        <f>SUM('2. melléklet'!I29+'3. melléklet'!I29)</f>
        <v>0</v>
      </c>
      <c r="J29" s="112">
        <f>SUM('2. melléklet'!J29+'3. melléklet'!J29)</f>
        <v>1755000</v>
      </c>
      <c r="K29" s="112">
        <f>SUM('2. melléklet'!K29+'3. melléklet'!K29)</f>
        <v>1714000</v>
      </c>
      <c r="L29" s="112">
        <f>SUM('2. melléklet'!L29+'3. melléklet'!L29)</f>
        <v>0</v>
      </c>
      <c r="M29" s="112">
        <f>SUM('2. melléklet'!M29+'3. melléklet'!M29)</f>
        <v>0</v>
      </c>
      <c r="N29" s="112">
        <f>SUM('2. melléklet'!N29+'3. melléklet'!N29)</f>
        <v>1714000</v>
      </c>
      <c r="O29" s="112">
        <f>SUM('2. melléklet'!O29+'3. melléklet'!O29)</f>
        <v>1714000</v>
      </c>
      <c r="P29" s="112">
        <f>SUM('2. melléklet'!P29+'3. melléklet'!P29)</f>
        <v>0</v>
      </c>
      <c r="Q29" s="112">
        <f>SUM('2. melléklet'!Q29+'3. melléklet'!Q29)</f>
        <v>0</v>
      </c>
      <c r="R29" s="112">
        <f>SUM('2. melléklet'!R29+'3. melléklet'!R29)</f>
        <v>1714000</v>
      </c>
      <c r="S29" s="112">
        <f>SUM('2. melléklet'!S29+'3. melléklet'!S29)</f>
        <v>1771588</v>
      </c>
      <c r="T29" s="112">
        <f>SUM('2. melléklet'!T29+'3. melléklet'!T29)</f>
        <v>0</v>
      </c>
      <c r="U29" s="112">
        <f>SUM('2. melléklet'!U29+'3. melléklet'!U29)</f>
        <v>0</v>
      </c>
      <c r="V29" s="112">
        <f>SUM('2. melléklet'!V29+'3. melléklet'!V29)</f>
        <v>1771588</v>
      </c>
    </row>
    <row r="30" spans="1:22">
      <c r="A30" s="5" t="s">
        <v>124</v>
      </c>
      <c r="B30" s="29" t="s">
        <v>125</v>
      </c>
      <c r="C30" s="120">
        <f>'[1]1. melléklet'!C30+'[1]2. melléklet'!C30</f>
        <v>0</v>
      </c>
      <c r="D30" s="120">
        <f>'[1]1. melléklet'!D30+'[1]2. melléklet'!D30</f>
        <v>0</v>
      </c>
      <c r="E30" s="120">
        <f>'[1]1. melléklet'!E30+'[1]2. melléklet'!E30</f>
        <v>0</v>
      </c>
      <c r="F30" s="121">
        <f t="shared" si="0"/>
        <v>0</v>
      </c>
      <c r="G30" s="112">
        <f>SUM('2. melléklet'!G30+'3. melléklet'!G30)</f>
        <v>0</v>
      </c>
      <c r="H30" s="112">
        <f>SUM('2. melléklet'!H30+'3. melléklet'!H30)</f>
        <v>0</v>
      </c>
      <c r="I30" s="112">
        <f>SUM('2. melléklet'!I30+'3. melléklet'!I30)</f>
        <v>0</v>
      </c>
      <c r="J30" s="112">
        <f>SUM('2. melléklet'!J30+'3. melléklet'!J30)</f>
        <v>0</v>
      </c>
      <c r="K30" s="112">
        <f>SUM('2. melléklet'!K30+'3. melléklet'!K30)</f>
        <v>0</v>
      </c>
      <c r="L30" s="112">
        <f>SUM('2. melléklet'!L30+'3. melléklet'!L30)</f>
        <v>0</v>
      </c>
      <c r="M30" s="112">
        <f>SUM('2. melléklet'!M30+'3. melléklet'!M30)</f>
        <v>0</v>
      </c>
      <c r="N30" s="112">
        <f>SUM('2. melléklet'!N30+'3. melléklet'!N30)</f>
        <v>0</v>
      </c>
      <c r="O30" s="112">
        <f>SUM('2. melléklet'!O30+'3. melléklet'!O30)</f>
        <v>0</v>
      </c>
      <c r="P30" s="112">
        <f>SUM('2. melléklet'!P30+'3. melléklet'!P30)</f>
        <v>0</v>
      </c>
      <c r="Q30" s="112">
        <f>SUM('2. melléklet'!Q30+'3. melléklet'!Q30)</f>
        <v>0</v>
      </c>
      <c r="R30" s="112">
        <f>SUM('2. melléklet'!R30+'3. melléklet'!R30)</f>
        <v>0</v>
      </c>
      <c r="S30" s="112">
        <f>SUM('2. melléklet'!S30+'3. melléklet'!S30)</f>
        <v>0</v>
      </c>
      <c r="T30" s="112">
        <f>SUM('2. melléklet'!T30+'3. melléklet'!T30)</f>
        <v>0</v>
      </c>
      <c r="U30" s="112">
        <f>SUM('2. melléklet'!U30+'3. melléklet'!U30)</f>
        <v>0</v>
      </c>
      <c r="V30" s="112">
        <f>SUM('2. melléklet'!V30+'3. melléklet'!V30)</f>
        <v>0</v>
      </c>
    </row>
    <row r="31" spans="1:22" s="92" customFormat="1">
      <c r="A31" s="7" t="s">
        <v>387</v>
      </c>
      <c r="B31" s="32" t="s">
        <v>126</v>
      </c>
      <c r="C31" s="93">
        <f>'[1]1. melléklet'!C31+'[1]2. melléklet'!C31</f>
        <v>1765000</v>
      </c>
      <c r="D31" s="93">
        <f>'[1]1. melléklet'!D31+'[1]2. melléklet'!D31</f>
        <v>0</v>
      </c>
      <c r="E31" s="120">
        <f>'[1]1. melléklet'!E31+'[1]2. melléklet'!E31</f>
        <v>0</v>
      </c>
      <c r="F31" s="93">
        <f t="shared" si="0"/>
        <v>1765000</v>
      </c>
      <c r="G31" s="132">
        <f>SUM('2. melléklet'!G31+'3. melléklet'!G31)</f>
        <v>1765000</v>
      </c>
      <c r="H31" s="132">
        <f>SUM('2. melléklet'!H31+'3. melléklet'!H31)</f>
        <v>0</v>
      </c>
      <c r="I31" s="132">
        <f>SUM('2. melléklet'!I31+'3. melléklet'!I31)</f>
        <v>0</v>
      </c>
      <c r="J31" s="132">
        <f>SUM('2. melléklet'!J31+'3. melléklet'!J31)</f>
        <v>1765000</v>
      </c>
      <c r="K31" s="132">
        <f>SUM('2. melléklet'!K31+'3. melléklet'!K31)</f>
        <v>1779000</v>
      </c>
      <c r="L31" s="132">
        <f>SUM('2. melléklet'!L31+'3. melléklet'!L31)</f>
        <v>0</v>
      </c>
      <c r="M31" s="132">
        <f>SUM('2. melléklet'!M31+'3. melléklet'!M31)</f>
        <v>0</v>
      </c>
      <c r="N31" s="132">
        <f>SUM('2. melléklet'!N31+'3. melléklet'!N31)</f>
        <v>1779000</v>
      </c>
      <c r="O31" s="132">
        <f>SUM('2. melléklet'!O31+'3. melléklet'!O31)</f>
        <v>1779000</v>
      </c>
      <c r="P31" s="132">
        <f>SUM('2. melléklet'!P31+'3. melléklet'!P31)</f>
        <v>0</v>
      </c>
      <c r="Q31" s="132">
        <f>SUM('2. melléklet'!Q31+'3. melléklet'!Q31)</f>
        <v>0</v>
      </c>
      <c r="R31" s="132">
        <f>SUM('2. melléklet'!R31+'3. melléklet'!R31)</f>
        <v>1779000</v>
      </c>
      <c r="S31" s="132">
        <f>SUM('2. melléklet'!S31+'3. melléklet'!S31)</f>
        <v>1850417</v>
      </c>
      <c r="T31" s="132">
        <f>SUM('2. melléklet'!T31+'3. melléklet'!T31)</f>
        <v>0</v>
      </c>
      <c r="U31" s="132">
        <f>SUM('2. melléklet'!U31+'3. melléklet'!U31)</f>
        <v>0</v>
      </c>
      <c r="V31" s="132">
        <f>SUM('2. melléklet'!V31+'3. melléklet'!V31)</f>
        <v>1850417</v>
      </c>
    </row>
    <row r="32" spans="1:22">
      <c r="A32" s="5" t="s">
        <v>127</v>
      </c>
      <c r="B32" s="29" t="s">
        <v>128</v>
      </c>
      <c r="C32" s="120">
        <f>'[1]1. melléklet'!C32+'[1]2. melléklet'!C32</f>
        <v>50000</v>
      </c>
      <c r="D32" s="120">
        <f>'[1]1. melléklet'!D32+'[1]2. melléklet'!D32</f>
        <v>0</v>
      </c>
      <c r="E32" s="120">
        <f>'[1]1. melléklet'!E32+'[1]2. melléklet'!E32</f>
        <v>0</v>
      </c>
      <c r="F32" s="121">
        <f t="shared" si="0"/>
        <v>50000</v>
      </c>
      <c r="G32" s="112">
        <f>SUM('2. melléklet'!G32+'3. melléklet'!G32)</f>
        <v>50000</v>
      </c>
      <c r="H32" s="112">
        <f>SUM('2. melléklet'!H32+'3. melléklet'!H32)</f>
        <v>0</v>
      </c>
      <c r="I32" s="112">
        <f>SUM('2. melléklet'!I32+'3. melléklet'!I32)</f>
        <v>0</v>
      </c>
      <c r="J32" s="112">
        <f>SUM('2. melléklet'!J32+'3. melléklet'!J32)</f>
        <v>50000</v>
      </c>
      <c r="K32" s="112">
        <f>SUM('2. melléklet'!K32+'3. melléklet'!K32)</f>
        <v>197148</v>
      </c>
      <c r="L32" s="112">
        <f>SUM('2. melléklet'!L32+'3. melléklet'!L32)</f>
        <v>0</v>
      </c>
      <c r="M32" s="112">
        <f>SUM('2. melléklet'!M32+'3. melléklet'!M32)</f>
        <v>0</v>
      </c>
      <c r="N32" s="112">
        <f>SUM('2. melléklet'!N32+'3. melléklet'!N32)</f>
        <v>197148</v>
      </c>
      <c r="O32" s="112">
        <f>SUM('2. melléklet'!O32+'3. melléklet'!O32)</f>
        <v>197148</v>
      </c>
      <c r="P32" s="112">
        <f>SUM('2. melléklet'!P32+'3. melléklet'!P32)</f>
        <v>0</v>
      </c>
      <c r="Q32" s="112">
        <f>SUM('2. melléklet'!Q32+'3. melléklet'!Q32)</f>
        <v>0</v>
      </c>
      <c r="R32" s="112">
        <f>SUM('2. melléklet'!R32+'3. melléklet'!R32)</f>
        <v>197148</v>
      </c>
      <c r="S32" s="112">
        <f>SUM('2. melléklet'!S32+'3. melléklet'!S32)</f>
        <v>197148</v>
      </c>
      <c r="T32" s="112">
        <f>SUM('2. melléklet'!T32+'3. melléklet'!T32)</f>
        <v>0</v>
      </c>
      <c r="U32" s="112">
        <f>SUM('2. melléklet'!U32+'3. melléklet'!U32)</f>
        <v>0</v>
      </c>
      <c r="V32" s="112">
        <f>SUM('2. melléklet'!V32+'3. melléklet'!V32)</f>
        <v>197148</v>
      </c>
    </row>
    <row r="33" spans="1:22">
      <c r="A33" s="5" t="s">
        <v>129</v>
      </c>
      <c r="B33" s="29" t="s">
        <v>130</v>
      </c>
      <c r="C33" s="120">
        <f>'[1]1. melléklet'!C33+'[1]2. melléklet'!C33</f>
        <v>1570000</v>
      </c>
      <c r="D33" s="120">
        <f>'[1]1. melléklet'!D33+'[1]2. melléklet'!D33</f>
        <v>0</v>
      </c>
      <c r="E33" s="120">
        <f>'[1]1. melléklet'!E33+'[1]2. melléklet'!E33</f>
        <v>0</v>
      </c>
      <c r="F33" s="121">
        <f t="shared" si="0"/>
        <v>1570000</v>
      </c>
      <c r="G33" s="112">
        <f>SUM('2. melléklet'!G33+'3. melléklet'!G33)</f>
        <v>1570000</v>
      </c>
      <c r="H33" s="112">
        <f>SUM('2. melléklet'!H33+'3. melléklet'!H33)</f>
        <v>0</v>
      </c>
      <c r="I33" s="112">
        <f>SUM('2. melléklet'!I33+'3. melléklet'!I33)</f>
        <v>0</v>
      </c>
      <c r="J33" s="112">
        <f>SUM('2. melléklet'!J33+'3. melléklet'!J33)</f>
        <v>1570000</v>
      </c>
      <c r="K33" s="112">
        <f>SUM('2. melléklet'!K33+'3. melléklet'!K33)</f>
        <v>1460000</v>
      </c>
      <c r="L33" s="112">
        <f>SUM('2. melléklet'!L33+'3. melléklet'!L33)</f>
        <v>0</v>
      </c>
      <c r="M33" s="112">
        <f>SUM('2. melléklet'!M33+'3. melléklet'!M33)</f>
        <v>0</v>
      </c>
      <c r="N33" s="112">
        <f>SUM('2. melléklet'!N33+'3. melléklet'!N33)</f>
        <v>1460000</v>
      </c>
      <c r="O33" s="112">
        <f>SUM('2. melléklet'!O33+'3. melléklet'!O33)</f>
        <v>1460000</v>
      </c>
      <c r="P33" s="112">
        <f>SUM('2. melléklet'!P33+'3. melléklet'!P33)</f>
        <v>0</v>
      </c>
      <c r="Q33" s="112">
        <f>SUM('2. melléklet'!Q33+'3. melléklet'!Q33)</f>
        <v>0</v>
      </c>
      <c r="R33" s="112">
        <f>SUM('2. melléklet'!R33+'3. melléklet'!R33)</f>
        <v>1460000</v>
      </c>
      <c r="S33" s="112">
        <f>SUM('2. melléklet'!S33+'3. melléklet'!S33)</f>
        <v>1460000</v>
      </c>
      <c r="T33" s="112">
        <f>SUM('2. melléklet'!T33+'3. melléklet'!T33)</f>
        <v>0</v>
      </c>
      <c r="U33" s="112">
        <f>SUM('2. melléklet'!U33+'3. melléklet'!U33)</f>
        <v>0</v>
      </c>
      <c r="V33" s="112">
        <f>SUM('2. melléklet'!V33+'3. melléklet'!V33)</f>
        <v>1460000</v>
      </c>
    </row>
    <row r="34" spans="1:22" s="92" customFormat="1" ht="15" customHeight="1">
      <c r="A34" s="7" t="s">
        <v>476</v>
      </c>
      <c r="B34" s="32" t="s">
        <v>131</v>
      </c>
      <c r="C34" s="93">
        <f>'[1]1. melléklet'!C34+'[1]2. melléklet'!C34</f>
        <v>1620000</v>
      </c>
      <c r="D34" s="93">
        <f>'[1]1. melléklet'!D34+'[1]2. melléklet'!D34</f>
        <v>0</v>
      </c>
      <c r="E34" s="120">
        <f>'[1]1. melléklet'!E34+'[1]2. melléklet'!E34</f>
        <v>0</v>
      </c>
      <c r="F34" s="93">
        <f t="shared" si="0"/>
        <v>1620000</v>
      </c>
      <c r="G34" s="132">
        <f>SUM('2. melléklet'!G34+'3. melléklet'!G34)</f>
        <v>1620000</v>
      </c>
      <c r="H34" s="132">
        <f>SUM('2. melléklet'!H34+'3. melléklet'!H34)</f>
        <v>0</v>
      </c>
      <c r="I34" s="132">
        <f>SUM('2. melléklet'!I34+'3. melléklet'!I34)</f>
        <v>0</v>
      </c>
      <c r="J34" s="132">
        <f>SUM('2. melléklet'!J34+'3. melléklet'!J34)</f>
        <v>1620000</v>
      </c>
      <c r="K34" s="132">
        <f>SUM('2. melléklet'!K34+'3. melléklet'!K34)</f>
        <v>1657148</v>
      </c>
      <c r="L34" s="132">
        <f>SUM('2. melléklet'!L34+'3. melléklet'!L34)</f>
        <v>0</v>
      </c>
      <c r="M34" s="132">
        <f>SUM('2. melléklet'!M34+'3. melléklet'!M34)</f>
        <v>0</v>
      </c>
      <c r="N34" s="132">
        <f>SUM('2. melléklet'!N34+'3. melléklet'!N34)</f>
        <v>1657148</v>
      </c>
      <c r="O34" s="132">
        <f>SUM('2. melléklet'!O34+'3. melléklet'!O34)</f>
        <v>1657148</v>
      </c>
      <c r="P34" s="132">
        <f>SUM('2. melléklet'!P34+'3. melléklet'!P34)</f>
        <v>0</v>
      </c>
      <c r="Q34" s="132">
        <f>SUM('2. melléklet'!Q34+'3. melléklet'!Q34)</f>
        <v>0</v>
      </c>
      <c r="R34" s="132">
        <f>SUM('2. melléklet'!R34+'3. melléklet'!R34)</f>
        <v>1657148</v>
      </c>
      <c r="S34" s="132">
        <f>SUM('2. melléklet'!S34+'3. melléklet'!S34)</f>
        <v>1657148</v>
      </c>
      <c r="T34" s="132">
        <f>SUM('2. melléklet'!T34+'3. melléklet'!T34)</f>
        <v>0</v>
      </c>
      <c r="U34" s="132">
        <f>SUM('2. melléklet'!U34+'3. melléklet'!U34)</f>
        <v>0</v>
      </c>
      <c r="V34" s="132">
        <f>SUM('2. melléklet'!V34+'3. melléklet'!V34)</f>
        <v>1657148</v>
      </c>
    </row>
    <row r="35" spans="1:22">
      <c r="A35" s="5" t="s">
        <v>132</v>
      </c>
      <c r="B35" s="29" t="s">
        <v>133</v>
      </c>
      <c r="C35" s="120">
        <f>'[1]1. melléklet'!C35+'[1]2. melléklet'!C35</f>
        <v>4811000</v>
      </c>
      <c r="D35" s="120">
        <f>'[1]1. melléklet'!D35+'[1]2. melléklet'!D35</f>
        <v>0</v>
      </c>
      <c r="E35" s="120">
        <f>'[1]1. melléklet'!E35+'[1]2. melléklet'!E35</f>
        <v>0</v>
      </c>
      <c r="F35" s="121">
        <f t="shared" si="0"/>
        <v>4811000</v>
      </c>
      <c r="G35" s="112">
        <f>SUM('2. melléklet'!G35+'3. melléklet'!G35)</f>
        <v>4811000</v>
      </c>
      <c r="H35" s="112">
        <f>SUM('2. melléklet'!H35+'3. melléklet'!H35)</f>
        <v>0</v>
      </c>
      <c r="I35" s="112">
        <f>SUM('2. melléklet'!I35+'3. melléklet'!I35)</f>
        <v>0</v>
      </c>
      <c r="J35" s="112">
        <f>SUM('2. melléklet'!J35+'3. melléklet'!J35)</f>
        <v>4811000</v>
      </c>
      <c r="K35" s="112">
        <f>SUM('2. melléklet'!K35+'3. melléklet'!K35)</f>
        <v>3811000</v>
      </c>
      <c r="L35" s="112">
        <f>SUM('2. melléklet'!L35+'3. melléklet'!L35)</f>
        <v>0</v>
      </c>
      <c r="M35" s="112">
        <f>SUM('2. melléklet'!M35+'3. melléklet'!M35)</f>
        <v>0</v>
      </c>
      <c r="N35" s="112">
        <f>SUM('2. melléklet'!N35+'3. melléklet'!N35)</f>
        <v>3811000</v>
      </c>
      <c r="O35" s="112">
        <f>SUM('2. melléklet'!O35+'3. melléklet'!O35)</f>
        <v>3811000</v>
      </c>
      <c r="P35" s="112">
        <f>SUM('2. melléklet'!P35+'3. melléklet'!P35)</f>
        <v>0</v>
      </c>
      <c r="Q35" s="112">
        <f>SUM('2. melléklet'!Q35+'3. melléklet'!Q35)</f>
        <v>0</v>
      </c>
      <c r="R35" s="112">
        <f>SUM('2. melléklet'!R35+'3. melléklet'!R35)</f>
        <v>3811000</v>
      </c>
      <c r="S35" s="112">
        <f>SUM('2. melléklet'!S35+'3. melléklet'!S35)</f>
        <v>3966580</v>
      </c>
      <c r="T35" s="112">
        <f>SUM('2. melléklet'!T35+'3. melléklet'!T35)</f>
        <v>0</v>
      </c>
      <c r="U35" s="112">
        <f>SUM('2. melléklet'!U35+'3. melléklet'!U35)</f>
        <v>0</v>
      </c>
      <c r="V35" s="112">
        <f>SUM('2. melléklet'!V35+'3. melléklet'!V35)</f>
        <v>3966580</v>
      </c>
    </row>
    <row r="36" spans="1:22">
      <c r="A36" s="5" t="s">
        <v>134</v>
      </c>
      <c r="B36" s="29" t="s">
        <v>135</v>
      </c>
      <c r="C36" s="120">
        <f>'[1]1. melléklet'!C36+'[1]2. melléklet'!C36</f>
        <v>3300000</v>
      </c>
      <c r="D36" s="120">
        <f>'[1]1. melléklet'!D36+'[1]2. melléklet'!D36</f>
        <v>0</v>
      </c>
      <c r="E36" s="120">
        <f>'[1]1. melléklet'!E36+'[1]2. melléklet'!E36</f>
        <v>0</v>
      </c>
      <c r="F36" s="121">
        <f t="shared" si="0"/>
        <v>3300000</v>
      </c>
      <c r="G36" s="112">
        <f>SUM('2. melléklet'!G36+'3. melléklet'!G36)</f>
        <v>3300000</v>
      </c>
      <c r="H36" s="112">
        <f>SUM('2. melléklet'!H36+'3. melléklet'!H36)</f>
        <v>0</v>
      </c>
      <c r="I36" s="112">
        <f>SUM('2. melléklet'!I36+'3. melléklet'!I36)</f>
        <v>0</v>
      </c>
      <c r="J36" s="112">
        <f>SUM('2. melléklet'!J36+'3. melléklet'!J36)</f>
        <v>3300000</v>
      </c>
      <c r="K36" s="112">
        <f>SUM('2. melléklet'!K36+'3. melléklet'!K36)</f>
        <v>3300000</v>
      </c>
      <c r="L36" s="112">
        <f>SUM('2. melléklet'!L36+'3. melléklet'!L36)</f>
        <v>0</v>
      </c>
      <c r="M36" s="112">
        <f>SUM('2. melléklet'!M36+'3. melléklet'!M36)</f>
        <v>0</v>
      </c>
      <c r="N36" s="112">
        <f>SUM('2. melléklet'!N36+'3. melléklet'!N36)</f>
        <v>3300000</v>
      </c>
      <c r="O36" s="112">
        <f>SUM('2. melléklet'!O36+'3. melléklet'!O36)</f>
        <v>3300000</v>
      </c>
      <c r="P36" s="112">
        <f>SUM('2. melléklet'!P36+'3. melléklet'!P36)</f>
        <v>0</v>
      </c>
      <c r="Q36" s="112">
        <f>SUM('2. melléklet'!Q36+'3. melléklet'!Q36)</f>
        <v>0</v>
      </c>
      <c r="R36" s="112">
        <f>SUM('2. melléklet'!R36+'3. melléklet'!R36)</f>
        <v>3300000</v>
      </c>
      <c r="S36" s="112">
        <f>SUM('2. melléklet'!S36+'3. melléklet'!S36)</f>
        <v>3300000</v>
      </c>
      <c r="T36" s="112">
        <f>SUM('2. melléklet'!T36+'3. melléklet'!T36)</f>
        <v>0</v>
      </c>
      <c r="U36" s="112">
        <f>SUM('2. melléklet'!U36+'3. melléklet'!U36)</f>
        <v>0</v>
      </c>
      <c r="V36" s="112">
        <f>SUM('2. melléklet'!V36+'3. melléklet'!V36)</f>
        <v>3300000</v>
      </c>
    </row>
    <row r="37" spans="1:22">
      <c r="A37" s="5" t="s">
        <v>448</v>
      </c>
      <c r="B37" s="29" t="s">
        <v>136</v>
      </c>
      <c r="C37" s="120">
        <f>'[1]1. melléklet'!C37+'[1]2. melléklet'!C37</f>
        <v>0</v>
      </c>
      <c r="D37" s="120">
        <f>'[1]1. melléklet'!D37+'[1]2. melléklet'!D37</f>
        <v>0</v>
      </c>
      <c r="E37" s="120">
        <f>'[1]1. melléklet'!E37+'[1]2. melléklet'!E37</f>
        <v>0</v>
      </c>
      <c r="F37" s="121">
        <f t="shared" si="0"/>
        <v>0</v>
      </c>
      <c r="G37" s="112">
        <f>SUM('2. melléklet'!G37+'3. melléklet'!G37)</f>
        <v>0</v>
      </c>
      <c r="H37" s="112">
        <f>SUM('2. melléklet'!H37+'3. melléklet'!H37)</f>
        <v>0</v>
      </c>
      <c r="I37" s="112">
        <f>SUM('2. melléklet'!I37+'3. melléklet'!I37)</f>
        <v>0</v>
      </c>
      <c r="J37" s="112">
        <f>SUM('2. melléklet'!J37+'3. melléklet'!J37)</f>
        <v>0</v>
      </c>
      <c r="K37" s="112">
        <f>SUM('2. melléklet'!K37+'3. melléklet'!K37)</f>
        <v>0</v>
      </c>
      <c r="L37" s="112">
        <f>SUM('2. melléklet'!L37+'3. melléklet'!L37)</f>
        <v>0</v>
      </c>
      <c r="M37" s="112">
        <f>SUM('2. melléklet'!M37+'3. melléklet'!M37)</f>
        <v>0</v>
      </c>
      <c r="N37" s="112">
        <f>SUM('2. melléklet'!N37+'3. melléklet'!N37)</f>
        <v>0</v>
      </c>
      <c r="O37" s="112">
        <f>SUM('2. melléklet'!O37+'3. melléklet'!O37)</f>
        <v>0</v>
      </c>
      <c r="P37" s="112">
        <f>SUM('2. melléklet'!P37+'3. melléklet'!P37)</f>
        <v>0</v>
      </c>
      <c r="Q37" s="112">
        <f>SUM('2. melléklet'!Q37+'3. melléklet'!Q37)</f>
        <v>0</v>
      </c>
      <c r="R37" s="112">
        <f>SUM('2. melléklet'!R37+'3. melléklet'!R37)</f>
        <v>0</v>
      </c>
      <c r="S37" s="112">
        <f>SUM('2. melléklet'!S37+'3. melléklet'!S37)</f>
        <v>0</v>
      </c>
      <c r="T37" s="112">
        <f>SUM('2. melléklet'!T37+'3. melléklet'!T37)</f>
        <v>0</v>
      </c>
      <c r="U37" s="112">
        <f>SUM('2. melléklet'!U37+'3. melléklet'!U37)</f>
        <v>0</v>
      </c>
      <c r="V37" s="112">
        <f>SUM('2. melléklet'!V37+'3. melléklet'!V37)</f>
        <v>0</v>
      </c>
    </row>
    <row r="38" spans="1:22">
      <c r="A38" s="5" t="s">
        <v>137</v>
      </c>
      <c r="B38" s="29" t="s">
        <v>138</v>
      </c>
      <c r="C38" s="120">
        <f>'[1]1. melléklet'!C38+'[1]2. melléklet'!C38</f>
        <v>1170000</v>
      </c>
      <c r="D38" s="120">
        <f>'[1]1. melléklet'!D38+'[1]2. melléklet'!D38</f>
        <v>0</v>
      </c>
      <c r="E38" s="120">
        <f>'[1]1. melléklet'!E38+'[1]2. melléklet'!E38</f>
        <v>0</v>
      </c>
      <c r="F38" s="121">
        <f t="shared" si="0"/>
        <v>1170000</v>
      </c>
      <c r="G38" s="112">
        <f>SUM('2. melléklet'!G38+'3. melléklet'!G38)</f>
        <v>1170000</v>
      </c>
      <c r="H38" s="112">
        <f>SUM('2. melléklet'!H38+'3. melléklet'!H38)</f>
        <v>0</v>
      </c>
      <c r="I38" s="112">
        <f>SUM('2. melléklet'!I38+'3. melléklet'!I38)</f>
        <v>0</v>
      </c>
      <c r="J38" s="112">
        <f>SUM('2. melléklet'!J38+'3. melléklet'!J38)</f>
        <v>1170000</v>
      </c>
      <c r="K38" s="112">
        <f>SUM('2. melléklet'!K38+'3. melléklet'!K38)</f>
        <v>1170000</v>
      </c>
      <c r="L38" s="112">
        <f>SUM('2. melléklet'!L38+'3. melléklet'!L38)</f>
        <v>0</v>
      </c>
      <c r="M38" s="112">
        <f>SUM('2. melléklet'!M38+'3. melléklet'!M38)</f>
        <v>0</v>
      </c>
      <c r="N38" s="112">
        <f>SUM('2. melléklet'!N38+'3. melléklet'!N38)</f>
        <v>1170000</v>
      </c>
      <c r="O38" s="112">
        <f>SUM('2. melléklet'!O38+'3. melléklet'!O38)</f>
        <v>1170000</v>
      </c>
      <c r="P38" s="112">
        <f>SUM('2. melléklet'!P38+'3. melléklet'!P38)</f>
        <v>0</v>
      </c>
      <c r="Q38" s="112">
        <f>SUM('2. melléklet'!Q38+'3. melléklet'!Q38)</f>
        <v>0</v>
      </c>
      <c r="R38" s="112">
        <f>SUM('2. melléklet'!R38+'3. melléklet'!R38)</f>
        <v>1170000</v>
      </c>
      <c r="S38" s="112">
        <f>SUM('2. melléklet'!S38+'3. melléklet'!S38)</f>
        <v>1170000</v>
      </c>
      <c r="T38" s="112">
        <f>SUM('2. melléklet'!T38+'3. melléklet'!T38)</f>
        <v>0</v>
      </c>
      <c r="U38" s="112">
        <f>SUM('2. melléklet'!U38+'3. melléklet'!U38)</f>
        <v>0</v>
      </c>
      <c r="V38" s="112">
        <f>SUM('2. melléklet'!V38+'3. melléklet'!V38)</f>
        <v>1170000</v>
      </c>
    </row>
    <row r="39" spans="1:22">
      <c r="A39" s="10" t="s">
        <v>449</v>
      </c>
      <c r="B39" s="29" t="s">
        <v>139</v>
      </c>
      <c r="C39" s="120">
        <f>'[1]1. melléklet'!C39+'[1]2. melléklet'!C39</f>
        <v>570000</v>
      </c>
      <c r="D39" s="120">
        <f>'[1]1. melléklet'!D39+'[1]2. melléklet'!D39</f>
        <v>0</v>
      </c>
      <c r="E39" s="120">
        <f>'[1]1. melléklet'!E39+'[1]2. melléklet'!E39</f>
        <v>0</v>
      </c>
      <c r="F39" s="121">
        <f t="shared" si="0"/>
        <v>570000</v>
      </c>
      <c r="G39" s="112">
        <f>SUM('2. melléklet'!G39+'3. melléklet'!G39)</f>
        <v>570000</v>
      </c>
      <c r="H39" s="112">
        <f>SUM('2. melléklet'!H39+'3. melléklet'!H39)</f>
        <v>0</v>
      </c>
      <c r="I39" s="112">
        <f>SUM('2. melléklet'!I39+'3. melléklet'!I39)</f>
        <v>0</v>
      </c>
      <c r="J39" s="112">
        <f>SUM('2. melléklet'!J39+'3. melléklet'!J39)</f>
        <v>570000</v>
      </c>
      <c r="K39" s="112">
        <f>SUM('2. melléklet'!K39+'3. melléklet'!K39)</f>
        <v>1570000</v>
      </c>
      <c r="L39" s="112">
        <f>SUM('2. melléklet'!L39+'3. melléklet'!L39)</f>
        <v>0</v>
      </c>
      <c r="M39" s="112">
        <f>SUM('2. melléklet'!M39+'3. melléklet'!M39)</f>
        <v>0</v>
      </c>
      <c r="N39" s="112">
        <f>SUM('2. melléklet'!N39+'3. melléklet'!N39)</f>
        <v>1570000</v>
      </c>
      <c r="O39" s="112">
        <f>SUM('2. melléklet'!O39+'3. melléklet'!O39)</f>
        <v>1570000</v>
      </c>
      <c r="P39" s="112">
        <f>SUM('2. melléklet'!P39+'3. melléklet'!P39)</f>
        <v>0</v>
      </c>
      <c r="Q39" s="112">
        <f>SUM('2. melléklet'!Q39+'3. melléklet'!Q39)</f>
        <v>0</v>
      </c>
      <c r="R39" s="112">
        <f>SUM('2. melléklet'!R39+'3. melléklet'!R39)</f>
        <v>1570000</v>
      </c>
      <c r="S39" s="112">
        <f>SUM('2. melléklet'!S39+'3. melléklet'!S39)</f>
        <v>1570000</v>
      </c>
      <c r="T39" s="112">
        <f>SUM('2. melléklet'!T39+'3. melléklet'!T39)</f>
        <v>0</v>
      </c>
      <c r="U39" s="112">
        <f>SUM('2. melléklet'!U39+'3. melléklet'!U39)</f>
        <v>0</v>
      </c>
      <c r="V39" s="112">
        <f>SUM('2. melléklet'!V39+'3. melléklet'!V39)</f>
        <v>1570000</v>
      </c>
    </row>
    <row r="40" spans="1:22">
      <c r="A40" s="6" t="s">
        <v>140</v>
      </c>
      <c r="B40" s="29" t="s">
        <v>141</v>
      </c>
      <c r="C40" s="120">
        <f>'[1]1. melléklet'!C40+'[1]2. melléklet'!C40</f>
        <v>310000</v>
      </c>
      <c r="D40" s="120">
        <f>'[1]1. melléklet'!D40+'[1]2. melléklet'!D40</f>
        <v>0</v>
      </c>
      <c r="E40" s="120">
        <f>'[1]1. melléklet'!E40+'[1]2. melléklet'!E40</f>
        <v>0</v>
      </c>
      <c r="F40" s="121">
        <f t="shared" si="0"/>
        <v>310000</v>
      </c>
      <c r="G40" s="112">
        <f>SUM('2. melléklet'!G40+'3. melléklet'!G40)</f>
        <v>310000</v>
      </c>
      <c r="H40" s="112">
        <f>SUM('2. melléklet'!H40+'3. melléklet'!H40)</f>
        <v>0</v>
      </c>
      <c r="I40" s="112">
        <f>SUM('2. melléklet'!I40+'3. melléklet'!I40)</f>
        <v>0</v>
      </c>
      <c r="J40" s="112">
        <f>SUM('2. melléklet'!J40+'3. melléklet'!J40)</f>
        <v>310000</v>
      </c>
      <c r="K40" s="112">
        <f>SUM('2. melléklet'!K40+'3. melléklet'!K40)</f>
        <v>562400</v>
      </c>
      <c r="L40" s="112">
        <f>SUM('2. melléklet'!L40+'3. melléklet'!L40)</f>
        <v>0</v>
      </c>
      <c r="M40" s="112">
        <f>SUM('2. melléklet'!M40+'3. melléklet'!M40)</f>
        <v>0</v>
      </c>
      <c r="N40" s="112">
        <f>SUM('2. melléklet'!N40+'3. melléklet'!N40)</f>
        <v>562400</v>
      </c>
      <c r="O40" s="112">
        <f>SUM('2. melléklet'!O40+'3. melléklet'!O40)</f>
        <v>562400</v>
      </c>
      <c r="P40" s="112">
        <f>SUM('2. melléklet'!P40+'3. melléklet'!P40)</f>
        <v>0</v>
      </c>
      <c r="Q40" s="112">
        <f>SUM('2. melléklet'!Q40+'3. melléklet'!Q40)</f>
        <v>0</v>
      </c>
      <c r="R40" s="112">
        <f>SUM('2. melléklet'!R40+'3. melléklet'!R40)</f>
        <v>562400</v>
      </c>
      <c r="S40" s="112">
        <f>SUM('2. melléklet'!S40+'3. melléklet'!S40)</f>
        <v>591350</v>
      </c>
      <c r="T40" s="112">
        <f>SUM('2. melléklet'!T40+'3. melléklet'!T40)</f>
        <v>0</v>
      </c>
      <c r="U40" s="112">
        <f>SUM('2. melléklet'!U40+'3. melléklet'!U40)</f>
        <v>0</v>
      </c>
      <c r="V40" s="112">
        <f>SUM('2. melléklet'!V40+'3. melléklet'!V40)</f>
        <v>591350</v>
      </c>
    </row>
    <row r="41" spans="1:22">
      <c r="A41" s="5" t="s">
        <v>450</v>
      </c>
      <c r="B41" s="29" t="s">
        <v>142</v>
      </c>
      <c r="C41" s="120">
        <f>'[1]1. melléklet'!C41+'[1]2. melléklet'!C41</f>
        <v>5397700</v>
      </c>
      <c r="D41" s="120">
        <f>'[1]1. melléklet'!D41+'[1]2. melléklet'!D41</f>
        <v>0</v>
      </c>
      <c r="E41" s="120">
        <f>'[1]1. melléklet'!E41+'[1]2. melléklet'!E41</f>
        <v>0</v>
      </c>
      <c r="F41" s="121">
        <f t="shared" si="0"/>
        <v>5397700</v>
      </c>
      <c r="G41" s="112">
        <f>SUM('2. melléklet'!G41+'3. melléklet'!G41)</f>
        <v>5397700</v>
      </c>
      <c r="H41" s="112">
        <f>SUM('2. melléklet'!H41+'3. melléklet'!H41)</f>
        <v>0</v>
      </c>
      <c r="I41" s="112">
        <f>SUM('2. melléklet'!I41+'3. melléklet'!I41)</f>
        <v>0</v>
      </c>
      <c r="J41" s="112">
        <f>SUM('2. melléklet'!J41+'3. melléklet'!J41)</f>
        <v>5397700</v>
      </c>
      <c r="K41" s="112">
        <f>SUM('2. melléklet'!K41+'3. melléklet'!K41)</f>
        <v>5397700</v>
      </c>
      <c r="L41" s="112">
        <f>SUM('2. melléklet'!L41+'3. melléklet'!L41)</f>
        <v>0</v>
      </c>
      <c r="M41" s="112">
        <f>SUM('2. melléklet'!M41+'3. melléklet'!M41)</f>
        <v>0</v>
      </c>
      <c r="N41" s="112">
        <f>SUM('2. melléklet'!N41+'3. melléklet'!N41)</f>
        <v>5397700</v>
      </c>
      <c r="O41" s="112">
        <f>SUM('2. melléklet'!O41+'3. melléklet'!O41)</f>
        <v>5397700</v>
      </c>
      <c r="P41" s="112">
        <f>SUM('2. melléklet'!P41+'3. melléklet'!P41)</f>
        <v>0</v>
      </c>
      <c r="Q41" s="112">
        <f>SUM('2. melléklet'!Q41+'3. melléklet'!Q41)</f>
        <v>0</v>
      </c>
      <c r="R41" s="112">
        <f>SUM('2. melléklet'!R41+'3. melléklet'!R41)</f>
        <v>5397700</v>
      </c>
      <c r="S41" s="112">
        <f>SUM('2. melléklet'!S41+'3. melléklet'!S41)</f>
        <v>5769233</v>
      </c>
      <c r="T41" s="112">
        <f>SUM('2. melléklet'!T41+'3. melléklet'!T41)</f>
        <v>0</v>
      </c>
      <c r="U41" s="112">
        <f>SUM('2. melléklet'!U41+'3. melléklet'!U41)</f>
        <v>0</v>
      </c>
      <c r="V41" s="112">
        <f>SUM('2. melléklet'!V41+'3. melléklet'!V41)</f>
        <v>5769233</v>
      </c>
    </row>
    <row r="42" spans="1:22" s="92" customFormat="1">
      <c r="A42" s="7" t="s">
        <v>388</v>
      </c>
      <c r="B42" s="32" t="s">
        <v>143</v>
      </c>
      <c r="C42" s="93">
        <f>'[1]1. melléklet'!C42+'[1]2. melléklet'!C42</f>
        <v>15558700</v>
      </c>
      <c r="D42" s="93">
        <f>'[1]1. melléklet'!D42+'[1]2. melléklet'!D42</f>
        <v>0</v>
      </c>
      <c r="E42" s="120">
        <f>'[1]1. melléklet'!E42+'[1]2. melléklet'!E42</f>
        <v>0</v>
      </c>
      <c r="F42" s="93">
        <f t="shared" si="0"/>
        <v>15558700</v>
      </c>
      <c r="G42" s="132">
        <f>SUM('2. melléklet'!G42+'3. melléklet'!G42)</f>
        <v>15558700</v>
      </c>
      <c r="H42" s="132">
        <f>SUM('2. melléklet'!H42+'3. melléklet'!H42)</f>
        <v>0</v>
      </c>
      <c r="I42" s="132">
        <f>SUM('2. melléklet'!I42+'3. melléklet'!I42)</f>
        <v>0</v>
      </c>
      <c r="J42" s="132">
        <f>SUM('2. melléklet'!J42+'3. melléklet'!J42)</f>
        <v>15558700</v>
      </c>
      <c r="K42" s="132">
        <f>SUM('2. melléklet'!K42+'3. melléklet'!K42)</f>
        <v>15811100</v>
      </c>
      <c r="L42" s="132">
        <f>SUM('2. melléklet'!L42+'3. melléklet'!L42)</f>
        <v>0</v>
      </c>
      <c r="M42" s="132">
        <f>SUM('2. melléklet'!M42+'3. melléklet'!M42)</f>
        <v>0</v>
      </c>
      <c r="N42" s="132">
        <f>SUM('2. melléklet'!N42+'3. melléklet'!N42)</f>
        <v>15811100</v>
      </c>
      <c r="O42" s="132">
        <f>SUM('2. melléklet'!O42+'3. melléklet'!O42)</f>
        <v>15811100</v>
      </c>
      <c r="P42" s="132">
        <f>SUM('2. melléklet'!P42+'3. melléklet'!P42)</f>
        <v>0</v>
      </c>
      <c r="Q42" s="132">
        <f>SUM('2. melléklet'!Q42+'3. melléklet'!Q42)</f>
        <v>0</v>
      </c>
      <c r="R42" s="132">
        <f>SUM('2. melléklet'!R42+'3. melléklet'!R42)</f>
        <v>15811100</v>
      </c>
      <c r="S42" s="132">
        <f>SUM('2. melléklet'!S42+'3. melléklet'!S42)</f>
        <v>16367163</v>
      </c>
      <c r="T42" s="132">
        <f>SUM('2. melléklet'!T42+'3. melléklet'!T42)</f>
        <v>0</v>
      </c>
      <c r="U42" s="132">
        <f>SUM('2. melléklet'!U42+'3. melléklet'!U42)</f>
        <v>0</v>
      </c>
      <c r="V42" s="132">
        <f>SUM('2. melléklet'!V42+'3. melléklet'!V42)</f>
        <v>16367163</v>
      </c>
    </row>
    <row r="43" spans="1:22">
      <c r="A43" s="5" t="s">
        <v>144</v>
      </c>
      <c r="B43" s="29" t="s">
        <v>145</v>
      </c>
      <c r="C43" s="120">
        <f>'[1]1. melléklet'!C43+'[1]2. melléklet'!C43</f>
        <v>0</v>
      </c>
      <c r="D43" s="120">
        <f>'[1]1. melléklet'!D43+'[1]2. melléklet'!D43</f>
        <v>0</v>
      </c>
      <c r="E43" s="120">
        <f>'[1]1. melléklet'!E43+'[1]2. melléklet'!E43</f>
        <v>0</v>
      </c>
      <c r="F43" s="121">
        <f t="shared" si="0"/>
        <v>0</v>
      </c>
      <c r="G43" s="112">
        <f>SUM('2. melléklet'!G43+'3. melléklet'!G43)</f>
        <v>0</v>
      </c>
      <c r="H43" s="112">
        <f>SUM('2. melléklet'!H43+'3. melléklet'!H43)</f>
        <v>0</v>
      </c>
      <c r="I43" s="112">
        <f>SUM('2. melléklet'!I43+'3. melléklet'!I43)</f>
        <v>0</v>
      </c>
      <c r="J43" s="112">
        <f>SUM('2. melléklet'!J43+'3. melléklet'!J43)</f>
        <v>0</v>
      </c>
      <c r="K43" s="112">
        <f>SUM('2. melléklet'!K43+'3. melléklet'!K43)</f>
        <v>0</v>
      </c>
      <c r="L43" s="112">
        <f>SUM('2. melléklet'!L43+'3. melléklet'!L43)</f>
        <v>0</v>
      </c>
      <c r="M43" s="112">
        <f>SUM('2. melléklet'!M43+'3. melléklet'!M43)</f>
        <v>0</v>
      </c>
      <c r="N43" s="112">
        <f>SUM('2. melléklet'!N43+'3. melléklet'!N43)</f>
        <v>0</v>
      </c>
      <c r="O43" s="112">
        <f>SUM('2. melléklet'!O43+'3. melléklet'!O43)</f>
        <v>0</v>
      </c>
      <c r="P43" s="112">
        <f>SUM('2. melléklet'!P43+'3. melléklet'!P43)</f>
        <v>0</v>
      </c>
      <c r="Q43" s="112">
        <f>SUM('2. melléklet'!Q43+'3. melléklet'!Q43)</f>
        <v>0</v>
      </c>
      <c r="R43" s="112">
        <f>SUM('2. melléklet'!R43+'3. melléklet'!R43)</f>
        <v>0</v>
      </c>
      <c r="S43" s="112">
        <f>SUM('2. melléklet'!S43+'3. melléklet'!S43)</f>
        <v>0</v>
      </c>
      <c r="T43" s="112">
        <f>SUM('2. melléklet'!T43+'3. melléklet'!T43)</f>
        <v>0</v>
      </c>
      <c r="U43" s="112">
        <f>SUM('2. melléklet'!U43+'3. melléklet'!U43)</f>
        <v>0</v>
      </c>
      <c r="V43" s="112">
        <f>SUM('2. melléklet'!V43+'3. melléklet'!V43)</f>
        <v>0</v>
      </c>
    </row>
    <row r="44" spans="1:22">
      <c r="A44" s="5" t="s">
        <v>146</v>
      </c>
      <c r="B44" s="29" t="s">
        <v>147</v>
      </c>
      <c r="C44" s="120">
        <f>'[1]1. melléklet'!C44+'[1]2. melléklet'!C44</f>
        <v>0</v>
      </c>
      <c r="D44" s="120">
        <f>'[1]1. melléklet'!D44+'[1]2. melléklet'!D44</f>
        <v>0</v>
      </c>
      <c r="E44" s="120">
        <f>'[1]1. melléklet'!E44+'[1]2. melléklet'!E44</f>
        <v>0</v>
      </c>
      <c r="F44" s="121">
        <f t="shared" si="0"/>
        <v>0</v>
      </c>
      <c r="G44" s="112">
        <f>SUM('2. melléklet'!G44+'3. melléklet'!G44)</f>
        <v>0</v>
      </c>
      <c r="H44" s="112">
        <f>SUM('2. melléklet'!H44+'3. melléklet'!H44)</f>
        <v>0</v>
      </c>
      <c r="I44" s="112">
        <f>SUM('2. melléklet'!I44+'3. melléklet'!I44)</f>
        <v>0</v>
      </c>
      <c r="J44" s="112">
        <f>SUM('2. melléklet'!J44+'3. melléklet'!J44)</f>
        <v>0</v>
      </c>
      <c r="K44" s="112">
        <f>SUM('2. melléklet'!K44+'3. melléklet'!K44)</f>
        <v>0</v>
      </c>
      <c r="L44" s="112">
        <f>SUM('2. melléklet'!L44+'3. melléklet'!L44)</f>
        <v>0</v>
      </c>
      <c r="M44" s="112">
        <f>SUM('2. melléklet'!M44+'3. melléklet'!M44)</f>
        <v>0</v>
      </c>
      <c r="N44" s="112">
        <f>SUM('2. melléklet'!N44+'3. melléklet'!N44)</f>
        <v>0</v>
      </c>
      <c r="O44" s="112">
        <f>SUM('2. melléklet'!O44+'3. melléklet'!O44)</f>
        <v>77000</v>
      </c>
      <c r="P44" s="112">
        <f>SUM('2. melléklet'!P44+'3. melléklet'!P44)</f>
        <v>0</v>
      </c>
      <c r="Q44" s="112">
        <f>SUM('2. melléklet'!Q44+'3. melléklet'!Q44)</f>
        <v>0</v>
      </c>
      <c r="R44" s="112">
        <f>SUM('2. melléklet'!R44+'3. melléklet'!R44)</f>
        <v>77000</v>
      </c>
      <c r="S44" s="112">
        <f>SUM('2. melléklet'!S44+'3. melléklet'!S44)</f>
        <v>81016</v>
      </c>
      <c r="T44" s="112">
        <f>SUM('2. melléklet'!T44+'3. melléklet'!T44)</f>
        <v>0</v>
      </c>
      <c r="U44" s="112">
        <f>SUM('2. melléklet'!U44+'3. melléklet'!U44)</f>
        <v>0</v>
      </c>
      <c r="V44" s="112">
        <f>SUM('2. melléklet'!V44+'3. melléklet'!V44)</f>
        <v>81016</v>
      </c>
    </row>
    <row r="45" spans="1:22" s="92" customFormat="1">
      <c r="A45" s="7" t="s">
        <v>389</v>
      </c>
      <c r="B45" s="32" t="s">
        <v>148</v>
      </c>
      <c r="C45" s="93">
        <f>'[1]1. melléklet'!C45+'[1]2. melléklet'!C45</f>
        <v>0</v>
      </c>
      <c r="D45" s="93">
        <f>'[1]1. melléklet'!D45+'[1]2. melléklet'!D45</f>
        <v>0</v>
      </c>
      <c r="E45" s="120">
        <f>'[1]1. melléklet'!E45+'[1]2. melléklet'!E45</f>
        <v>0</v>
      </c>
      <c r="F45" s="93">
        <f t="shared" si="0"/>
        <v>0</v>
      </c>
      <c r="G45" s="112">
        <f>SUM('2. melléklet'!G45+'3. melléklet'!G45)</f>
        <v>0</v>
      </c>
      <c r="H45" s="112">
        <f>SUM('2. melléklet'!H45+'3. melléklet'!H45)</f>
        <v>0</v>
      </c>
      <c r="I45" s="112">
        <f>SUM('2. melléklet'!I45+'3. melléklet'!I45)</f>
        <v>0</v>
      </c>
      <c r="J45" s="112">
        <f>SUM('2. melléklet'!J45+'3. melléklet'!J45)</f>
        <v>0</v>
      </c>
      <c r="K45" s="112">
        <f>SUM('2. melléklet'!K45+'3. melléklet'!K45)</f>
        <v>0</v>
      </c>
      <c r="L45" s="112">
        <f>SUM('2. melléklet'!L45+'3. melléklet'!L45)</f>
        <v>0</v>
      </c>
      <c r="M45" s="112">
        <f>SUM('2. melléklet'!M45+'3. melléklet'!M45)</f>
        <v>0</v>
      </c>
      <c r="N45" s="112">
        <f>SUM('2. melléklet'!N45+'3. melléklet'!N45)</f>
        <v>0</v>
      </c>
      <c r="O45" s="112">
        <f>SUM('2. melléklet'!O45+'3. melléklet'!O45)</f>
        <v>77000</v>
      </c>
      <c r="P45" s="112">
        <f>SUM('2. melléklet'!P45+'3. melléklet'!P45)</f>
        <v>0</v>
      </c>
      <c r="Q45" s="112">
        <f>SUM('2. melléklet'!Q45+'3. melléklet'!Q45)</f>
        <v>0</v>
      </c>
      <c r="R45" s="112">
        <f>SUM('2. melléklet'!R45+'3. melléklet'!R45)</f>
        <v>77000</v>
      </c>
      <c r="S45" s="112">
        <f>SUM('2. melléklet'!S45+'3. melléklet'!S45)</f>
        <v>81016</v>
      </c>
      <c r="T45" s="112">
        <f>SUM('2. melléklet'!T45+'3. melléklet'!T45)</f>
        <v>0</v>
      </c>
      <c r="U45" s="112">
        <f>SUM('2. melléklet'!U45+'3. melléklet'!U45)</f>
        <v>0</v>
      </c>
      <c r="V45" s="112">
        <f>SUM('2. melléklet'!V45+'3. melléklet'!V45)</f>
        <v>81016</v>
      </c>
    </row>
    <row r="46" spans="1:22">
      <c r="A46" s="5" t="s">
        <v>149</v>
      </c>
      <c r="B46" s="29" t="s">
        <v>150</v>
      </c>
      <c r="C46" s="120">
        <f>'[1]1. melléklet'!C46+'[1]2. melléklet'!C46</f>
        <v>3435400</v>
      </c>
      <c r="D46" s="120">
        <f>'[1]1. melléklet'!D46+'[1]2. melléklet'!D46</f>
        <v>0</v>
      </c>
      <c r="E46" s="120">
        <f>'[1]1. melléklet'!E46+'[1]2. melléklet'!E46</f>
        <v>3000</v>
      </c>
      <c r="F46" s="121">
        <f t="shared" si="0"/>
        <v>3438400</v>
      </c>
      <c r="G46" s="112">
        <f>SUM('2. melléklet'!G46+'3. melléklet'!G46)</f>
        <v>4085050</v>
      </c>
      <c r="H46" s="112">
        <f>SUM('2. melléklet'!H46+'3. melléklet'!H46)</f>
        <v>0</v>
      </c>
      <c r="I46" s="112">
        <f>SUM('2. melléklet'!I46+'3. melléklet'!I46)</f>
        <v>3000</v>
      </c>
      <c r="J46" s="112">
        <f>SUM('2. melléklet'!J46+'3. melléklet'!J46)</f>
        <v>4088050</v>
      </c>
      <c r="K46" s="112">
        <f>SUM('2. melléklet'!K46+'3. melléklet'!K46)</f>
        <v>4082050</v>
      </c>
      <c r="L46" s="112">
        <f>SUM('2. melléklet'!L46+'3. melléklet'!L46)</f>
        <v>0</v>
      </c>
      <c r="M46" s="112">
        <f>SUM('2. melléklet'!M46+'3. melléklet'!M46)</f>
        <v>3000</v>
      </c>
      <c r="N46" s="112">
        <f>SUM('2. melléklet'!N46+'3. melléklet'!N46)</f>
        <v>4085050</v>
      </c>
      <c r="O46" s="112">
        <f>SUM('2. melléklet'!O46+'3. melléklet'!O46)</f>
        <v>4082050</v>
      </c>
      <c r="P46" s="112">
        <f>SUM('2. melléklet'!P46+'3. melléklet'!P46)</f>
        <v>0</v>
      </c>
      <c r="Q46" s="112">
        <f>SUM('2. melléklet'!Q46+'3. melléklet'!Q46)</f>
        <v>3000</v>
      </c>
      <c r="R46" s="112">
        <f>SUM('2. melléklet'!R46+'3. melléklet'!R46)</f>
        <v>4085050</v>
      </c>
      <c r="S46" s="112">
        <f>SUM('2. melléklet'!S46+'3. melléklet'!S46)</f>
        <v>4227991</v>
      </c>
      <c r="T46" s="112">
        <f>SUM('2. melléklet'!T46+'3. melléklet'!T46)</f>
        <v>0</v>
      </c>
      <c r="U46" s="112">
        <f>SUM('2. melléklet'!U46+'3. melléklet'!U46)</f>
        <v>3000</v>
      </c>
      <c r="V46" s="112">
        <f>SUM('2. melléklet'!V46+'3. melléklet'!V46)</f>
        <v>4230991</v>
      </c>
    </row>
    <row r="47" spans="1:22">
      <c r="A47" s="5" t="s">
        <v>151</v>
      </c>
      <c r="B47" s="29" t="s">
        <v>152</v>
      </c>
      <c r="C47" s="120">
        <f>'[1]1. melléklet'!C47+'[1]2. melléklet'!C47</f>
        <v>646650</v>
      </c>
      <c r="D47" s="120">
        <f>'[1]1. melléklet'!D47+'[1]2. melléklet'!D47</f>
        <v>0</v>
      </c>
      <c r="E47" s="120">
        <f>'[1]1. melléklet'!E47+'[1]2. melléklet'!E47</f>
        <v>0</v>
      </c>
      <c r="F47" s="121">
        <f t="shared" si="0"/>
        <v>646650</v>
      </c>
      <c r="G47" s="112">
        <f>SUM('2. melléklet'!G47+'3. melléklet'!G47)</f>
        <v>0</v>
      </c>
      <c r="H47" s="112">
        <f>SUM('2. melléklet'!H47+'3. melléklet'!H47)</f>
        <v>0</v>
      </c>
      <c r="I47" s="112">
        <f>SUM('2. melléklet'!I47+'3. melléklet'!I47)</f>
        <v>0</v>
      </c>
      <c r="J47" s="112">
        <f>SUM('2. melléklet'!J47+'3. melléklet'!J47)</f>
        <v>0</v>
      </c>
      <c r="K47" s="112">
        <f>SUM('2. melléklet'!K47+'3. melléklet'!K47)</f>
        <v>0</v>
      </c>
      <c r="L47" s="112">
        <f>SUM('2. melléklet'!L47+'3. melléklet'!L47)</f>
        <v>0</v>
      </c>
      <c r="M47" s="112">
        <f>SUM('2. melléklet'!M47+'3. melléklet'!M47)</f>
        <v>0</v>
      </c>
      <c r="N47" s="112">
        <f>SUM('2. melléklet'!N47+'3. melléklet'!N47)</f>
        <v>0</v>
      </c>
      <c r="O47" s="112">
        <f>SUM('2. melléklet'!O47+'3. melléklet'!O47)</f>
        <v>0</v>
      </c>
      <c r="P47" s="112">
        <f>SUM('2. melléklet'!P47+'3. melléklet'!P47)</f>
        <v>0</v>
      </c>
      <c r="Q47" s="112">
        <f>SUM('2. melléklet'!Q47+'3. melléklet'!Q47)</f>
        <v>0</v>
      </c>
      <c r="R47" s="112">
        <f>SUM('2. melléklet'!R47+'3. melléklet'!R47)</f>
        <v>0</v>
      </c>
      <c r="S47" s="112">
        <f>SUM('2. melléklet'!S47+'3. melléklet'!S47)</f>
        <v>0</v>
      </c>
      <c r="T47" s="112">
        <f>SUM('2. melléklet'!T47+'3. melléklet'!T47)</f>
        <v>0</v>
      </c>
      <c r="U47" s="112">
        <f>SUM('2. melléklet'!U47+'3. melléklet'!U47)</f>
        <v>0</v>
      </c>
      <c r="V47" s="112">
        <f>SUM('2. melléklet'!V47+'3. melléklet'!V47)</f>
        <v>0</v>
      </c>
    </row>
    <row r="48" spans="1:22">
      <c r="A48" s="5" t="s">
        <v>451</v>
      </c>
      <c r="B48" s="29" t="s">
        <v>153</v>
      </c>
      <c r="C48" s="120">
        <f>'[1]1. melléklet'!C48+'[1]2. melléklet'!C48</f>
        <v>0</v>
      </c>
      <c r="D48" s="120">
        <f>'[1]1. melléklet'!D48+'[1]2. melléklet'!D48</f>
        <v>0</v>
      </c>
      <c r="E48" s="120">
        <f>'[1]1. melléklet'!E48+'[1]2. melléklet'!E48</f>
        <v>0</v>
      </c>
      <c r="F48" s="121">
        <f t="shared" si="0"/>
        <v>0</v>
      </c>
      <c r="G48" s="112">
        <f>SUM('2. melléklet'!G48+'3. melléklet'!G48)</f>
        <v>0</v>
      </c>
      <c r="H48" s="112">
        <f>SUM('2. melléklet'!H48+'3. melléklet'!H48)</f>
        <v>0</v>
      </c>
      <c r="I48" s="112">
        <f>SUM('2. melléklet'!I48+'3. melléklet'!I48)</f>
        <v>0</v>
      </c>
      <c r="J48" s="112">
        <f>SUM('2. melléklet'!J48+'3. melléklet'!J48)</f>
        <v>0</v>
      </c>
      <c r="K48" s="112">
        <f>SUM('2. melléklet'!K48+'3. melléklet'!K48)</f>
        <v>0</v>
      </c>
      <c r="L48" s="112">
        <f>SUM('2. melléklet'!L48+'3. melléklet'!L48)</f>
        <v>0</v>
      </c>
      <c r="M48" s="112">
        <f>SUM('2. melléklet'!M48+'3. melléklet'!M48)</f>
        <v>0</v>
      </c>
      <c r="N48" s="112">
        <f>SUM('2. melléklet'!N48+'3. melléklet'!N48)</f>
        <v>0</v>
      </c>
      <c r="O48" s="112">
        <f>SUM('2. melléklet'!O48+'3. melléklet'!O48)</f>
        <v>0</v>
      </c>
      <c r="P48" s="112">
        <f>SUM('2. melléklet'!P48+'3. melléklet'!P48)</f>
        <v>0</v>
      </c>
      <c r="Q48" s="112">
        <f>SUM('2. melléklet'!Q48+'3. melléklet'!Q48)</f>
        <v>0</v>
      </c>
      <c r="R48" s="112">
        <f>SUM('2. melléklet'!R48+'3. melléklet'!R48)</f>
        <v>0</v>
      </c>
      <c r="S48" s="112">
        <f>SUM('2. melléklet'!S48+'3. melléklet'!S48)</f>
        <v>0</v>
      </c>
      <c r="T48" s="112">
        <f>SUM('2. melléklet'!T48+'3. melléklet'!T48)</f>
        <v>0</v>
      </c>
      <c r="U48" s="112">
        <f>SUM('2. melléklet'!U48+'3. melléklet'!U48)</f>
        <v>0</v>
      </c>
      <c r="V48" s="112">
        <f>SUM('2. melléklet'!V48+'3. melléklet'!V48)</f>
        <v>0</v>
      </c>
    </row>
    <row r="49" spans="1:22">
      <c r="A49" s="5" t="s">
        <v>452</v>
      </c>
      <c r="B49" s="29" t="s">
        <v>154</v>
      </c>
      <c r="C49" s="120">
        <f>'[1]1. melléklet'!C49+'[1]2. melléklet'!C49</f>
        <v>0</v>
      </c>
      <c r="D49" s="120">
        <f>'[1]1. melléklet'!D49+'[1]2. melléklet'!D49</f>
        <v>0</v>
      </c>
      <c r="E49" s="120">
        <f>'[1]1. melléklet'!E49+'[1]2. melléklet'!E49</f>
        <v>0</v>
      </c>
      <c r="F49" s="121">
        <f t="shared" si="0"/>
        <v>0</v>
      </c>
      <c r="G49" s="112">
        <f>SUM('2. melléklet'!G49+'3. melléklet'!G49)</f>
        <v>0</v>
      </c>
      <c r="H49" s="112">
        <f>SUM('2. melléklet'!H49+'3. melléklet'!H49)</f>
        <v>0</v>
      </c>
      <c r="I49" s="112">
        <f>SUM('2. melléklet'!I49+'3. melléklet'!I49)</f>
        <v>0</v>
      </c>
      <c r="J49" s="112">
        <f>SUM('2. melléklet'!J49+'3. melléklet'!J49)</f>
        <v>0</v>
      </c>
      <c r="K49" s="112">
        <f>SUM('2. melléklet'!K49+'3. melléklet'!K49)</f>
        <v>0</v>
      </c>
      <c r="L49" s="112">
        <f>SUM('2. melléklet'!L49+'3. melléklet'!L49)</f>
        <v>0</v>
      </c>
      <c r="M49" s="112">
        <f>SUM('2. melléklet'!M49+'3. melléklet'!M49)</f>
        <v>0</v>
      </c>
      <c r="N49" s="112">
        <f>SUM('2. melléklet'!N49+'3. melléklet'!N49)</f>
        <v>0</v>
      </c>
      <c r="O49" s="112">
        <f>SUM('2. melléklet'!O49+'3. melléklet'!O49)</f>
        <v>0</v>
      </c>
      <c r="P49" s="112">
        <f>SUM('2. melléklet'!P49+'3. melléklet'!P49)</f>
        <v>0</v>
      </c>
      <c r="Q49" s="112">
        <f>SUM('2. melléklet'!Q49+'3. melléklet'!Q49)</f>
        <v>0</v>
      </c>
      <c r="R49" s="112">
        <f>SUM('2. melléklet'!R49+'3. melléklet'!R49)</f>
        <v>0</v>
      </c>
      <c r="S49" s="112">
        <f>SUM('2. melléklet'!S49+'3. melléklet'!S49)</f>
        <v>0</v>
      </c>
      <c r="T49" s="112">
        <f>SUM('2. melléklet'!T49+'3. melléklet'!T49)</f>
        <v>0</v>
      </c>
      <c r="U49" s="112">
        <f>SUM('2. melléklet'!U49+'3. melléklet'!U49)</f>
        <v>0</v>
      </c>
      <c r="V49" s="112">
        <f>SUM('2. melléklet'!V49+'3. melléklet'!V49)</f>
        <v>0</v>
      </c>
    </row>
    <row r="50" spans="1:22">
      <c r="A50" s="5" t="s">
        <v>155</v>
      </c>
      <c r="B50" s="29" t="s">
        <v>156</v>
      </c>
      <c r="C50" s="112">
        <f>'[1]1. melléklet'!C50+'[1]2. melléklet'!C50</f>
        <v>506750</v>
      </c>
      <c r="D50" s="112">
        <f>'[1]1. melléklet'!D50+'[1]2. melléklet'!D50</f>
        <v>0</v>
      </c>
      <c r="E50" s="120">
        <f>'[1]1. melléklet'!E50+'[1]2. melléklet'!E50</f>
        <v>10000</v>
      </c>
      <c r="F50" s="121">
        <f t="shared" si="0"/>
        <v>516750</v>
      </c>
      <c r="G50" s="112">
        <f>SUM('2. melléklet'!G50+'3. melléklet'!G50)</f>
        <v>506750</v>
      </c>
      <c r="H50" s="112">
        <f>SUM('2. melléklet'!H50+'3. melléklet'!H50)</f>
        <v>0</v>
      </c>
      <c r="I50" s="112">
        <f>SUM('2. melléklet'!I50+'3. melléklet'!I50)</f>
        <v>10000</v>
      </c>
      <c r="J50" s="112">
        <f>SUM('2. melléklet'!J50+'3. melléklet'!J50)</f>
        <v>516750</v>
      </c>
      <c r="K50" s="112">
        <f>SUM('2. melléklet'!K50+'3. melléklet'!K50)</f>
        <v>507750</v>
      </c>
      <c r="L50" s="112">
        <f>SUM('2. melléklet'!L50+'3. melléklet'!L50)</f>
        <v>0</v>
      </c>
      <c r="M50" s="112">
        <f>SUM('2. melléklet'!M50+'3. melléklet'!M50)</f>
        <v>10000</v>
      </c>
      <c r="N50" s="112">
        <f>SUM('2. melléklet'!N50+'3. melléklet'!N50)</f>
        <v>517750</v>
      </c>
      <c r="O50" s="112">
        <f>SUM('2. melléklet'!O50+'3. melléklet'!O50)</f>
        <v>507750</v>
      </c>
      <c r="P50" s="112">
        <f>SUM('2. melléklet'!P50+'3. melléklet'!P50)</f>
        <v>0</v>
      </c>
      <c r="Q50" s="112">
        <f>SUM('2. melléklet'!Q50+'3. melléklet'!Q50)</f>
        <v>10000</v>
      </c>
      <c r="R50" s="112">
        <f>SUM('2. melléklet'!R50+'3. melléklet'!R50)</f>
        <v>517750</v>
      </c>
      <c r="S50" s="112">
        <f>SUM('2. melléklet'!S50+'3. melléklet'!S50)</f>
        <v>507750</v>
      </c>
      <c r="T50" s="112">
        <f>SUM('2. melléklet'!T50+'3. melléklet'!T50)</f>
        <v>0</v>
      </c>
      <c r="U50" s="112">
        <f>SUM('2. melléklet'!U50+'3. melléklet'!U50)</f>
        <v>10000</v>
      </c>
      <c r="V50" s="112">
        <f>SUM('2. melléklet'!V50+'3. melléklet'!V50)</f>
        <v>517750</v>
      </c>
    </row>
    <row r="51" spans="1:22" s="92" customFormat="1">
      <c r="A51" s="7" t="s">
        <v>390</v>
      </c>
      <c r="B51" s="32" t="s">
        <v>157</v>
      </c>
      <c r="C51" s="93">
        <f>'[1]1. melléklet'!C51+'[1]2. melléklet'!C51</f>
        <v>4588800</v>
      </c>
      <c r="D51" s="93">
        <f>'[1]1. melléklet'!D51+'[1]2. melléklet'!D51</f>
        <v>0</v>
      </c>
      <c r="E51" s="120">
        <f>'[1]1. melléklet'!E51+'[1]2. melléklet'!E51</f>
        <v>13000</v>
      </c>
      <c r="F51" s="93">
        <f t="shared" si="0"/>
        <v>4601800</v>
      </c>
      <c r="G51" s="132">
        <f>SUM('2. melléklet'!G51+'3. melléklet'!G51)</f>
        <v>4591800</v>
      </c>
      <c r="H51" s="132">
        <f>SUM('2. melléklet'!H51+'3. melléklet'!H51)</f>
        <v>0</v>
      </c>
      <c r="I51" s="132">
        <f>SUM('2. melléklet'!I51+'3. melléklet'!I51)</f>
        <v>13000</v>
      </c>
      <c r="J51" s="132">
        <f>SUM('2. melléklet'!J51+'3. melléklet'!J51)</f>
        <v>4604800</v>
      </c>
      <c r="K51" s="132">
        <f>SUM('2. melléklet'!K51+'3. melléklet'!K51)</f>
        <v>4589800</v>
      </c>
      <c r="L51" s="132">
        <f>SUM('2. melléklet'!L51+'3. melléklet'!L51)</f>
        <v>0</v>
      </c>
      <c r="M51" s="132">
        <f>SUM('2. melléklet'!M51+'3. melléklet'!M51)</f>
        <v>13000</v>
      </c>
      <c r="N51" s="132">
        <f>SUM('2. melléklet'!N51+'3. melléklet'!N51)</f>
        <v>4602800</v>
      </c>
      <c r="O51" s="132">
        <f>SUM('2. melléklet'!O51+'3. melléklet'!O51)</f>
        <v>4589800</v>
      </c>
      <c r="P51" s="132">
        <f>SUM('2. melléklet'!P51+'3. melléklet'!P51)</f>
        <v>0</v>
      </c>
      <c r="Q51" s="132">
        <f>SUM('2. melléklet'!Q51+'3. melléklet'!Q51)</f>
        <v>13000</v>
      </c>
      <c r="R51" s="132">
        <f>SUM('2. melléklet'!R51+'3. melléklet'!R51)</f>
        <v>4602800</v>
      </c>
      <c r="S51" s="132">
        <f>SUM('2. melléklet'!S51+'3. melléklet'!S51)</f>
        <v>4735741</v>
      </c>
      <c r="T51" s="132">
        <f>SUM('2. melléklet'!T51+'3. melléklet'!T51)</f>
        <v>0</v>
      </c>
      <c r="U51" s="132">
        <f>SUM('2. melléklet'!U51+'3. melléklet'!U51)</f>
        <v>13000</v>
      </c>
      <c r="V51" s="132">
        <f>SUM('2. melléklet'!V51+'3. melléklet'!V51)</f>
        <v>4748741</v>
      </c>
    </row>
    <row r="52" spans="1:22" s="92" customFormat="1" ht="15.75">
      <c r="A52" s="36" t="s">
        <v>391</v>
      </c>
      <c r="B52" s="48" t="s">
        <v>158</v>
      </c>
      <c r="C52" s="123">
        <f>'[1]1. melléklet'!C52+'[1]2. melléklet'!C52</f>
        <v>23532500</v>
      </c>
      <c r="D52" s="123">
        <f>'[1]1. melléklet'!D52+'[1]2. melléklet'!D52</f>
        <v>0</v>
      </c>
      <c r="E52" s="120">
        <f>'[1]1. melléklet'!E52+'[1]2. melléklet'!E52</f>
        <v>13000</v>
      </c>
      <c r="F52" s="93">
        <f t="shared" si="0"/>
        <v>23545500</v>
      </c>
      <c r="G52" s="133">
        <f>SUM('2. melléklet'!G52+'3. melléklet'!G52)</f>
        <v>23535500</v>
      </c>
      <c r="H52" s="133">
        <f>SUM('2. melléklet'!H52+'3. melléklet'!H52)</f>
        <v>0</v>
      </c>
      <c r="I52" s="133">
        <f>SUM('2. melléklet'!I52+'3. melléklet'!I52)</f>
        <v>13000</v>
      </c>
      <c r="J52" s="133">
        <f>SUM('2. melléklet'!J52+'3. melléklet'!J52)</f>
        <v>23548500</v>
      </c>
      <c r="K52" s="133">
        <f>SUM('2. melléklet'!K52+'3. melléklet'!K52)</f>
        <v>23837048</v>
      </c>
      <c r="L52" s="133">
        <f>SUM('2. melléklet'!L52+'3. melléklet'!L52)</f>
        <v>0</v>
      </c>
      <c r="M52" s="133">
        <f>SUM('2. melléklet'!M52+'3. melléklet'!M52)</f>
        <v>13000</v>
      </c>
      <c r="N52" s="133">
        <f>SUM('2. melléklet'!N52+'3. melléklet'!N52)</f>
        <v>23850048</v>
      </c>
      <c r="O52" s="133">
        <f>SUM('2. melléklet'!O52+'3. melléklet'!O52)</f>
        <v>23914048</v>
      </c>
      <c r="P52" s="133">
        <f>SUM('2. melléklet'!P52+'3. melléklet'!P52)</f>
        <v>0</v>
      </c>
      <c r="Q52" s="133">
        <f>SUM('2. melléklet'!Q52+'3. melléklet'!Q52)</f>
        <v>13000</v>
      </c>
      <c r="R52" s="133">
        <f>SUM('2. melléklet'!R52+'3. melléklet'!R52)</f>
        <v>23927048</v>
      </c>
      <c r="S52" s="133">
        <f>SUM('2. melléklet'!S52+'3. melléklet'!S52)</f>
        <v>24691485</v>
      </c>
      <c r="T52" s="133">
        <f>SUM('2. melléklet'!T52+'3. melléklet'!T52)</f>
        <v>0</v>
      </c>
      <c r="U52" s="133">
        <f>SUM('2. melléklet'!U52+'3. melléklet'!U52)</f>
        <v>13000</v>
      </c>
      <c r="V52" s="133">
        <f>SUM('2. melléklet'!V52+'3. melléklet'!V52)</f>
        <v>24704485</v>
      </c>
    </row>
    <row r="53" spans="1:22">
      <c r="A53" s="13" t="s">
        <v>159</v>
      </c>
      <c r="B53" s="29" t="s">
        <v>160</v>
      </c>
      <c r="C53" s="120">
        <f>'[1]1. melléklet'!C53+'[1]2. melléklet'!C53</f>
        <v>0</v>
      </c>
      <c r="D53" s="120">
        <f>'[1]1. melléklet'!D53+'[1]2. melléklet'!D53</f>
        <v>0</v>
      </c>
      <c r="E53" s="120">
        <f>'[1]1. melléklet'!E53+'[1]2. melléklet'!E53</f>
        <v>0</v>
      </c>
      <c r="F53" s="121">
        <f t="shared" si="0"/>
        <v>0</v>
      </c>
      <c r="G53" s="112">
        <f>SUM('2. melléklet'!G53+'3. melléklet'!G53)</f>
        <v>0</v>
      </c>
      <c r="H53" s="112">
        <f>SUM('2. melléklet'!H53+'3. melléklet'!H53)</f>
        <v>0</v>
      </c>
      <c r="I53" s="112">
        <f>SUM('2. melléklet'!I53+'3. melléklet'!I53)</f>
        <v>0</v>
      </c>
      <c r="J53" s="112">
        <f>SUM('2. melléklet'!J53+'3. melléklet'!J53)</f>
        <v>0</v>
      </c>
      <c r="K53" s="112">
        <f>SUM('2. melléklet'!K53+'3. melléklet'!K53)</f>
        <v>0</v>
      </c>
      <c r="L53" s="112">
        <f>SUM('2. melléklet'!L53+'3. melléklet'!L53)</f>
        <v>0</v>
      </c>
      <c r="M53" s="112">
        <f>SUM('2. melléklet'!M53+'3. melléklet'!M53)</f>
        <v>0</v>
      </c>
      <c r="N53" s="112">
        <f>SUM('2. melléklet'!N53+'3. melléklet'!N53)</f>
        <v>0</v>
      </c>
      <c r="O53" s="112">
        <f>SUM('2. melléklet'!O53+'3. melléklet'!O53)</f>
        <v>0</v>
      </c>
      <c r="P53" s="112">
        <f>SUM('2. melléklet'!P53+'3. melléklet'!P53)</f>
        <v>0</v>
      </c>
      <c r="Q53" s="112">
        <f>SUM('2. melléklet'!Q53+'3. melléklet'!Q53)</f>
        <v>0</v>
      </c>
      <c r="R53" s="112">
        <f>SUM('2. melléklet'!R53+'3. melléklet'!R53)</f>
        <v>0</v>
      </c>
      <c r="S53" s="112">
        <f>SUM('2. melléklet'!S53+'3. melléklet'!S53)</f>
        <v>0</v>
      </c>
      <c r="T53" s="112">
        <f>SUM('2. melléklet'!T53+'3. melléklet'!T53)</f>
        <v>0</v>
      </c>
      <c r="U53" s="112">
        <f>SUM('2. melléklet'!U53+'3. melléklet'!U53)</f>
        <v>0</v>
      </c>
      <c r="V53" s="112">
        <f>SUM('2. melléklet'!V53+'3. melléklet'!V53)</f>
        <v>0</v>
      </c>
    </row>
    <row r="54" spans="1:22">
      <c r="A54" s="13" t="s">
        <v>392</v>
      </c>
      <c r="B54" s="29" t="s">
        <v>161</v>
      </c>
      <c r="C54" s="120">
        <f>'[1]1. melléklet'!C54+'[1]2. melléklet'!C54</f>
        <v>87000</v>
      </c>
      <c r="D54" s="120">
        <f>'[1]1. melléklet'!D54+'[1]2. melléklet'!D54</f>
        <v>0</v>
      </c>
      <c r="E54" s="120">
        <f>'[1]1. melléklet'!E54+'[1]2. melléklet'!E54</f>
        <v>0</v>
      </c>
      <c r="F54" s="121">
        <f t="shared" si="0"/>
        <v>87000</v>
      </c>
      <c r="G54" s="112">
        <f>SUM('2. melléklet'!G54+'3. melléklet'!G54)</f>
        <v>87000</v>
      </c>
      <c r="H54" s="112">
        <f>SUM('2. melléklet'!H54+'3. melléklet'!H54)</f>
        <v>0</v>
      </c>
      <c r="I54" s="112">
        <f>SUM('2. melléklet'!I54+'3. melléklet'!I54)</f>
        <v>0</v>
      </c>
      <c r="J54" s="112">
        <f>SUM('2. melléklet'!J54+'3. melléklet'!J54)</f>
        <v>87000</v>
      </c>
      <c r="K54" s="112">
        <f>SUM('2. melléklet'!K54+'3. melléklet'!K54)</f>
        <v>87000</v>
      </c>
      <c r="L54" s="112">
        <f>SUM('2. melléklet'!L54+'3. melléklet'!L54)</f>
        <v>0</v>
      </c>
      <c r="M54" s="112">
        <f>SUM('2. melléklet'!M54+'3. melléklet'!M54)</f>
        <v>0</v>
      </c>
      <c r="N54" s="112">
        <f>SUM('2. melléklet'!N54+'3. melléklet'!N54)</f>
        <v>87000</v>
      </c>
      <c r="O54" s="112">
        <f>SUM('2. melléklet'!O54+'3. melléklet'!O54)</f>
        <v>87000</v>
      </c>
      <c r="P54" s="112">
        <f>SUM('2. melléklet'!P54+'3. melléklet'!P54)</f>
        <v>0</v>
      </c>
      <c r="Q54" s="112">
        <f>SUM('2. melléklet'!Q54+'3. melléklet'!Q54)</f>
        <v>0</v>
      </c>
      <c r="R54" s="112">
        <f>SUM('2. melléklet'!R54+'3. melléklet'!R54)</f>
        <v>87000</v>
      </c>
      <c r="S54" s="112">
        <f>SUM('2. melléklet'!S54+'3. melléklet'!S54)</f>
        <v>87000</v>
      </c>
      <c r="T54" s="112">
        <f>SUM('2. melléklet'!T54+'3. melléklet'!T54)</f>
        <v>0</v>
      </c>
      <c r="U54" s="112">
        <f>SUM('2. melléklet'!U54+'3. melléklet'!U54)</f>
        <v>0</v>
      </c>
      <c r="V54" s="112">
        <f>SUM('2. melléklet'!V54+'3. melléklet'!V54)</f>
        <v>87000</v>
      </c>
    </row>
    <row r="55" spans="1:22">
      <c r="A55" s="17" t="s">
        <v>453</v>
      </c>
      <c r="B55" s="29" t="s">
        <v>162</v>
      </c>
      <c r="C55" s="120">
        <f>'[1]1. melléklet'!C55+'[1]2. melléklet'!C55</f>
        <v>0</v>
      </c>
      <c r="D55" s="120">
        <f>'[1]1. melléklet'!D55+'[1]2. melléklet'!D55</f>
        <v>0</v>
      </c>
      <c r="E55" s="120">
        <f>'[1]1. melléklet'!E55+'[1]2. melléklet'!E55</f>
        <v>0</v>
      </c>
      <c r="F55" s="121">
        <f t="shared" si="0"/>
        <v>0</v>
      </c>
      <c r="G55" s="112">
        <f>SUM('2. melléklet'!G55+'3. melléklet'!G55)</f>
        <v>0</v>
      </c>
      <c r="H55" s="112">
        <f>SUM('2. melléklet'!H55+'3. melléklet'!H55)</f>
        <v>0</v>
      </c>
      <c r="I55" s="112">
        <f>SUM('2. melléklet'!I55+'3. melléklet'!I55)</f>
        <v>0</v>
      </c>
      <c r="J55" s="112">
        <f>SUM('2. melléklet'!J55+'3. melléklet'!J55)</f>
        <v>0</v>
      </c>
      <c r="K55" s="112">
        <f>SUM('2. melléklet'!K55+'3. melléklet'!K55)</f>
        <v>0</v>
      </c>
      <c r="L55" s="112">
        <f>SUM('2. melléklet'!L55+'3. melléklet'!L55)</f>
        <v>0</v>
      </c>
      <c r="M55" s="112">
        <f>SUM('2. melléklet'!M55+'3. melléklet'!M55)</f>
        <v>0</v>
      </c>
      <c r="N55" s="112">
        <f>SUM('2. melléklet'!N55+'3. melléklet'!N55)</f>
        <v>0</v>
      </c>
      <c r="O55" s="112">
        <f>SUM('2. melléklet'!O55+'3. melléklet'!O55)</f>
        <v>0</v>
      </c>
      <c r="P55" s="112">
        <f>SUM('2. melléklet'!P55+'3. melléklet'!P55)</f>
        <v>0</v>
      </c>
      <c r="Q55" s="112">
        <f>SUM('2. melléklet'!Q55+'3. melléklet'!Q55)</f>
        <v>0</v>
      </c>
      <c r="R55" s="112">
        <f>SUM('2. melléklet'!R55+'3. melléklet'!R55)</f>
        <v>0</v>
      </c>
      <c r="S55" s="112">
        <f>SUM('2. melléklet'!S55+'3. melléklet'!S55)</f>
        <v>0</v>
      </c>
      <c r="T55" s="112">
        <f>SUM('2. melléklet'!T55+'3. melléklet'!T55)</f>
        <v>0</v>
      </c>
      <c r="U55" s="112">
        <f>SUM('2. melléklet'!U55+'3. melléklet'!U55)</f>
        <v>0</v>
      </c>
      <c r="V55" s="112">
        <f>SUM('2. melléklet'!V55+'3. melléklet'!V55)</f>
        <v>0</v>
      </c>
    </row>
    <row r="56" spans="1:22">
      <c r="A56" s="17" t="s">
        <v>454</v>
      </c>
      <c r="B56" s="29" t="s">
        <v>163</v>
      </c>
      <c r="C56" s="120">
        <f>'[1]1. melléklet'!C56+'[1]2. melléklet'!C56</f>
        <v>0</v>
      </c>
      <c r="D56" s="120">
        <f>'[1]1. melléklet'!D56+'[1]2. melléklet'!D56</f>
        <v>0</v>
      </c>
      <c r="E56" s="120">
        <f>'[1]1. melléklet'!E56+'[1]2. melléklet'!E56</f>
        <v>0</v>
      </c>
      <c r="F56" s="121">
        <f t="shared" si="0"/>
        <v>0</v>
      </c>
      <c r="G56" s="112">
        <f>SUM('2. melléklet'!G56+'3. melléklet'!G56)</f>
        <v>0</v>
      </c>
      <c r="H56" s="112">
        <f>SUM('2. melléklet'!H56+'3. melléklet'!H56)</f>
        <v>0</v>
      </c>
      <c r="I56" s="112">
        <f>SUM('2. melléklet'!I56+'3. melléklet'!I56)</f>
        <v>0</v>
      </c>
      <c r="J56" s="112">
        <f>SUM('2. melléklet'!J56+'3. melléklet'!J56)</f>
        <v>0</v>
      </c>
      <c r="K56" s="112">
        <f>SUM('2. melléklet'!K56+'3. melléklet'!K56)</f>
        <v>0</v>
      </c>
      <c r="L56" s="112">
        <f>SUM('2. melléklet'!L56+'3. melléklet'!L56)</f>
        <v>0</v>
      </c>
      <c r="M56" s="112">
        <f>SUM('2. melléklet'!M56+'3. melléklet'!M56)</f>
        <v>0</v>
      </c>
      <c r="N56" s="112">
        <f>SUM('2. melléklet'!N56+'3. melléklet'!N56)</f>
        <v>0</v>
      </c>
      <c r="O56" s="112">
        <f>SUM('2. melléklet'!O56+'3. melléklet'!O56)</f>
        <v>0</v>
      </c>
      <c r="P56" s="112">
        <f>SUM('2. melléklet'!P56+'3. melléklet'!P56)</f>
        <v>0</v>
      </c>
      <c r="Q56" s="112">
        <f>SUM('2. melléklet'!Q56+'3. melléklet'!Q56)</f>
        <v>0</v>
      </c>
      <c r="R56" s="112">
        <f>SUM('2. melléklet'!R56+'3. melléklet'!R56)</f>
        <v>0</v>
      </c>
      <c r="S56" s="112">
        <f>SUM('2. melléklet'!S56+'3. melléklet'!S56)</f>
        <v>0</v>
      </c>
      <c r="T56" s="112">
        <f>SUM('2. melléklet'!T56+'3. melléklet'!T56)</f>
        <v>0</v>
      </c>
      <c r="U56" s="112">
        <f>SUM('2. melléklet'!U56+'3. melléklet'!U56)</f>
        <v>0</v>
      </c>
      <c r="V56" s="112">
        <f>SUM('2. melléklet'!V56+'3. melléklet'!V56)</f>
        <v>0</v>
      </c>
    </row>
    <row r="57" spans="1:22">
      <c r="A57" s="17" t="s">
        <v>455</v>
      </c>
      <c r="B57" s="29" t="s">
        <v>164</v>
      </c>
      <c r="C57" s="120">
        <f>'[1]1. melléklet'!C57+'[1]2. melléklet'!C57</f>
        <v>0</v>
      </c>
      <c r="D57" s="120">
        <f>'[1]1. melléklet'!D57+'[1]2. melléklet'!D57</f>
        <v>0</v>
      </c>
      <c r="E57" s="120">
        <f>'[1]1. melléklet'!E57+'[1]2. melléklet'!E57</f>
        <v>0</v>
      </c>
      <c r="F57" s="121">
        <f t="shared" si="0"/>
        <v>0</v>
      </c>
      <c r="G57" s="112">
        <f>SUM('2. melléklet'!G57+'3. melléklet'!G57)</f>
        <v>0</v>
      </c>
      <c r="H57" s="112">
        <f>SUM('2. melléklet'!H57+'3. melléklet'!H57)</f>
        <v>0</v>
      </c>
      <c r="I57" s="112">
        <f>SUM('2. melléklet'!I57+'3. melléklet'!I57)</f>
        <v>0</v>
      </c>
      <c r="J57" s="112">
        <f>SUM('2. melléklet'!J57+'3. melléklet'!J57)</f>
        <v>0</v>
      </c>
      <c r="K57" s="112">
        <f>SUM('2. melléklet'!K57+'3. melléklet'!K57)</f>
        <v>0</v>
      </c>
      <c r="L57" s="112">
        <f>SUM('2. melléklet'!L57+'3. melléklet'!L57)</f>
        <v>0</v>
      </c>
      <c r="M57" s="112">
        <f>SUM('2. melléklet'!M57+'3. melléklet'!M57)</f>
        <v>0</v>
      </c>
      <c r="N57" s="112">
        <f>SUM('2. melléklet'!N57+'3. melléklet'!N57)</f>
        <v>0</v>
      </c>
      <c r="O57" s="112">
        <f>SUM('2. melléklet'!O57+'3. melléklet'!O57)</f>
        <v>0</v>
      </c>
      <c r="P57" s="112">
        <f>SUM('2. melléklet'!P57+'3. melléklet'!P57)</f>
        <v>0</v>
      </c>
      <c r="Q57" s="112">
        <f>SUM('2. melléklet'!Q57+'3. melléklet'!Q57)</f>
        <v>0</v>
      </c>
      <c r="R57" s="112">
        <f>SUM('2. melléklet'!R57+'3. melléklet'!R57)</f>
        <v>0</v>
      </c>
      <c r="S57" s="112">
        <f>SUM('2. melléklet'!S57+'3. melléklet'!S57)</f>
        <v>0</v>
      </c>
      <c r="T57" s="112">
        <f>SUM('2. melléklet'!T57+'3. melléklet'!T57)</f>
        <v>0</v>
      </c>
      <c r="U57" s="112">
        <f>SUM('2. melléklet'!U57+'3. melléklet'!U57)</f>
        <v>0</v>
      </c>
      <c r="V57" s="112">
        <f>SUM('2. melléklet'!V57+'3. melléklet'!V57)</f>
        <v>0</v>
      </c>
    </row>
    <row r="58" spans="1:22">
      <c r="A58" s="13" t="s">
        <v>456</v>
      </c>
      <c r="B58" s="29" t="s">
        <v>165</v>
      </c>
      <c r="C58" s="120">
        <f>'[1]1. melléklet'!C58+'[1]2. melléklet'!C58</f>
        <v>0</v>
      </c>
      <c r="D58" s="120">
        <f>'[1]1. melléklet'!D58+'[1]2. melléklet'!D58</f>
        <v>0</v>
      </c>
      <c r="E58" s="120">
        <f>'[1]1. melléklet'!E58+'[1]2. melléklet'!E58</f>
        <v>0</v>
      </c>
      <c r="F58" s="121">
        <f t="shared" si="0"/>
        <v>0</v>
      </c>
      <c r="G58" s="112">
        <f>SUM('2. melléklet'!G58+'3. melléklet'!G58)</f>
        <v>0</v>
      </c>
      <c r="H58" s="112">
        <f>SUM('2. melléklet'!H58+'3. melléklet'!H58)</f>
        <v>0</v>
      </c>
      <c r="I58" s="112">
        <f>SUM('2. melléklet'!I58+'3. melléklet'!I58)</f>
        <v>0</v>
      </c>
      <c r="J58" s="112">
        <f>SUM('2. melléklet'!J58+'3. melléklet'!J58)</f>
        <v>0</v>
      </c>
      <c r="K58" s="112">
        <f>SUM('2. melléklet'!K58+'3. melléklet'!K58)</f>
        <v>0</v>
      </c>
      <c r="L58" s="112">
        <f>SUM('2. melléklet'!L58+'3. melléklet'!L58)</f>
        <v>0</v>
      </c>
      <c r="M58" s="112">
        <f>SUM('2. melléklet'!M58+'3. melléklet'!M58)</f>
        <v>0</v>
      </c>
      <c r="N58" s="112">
        <f>SUM('2. melléklet'!N58+'3. melléklet'!N58)</f>
        <v>0</v>
      </c>
      <c r="O58" s="112">
        <f>SUM('2. melléklet'!O58+'3. melléklet'!O58)</f>
        <v>0</v>
      </c>
      <c r="P58" s="112">
        <f>SUM('2. melléklet'!P58+'3. melléklet'!P58)</f>
        <v>0</v>
      </c>
      <c r="Q58" s="112">
        <f>SUM('2. melléklet'!Q58+'3. melléklet'!Q58)</f>
        <v>0</v>
      </c>
      <c r="R58" s="112">
        <f>SUM('2. melléklet'!R58+'3. melléklet'!R58)</f>
        <v>0</v>
      </c>
      <c r="S58" s="112">
        <f>SUM('2. melléklet'!S58+'3. melléklet'!S58)</f>
        <v>0</v>
      </c>
      <c r="T58" s="112">
        <f>SUM('2. melléklet'!T58+'3. melléklet'!T58)</f>
        <v>0</v>
      </c>
      <c r="U58" s="112">
        <f>SUM('2. melléklet'!U58+'3. melléklet'!U58)</f>
        <v>0</v>
      </c>
      <c r="V58" s="112">
        <f>SUM('2. melléklet'!V58+'3. melléklet'!V58)</f>
        <v>0</v>
      </c>
    </row>
    <row r="59" spans="1:22">
      <c r="A59" s="13" t="s">
        <v>457</v>
      </c>
      <c r="B59" s="29" t="s">
        <v>166</v>
      </c>
      <c r="C59" s="120">
        <f>'[1]1. melléklet'!C59+'[1]2. melléklet'!C59</f>
        <v>640000</v>
      </c>
      <c r="D59" s="120">
        <f>'[1]1. melléklet'!D59+'[1]2. melléklet'!D59</f>
        <v>0</v>
      </c>
      <c r="E59" s="120">
        <f>'[1]1. melléklet'!E59+'[1]2. melléklet'!E59</f>
        <v>0</v>
      </c>
      <c r="F59" s="121">
        <f t="shared" si="0"/>
        <v>640000</v>
      </c>
      <c r="G59" s="112">
        <f>SUM('2. melléklet'!G59+'3. melléklet'!G59)</f>
        <v>640000</v>
      </c>
      <c r="H59" s="112">
        <f>SUM('2. melléklet'!H59+'3. melléklet'!H59)</f>
        <v>0</v>
      </c>
      <c r="I59" s="112">
        <f>SUM('2. melléklet'!I59+'3. melléklet'!I59)</f>
        <v>0</v>
      </c>
      <c r="J59" s="112">
        <f>SUM('2. melléklet'!J59+'3. melléklet'!J59)</f>
        <v>640000</v>
      </c>
      <c r="K59" s="112">
        <f>SUM('2. melléklet'!K59+'3. melléklet'!K59)</f>
        <v>0</v>
      </c>
      <c r="L59" s="112">
        <f>SUM('2. melléklet'!L59+'3. melléklet'!L59)</f>
        <v>0</v>
      </c>
      <c r="M59" s="112">
        <f>SUM('2. melléklet'!M59+'3. melléklet'!M59)</f>
        <v>0</v>
      </c>
      <c r="N59" s="112">
        <f>SUM('2. melléklet'!N59+'3. melléklet'!N59)</f>
        <v>0</v>
      </c>
      <c r="O59" s="112">
        <f>SUM('2. melléklet'!O59+'3. melléklet'!O59)</f>
        <v>0</v>
      </c>
      <c r="P59" s="112">
        <f>SUM('2. melléklet'!P59+'3. melléklet'!P59)</f>
        <v>0</v>
      </c>
      <c r="Q59" s="112">
        <f>SUM('2. melléklet'!Q59+'3. melléklet'!Q59)</f>
        <v>0</v>
      </c>
      <c r="R59" s="112">
        <f>SUM('2. melléklet'!R59+'3. melléklet'!R59)</f>
        <v>0</v>
      </c>
      <c r="S59" s="112">
        <f>SUM('2. melléklet'!S59+'3. melléklet'!S59)</f>
        <v>0</v>
      </c>
      <c r="T59" s="112">
        <f>SUM('2. melléklet'!T59+'3. melléklet'!T59)</f>
        <v>0</v>
      </c>
      <c r="U59" s="112">
        <f>SUM('2. melléklet'!U59+'3. melléklet'!U59)</f>
        <v>0</v>
      </c>
      <c r="V59" s="112">
        <f>SUM('2. melléklet'!V59+'3. melléklet'!V59)</f>
        <v>0</v>
      </c>
    </row>
    <row r="60" spans="1:22">
      <c r="A60" s="13" t="s">
        <v>458</v>
      </c>
      <c r="B60" s="29" t="s">
        <v>167</v>
      </c>
      <c r="C60" s="120">
        <f>'[1]1. melléklet'!C60+'[1]2. melléklet'!C60</f>
        <v>4627000</v>
      </c>
      <c r="D60" s="120">
        <f>'[1]1. melléklet'!D60+'[1]2. melléklet'!D60</f>
        <v>0</v>
      </c>
      <c r="E60" s="120">
        <f>'[1]1. melléklet'!E60+'[1]2. melléklet'!E60</f>
        <v>0</v>
      </c>
      <c r="F60" s="121">
        <f t="shared" si="0"/>
        <v>4627000</v>
      </c>
      <c r="G60" s="112">
        <f>SUM('2. melléklet'!G60+'3. melléklet'!G60)</f>
        <v>4627000</v>
      </c>
      <c r="H60" s="112">
        <f>SUM('2. melléklet'!H60+'3. melléklet'!H60)</f>
        <v>0</v>
      </c>
      <c r="I60" s="112">
        <f>SUM('2. melléklet'!I60+'3. melléklet'!I60)</f>
        <v>0</v>
      </c>
      <c r="J60" s="112">
        <f>SUM('2. melléklet'!J60+'3. melléklet'!J60)</f>
        <v>4627000</v>
      </c>
      <c r="K60" s="112">
        <f>SUM('2. melléklet'!K60+'3. melléklet'!K60)</f>
        <v>4627000</v>
      </c>
      <c r="L60" s="112">
        <f>SUM('2. melléklet'!L60+'3. melléklet'!L60)</f>
        <v>0</v>
      </c>
      <c r="M60" s="112">
        <f>SUM('2. melléklet'!M60+'3. melléklet'!M60)</f>
        <v>0</v>
      </c>
      <c r="N60" s="112">
        <f>SUM('2. melléklet'!N60+'3. melléklet'!N60)</f>
        <v>4627000</v>
      </c>
      <c r="O60" s="112">
        <f>SUM('2. melléklet'!O60+'3. melléklet'!O60)</f>
        <v>4627000</v>
      </c>
      <c r="P60" s="112">
        <f>SUM('2. melléklet'!P60+'3. melléklet'!P60)</f>
        <v>0</v>
      </c>
      <c r="Q60" s="112">
        <f>SUM('2. melléklet'!Q60+'3. melléklet'!Q60)</f>
        <v>0</v>
      </c>
      <c r="R60" s="112">
        <f>SUM('2. melléklet'!R60+'3. melléklet'!R60)</f>
        <v>4627000</v>
      </c>
      <c r="S60" s="112">
        <f>SUM('2. melléklet'!S60+'3. melléklet'!S60)</f>
        <v>4627000</v>
      </c>
      <c r="T60" s="112">
        <f>SUM('2. melléklet'!T60+'3. melléklet'!T60)</f>
        <v>0</v>
      </c>
      <c r="U60" s="112">
        <f>SUM('2. melléklet'!U60+'3. melléklet'!U60)</f>
        <v>0</v>
      </c>
      <c r="V60" s="112">
        <f>SUM('2. melléklet'!V60+'3. melléklet'!V60)</f>
        <v>4627000</v>
      </c>
    </row>
    <row r="61" spans="1:22" s="92" customFormat="1" ht="15.75">
      <c r="A61" s="45" t="s">
        <v>420</v>
      </c>
      <c r="B61" s="48" t="s">
        <v>168</v>
      </c>
      <c r="C61" s="123">
        <f>'[1]1. melléklet'!C61+'[1]2. melléklet'!C61</f>
        <v>5354000</v>
      </c>
      <c r="D61" s="123">
        <f>'[1]1. melléklet'!D61+'[1]2. melléklet'!D61</f>
        <v>0</v>
      </c>
      <c r="E61" s="120">
        <f>'[1]1. melléklet'!E61+'[1]2. melléklet'!E61</f>
        <v>0</v>
      </c>
      <c r="F61" s="123">
        <f t="shared" si="0"/>
        <v>5354000</v>
      </c>
      <c r="G61" s="133">
        <f>SUM('2. melléklet'!G61+'3. melléklet'!G61)</f>
        <v>5354000</v>
      </c>
      <c r="H61" s="133">
        <f>SUM('2. melléklet'!H61+'3. melléklet'!H61)</f>
        <v>0</v>
      </c>
      <c r="I61" s="133">
        <f>SUM('2. melléklet'!I61+'3. melléklet'!I61)</f>
        <v>0</v>
      </c>
      <c r="J61" s="133">
        <f>SUM('2. melléklet'!J61+'3. melléklet'!J61)</f>
        <v>5354000</v>
      </c>
      <c r="K61" s="133">
        <f>SUM('2. melléklet'!K61+'3. melléklet'!K61)</f>
        <v>4714000</v>
      </c>
      <c r="L61" s="133">
        <f>SUM('2. melléklet'!L61+'3. melléklet'!L61)</f>
        <v>0</v>
      </c>
      <c r="M61" s="133">
        <f>SUM('2. melléklet'!M61+'3. melléklet'!M61)</f>
        <v>0</v>
      </c>
      <c r="N61" s="133">
        <f>SUM('2. melléklet'!N61+'3. melléklet'!N61)</f>
        <v>4714000</v>
      </c>
      <c r="O61" s="133">
        <f>SUM('2. melléklet'!O61+'3. melléklet'!O61)</f>
        <v>4714000</v>
      </c>
      <c r="P61" s="133">
        <f>SUM('2. melléklet'!P61+'3. melléklet'!P61)</f>
        <v>0</v>
      </c>
      <c r="Q61" s="133">
        <f>SUM('2. melléklet'!Q61+'3. melléklet'!Q61)</f>
        <v>0</v>
      </c>
      <c r="R61" s="133">
        <f>SUM('2. melléklet'!R61+'3. melléklet'!R61)</f>
        <v>4714000</v>
      </c>
      <c r="S61" s="133">
        <f>SUM('2. melléklet'!S61+'3. melléklet'!S61)</f>
        <v>4714000</v>
      </c>
      <c r="T61" s="133">
        <f>SUM('2. melléklet'!T61+'3. melléklet'!T61)</f>
        <v>0</v>
      </c>
      <c r="U61" s="133">
        <f>SUM('2. melléklet'!U61+'3. melléklet'!U61)</f>
        <v>0</v>
      </c>
      <c r="V61" s="133">
        <f>SUM('2. melléklet'!V61+'3. melléklet'!V61)</f>
        <v>4714000</v>
      </c>
    </row>
    <row r="62" spans="1:22">
      <c r="A62" s="12" t="s">
        <v>459</v>
      </c>
      <c r="B62" s="29" t="s">
        <v>169</v>
      </c>
      <c r="C62" s="120">
        <f>'[1]1. melléklet'!C62+'[1]2. melléklet'!C62</f>
        <v>0</v>
      </c>
      <c r="D62" s="120">
        <f>'[1]1. melléklet'!D62+'[1]2. melléklet'!D62</f>
        <v>0</v>
      </c>
      <c r="E62" s="120">
        <f>'[1]1. melléklet'!E62+'[1]2. melléklet'!E62</f>
        <v>0</v>
      </c>
      <c r="F62" s="121">
        <f t="shared" si="0"/>
        <v>0</v>
      </c>
      <c r="G62" s="112">
        <f>SUM('2. melléklet'!G62+'3. melléklet'!G62)</f>
        <v>0</v>
      </c>
      <c r="H62" s="112">
        <f>SUM('2. melléklet'!H62+'3. melléklet'!H62)</f>
        <v>0</v>
      </c>
      <c r="I62" s="112">
        <f>SUM('2. melléklet'!I62+'3. melléklet'!I62)</f>
        <v>0</v>
      </c>
      <c r="J62" s="112">
        <f>SUM('2. melléklet'!J62+'3. melléklet'!J62)</f>
        <v>0</v>
      </c>
      <c r="K62" s="112">
        <f>SUM('2. melléklet'!K62+'3. melléklet'!K62)</f>
        <v>0</v>
      </c>
      <c r="L62" s="112">
        <f>SUM('2. melléklet'!L62+'3. melléklet'!L62)</f>
        <v>0</v>
      </c>
      <c r="M62" s="112">
        <f>SUM('2. melléklet'!M62+'3. melléklet'!M62)</f>
        <v>0</v>
      </c>
      <c r="N62" s="112">
        <f>SUM('2. melléklet'!N62+'3. melléklet'!N62)</f>
        <v>0</v>
      </c>
      <c r="O62" s="112">
        <f>SUM('2. melléklet'!O62+'3. melléklet'!O62)</f>
        <v>0</v>
      </c>
      <c r="P62" s="112">
        <f>SUM('2. melléklet'!P62+'3. melléklet'!P62)</f>
        <v>0</v>
      </c>
      <c r="Q62" s="112">
        <f>SUM('2. melléklet'!Q62+'3. melléklet'!Q62)</f>
        <v>0</v>
      </c>
      <c r="R62" s="112">
        <f>SUM('2. melléklet'!R62+'3. melléklet'!R62)</f>
        <v>0</v>
      </c>
      <c r="S62" s="112">
        <f>SUM('2. melléklet'!S62+'3. melléklet'!S62)</f>
        <v>0</v>
      </c>
      <c r="T62" s="112">
        <f>SUM('2. melléklet'!T62+'3. melléklet'!T62)</f>
        <v>0</v>
      </c>
      <c r="U62" s="112">
        <f>SUM('2. melléklet'!U62+'3. melléklet'!U62)</f>
        <v>0</v>
      </c>
      <c r="V62" s="112">
        <f>SUM('2. melléklet'!V62+'3. melléklet'!V62)</f>
        <v>0</v>
      </c>
    </row>
    <row r="63" spans="1:22">
      <c r="A63" s="12" t="s">
        <v>170</v>
      </c>
      <c r="B63" s="29" t="s">
        <v>171</v>
      </c>
      <c r="C63" s="120">
        <f>'[1]1. melléklet'!C63+'[1]2. melléklet'!C63</f>
        <v>0</v>
      </c>
      <c r="D63" s="120">
        <f>'[1]1. melléklet'!D63+'[1]2. melléklet'!D63</f>
        <v>0</v>
      </c>
      <c r="E63" s="120">
        <f>'[1]1. melléklet'!E63+'[1]2. melléklet'!E63</f>
        <v>0</v>
      </c>
      <c r="F63" s="121">
        <f t="shared" si="0"/>
        <v>0</v>
      </c>
      <c r="G63" s="112">
        <f>SUM('2. melléklet'!G63+'3. melléklet'!G63)</f>
        <v>0</v>
      </c>
      <c r="H63" s="112">
        <f>SUM('2. melléklet'!H63+'3. melléklet'!H63)</f>
        <v>0</v>
      </c>
      <c r="I63" s="112">
        <f>SUM('2. melléklet'!I63+'3. melléklet'!I63)</f>
        <v>0</v>
      </c>
      <c r="J63" s="112">
        <f>SUM('2. melléklet'!J63+'3. melléklet'!J63)</f>
        <v>0</v>
      </c>
      <c r="K63" s="112">
        <f>SUM('2. melléklet'!K63+'3. melléklet'!K63)</f>
        <v>0</v>
      </c>
      <c r="L63" s="112">
        <f>SUM('2. melléklet'!L63+'3. melléklet'!L63)</f>
        <v>0</v>
      </c>
      <c r="M63" s="112">
        <f>SUM('2. melléklet'!M63+'3. melléklet'!M63)</f>
        <v>0</v>
      </c>
      <c r="N63" s="112">
        <f>SUM('2. melléklet'!N63+'3. melléklet'!N63)</f>
        <v>0</v>
      </c>
      <c r="O63" s="112">
        <f>SUM('2. melléklet'!O63+'3. melléklet'!O63)</f>
        <v>0</v>
      </c>
      <c r="P63" s="112">
        <f>SUM('2. melléklet'!P63+'3. melléklet'!P63)</f>
        <v>0</v>
      </c>
      <c r="Q63" s="112">
        <f>SUM('2. melléklet'!Q63+'3. melléklet'!Q63)</f>
        <v>0</v>
      </c>
      <c r="R63" s="112">
        <f>SUM('2. melléklet'!R63+'3. melléklet'!R63)</f>
        <v>0</v>
      </c>
      <c r="S63" s="112">
        <f>SUM('2. melléklet'!S63+'3. melléklet'!S63)</f>
        <v>164919</v>
      </c>
      <c r="T63" s="112">
        <f>SUM('2. melléklet'!T63+'3. melléklet'!T63)</f>
        <v>0</v>
      </c>
      <c r="U63" s="112">
        <f>SUM('2. melléklet'!U63+'3. melléklet'!U63)</f>
        <v>0</v>
      </c>
      <c r="V63" s="112">
        <f>SUM('2. melléklet'!V63+'3. melléklet'!V63)</f>
        <v>164919</v>
      </c>
    </row>
    <row r="64" spans="1:22">
      <c r="A64" s="12" t="s">
        <v>172</v>
      </c>
      <c r="B64" s="29" t="s">
        <v>173</v>
      </c>
      <c r="C64" s="120">
        <f>'[1]1. melléklet'!C64+'[1]2. melléklet'!C64</f>
        <v>0</v>
      </c>
      <c r="D64" s="120">
        <f>'[1]1. melléklet'!D64+'[1]2. melléklet'!D64</f>
        <v>0</v>
      </c>
      <c r="E64" s="120">
        <f>'[1]1. melléklet'!E64+'[1]2. melléklet'!E64</f>
        <v>0</v>
      </c>
      <c r="F64" s="121">
        <f t="shared" si="0"/>
        <v>0</v>
      </c>
      <c r="G64" s="112">
        <f>SUM('2. melléklet'!G64+'3. melléklet'!G64)</f>
        <v>0</v>
      </c>
      <c r="H64" s="112">
        <f>SUM('2. melléklet'!H64+'3. melléklet'!H64)</f>
        <v>0</v>
      </c>
      <c r="I64" s="112">
        <f>SUM('2. melléklet'!I64+'3. melléklet'!I64)</f>
        <v>0</v>
      </c>
      <c r="J64" s="112">
        <f>SUM('2. melléklet'!J64+'3. melléklet'!J64)</f>
        <v>0</v>
      </c>
      <c r="K64" s="112">
        <f>SUM('2. melléklet'!K64+'3. melléklet'!K64)</f>
        <v>0</v>
      </c>
      <c r="L64" s="112">
        <f>SUM('2. melléklet'!L64+'3. melléklet'!L64)</f>
        <v>0</v>
      </c>
      <c r="M64" s="112">
        <f>SUM('2. melléklet'!M64+'3. melléklet'!M64)</f>
        <v>0</v>
      </c>
      <c r="N64" s="112">
        <f>SUM('2. melléklet'!N64+'3. melléklet'!N64)</f>
        <v>0</v>
      </c>
      <c r="O64" s="112">
        <f>SUM('2. melléklet'!O64+'3. melléklet'!O64)</f>
        <v>0</v>
      </c>
      <c r="P64" s="112">
        <f>SUM('2. melléklet'!P64+'3. melléklet'!P64)</f>
        <v>0</v>
      </c>
      <c r="Q64" s="112">
        <f>SUM('2. melléklet'!Q64+'3. melléklet'!Q64)</f>
        <v>0</v>
      </c>
      <c r="R64" s="112">
        <f>SUM('2. melléklet'!R64+'3. melléklet'!R64)</f>
        <v>0</v>
      </c>
      <c r="S64" s="112">
        <f>SUM('2. melléklet'!S64+'3. melléklet'!S64)</f>
        <v>0</v>
      </c>
      <c r="T64" s="112">
        <f>SUM('2. melléklet'!T64+'3. melléklet'!T64)</f>
        <v>0</v>
      </c>
      <c r="U64" s="112">
        <f>SUM('2. melléklet'!U64+'3. melléklet'!U64)</f>
        <v>0</v>
      </c>
      <c r="V64" s="112">
        <f>SUM('2. melléklet'!V64+'3. melléklet'!V64)</f>
        <v>0</v>
      </c>
    </row>
    <row r="65" spans="1:22">
      <c r="A65" s="12" t="s">
        <v>421</v>
      </c>
      <c r="B65" s="29" t="s">
        <v>174</v>
      </c>
      <c r="C65" s="120">
        <f>'[1]1. melléklet'!C65+'[1]2. melléklet'!C65</f>
        <v>0</v>
      </c>
      <c r="D65" s="120">
        <f>'[1]1. melléklet'!D65+'[1]2. melléklet'!D65</f>
        <v>0</v>
      </c>
      <c r="E65" s="120">
        <f>'[1]1. melléklet'!E65+'[1]2. melléklet'!E65</f>
        <v>0</v>
      </c>
      <c r="F65" s="121">
        <f t="shared" si="0"/>
        <v>0</v>
      </c>
      <c r="G65" s="112">
        <f>SUM('2. melléklet'!G65+'3. melléklet'!G65)</f>
        <v>0</v>
      </c>
      <c r="H65" s="112">
        <f>SUM('2. melléklet'!H65+'3. melléklet'!H65)</f>
        <v>0</v>
      </c>
      <c r="I65" s="112">
        <f>SUM('2. melléklet'!I65+'3. melléklet'!I65)</f>
        <v>0</v>
      </c>
      <c r="J65" s="112">
        <f>SUM('2. melléklet'!J65+'3. melléklet'!J65)</f>
        <v>0</v>
      </c>
      <c r="K65" s="112">
        <f>SUM('2. melléklet'!K65+'3. melléklet'!K65)</f>
        <v>0</v>
      </c>
      <c r="L65" s="112">
        <f>SUM('2. melléklet'!L65+'3. melléklet'!L65)</f>
        <v>0</v>
      </c>
      <c r="M65" s="112">
        <f>SUM('2. melléklet'!M65+'3. melléklet'!M65)</f>
        <v>0</v>
      </c>
      <c r="N65" s="112">
        <f>SUM('2. melléklet'!N65+'3. melléklet'!N65)</f>
        <v>0</v>
      </c>
      <c r="O65" s="112">
        <f>SUM('2. melléklet'!O65+'3. melléklet'!O65)</f>
        <v>0</v>
      </c>
      <c r="P65" s="112">
        <f>SUM('2. melléklet'!P65+'3. melléklet'!P65)</f>
        <v>0</v>
      </c>
      <c r="Q65" s="112">
        <f>SUM('2. melléklet'!Q65+'3. melléklet'!Q65)</f>
        <v>0</v>
      </c>
      <c r="R65" s="112">
        <f>SUM('2. melléklet'!R65+'3. melléklet'!R65)</f>
        <v>0</v>
      </c>
      <c r="S65" s="112">
        <f>SUM('2. melléklet'!S65+'3. melléklet'!S65)</f>
        <v>0</v>
      </c>
      <c r="T65" s="112">
        <f>SUM('2. melléklet'!T65+'3. melléklet'!T65)</f>
        <v>0</v>
      </c>
      <c r="U65" s="112">
        <f>SUM('2. melléklet'!U65+'3. melléklet'!U65)</f>
        <v>0</v>
      </c>
      <c r="V65" s="112">
        <f>SUM('2. melléklet'!V65+'3. melléklet'!V65)</f>
        <v>0</v>
      </c>
    </row>
    <row r="66" spans="1:22">
      <c r="A66" s="12" t="s">
        <v>460</v>
      </c>
      <c r="B66" s="29" t="s">
        <v>175</v>
      </c>
      <c r="C66" s="120">
        <f>'[1]1. melléklet'!C66+'[1]2. melléklet'!C66</f>
        <v>0</v>
      </c>
      <c r="D66" s="120">
        <f>'[1]1. melléklet'!D66+'[1]2. melléklet'!D66</f>
        <v>0</v>
      </c>
      <c r="E66" s="120">
        <f>'[1]1. melléklet'!E66+'[1]2. melléklet'!E66</f>
        <v>0</v>
      </c>
      <c r="F66" s="121">
        <f t="shared" si="0"/>
        <v>0</v>
      </c>
      <c r="G66" s="112">
        <f>SUM('2. melléklet'!G66+'3. melléklet'!G66)</f>
        <v>0</v>
      </c>
      <c r="H66" s="112">
        <f>SUM('2. melléklet'!H66+'3. melléklet'!H66)</f>
        <v>0</v>
      </c>
      <c r="I66" s="112">
        <f>SUM('2. melléklet'!I66+'3. melléklet'!I66)</f>
        <v>0</v>
      </c>
      <c r="J66" s="112">
        <f>SUM('2. melléklet'!J66+'3. melléklet'!J66)</f>
        <v>0</v>
      </c>
      <c r="K66" s="112">
        <f>SUM('2. melléklet'!K66+'3. melléklet'!K66)</f>
        <v>0</v>
      </c>
      <c r="L66" s="112">
        <f>SUM('2. melléklet'!L66+'3. melléklet'!L66)</f>
        <v>0</v>
      </c>
      <c r="M66" s="112">
        <f>SUM('2. melléklet'!M66+'3. melléklet'!M66)</f>
        <v>0</v>
      </c>
      <c r="N66" s="112">
        <f>SUM('2. melléklet'!N66+'3. melléklet'!N66)</f>
        <v>0</v>
      </c>
      <c r="O66" s="112">
        <f>SUM('2. melléklet'!O66+'3. melléklet'!O66)</f>
        <v>0</v>
      </c>
      <c r="P66" s="112">
        <f>SUM('2. melléklet'!P66+'3. melléklet'!P66)</f>
        <v>0</v>
      </c>
      <c r="Q66" s="112">
        <f>SUM('2. melléklet'!Q66+'3. melléklet'!Q66)</f>
        <v>0</v>
      </c>
      <c r="R66" s="112">
        <f>SUM('2. melléklet'!R66+'3. melléklet'!R66)</f>
        <v>0</v>
      </c>
      <c r="S66" s="112">
        <f>SUM('2. melléklet'!S66+'3. melléklet'!S66)</f>
        <v>0</v>
      </c>
      <c r="T66" s="112">
        <f>SUM('2. melléklet'!T66+'3. melléklet'!T66)</f>
        <v>0</v>
      </c>
      <c r="U66" s="112">
        <f>SUM('2. melléklet'!U66+'3. melléklet'!U66)</f>
        <v>0</v>
      </c>
      <c r="V66" s="112">
        <f>SUM('2. melléklet'!V66+'3. melléklet'!V66)</f>
        <v>0</v>
      </c>
    </row>
    <row r="67" spans="1:22">
      <c r="A67" s="12" t="s">
        <v>423</v>
      </c>
      <c r="B67" s="29" t="s">
        <v>176</v>
      </c>
      <c r="C67" s="120">
        <f>'[1]1. melléklet'!C67+'[1]2. melléklet'!C67</f>
        <v>1888000</v>
      </c>
      <c r="D67" s="120">
        <f>'[1]1. melléklet'!D67+'[1]2. melléklet'!D67</f>
        <v>0</v>
      </c>
      <c r="E67" s="120">
        <f>'[1]1. melléklet'!E67+'[1]2. melléklet'!E67</f>
        <v>0</v>
      </c>
      <c r="F67" s="121">
        <f t="shared" si="0"/>
        <v>1888000</v>
      </c>
      <c r="G67" s="112">
        <f>SUM('2. melléklet'!G67+'3. melléklet'!G67)</f>
        <v>1888000</v>
      </c>
      <c r="H67" s="112">
        <f>SUM('2. melléklet'!H67+'3. melléklet'!H67)</f>
        <v>0</v>
      </c>
      <c r="I67" s="112">
        <f>SUM('2. melléklet'!I67+'3. melléklet'!I67)</f>
        <v>0</v>
      </c>
      <c r="J67" s="112">
        <f>SUM('2. melléklet'!J67+'3. melléklet'!J67)</f>
        <v>1888000</v>
      </c>
      <c r="K67" s="112">
        <f>SUM('2. melléklet'!K67+'3. melléklet'!K67)</f>
        <v>1888000</v>
      </c>
      <c r="L67" s="112">
        <f>SUM('2. melléklet'!L67+'3. melléklet'!L67)</f>
        <v>0</v>
      </c>
      <c r="M67" s="112">
        <f>SUM('2. melléklet'!M67+'3. melléklet'!M67)</f>
        <v>0</v>
      </c>
      <c r="N67" s="112">
        <f>SUM('2. melléklet'!N67+'3. melléklet'!N67)</f>
        <v>1888000</v>
      </c>
      <c r="O67" s="112">
        <f>SUM('2. melléklet'!O67+'3. melléklet'!O67)</f>
        <v>1888000</v>
      </c>
      <c r="P67" s="112">
        <f>SUM('2. melléklet'!P67+'3. melléklet'!P67)</f>
        <v>0</v>
      </c>
      <c r="Q67" s="112">
        <f>SUM('2. melléklet'!Q67+'3. melléklet'!Q67)</f>
        <v>0</v>
      </c>
      <c r="R67" s="112">
        <f>SUM('2. melléklet'!R67+'3. melléklet'!R67)</f>
        <v>1888000</v>
      </c>
      <c r="S67" s="112">
        <f>SUM('2. melléklet'!S67+'3. melléklet'!S67)</f>
        <v>1888000</v>
      </c>
      <c r="T67" s="112">
        <f>SUM('2. melléklet'!T67+'3. melléklet'!T67)</f>
        <v>0</v>
      </c>
      <c r="U67" s="112">
        <f>SUM('2. melléklet'!U67+'3. melléklet'!U67)</f>
        <v>0</v>
      </c>
      <c r="V67" s="112">
        <f>SUM('2. melléklet'!V67+'3. melléklet'!V67)</f>
        <v>1888000</v>
      </c>
    </row>
    <row r="68" spans="1:22">
      <c r="A68" s="12" t="s">
        <v>461</v>
      </c>
      <c r="B68" s="29" t="s">
        <v>177</v>
      </c>
      <c r="C68" s="120">
        <f>'[1]1. melléklet'!C68+'[1]2. melléklet'!C68</f>
        <v>0</v>
      </c>
      <c r="D68" s="120">
        <f>'[1]1. melléklet'!D68+'[1]2. melléklet'!D68</f>
        <v>0</v>
      </c>
      <c r="E68" s="120">
        <f>'[1]1. melléklet'!E68+'[1]2. melléklet'!E68</f>
        <v>0</v>
      </c>
      <c r="F68" s="121">
        <f t="shared" si="0"/>
        <v>0</v>
      </c>
      <c r="G68" s="112">
        <f>SUM('2. melléklet'!G68+'3. melléklet'!G68)</f>
        <v>0</v>
      </c>
      <c r="H68" s="112">
        <f>SUM('2. melléklet'!H68+'3. melléklet'!H68)</f>
        <v>0</v>
      </c>
      <c r="I68" s="112">
        <f>SUM('2. melléklet'!I68+'3. melléklet'!I68)</f>
        <v>0</v>
      </c>
      <c r="J68" s="112">
        <f>SUM('2. melléklet'!J68+'3. melléklet'!J68)</f>
        <v>0</v>
      </c>
      <c r="K68" s="112">
        <f>SUM('2. melléklet'!K68+'3. melléklet'!K68)</f>
        <v>0</v>
      </c>
      <c r="L68" s="112">
        <f>SUM('2. melléklet'!L68+'3. melléklet'!L68)</f>
        <v>0</v>
      </c>
      <c r="M68" s="112">
        <f>SUM('2. melléklet'!M68+'3. melléklet'!M68)</f>
        <v>0</v>
      </c>
      <c r="N68" s="112">
        <f>SUM('2. melléklet'!N68+'3. melléklet'!N68)</f>
        <v>0</v>
      </c>
      <c r="O68" s="112">
        <f>SUM('2. melléklet'!O68+'3. melléklet'!O68)</f>
        <v>0</v>
      </c>
      <c r="P68" s="112">
        <f>SUM('2. melléklet'!P68+'3. melléklet'!P68)</f>
        <v>0</v>
      </c>
      <c r="Q68" s="112">
        <f>SUM('2. melléklet'!Q68+'3. melléklet'!Q68)</f>
        <v>0</v>
      </c>
      <c r="R68" s="112">
        <f>SUM('2. melléklet'!R68+'3. melléklet'!R68)</f>
        <v>0</v>
      </c>
      <c r="S68" s="112">
        <f>SUM('2. melléklet'!S68+'3. melléklet'!S68)</f>
        <v>0</v>
      </c>
      <c r="T68" s="112">
        <f>SUM('2. melléklet'!T68+'3. melléklet'!T68)</f>
        <v>0</v>
      </c>
      <c r="U68" s="112">
        <f>SUM('2. melléklet'!U68+'3. melléklet'!U68)</f>
        <v>0</v>
      </c>
      <c r="V68" s="112">
        <f>SUM('2. melléklet'!V68+'3. melléklet'!V68)</f>
        <v>0</v>
      </c>
    </row>
    <row r="69" spans="1:22">
      <c r="A69" s="12" t="s">
        <v>462</v>
      </c>
      <c r="B69" s="29" t="s">
        <v>178</v>
      </c>
      <c r="C69" s="120">
        <f>'[1]1. melléklet'!C69+'[1]2. melléklet'!C69</f>
        <v>0</v>
      </c>
      <c r="D69" s="120">
        <f>'[1]1. melléklet'!D69+'[1]2. melléklet'!D69</f>
        <v>0</v>
      </c>
      <c r="E69" s="120">
        <f>'[1]1. melléklet'!E69+'[1]2. melléklet'!E69</f>
        <v>0</v>
      </c>
      <c r="F69" s="121">
        <f t="shared" si="0"/>
        <v>0</v>
      </c>
      <c r="G69" s="112">
        <f>SUM('2. melléklet'!G69+'3. melléklet'!G69)</f>
        <v>0</v>
      </c>
      <c r="H69" s="112">
        <f>SUM('2. melléklet'!H69+'3. melléklet'!H69)</f>
        <v>0</v>
      </c>
      <c r="I69" s="112">
        <f>SUM('2. melléklet'!I69+'3. melléklet'!I69)</f>
        <v>0</v>
      </c>
      <c r="J69" s="112">
        <f>SUM('2. melléklet'!J69+'3. melléklet'!J69)</f>
        <v>0</v>
      </c>
      <c r="K69" s="112">
        <f>SUM('2. melléklet'!K69+'3. melléklet'!K69)</f>
        <v>0</v>
      </c>
      <c r="L69" s="112">
        <f>SUM('2. melléklet'!L69+'3. melléklet'!L69)</f>
        <v>0</v>
      </c>
      <c r="M69" s="112">
        <f>SUM('2. melléklet'!M69+'3. melléklet'!M69)</f>
        <v>0</v>
      </c>
      <c r="N69" s="112">
        <f>SUM('2. melléklet'!N69+'3. melléklet'!N69)</f>
        <v>0</v>
      </c>
      <c r="O69" s="112">
        <f>SUM('2. melléklet'!O69+'3. melléklet'!O69)</f>
        <v>0</v>
      </c>
      <c r="P69" s="112">
        <f>SUM('2. melléklet'!P69+'3. melléklet'!P69)</f>
        <v>0</v>
      </c>
      <c r="Q69" s="112">
        <f>SUM('2. melléklet'!Q69+'3. melléklet'!Q69)</f>
        <v>0</v>
      </c>
      <c r="R69" s="112">
        <f>SUM('2. melléklet'!R69+'3. melléklet'!R69)</f>
        <v>0</v>
      </c>
      <c r="S69" s="112">
        <f>SUM('2. melléklet'!S69+'3. melléklet'!S69)</f>
        <v>0</v>
      </c>
      <c r="T69" s="112">
        <f>SUM('2. melléklet'!T69+'3. melléklet'!T69)</f>
        <v>0</v>
      </c>
      <c r="U69" s="112">
        <f>SUM('2. melléklet'!U69+'3. melléklet'!U69)</f>
        <v>0</v>
      </c>
      <c r="V69" s="112">
        <f>SUM('2. melléklet'!V69+'3. melléklet'!V69)</f>
        <v>0</v>
      </c>
    </row>
    <row r="70" spans="1:22">
      <c r="A70" s="12" t="s">
        <v>179</v>
      </c>
      <c r="B70" s="29" t="s">
        <v>180</v>
      </c>
      <c r="C70" s="120">
        <f>'[1]1. melléklet'!C70+'[1]2. melléklet'!C70</f>
        <v>0</v>
      </c>
      <c r="D70" s="120">
        <f>'[1]1. melléklet'!D70+'[1]2. melléklet'!D70</f>
        <v>0</v>
      </c>
      <c r="E70" s="120">
        <f>'[1]1. melléklet'!E70+'[1]2. melléklet'!E70</f>
        <v>0</v>
      </c>
      <c r="F70" s="121">
        <f t="shared" si="0"/>
        <v>0</v>
      </c>
      <c r="G70" s="112">
        <f>SUM('2. melléklet'!G70+'3. melléklet'!G70)</f>
        <v>0</v>
      </c>
      <c r="H70" s="112">
        <f>SUM('2. melléklet'!H70+'3. melléklet'!H70)</f>
        <v>0</v>
      </c>
      <c r="I70" s="112">
        <f>SUM('2. melléklet'!I70+'3. melléklet'!I70)</f>
        <v>0</v>
      </c>
      <c r="J70" s="112">
        <f>SUM('2. melléklet'!J70+'3. melléklet'!J70)</f>
        <v>0</v>
      </c>
      <c r="K70" s="112">
        <f>SUM('2. melléklet'!K70+'3. melléklet'!K70)</f>
        <v>0</v>
      </c>
      <c r="L70" s="112">
        <f>SUM('2. melléklet'!L70+'3. melléklet'!L70)</f>
        <v>0</v>
      </c>
      <c r="M70" s="112">
        <f>SUM('2. melléklet'!M70+'3. melléklet'!M70)</f>
        <v>0</v>
      </c>
      <c r="N70" s="112">
        <f>SUM('2. melléklet'!N70+'3. melléklet'!N70)</f>
        <v>0</v>
      </c>
      <c r="O70" s="112">
        <f>SUM('2. melléklet'!O70+'3. melléklet'!O70)</f>
        <v>0</v>
      </c>
      <c r="P70" s="112">
        <f>SUM('2. melléklet'!P70+'3. melléklet'!P70)</f>
        <v>0</v>
      </c>
      <c r="Q70" s="112">
        <f>SUM('2. melléklet'!Q70+'3. melléklet'!Q70)</f>
        <v>0</v>
      </c>
      <c r="R70" s="112">
        <f>SUM('2. melléklet'!R70+'3. melléklet'!R70)</f>
        <v>0</v>
      </c>
      <c r="S70" s="112">
        <f>SUM('2. melléklet'!S70+'3. melléklet'!S70)</f>
        <v>0</v>
      </c>
      <c r="T70" s="112">
        <f>SUM('2. melléklet'!T70+'3. melléklet'!T70)</f>
        <v>0</v>
      </c>
      <c r="U70" s="112">
        <f>SUM('2. melléklet'!U70+'3. melléklet'!U70)</f>
        <v>0</v>
      </c>
      <c r="V70" s="112">
        <f>SUM('2. melléklet'!V70+'3. melléklet'!V70)</f>
        <v>0</v>
      </c>
    </row>
    <row r="71" spans="1:22">
      <c r="A71" s="21" t="s">
        <v>181</v>
      </c>
      <c r="B71" s="29" t="s">
        <v>182</v>
      </c>
      <c r="C71" s="120">
        <f>'[1]1. melléklet'!C71+'[1]2. melléklet'!C71</f>
        <v>0</v>
      </c>
      <c r="D71" s="120">
        <f>'[1]1. melléklet'!D71+'[1]2. melléklet'!D71</f>
        <v>0</v>
      </c>
      <c r="E71" s="120">
        <f>'[1]1. melléklet'!E71+'[1]2. melléklet'!E71</f>
        <v>0</v>
      </c>
      <c r="F71" s="121">
        <f t="shared" si="0"/>
        <v>0</v>
      </c>
      <c r="G71" s="112">
        <f>SUM('2. melléklet'!G71+'3. melléklet'!G71)</f>
        <v>0</v>
      </c>
      <c r="H71" s="112">
        <f>SUM('2. melléklet'!H71+'3. melléklet'!H71)</f>
        <v>0</v>
      </c>
      <c r="I71" s="112">
        <f>SUM('2. melléklet'!I71+'3. melléklet'!I71)</f>
        <v>0</v>
      </c>
      <c r="J71" s="112">
        <f>SUM('2. melléklet'!J71+'3. melléklet'!J71)</f>
        <v>0</v>
      </c>
      <c r="K71" s="112">
        <f>SUM('2. melléklet'!K71+'3. melléklet'!K71)</f>
        <v>0</v>
      </c>
      <c r="L71" s="112">
        <f>SUM('2. melléklet'!L71+'3. melléklet'!L71)</f>
        <v>0</v>
      </c>
      <c r="M71" s="112">
        <f>SUM('2. melléklet'!M71+'3. melléklet'!M71)</f>
        <v>0</v>
      </c>
      <c r="N71" s="112">
        <f>SUM('2. melléklet'!N71+'3. melléklet'!N71)</f>
        <v>0</v>
      </c>
      <c r="O71" s="112">
        <f>SUM('2. melléklet'!O71+'3. melléklet'!O71)</f>
        <v>0</v>
      </c>
      <c r="P71" s="112">
        <f>SUM('2. melléklet'!P71+'3. melléklet'!P71)</f>
        <v>0</v>
      </c>
      <c r="Q71" s="112">
        <f>SUM('2. melléklet'!Q71+'3. melléklet'!Q71)</f>
        <v>0</v>
      </c>
      <c r="R71" s="112">
        <f>SUM('2. melléklet'!R71+'3. melléklet'!R71)</f>
        <v>0</v>
      </c>
      <c r="S71" s="112">
        <f>SUM('2. melléklet'!S71+'3. melléklet'!S71)</f>
        <v>0</v>
      </c>
      <c r="T71" s="112">
        <f>SUM('2. melléklet'!T71+'3. melléklet'!T71)</f>
        <v>0</v>
      </c>
      <c r="U71" s="112">
        <f>SUM('2. melléklet'!U71+'3. melléklet'!U71)</f>
        <v>0</v>
      </c>
      <c r="V71" s="112">
        <f>SUM('2. melléklet'!V71+'3. melléklet'!V71)</f>
        <v>0</v>
      </c>
    </row>
    <row r="72" spans="1:22">
      <c r="A72" s="12" t="s">
        <v>662</v>
      </c>
      <c r="B72" s="29" t="s">
        <v>183</v>
      </c>
      <c r="C72" s="120">
        <f>'[1]1. melléklet'!C72+'[1]2. melléklet'!C72</f>
        <v>0</v>
      </c>
      <c r="D72" s="120">
        <f>'[1]1. melléklet'!D72+'[1]2. melléklet'!D72</f>
        <v>0</v>
      </c>
      <c r="E72" s="120">
        <f>'[1]1. melléklet'!E72+'[1]2. melléklet'!E72</f>
        <v>0</v>
      </c>
      <c r="F72" s="121">
        <f t="shared" si="0"/>
        <v>0</v>
      </c>
      <c r="G72" s="112">
        <f>SUM('2. melléklet'!G72+'3. melléklet'!G72)</f>
        <v>0</v>
      </c>
      <c r="H72" s="112">
        <f>SUM('2. melléklet'!H72+'3. melléklet'!H72)</f>
        <v>0</v>
      </c>
      <c r="I72" s="112">
        <f>SUM('2. melléklet'!I72+'3. melléklet'!I72)</f>
        <v>0</v>
      </c>
      <c r="J72" s="112">
        <f>SUM('2. melléklet'!J72+'3. melléklet'!J72)</f>
        <v>0</v>
      </c>
      <c r="K72" s="112">
        <f>SUM('2. melléklet'!K72+'3. melléklet'!K72)</f>
        <v>0</v>
      </c>
      <c r="L72" s="112">
        <f>SUM('2. melléklet'!L72+'3. melléklet'!L72)</f>
        <v>0</v>
      </c>
      <c r="M72" s="112">
        <f>SUM('2. melléklet'!M72+'3. melléklet'!M72)</f>
        <v>0</v>
      </c>
      <c r="N72" s="112">
        <f>SUM('2. melléklet'!N72+'3. melléklet'!N72)</f>
        <v>0</v>
      </c>
      <c r="O72" s="112">
        <f>SUM('2. melléklet'!O72+'3. melléklet'!O72)</f>
        <v>0</v>
      </c>
      <c r="P72" s="112">
        <f>SUM('2. melléklet'!P72+'3. melléklet'!P72)</f>
        <v>0</v>
      </c>
      <c r="Q72" s="112">
        <f>SUM('2. melléklet'!Q72+'3. melléklet'!Q72)</f>
        <v>0</v>
      </c>
      <c r="R72" s="112">
        <f>SUM('2. melléklet'!R72+'3. melléklet'!R72)</f>
        <v>0</v>
      </c>
      <c r="S72" s="112">
        <f>SUM('2. melléklet'!S72+'3. melléklet'!S72)</f>
        <v>0</v>
      </c>
      <c r="T72" s="112">
        <f>SUM('2. melléklet'!T72+'3. melléklet'!T72)</f>
        <v>0</v>
      </c>
      <c r="U72" s="112">
        <f>SUM('2. melléklet'!U72+'3. melléklet'!U72)</f>
        <v>0</v>
      </c>
      <c r="V72" s="112">
        <f>SUM('2. melléklet'!V72+'3. melléklet'!V72)</f>
        <v>0</v>
      </c>
    </row>
    <row r="73" spans="1:22">
      <c r="A73" s="21" t="s">
        <v>463</v>
      </c>
      <c r="B73" s="29" t="s">
        <v>184</v>
      </c>
      <c r="C73" s="112">
        <f>'[1]1. melléklet'!C73+'[1]2. melléklet'!C73</f>
        <v>0</v>
      </c>
      <c r="D73" s="112">
        <f>'[1]1. melléklet'!D73+'[1]2. melléklet'!D73</f>
        <v>0</v>
      </c>
      <c r="E73" s="120">
        <f>'[1]1. melléklet'!E73+'[1]2. melléklet'!E73</f>
        <v>0</v>
      </c>
      <c r="F73" s="121">
        <f t="shared" ref="F73:F124" si="1">SUM(C73:E73)</f>
        <v>0</v>
      </c>
      <c r="G73" s="112">
        <f>SUM('2. melléklet'!G73+'3. melléklet'!G73)</f>
        <v>0</v>
      </c>
      <c r="H73" s="112">
        <f>SUM('2. melléklet'!H73+'3. melléklet'!H73)</f>
        <v>0</v>
      </c>
      <c r="I73" s="112">
        <f>SUM('2. melléklet'!I73+'3. melléklet'!I73)</f>
        <v>0</v>
      </c>
      <c r="J73" s="112">
        <f>SUM('2. melléklet'!J73+'3. melléklet'!J73)</f>
        <v>0</v>
      </c>
      <c r="K73" s="112">
        <f>SUM('2. melléklet'!K73+'3. melléklet'!K73)</f>
        <v>640000</v>
      </c>
      <c r="L73" s="112">
        <f>SUM('2. melléklet'!L73+'3. melléklet'!L73)</f>
        <v>0</v>
      </c>
      <c r="M73" s="112">
        <f>SUM('2. melléklet'!M73+'3. melléklet'!M73)</f>
        <v>0</v>
      </c>
      <c r="N73" s="112">
        <f>SUM('2. melléklet'!N73+'3. melléklet'!N73)</f>
        <v>640000</v>
      </c>
      <c r="O73" s="112">
        <f>SUM('2. melléklet'!O73+'3. melléklet'!O73)</f>
        <v>1240000</v>
      </c>
      <c r="P73" s="112">
        <f>SUM('2. melléklet'!P73+'3. melléklet'!P73)</f>
        <v>0</v>
      </c>
      <c r="Q73" s="112">
        <f>SUM('2. melléklet'!Q73+'3. melléklet'!Q73)</f>
        <v>0</v>
      </c>
      <c r="R73" s="112">
        <f>SUM('2. melléklet'!R73+'3. melléklet'!R73)</f>
        <v>1240000</v>
      </c>
      <c r="S73" s="112">
        <f>SUM('2. melléklet'!S73+'3. melléklet'!S73)</f>
        <v>1240000</v>
      </c>
      <c r="T73" s="112">
        <f>SUM('2. melléklet'!T73+'3. melléklet'!T73)</f>
        <v>0</v>
      </c>
      <c r="U73" s="112">
        <f>SUM('2. melléklet'!U73+'3. melléklet'!U73)</f>
        <v>0</v>
      </c>
      <c r="V73" s="112">
        <f>SUM('2. melléklet'!V73+'3. melléklet'!V73)</f>
        <v>1240000</v>
      </c>
    </row>
    <row r="74" spans="1:22">
      <c r="A74" s="21" t="s">
        <v>664</v>
      </c>
      <c r="B74" s="29" t="s">
        <v>663</v>
      </c>
      <c r="C74" s="120">
        <f>'[1]1. melléklet'!C74+'[1]2. melléklet'!C74</f>
        <v>5552877</v>
      </c>
      <c r="D74" s="120">
        <f>'[1]1. melléklet'!D74+'[1]2. melléklet'!D74</f>
        <v>0</v>
      </c>
      <c r="E74" s="120">
        <f>'[1]1. melléklet'!E74+'[1]2. melléklet'!E74</f>
        <v>0</v>
      </c>
      <c r="F74" s="121">
        <f t="shared" si="1"/>
        <v>5552877</v>
      </c>
      <c r="G74" s="112">
        <f>SUM('2. melléklet'!G74+'3. melléklet'!G74)</f>
        <v>5549877</v>
      </c>
      <c r="H74" s="112">
        <f>SUM('2. melléklet'!H74+'3. melléklet'!H74)</f>
        <v>0</v>
      </c>
      <c r="I74" s="112">
        <f>SUM('2. melléklet'!I74+'3. melléklet'!I74)</f>
        <v>0</v>
      </c>
      <c r="J74" s="112">
        <f>SUM('2. melléklet'!J74+'3. melléklet'!J74)</f>
        <v>5549877</v>
      </c>
      <c r="K74" s="112">
        <f>SUM('2. melléklet'!K74+'3. melléklet'!K74)</f>
        <v>6437818</v>
      </c>
      <c r="L74" s="112">
        <f>SUM('2. melléklet'!L74+'3. melléklet'!L74)</f>
        <v>0</v>
      </c>
      <c r="M74" s="112">
        <f>SUM('2. melléklet'!M74+'3. melléklet'!M74)</f>
        <v>0</v>
      </c>
      <c r="N74" s="112">
        <f>SUM('2. melléklet'!N74+'3. melléklet'!N74)</f>
        <v>6437818</v>
      </c>
      <c r="O74" s="112">
        <f>SUM('2. melléklet'!O74+'3. melléklet'!O74)</f>
        <v>7247394</v>
      </c>
      <c r="P74" s="112">
        <f>SUM('2. melléklet'!P74+'3. melléklet'!P74)</f>
        <v>0</v>
      </c>
      <c r="Q74" s="112">
        <f>SUM('2. melléklet'!Q74+'3. melléklet'!Q74)</f>
        <v>0</v>
      </c>
      <c r="R74" s="112">
        <f>SUM('2. melléklet'!R74+'3. melléklet'!R74)</f>
        <v>7247394</v>
      </c>
      <c r="S74" s="112">
        <f>SUM('2. melléklet'!S74+'3. melléklet'!S74)</f>
        <v>8147712</v>
      </c>
      <c r="T74" s="112">
        <f>SUM('2. melléklet'!T74+'3. melléklet'!T74)</f>
        <v>0</v>
      </c>
      <c r="U74" s="112">
        <f>SUM('2. melléklet'!U74+'3. melléklet'!U74)</f>
        <v>0</v>
      </c>
      <c r="V74" s="112">
        <f>SUM('2. melléklet'!V74+'3. melléklet'!V74)</f>
        <v>8147712</v>
      </c>
    </row>
    <row r="75" spans="1:22" s="92" customFormat="1" ht="15.75">
      <c r="A75" s="45" t="s">
        <v>426</v>
      </c>
      <c r="B75" s="48" t="s">
        <v>185</v>
      </c>
      <c r="C75" s="123">
        <f>'[1]1. melléklet'!C75+'[1]2. melléklet'!C75</f>
        <v>7440877</v>
      </c>
      <c r="D75" s="123">
        <f>'[1]1. melléklet'!D75+'[1]2. melléklet'!D75</f>
        <v>0</v>
      </c>
      <c r="E75" s="120">
        <f>'[1]1. melléklet'!E75+'[1]2. melléklet'!E75</f>
        <v>0</v>
      </c>
      <c r="F75" s="123">
        <f t="shared" si="1"/>
        <v>7440877</v>
      </c>
      <c r="G75" s="133">
        <f>SUM('2. melléklet'!G75+'3. melléklet'!G75)</f>
        <v>7437877</v>
      </c>
      <c r="H75" s="133">
        <f>SUM('2. melléklet'!H75+'3. melléklet'!H75)</f>
        <v>0</v>
      </c>
      <c r="I75" s="133">
        <f>SUM('2. melléklet'!I75+'3. melléklet'!I75)</f>
        <v>0</v>
      </c>
      <c r="J75" s="133">
        <f>SUM('2. melléklet'!J75+'3. melléklet'!J75)</f>
        <v>7437877</v>
      </c>
      <c r="K75" s="133">
        <f>SUM('2. melléklet'!K75+'3. melléklet'!K75)</f>
        <v>8965818</v>
      </c>
      <c r="L75" s="133">
        <f>SUM('2. melléklet'!L75+'3. melléklet'!L75)</f>
        <v>0</v>
      </c>
      <c r="M75" s="133">
        <f>SUM('2. melléklet'!M75+'3. melléklet'!M75)</f>
        <v>0</v>
      </c>
      <c r="N75" s="133">
        <f>SUM('2. melléklet'!N75+'3. melléklet'!N75)</f>
        <v>8965818</v>
      </c>
      <c r="O75" s="133">
        <f>SUM('2. melléklet'!O75+'3. melléklet'!O75)</f>
        <v>10375394</v>
      </c>
      <c r="P75" s="133">
        <f>SUM('2. melléklet'!P75+'3. melléklet'!P75)</f>
        <v>0</v>
      </c>
      <c r="Q75" s="133">
        <f>SUM('2. melléklet'!Q75+'3. melléklet'!Q75)</f>
        <v>0</v>
      </c>
      <c r="R75" s="133">
        <f>SUM('2. melléklet'!R75+'3. melléklet'!R75)</f>
        <v>10375394</v>
      </c>
      <c r="S75" s="133">
        <f>SUM('2. melléklet'!S75+'3. melléklet'!S75)</f>
        <v>11440631</v>
      </c>
      <c r="T75" s="133">
        <f>SUM('2. melléklet'!T75+'3. melléklet'!T75)</f>
        <v>0</v>
      </c>
      <c r="U75" s="133">
        <f>SUM('2. melléklet'!U75+'3. melléklet'!U75)</f>
        <v>0</v>
      </c>
      <c r="V75" s="133">
        <f>SUM('2. melléklet'!V75+'3. melléklet'!V75)</f>
        <v>11440631</v>
      </c>
    </row>
    <row r="76" spans="1:22" s="92" customFormat="1" ht="15.75">
      <c r="A76" s="147" t="s">
        <v>39</v>
      </c>
      <c r="B76" s="148"/>
      <c r="C76" s="149">
        <f>'[1]1. melléklet'!C76+'[1]2. melléklet'!C76</f>
        <v>0</v>
      </c>
      <c r="D76" s="149">
        <f>'[1]1. melléklet'!D76+'[1]2. melléklet'!D76</f>
        <v>0</v>
      </c>
      <c r="E76" s="149">
        <f>'[1]1. melléklet'!E76+'[1]2. melléklet'!E76</f>
        <v>0</v>
      </c>
      <c r="F76" s="150">
        <f t="shared" si="1"/>
        <v>0</v>
      </c>
      <c r="G76" s="164">
        <f>SUM('2. melléklet'!G76+'3. melléklet'!G76)</f>
        <v>64167522</v>
      </c>
      <c r="H76" s="164">
        <f>SUM('2. melléklet'!H76+'3. melléklet'!H76)</f>
        <v>0</v>
      </c>
      <c r="I76" s="164">
        <f>SUM('2. melléklet'!I76+'3. melléklet'!I76)</f>
        <v>13000</v>
      </c>
      <c r="J76" s="164">
        <f>SUM('2. melléklet'!J76+'3. melléklet'!J76)</f>
        <v>64180522</v>
      </c>
      <c r="K76" s="164">
        <f>SUM('2. melléklet'!K76+'3. melléklet'!K76)</f>
        <v>67773899</v>
      </c>
      <c r="L76" s="164">
        <f>SUM('2. melléklet'!L76+'3. melléklet'!L76)</f>
        <v>0</v>
      </c>
      <c r="M76" s="164">
        <f>SUM('2. melléklet'!M76+'3. melléklet'!M76)</f>
        <v>13000</v>
      </c>
      <c r="N76" s="164">
        <f>SUM('2. melléklet'!N76+'3. melléklet'!N76)</f>
        <v>67786899</v>
      </c>
      <c r="O76" s="164">
        <f>SUM('2. melléklet'!O76+'3. melléklet'!O76)</f>
        <v>69760475</v>
      </c>
      <c r="P76" s="164">
        <f>SUM('2. melléklet'!P76+'3. melléklet'!P76)</f>
        <v>0</v>
      </c>
      <c r="Q76" s="164">
        <f>SUM('2. melléklet'!Q76+'3. melléklet'!Q76)</f>
        <v>13000</v>
      </c>
      <c r="R76" s="164">
        <f>SUM('2. melléklet'!R76+'3. melléklet'!R76)</f>
        <v>69773475</v>
      </c>
      <c r="S76" s="164">
        <f>SUM('2. melléklet'!S76+'3. melléklet'!S76)</f>
        <v>71994823</v>
      </c>
      <c r="T76" s="164">
        <f>SUM('2. melléklet'!T76+'3. melléklet'!T76)</f>
        <v>0</v>
      </c>
      <c r="U76" s="164">
        <f>SUM('2. melléklet'!U76+'3. melléklet'!U76)</f>
        <v>13000</v>
      </c>
      <c r="V76" s="164">
        <f>SUM('2. melléklet'!V76+'3. melléklet'!V76)</f>
        <v>72007823</v>
      </c>
    </row>
    <row r="77" spans="1:22">
      <c r="A77" s="33" t="s">
        <v>186</v>
      </c>
      <c r="B77" s="29" t="s">
        <v>187</v>
      </c>
      <c r="C77" s="120">
        <f>'[1]1. melléklet'!C77+'[1]2. melléklet'!C77</f>
        <v>0</v>
      </c>
      <c r="D77" s="120">
        <f>'[1]1. melléklet'!D77+'[1]2. melléklet'!D77</f>
        <v>0</v>
      </c>
      <c r="E77" s="120">
        <f>'[1]1. melléklet'!E77+'[1]2. melléklet'!E77</f>
        <v>0</v>
      </c>
      <c r="F77" s="121">
        <f t="shared" si="1"/>
        <v>0</v>
      </c>
      <c r="G77" s="112">
        <f>SUM('2. melléklet'!G77+'3. melléklet'!G77)</f>
        <v>0</v>
      </c>
      <c r="H77" s="112">
        <f>SUM('2. melléklet'!H77+'3. melléklet'!H77)</f>
        <v>0</v>
      </c>
      <c r="I77" s="112">
        <f>SUM('2. melléklet'!I77+'3. melléklet'!I77)</f>
        <v>0</v>
      </c>
      <c r="J77" s="112">
        <f>SUM('2. melléklet'!J77+'3. melléklet'!J77)</f>
        <v>0</v>
      </c>
      <c r="K77" s="112">
        <f>SUM('2. melléklet'!K77+'3. melléklet'!K77)</f>
        <v>0</v>
      </c>
      <c r="L77" s="112">
        <f>SUM('2. melléklet'!L77+'3. melléklet'!L77)</f>
        <v>0</v>
      </c>
      <c r="M77" s="112">
        <f>SUM('2. melléklet'!M77+'3. melléklet'!M77)</f>
        <v>0</v>
      </c>
      <c r="N77" s="112">
        <f>SUM('2. melléklet'!N77+'3. melléklet'!N77)</f>
        <v>0</v>
      </c>
      <c r="O77" s="112">
        <f>SUM('2. melléklet'!O77+'3. melléklet'!O77)</f>
        <v>0</v>
      </c>
      <c r="P77" s="112">
        <f>SUM('2. melléklet'!P77+'3. melléklet'!P77)</f>
        <v>0</v>
      </c>
      <c r="Q77" s="112">
        <f>SUM('2. melléklet'!Q77+'3. melléklet'!Q77)</f>
        <v>0</v>
      </c>
      <c r="R77" s="112">
        <f>SUM('2. melléklet'!R77+'3. melléklet'!R77)</f>
        <v>0</v>
      </c>
      <c r="S77" s="112">
        <f>SUM('2. melléklet'!S77+'3. melléklet'!S77)</f>
        <v>0</v>
      </c>
      <c r="T77" s="112">
        <f>SUM('2. melléklet'!T77+'3. melléklet'!T77)</f>
        <v>0</v>
      </c>
      <c r="U77" s="112">
        <f>SUM('2. melléklet'!U77+'3. melléklet'!U77)</f>
        <v>0</v>
      </c>
      <c r="V77" s="112">
        <f>SUM('2. melléklet'!V77+'3. melléklet'!V77)</f>
        <v>0</v>
      </c>
    </row>
    <row r="78" spans="1:22">
      <c r="A78" s="33" t="s">
        <v>464</v>
      </c>
      <c r="B78" s="29" t="s">
        <v>188</v>
      </c>
      <c r="C78" s="120">
        <f>'[1]1. melléklet'!C78+'[1]2. melléklet'!C78</f>
        <v>3335000</v>
      </c>
      <c r="D78" s="120">
        <f>'[1]1. melléklet'!D78+'[1]2. melléklet'!D78</f>
        <v>0</v>
      </c>
      <c r="E78" s="120">
        <f>'[1]1. melléklet'!E78+'[1]2. melléklet'!E78</f>
        <v>0</v>
      </c>
      <c r="F78" s="121">
        <f t="shared" si="1"/>
        <v>3335000</v>
      </c>
      <c r="G78" s="112">
        <f>SUM('2. melléklet'!G78+'3. melléklet'!G78)</f>
        <v>3335000</v>
      </c>
      <c r="H78" s="112">
        <f>SUM('2. melléklet'!H78+'3. melléklet'!H78)</f>
        <v>0</v>
      </c>
      <c r="I78" s="112">
        <f>SUM('2. melléklet'!I78+'3. melléklet'!I78)</f>
        <v>0</v>
      </c>
      <c r="J78" s="112">
        <f>SUM('2. melléklet'!J78+'3. melléklet'!J78)</f>
        <v>3335000</v>
      </c>
      <c r="K78" s="112">
        <f>SUM('2. melléklet'!K78+'3. melléklet'!K78)</f>
        <v>3335000</v>
      </c>
      <c r="L78" s="112">
        <f>SUM('2. melléklet'!L78+'3. melléklet'!L78)</f>
        <v>0</v>
      </c>
      <c r="M78" s="112">
        <f>SUM('2. melléklet'!M78+'3. melléklet'!M78)</f>
        <v>0</v>
      </c>
      <c r="N78" s="112">
        <f>SUM('2. melléklet'!N78+'3. melléklet'!N78)</f>
        <v>3335000</v>
      </c>
      <c r="O78" s="112">
        <f>SUM('2. melléklet'!O78+'3. melléklet'!O78)</f>
        <v>3335000</v>
      </c>
      <c r="P78" s="112">
        <f>SUM('2. melléklet'!P78+'3. melléklet'!P78)</f>
        <v>0</v>
      </c>
      <c r="Q78" s="112">
        <f>SUM('2. melléklet'!Q78+'3. melléklet'!Q78)</f>
        <v>0</v>
      </c>
      <c r="R78" s="112">
        <f>SUM('2. melléklet'!R78+'3. melléklet'!R78)</f>
        <v>3335000</v>
      </c>
      <c r="S78" s="112">
        <f>SUM('2. melléklet'!S78+'3. melléklet'!S78)</f>
        <v>3335000</v>
      </c>
      <c r="T78" s="112">
        <f>SUM('2. melléklet'!T78+'3. melléklet'!T78)</f>
        <v>0</v>
      </c>
      <c r="U78" s="112">
        <f>SUM('2. melléklet'!U78+'3. melléklet'!U78)</f>
        <v>0</v>
      </c>
      <c r="V78" s="112">
        <f>SUM('2. melléklet'!V78+'3. melléklet'!V78)</f>
        <v>3335000</v>
      </c>
    </row>
    <row r="79" spans="1:22">
      <c r="A79" s="33" t="s">
        <v>189</v>
      </c>
      <c r="B79" s="29" t="s">
        <v>190</v>
      </c>
      <c r="C79" s="120">
        <f>'[1]1. melléklet'!C79+'[1]2. melléklet'!C79</f>
        <v>0</v>
      </c>
      <c r="D79" s="120">
        <f>'[1]1. melléklet'!D79+'[1]2. melléklet'!D79</f>
        <v>0</v>
      </c>
      <c r="E79" s="120">
        <f>'[1]1. melléklet'!E79+'[1]2. melléklet'!E79</f>
        <v>0</v>
      </c>
      <c r="F79" s="121">
        <f t="shared" si="1"/>
        <v>0</v>
      </c>
      <c r="G79" s="112">
        <f>SUM('2. melléklet'!G79+'3. melléklet'!G79)</f>
        <v>0</v>
      </c>
      <c r="H79" s="112">
        <f>SUM('2. melléklet'!H79+'3. melléklet'!H79)</f>
        <v>0</v>
      </c>
      <c r="I79" s="112">
        <f>SUM('2. melléklet'!I79+'3. melléklet'!I79)</f>
        <v>0</v>
      </c>
      <c r="J79" s="112">
        <f>SUM('2. melléklet'!J79+'3. melléklet'!J79)</f>
        <v>0</v>
      </c>
      <c r="K79" s="112">
        <f>SUM('2. melléklet'!K79+'3. melléklet'!K79)</f>
        <v>0</v>
      </c>
      <c r="L79" s="112">
        <f>SUM('2. melléklet'!L79+'3. melléklet'!L79)</f>
        <v>0</v>
      </c>
      <c r="M79" s="112">
        <f>SUM('2. melléklet'!M79+'3. melléklet'!M79)</f>
        <v>0</v>
      </c>
      <c r="N79" s="112">
        <f>SUM('2. melléklet'!N79+'3. melléklet'!N79)</f>
        <v>0</v>
      </c>
      <c r="O79" s="112">
        <f>SUM('2. melléklet'!O79+'3. melléklet'!O79)</f>
        <v>0</v>
      </c>
      <c r="P79" s="112">
        <f>SUM('2. melléklet'!P79+'3. melléklet'!P79)</f>
        <v>0</v>
      </c>
      <c r="Q79" s="112">
        <f>SUM('2. melléklet'!Q79+'3. melléklet'!Q79)</f>
        <v>0</v>
      </c>
      <c r="R79" s="112">
        <f>SUM('2. melléklet'!R79+'3. melléklet'!R79)</f>
        <v>0</v>
      </c>
      <c r="S79" s="112">
        <f>SUM('2. melléklet'!S79+'3. melléklet'!S79)</f>
        <v>0</v>
      </c>
      <c r="T79" s="112">
        <f>SUM('2. melléklet'!T79+'3. melléklet'!T79)</f>
        <v>0</v>
      </c>
      <c r="U79" s="112">
        <f>SUM('2. melléklet'!U79+'3. melléklet'!U79)</f>
        <v>0</v>
      </c>
      <c r="V79" s="112">
        <f>SUM('2. melléklet'!V79+'3. melléklet'!V79)</f>
        <v>0</v>
      </c>
    </row>
    <row r="80" spans="1:22">
      <c r="A80" s="33" t="s">
        <v>191</v>
      </c>
      <c r="B80" s="29" t="s">
        <v>192</v>
      </c>
      <c r="C80" s="120">
        <f>'[1]1. melléklet'!C80+'[1]2. melléklet'!C80</f>
        <v>1669000</v>
      </c>
      <c r="D80" s="120">
        <f>'[1]1. melléklet'!D80+'[1]2. melléklet'!D80</f>
        <v>0</v>
      </c>
      <c r="E80" s="120">
        <f>'[1]1. melléklet'!E80+'[1]2. melléklet'!E80</f>
        <v>0</v>
      </c>
      <c r="F80" s="121">
        <f t="shared" si="1"/>
        <v>1669000</v>
      </c>
      <c r="G80" s="112">
        <f>SUM('2. melléklet'!G80+'3. melléklet'!G80)</f>
        <v>1669000</v>
      </c>
      <c r="H80" s="112">
        <f>SUM('2. melléklet'!H80+'3. melléklet'!H80)</f>
        <v>0</v>
      </c>
      <c r="I80" s="112">
        <f>SUM('2. melléklet'!I80+'3. melléklet'!I80)</f>
        <v>0</v>
      </c>
      <c r="J80" s="112">
        <f>SUM('2. melléklet'!J80+'3. melléklet'!J80)</f>
        <v>1669000</v>
      </c>
      <c r="K80" s="112">
        <f>SUM('2. melléklet'!K80+'3. melléklet'!K80)</f>
        <v>1719000</v>
      </c>
      <c r="L80" s="112">
        <f>SUM('2. melléklet'!L80+'3. melléklet'!L80)</f>
        <v>0</v>
      </c>
      <c r="M80" s="112">
        <f>SUM('2. melléklet'!M80+'3. melléklet'!M80)</f>
        <v>0</v>
      </c>
      <c r="N80" s="112">
        <f>SUM('2. melléklet'!N80+'3. melléklet'!N80)</f>
        <v>1719000</v>
      </c>
      <c r="O80" s="112">
        <f>SUM('2. melléklet'!O80+'3. melléklet'!O80)</f>
        <v>1719000</v>
      </c>
      <c r="P80" s="112">
        <f>SUM('2. melléklet'!P80+'3. melléklet'!P80)</f>
        <v>0</v>
      </c>
      <c r="Q80" s="112">
        <f>SUM('2. melléklet'!Q80+'3. melléklet'!Q80)</f>
        <v>0</v>
      </c>
      <c r="R80" s="112">
        <f>SUM('2. melléklet'!R80+'3. melléklet'!R80)</f>
        <v>1719000</v>
      </c>
      <c r="S80" s="112">
        <f>SUM('2. melléklet'!S80+'3. melléklet'!S80)</f>
        <v>1719000</v>
      </c>
      <c r="T80" s="112">
        <f>SUM('2. melléklet'!T80+'3. melléklet'!T80)</f>
        <v>0</v>
      </c>
      <c r="U80" s="112">
        <f>SUM('2. melléklet'!U80+'3. melléklet'!U80)</f>
        <v>0</v>
      </c>
      <c r="V80" s="112">
        <f>SUM('2. melléklet'!V80+'3. melléklet'!V80)</f>
        <v>1719000</v>
      </c>
    </row>
    <row r="81" spans="1:22">
      <c r="A81" s="6" t="s">
        <v>193</v>
      </c>
      <c r="B81" s="29" t="s">
        <v>194</v>
      </c>
      <c r="C81" s="120">
        <f>'[1]1. melléklet'!C81+'[1]2. melléklet'!C81</f>
        <v>0</v>
      </c>
      <c r="D81" s="120">
        <f>'[1]1. melléklet'!D81+'[1]2. melléklet'!D81</f>
        <v>0</v>
      </c>
      <c r="E81" s="120">
        <f>'[1]1. melléklet'!E81+'[1]2. melléklet'!E81</f>
        <v>0</v>
      </c>
      <c r="F81" s="121">
        <f t="shared" si="1"/>
        <v>0</v>
      </c>
      <c r="G81" s="112">
        <f>SUM('2. melléklet'!G81+'3. melléklet'!G81)</f>
        <v>0</v>
      </c>
      <c r="H81" s="112">
        <f>SUM('2. melléklet'!H81+'3. melléklet'!H81)</f>
        <v>0</v>
      </c>
      <c r="I81" s="112">
        <f>SUM('2. melléklet'!I81+'3. melléklet'!I81)</f>
        <v>0</v>
      </c>
      <c r="J81" s="112">
        <f>SUM('2. melléklet'!J81+'3. melléklet'!J81)</f>
        <v>0</v>
      </c>
      <c r="K81" s="112">
        <f>SUM('2. melléklet'!K81+'3. melléklet'!K81)</f>
        <v>0</v>
      </c>
      <c r="L81" s="112">
        <f>SUM('2. melléklet'!L81+'3. melléklet'!L81)</f>
        <v>0</v>
      </c>
      <c r="M81" s="112">
        <f>SUM('2. melléklet'!M81+'3. melléklet'!M81)</f>
        <v>0</v>
      </c>
      <c r="N81" s="112">
        <f>SUM('2. melléklet'!N81+'3. melléklet'!N81)</f>
        <v>0</v>
      </c>
      <c r="O81" s="112">
        <f>SUM('2. melléklet'!O81+'3. melléklet'!O81)</f>
        <v>0</v>
      </c>
      <c r="P81" s="112">
        <f>SUM('2. melléklet'!P81+'3. melléklet'!P81)</f>
        <v>0</v>
      </c>
      <c r="Q81" s="112">
        <f>SUM('2. melléklet'!Q81+'3. melléklet'!Q81)</f>
        <v>0</v>
      </c>
      <c r="R81" s="112">
        <f>SUM('2. melléklet'!R81+'3. melléklet'!R81)</f>
        <v>0</v>
      </c>
      <c r="S81" s="112">
        <f>SUM('2. melléklet'!S81+'3. melléklet'!S81)</f>
        <v>0</v>
      </c>
      <c r="T81" s="112">
        <f>SUM('2. melléklet'!T81+'3. melléklet'!T81)</f>
        <v>0</v>
      </c>
      <c r="U81" s="112">
        <f>SUM('2. melléklet'!U81+'3. melléklet'!U81)</f>
        <v>0</v>
      </c>
      <c r="V81" s="112">
        <f>SUM('2. melléklet'!V81+'3. melléklet'!V81)</f>
        <v>0</v>
      </c>
    </row>
    <row r="82" spans="1:22">
      <c r="A82" s="6" t="s">
        <v>195</v>
      </c>
      <c r="B82" s="29" t="s">
        <v>196</v>
      </c>
      <c r="C82" s="120">
        <f>'[1]1. melléklet'!C82+'[1]2. melléklet'!C82</f>
        <v>0</v>
      </c>
      <c r="D82" s="120">
        <f>'[1]1. melléklet'!D82+'[1]2. melléklet'!D82</f>
        <v>0</v>
      </c>
      <c r="E82" s="120">
        <f>'[1]1. melléklet'!E82+'[1]2. melléklet'!E82</f>
        <v>0</v>
      </c>
      <c r="F82" s="121">
        <f t="shared" si="1"/>
        <v>0</v>
      </c>
      <c r="G82" s="112">
        <f>SUM('2. melléklet'!G82+'3. melléklet'!G82)</f>
        <v>0</v>
      </c>
      <c r="H82" s="112">
        <f>SUM('2. melléklet'!H82+'3. melléklet'!H82)</f>
        <v>0</v>
      </c>
      <c r="I82" s="112">
        <f>SUM('2. melléklet'!I82+'3. melléklet'!I82)</f>
        <v>0</v>
      </c>
      <c r="J82" s="112">
        <f>SUM('2. melléklet'!J82+'3. melléklet'!J82)</f>
        <v>0</v>
      </c>
      <c r="K82" s="112">
        <f>SUM('2. melléklet'!K82+'3. melléklet'!K82)</f>
        <v>0</v>
      </c>
      <c r="L82" s="112">
        <f>SUM('2. melléklet'!L82+'3. melléklet'!L82)</f>
        <v>0</v>
      </c>
      <c r="M82" s="112">
        <f>SUM('2. melléklet'!M82+'3. melléklet'!M82)</f>
        <v>0</v>
      </c>
      <c r="N82" s="112">
        <f>SUM('2. melléklet'!N82+'3. melléklet'!N82)</f>
        <v>0</v>
      </c>
      <c r="O82" s="112">
        <f>SUM('2. melléklet'!O82+'3. melléklet'!O82)</f>
        <v>0</v>
      </c>
      <c r="P82" s="112">
        <f>SUM('2. melléklet'!P82+'3. melléklet'!P82)</f>
        <v>0</v>
      </c>
      <c r="Q82" s="112">
        <f>SUM('2. melléklet'!Q82+'3. melléklet'!Q82)</f>
        <v>0</v>
      </c>
      <c r="R82" s="112">
        <f>SUM('2. melléklet'!R82+'3. melléklet'!R82)</f>
        <v>0</v>
      </c>
      <c r="S82" s="112">
        <f>SUM('2. melléklet'!S82+'3. melléklet'!S82)</f>
        <v>0</v>
      </c>
      <c r="T82" s="112">
        <f>SUM('2. melléklet'!T82+'3. melléklet'!T82)</f>
        <v>0</v>
      </c>
      <c r="U82" s="112">
        <f>SUM('2. melléklet'!U82+'3. melléklet'!U82)</f>
        <v>0</v>
      </c>
      <c r="V82" s="112">
        <f>SUM('2. melléklet'!V82+'3. melléklet'!V82)</f>
        <v>0</v>
      </c>
    </row>
    <row r="83" spans="1:22">
      <c r="A83" s="6" t="s">
        <v>197</v>
      </c>
      <c r="B83" s="29" t="s">
        <v>198</v>
      </c>
      <c r="C83" s="120">
        <f>'[1]1. melléklet'!C83+'[1]2. melléklet'!C83</f>
        <v>1349800</v>
      </c>
      <c r="D83" s="120">
        <f>'[1]1. melléklet'!D83+'[1]2. melléklet'!D83</f>
        <v>0</v>
      </c>
      <c r="E83" s="120">
        <f>'[1]1. melléklet'!E83+'[1]2. melléklet'!E83</f>
        <v>0</v>
      </c>
      <c r="F83" s="121">
        <f t="shared" si="1"/>
        <v>1349800</v>
      </c>
      <c r="G83" s="112">
        <f>SUM('2. melléklet'!G83+'3. melléklet'!G83)</f>
        <v>1349800</v>
      </c>
      <c r="H83" s="112">
        <f>SUM('2. melléklet'!H83+'3. melléklet'!H83)</f>
        <v>0</v>
      </c>
      <c r="I83" s="112">
        <f>SUM('2. melléklet'!I83+'3. melléklet'!I83)</f>
        <v>0</v>
      </c>
      <c r="J83" s="112">
        <f>SUM('2. melléklet'!J83+'3. melléklet'!J83)</f>
        <v>1349800</v>
      </c>
      <c r="K83" s="112">
        <f>SUM('2. melléklet'!K83+'3. melléklet'!K83)</f>
        <v>1364800</v>
      </c>
      <c r="L83" s="112">
        <f>SUM('2. melléklet'!L83+'3. melléklet'!L83)</f>
        <v>0</v>
      </c>
      <c r="M83" s="112">
        <f>SUM('2. melléklet'!M83+'3. melléklet'!M83)</f>
        <v>0</v>
      </c>
      <c r="N83" s="112">
        <f>SUM('2. melléklet'!N83+'3. melléklet'!N83)</f>
        <v>1364800</v>
      </c>
      <c r="O83" s="112">
        <f>SUM('2. melléklet'!O83+'3. melléklet'!O83)</f>
        <v>1364800</v>
      </c>
      <c r="P83" s="112">
        <f>SUM('2. melléklet'!P83+'3. melléklet'!P83)</f>
        <v>0</v>
      </c>
      <c r="Q83" s="112">
        <f>SUM('2. melléklet'!Q83+'3. melléklet'!Q83)</f>
        <v>0</v>
      </c>
      <c r="R83" s="112">
        <f>SUM('2. melléklet'!R83+'3. melléklet'!R83)</f>
        <v>1364800</v>
      </c>
      <c r="S83" s="112">
        <f>SUM('2. melléklet'!S83+'3. melléklet'!S83)</f>
        <v>1364800</v>
      </c>
      <c r="T83" s="112">
        <f>SUM('2. melléklet'!T83+'3. melléklet'!T83)</f>
        <v>0</v>
      </c>
      <c r="U83" s="112">
        <f>SUM('2. melléklet'!U83+'3. melléklet'!U83)</f>
        <v>0</v>
      </c>
      <c r="V83" s="112">
        <f>SUM('2. melléklet'!V83+'3. melléklet'!V83)</f>
        <v>1364800</v>
      </c>
    </row>
    <row r="84" spans="1:22" s="92" customFormat="1" ht="15.75">
      <c r="A84" s="46" t="s">
        <v>428</v>
      </c>
      <c r="B84" s="48" t="s">
        <v>199</v>
      </c>
      <c r="C84" s="123">
        <f>'[1]1. melléklet'!C84+'[1]2. melléklet'!C84</f>
        <v>6353800</v>
      </c>
      <c r="D84" s="123">
        <f>'[1]1. melléklet'!D84+'[1]2. melléklet'!D84</f>
        <v>0</v>
      </c>
      <c r="E84" s="123">
        <f>'[1]1. melléklet'!E84+'[1]2. melléklet'!E84</f>
        <v>0</v>
      </c>
      <c r="F84" s="123">
        <f t="shared" si="1"/>
        <v>6353800</v>
      </c>
      <c r="G84" s="133">
        <f>SUM('2. melléklet'!G84+'3. melléklet'!G84)</f>
        <v>6353800</v>
      </c>
      <c r="H84" s="133">
        <f>SUM('2. melléklet'!H84+'3. melléklet'!H84)</f>
        <v>0</v>
      </c>
      <c r="I84" s="133">
        <f>SUM('2. melléklet'!I84+'3. melléklet'!I84)</f>
        <v>0</v>
      </c>
      <c r="J84" s="133">
        <f>SUM('2. melléklet'!J84+'3. melléklet'!J84)</f>
        <v>6353800</v>
      </c>
      <c r="K84" s="133">
        <f>SUM('2. melléklet'!K84+'3. melléklet'!K84)</f>
        <v>6418800</v>
      </c>
      <c r="L84" s="133">
        <f>SUM('2. melléklet'!L84+'3. melléklet'!L84)</f>
        <v>0</v>
      </c>
      <c r="M84" s="133">
        <f>SUM('2. melléklet'!M84+'3. melléklet'!M84)</f>
        <v>0</v>
      </c>
      <c r="N84" s="133">
        <f>SUM('2. melléklet'!N84+'3. melléklet'!N84)</f>
        <v>6418800</v>
      </c>
      <c r="O84" s="133">
        <f>SUM('2. melléklet'!O84+'3. melléklet'!O84)</f>
        <v>6418800</v>
      </c>
      <c r="P84" s="133">
        <f>SUM('2. melléklet'!P84+'3. melléklet'!P84)</f>
        <v>0</v>
      </c>
      <c r="Q84" s="133">
        <f>SUM('2. melléklet'!Q84+'3. melléklet'!Q84)</f>
        <v>0</v>
      </c>
      <c r="R84" s="133">
        <f>SUM('2. melléklet'!R84+'3. melléklet'!R84)</f>
        <v>6418800</v>
      </c>
      <c r="S84" s="133">
        <f>SUM('2. melléklet'!S84+'3. melléklet'!S84)</f>
        <v>6418800</v>
      </c>
      <c r="T84" s="133">
        <f>SUM('2. melléklet'!T84+'3. melléklet'!T84)</f>
        <v>0</v>
      </c>
      <c r="U84" s="133">
        <f>SUM('2. melléklet'!U84+'3. melléklet'!U84)</f>
        <v>0</v>
      </c>
      <c r="V84" s="133">
        <f>SUM('2. melléklet'!V84+'3. melléklet'!V84)</f>
        <v>6418800</v>
      </c>
    </row>
    <row r="85" spans="1:22">
      <c r="A85" s="13" t="s">
        <v>200</v>
      </c>
      <c r="B85" s="29" t="s">
        <v>201</v>
      </c>
      <c r="C85" s="120">
        <f>'[1]1. melléklet'!C85+'[1]2. melléklet'!C85</f>
        <v>20219000</v>
      </c>
      <c r="D85" s="120">
        <f>'[1]1. melléklet'!D85+'[1]2. melléklet'!D85</f>
        <v>0</v>
      </c>
      <c r="E85" s="120">
        <f>'[1]1. melléklet'!E85+'[1]2. melléklet'!E85</f>
        <v>0</v>
      </c>
      <c r="F85" s="121">
        <f t="shared" si="1"/>
        <v>20219000</v>
      </c>
      <c r="G85" s="112">
        <f>SUM('2. melléklet'!G85+'3. melléklet'!G85)</f>
        <v>20219000</v>
      </c>
      <c r="H85" s="112">
        <f>SUM('2. melléklet'!H85+'3. melléklet'!H85)</f>
        <v>0</v>
      </c>
      <c r="I85" s="112">
        <f>SUM('2. melléklet'!I85+'3. melléklet'!I85)</f>
        <v>0</v>
      </c>
      <c r="J85" s="112">
        <f>SUM('2. melléklet'!J85+'3. melléklet'!J85)</f>
        <v>20219000</v>
      </c>
      <c r="K85" s="112">
        <f>SUM('2. melléklet'!K85+'3. melléklet'!K85)</f>
        <v>18102600</v>
      </c>
      <c r="L85" s="112">
        <f>SUM('2. melléklet'!L85+'3. melléklet'!L85)</f>
        <v>0</v>
      </c>
      <c r="M85" s="112">
        <f>SUM('2. melléklet'!M85+'3. melléklet'!M85)</f>
        <v>0</v>
      </c>
      <c r="N85" s="112">
        <f>SUM('2. melléklet'!N85+'3. melléklet'!N85)</f>
        <v>18102600</v>
      </c>
      <c r="O85" s="112">
        <f>SUM('2. melléklet'!O85+'3. melléklet'!O85)</f>
        <v>18102600</v>
      </c>
      <c r="P85" s="112">
        <f>SUM('2. melléklet'!P85+'3. melléklet'!P85)</f>
        <v>0</v>
      </c>
      <c r="Q85" s="112">
        <f>SUM('2. melléklet'!Q85+'3. melléklet'!Q85)</f>
        <v>0</v>
      </c>
      <c r="R85" s="112">
        <f>SUM('2. melléklet'!R85+'3. melléklet'!R85)</f>
        <v>18102600</v>
      </c>
      <c r="S85" s="112">
        <f>SUM('2. melléklet'!S85+'3. melléklet'!S85)</f>
        <v>18102600</v>
      </c>
      <c r="T85" s="112">
        <f>SUM('2. melléklet'!T85+'3. melléklet'!T85)</f>
        <v>0</v>
      </c>
      <c r="U85" s="112">
        <f>SUM('2. melléklet'!U85+'3. melléklet'!U85)</f>
        <v>0</v>
      </c>
      <c r="V85" s="112">
        <f>SUM('2. melléklet'!V85+'3. melléklet'!V85)</f>
        <v>18102600</v>
      </c>
    </row>
    <row r="86" spans="1:22">
      <c r="A86" s="13" t="s">
        <v>202</v>
      </c>
      <c r="B86" s="29" t="s">
        <v>203</v>
      </c>
      <c r="C86" s="120">
        <f>'[1]1. melléklet'!C86+'[1]2. melléklet'!C86</f>
        <v>0</v>
      </c>
      <c r="D86" s="120">
        <f>'[1]1. melléklet'!D86+'[1]2. melléklet'!D86</f>
        <v>0</v>
      </c>
      <c r="E86" s="120">
        <f>'[1]1. melléklet'!E86+'[1]2. melléklet'!E86</f>
        <v>0</v>
      </c>
      <c r="F86" s="121">
        <f t="shared" si="1"/>
        <v>0</v>
      </c>
      <c r="G86" s="112">
        <f>SUM('2. melléklet'!G86+'3. melléklet'!G86)</f>
        <v>0</v>
      </c>
      <c r="H86" s="112">
        <f>SUM('2. melléklet'!H86+'3. melléklet'!H86)</f>
        <v>0</v>
      </c>
      <c r="I86" s="112">
        <f>SUM('2. melléklet'!I86+'3. melléklet'!I86)</f>
        <v>0</v>
      </c>
      <c r="J86" s="112">
        <f>SUM('2. melléklet'!J86+'3. melléklet'!J86)</f>
        <v>0</v>
      </c>
      <c r="K86" s="112">
        <f>SUM('2. melléklet'!K86+'3. melléklet'!K86)</f>
        <v>0</v>
      </c>
      <c r="L86" s="112">
        <f>SUM('2. melléklet'!L86+'3. melléklet'!L86)</f>
        <v>0</v>
      </c>
      <c r="M86" s="112">
        <f>SUM('2. melléklet'!M86+'3. melléklet'!M86)</f>
        <v>0</v>
      </c>
      <c r="N86" s="112">
        <f>SUM('2. melléklet'!N86+'3. melléklet'!N86)</f>
        <v>0</v>
      </c>
      <c r="O86" s="112">
        <f>SUM('2. melléklet'!O86+'3. melléklet'!O86)</f>
        <v>0</v>
      </c>
      <c r="P86" s="112">
        <f>SUM('2. melléklet'!P86+'3. melléklet'!P86)</f>
        <v>0</v>
      </c>
      <c r="Q86" s="112">
        <f>SUM('2. melléklet'!Q86+'3. melléklet'!Q86)</f>
        <v>0</v>
      </c>
      <c r="R86" s="112">
        <f>SUM('2. melléklet'!R86+'3. melléklet'!R86)</f>
        <v>0</v>
      </c>
      <c r="S86" s="112">
        <f>SUM('2. melléklet'!S86+'3. melléklet'!S86)</f>
        <v>0</v>
      </c>
      <c r="T86" s="112">
        <f>SUM('2. melléklet'!T86+'3. melléklet'!T86)</f>
        <v>0</v>
      </c>
      <c r="U86" s="112">
        <f>SUM('2. melléklet'!U86+'3. melléklet'!U86)</f>
        <v>0</v>
      </c>
      <c r="V86" s="112">
        <f>SUM('2. melléklet'!V86+'3. melléklet'!V86)</f>
        <v>0</v>
      </c>
    </row>
    <row r="87" spans="1:22">
      <c r="A87" s="13" t="s">
        <v>204</v>
      </c>
      <c r="B87" s="29" t="s">
        <v>205</v>
      </c>
      <c r="C87" s="120">
        <f>'[1]1. melléklet'!C87+'[1]2. melléklet'!C87</f>
        <v>1500000</v>
      </c>
      <c r="D87" s="120">
        <f>'[1]1. melléklet'!D87+'[1]2. melléklet'!D87</f>
        <v>0</v>
      </c>
      <c r="E87" s="120">
        <f>'[1]1. melléklet'!E87+'[1]2. melléklet'!E87</f>
        <v>0</v>
      </c>
      <c r="F87" s="121">
        <f t="shared" si="1"/>
        <v>1500000</v>
      </c>
      <c r="G87" s="112">
        <f>SUM('2. melléklet'!G87+'3. melléklet'!G87)</f>
        <v>1500000</v>
      </c>
      <c r="H87" s="112">
        <f>SUM('2. melléklet'!H87+'3. melléklet'!H87)</f>
        <v>0</v>
      </c>
      <c r="I87" s="112">
        <f>SUM('2. melléklet'!I87+'3. melléklet'!I87)</f>
        <v>0</v>
      </c>
      <c r="J87" s="112">
        <f>SUM('2. melléklet'!J87+'3. melléklet'!J87)</f>
        <v>1500000</v>
      </c>
      <c r="K87" s="112">
        <f>SUM('2. melléklet'!K87+'3. melléklet'!K87)</f>
        <v>1500000</v>
      </c>
      <c r="L87" s="112">
        <f>SUM('2. melléklet'!L87+'3. melléklet'!L87)</f>
        <v>0</v>
      </c>
      <c r="M87" s="112">
        <f>SUM('2. melléklet'!M87+'3. melléklet'!M87)</f>
        <v>0</v>
      </c>
      <c r="N87" s="112">
        <f>SUM('2. melléklet'!N87+'3. melléklet'!N87)</f>
        <v>1500000</v>
      </c>
      <c r="O87" s="112">
        <f>SUM('2. melléklet'!O87+'3. melléklet'!O87)</f>
        <v>1500000</v>
      </c>
      <c r="P87" s="112">
        <f>SUM('2. melléklet'!P87+'3. melléklet'!P87)</f>
        <v>0</v>
      </c>
      <c r="Q87" s="112">
        <f>SUM('2. melléklet'!Q87+'3. melléklet'!Q87)</f>
        <v>0</v>
      </c>
      <c r="R87" s="112">
        <f>SUM('2. melléklet'!R87+'3. melléklet'!R87)</f>
        <v>1500000</v>
      </c>
      <c r="S87" s="112">
        <f>SUM('2. melléklet'!S87+'3. melléklet'!S87)</f>
        <v>1500000</v>
      </c>
      <c r="T87" s="112">
        <f>SUM('2. melléklet'!T87+'3. melléklet'!T87)</f>
        <v>0</v>
      </c>
      <c r="U87" s="112">
        <f>SUM('2. melléklet'!U87+'3. melléklet'!U87)</f>
        <v>0</v>
      </c>
      <c r="V87" s="112">
        <f>SUM('2. melléklet'!V87+'3. melléklet'!V87)</f>
        <v>1500000</v>
      </c>
    </row>
    <row r="88" spans="1:22">
      <c r="A88" s="13" t="s">
        <v>206</v>
      </c>
      <c r="B88" s="29" t="s">
        <v>207</v>
      </c>
      <c r="C88" s="120">
        <f>'[1]1. melléklet'!C88+'[1]2. melléklet'!C88</f>
        <v>8199554</v>
      </c>
      <c r="D88" s="120">
        <f>'[1]1. melléklet'!D88+'[1]2. melléklet'!D88</f>
        <v>0</v>
      </c>
      <c r="E88" s="120">
        <f>'[1]1. melléklet'!E88+'[1]2. melléklet'!E88</f>
        <v>0</v>
      </c>
      <c r="F88" s="121">
        <f t="shared" si="1"/>
        <v>8199554</v>
      </c>
      <c r="G88" s="112">
        <f>SUM('2. melléklet'!G88+'3. melléklet'!G88)</f>
        <v>8199554</v>
      </c>
      <c r="H88" s="112">
        <f>SUM('2. melléklet'!H88+'3. melléklet'!H88)</f>
        <v>0</v>
      </c>
      <c r="I88" s="112">
        <f>SUM('2. melléklet'!I88+'3. melléklet'!I88)</f>
        <v>0</v>
      </c>
      <c r="J88" s="112">
        <f>SUM('2. melléklet'!J88+'3. melléklet'!J88)</f>
        <v>8199554</v>
      </c>
      <c r="K88" s="112">
        <f>SUM('2. melléklet'!K88+'3. melléklet'!K88)</f>
        <v>8199554</v>
      </c>
      <c r="L88" s="112">
        <f>SUM('2. melléklet'!L88+'3. melléklet'!L88)</f>
        <v>0</v>
      </c>
      <c r="M88" s="112">
        <f>SUM('2. melléklet'!M88+'3. melléklet'!M88)</f>
        <v>0</v>
      </c>
      <c r="N88" s="112">
        <f>SUM('2. melléklet'!N88+'3. melléklet'!N88)</f>
        <v>8199554</v>
      </c>
      <c r="O88" s="112">
        <f>SUM('2. melléklet'!O88+'3. melléklet'!O88)</f>
        <v>8199554</v>
      </c>
      <c r="P88" s="112">
        <f>SUM('2. melléklet'!P88+'3. melléklet'!P88)</f>
        <v>0</v>
      </c>
      <c r="Q88" s="112">
        <f>SUM('2. melléklet'!Q88+'3. melléklet'!Q88)</f>
        <v>0</v>
      </c>
      <c r="R88" s="112">
        <f>SUM('2. melléklet'!R88+'3. melléklet'!R88)</f>
        <v>8199554</v>
      </c>
      <c r="S88" s="112">
        <f>SUM('2. melléklet'!S88+'3. melléklet'!S88)</f>
        <v>8199554</v>
      </c>
      <c r="T88" s="112">
        <f>SUM('2. melléklet'!T88+'3. melléklet'!T88)</f>
        <v>0</v>
      </c>
      <c r="U88" s="112">
        <f>SUM('2. melléklet'!U88+'3. melléklet'!U88)</f>
        <v>0</v>
      </c>
      <c r="V88" s="112">
        <f>SUM('2. melléklet'!V88+'3. melléklet'!V88)</f>
        <v>8199554</v>
      </c>
    </row>
    <row r="89" spans="1:22" s="92" customFormat="1" ht="15.75">
      <c r="A89" s="45" t="s">
        <v>429</v>
      </c>
      <c r="B89" s="48" t="s">
        <v>208</v>
      </c>
      <c r="C89" s="123">
        <f>'[1]1. melléklet'!C89+'[1]2. melléklet'!C89</f>
        <v>29918554</v>
      </c>
      <c r="D89" s="123">
        <f>'[1]1. melléklet'!D89+'[1]2. melléklet'!D89</f>
        <v>0</v>
      </c>
      <c r="E89" s="123">
        <f>'[1]1. melléklet'!E89+'[1]2. melléklet'!E89</f>
        <v>0</v>
      </c>
      <c r="F89" s="123">
        <f t="shared" si="1"/>
        <v>29918554</v>
      </c>
      <c r="G89" s="133">
        <f>SUM('2. melléklet'!G89+'3. melléklet'!G89)</f>
        <v>29918554</v>
      </c>
      <c r="H89" s="133">
        <f>SUM('2. melléklet'!H89+'3. melléklet'!H89)</f>
        <v>0</v>
      </c>
      <c r="I89" s="133">
        <f>SUM('2. melléklet'!I89+'3. melléklet'!I89)</f>
        <v>0</v>
      </c>
      <c r="J89" s="133">
        <f>SUM('2. melléklet'!J89+'3. melléklet'!J89)</f>
        <v>29918554</v>
      </c>
      <c r="K89" s="133">
        <f>SUM('2. melléklet'!K89+'3. melléklet'!K89)</f>
        <v>27802154</v>
      </c>
      <c r="L89" s="133">
        <f>SUM('2. melléklet'!L89+'3. melléklet'!L89)</f>
        <v>0</v>
      </c>
      <c r="M89" s="133">
        <f>SUM('2. melléklet'!M89+'3. melléklet'!M89)</f>
        <v>0</v>
      </c>
      <c r="N89" s="133">
        <f>SUM('2. melléklet'!N89+'3. melléklet'!N89)</f>
        <v>27802154</v>
      </c>
      <c r="O89" s="133">
        <f>SUM('2. melléklet'!O89+'3. melléklet'!O89)</f>
        <v>27802154</v>
      </c>
      <c r="P89" s="133">
        <f>SUM('2. melléklet'!P89+'3. melléklet'!P89)</f>
        <v>0</v>
      </c>
      <c r="Q89" s="133">
        <f>SUM('2. melléklet'!Q89+'3. melléklet'!Q89)</f>
        <v>0</v>
      </c>
      <c r="R89" s="133">
        <f>SUM('2. melléklet'!R89+'3. melléklet'!R89)</f>
        <v>27802154</v>
      </c>
      <c r="S89" s="133">
        <f>SUM('2. melléklet'!S89+'3. melléklet'!S89)</f>
        <v>27802154</v>
      </c>
      <c r="T89" s="133">
        <f>SUM('2. melléklet'!T89+'3. melléklet'!T89)</f>
        <v>0</v>
      </c>
      <c r="U89" s="133">
        <f>SUM('2. melléklet'!U89+'3. melléklet'!U89)</f>
        <v>0</v>
      </c>
      <c r="V89" s="133">
        <f>SUM('2. melléklet'!V89+'3. melléklet'!V89)</f>
        <v>27802154</v>
      </c>
    </row>
    <row r="90" spans="1:22">
      <c r="A90" s="13" t="s">
        <v>209</v>
      </c>
      <c r="B90" s="29" t="s">
        <v>210</v>
      </c>
      <c r="C90" s="120">
        <f>'[1]1. melléklet'!C90+'[1]2. melléklet'!C90</f>
        <v>0</v>
      </c>
      <c r="D90" s="120">
        <f>'[1]1. melléklet'!D90+'[1]2. melléklet'!D90</f>
        <v>0</v>
      </c>
      <c r="E90" s="120">
        <f>'[1]1. melléklet'!E90+'[1]2. melléklet'!E90</f>
        <v>0</v>
      </c>
      <c r="F90" s="121">
        <f t="shared" si="1"/>
        <v>0</v>
      </c>
      <c r="G90" s="112">
        <f>SUM('2. melléklet'!G90+'3. melléklet'!G90)</f>
        <v>0</v>
      </c>
      <c r="H90" s="112">
        <f>SUM('2. melléklet'!H90+'3. melléklet'!H90)</f>
        <v>0</v>
      </c>
      <c r="I90" s="112">
        <f>SUM('2. melléklet'!I90+'3. melléklet'!I90)</f>
        <v>0</v>
      </c>
      <c r="J90" s="112">
        <f>SUM('2. melléklet'!J90+'3. melléklet'!J90)</f>
        <v>0</v>
      </c>
      <c r="K90" s="112">
        <f>SUM('2. melléklet'!K90+'3. melléklet'!K90)</f>
        <v>0</v>
      </c>
      <c r="L90" s="112">
        <f>SUM('2. melléklet'!L90+'3. melléklet'!L90)</f>
        <v>0</v>
      </c>
      <c r="M90" s="112">
        <f>SUM('2. melléklet'!M90+'3. melléklet'!M90)</f>
        <v>0</v>
      </c>
      <c r="N90" s="112">
        <f>SUM('2. melléklet'!N90+'3. melléklet'!N90)</f>
        <v>0</v>
      </c>
      <c r="O90" s="112">
        <f>SUM('2. melléklet'!O90+'3. melléklet'!O90)</f>
        <v>0</v>
      </c>
      <c r="P90" s="112">
        <f>SUM('2. melléklet'!P90+'3. melléklet'!P90)</f>
        <v>0</v>
      </c>
      <c r="Q90" s="112">
        <f>SUM('2. melléklet'!Q90+'3. melléklet'!Q90)</f>
        <v>0</v>
      </c>
      <c r="R90" s="112">
        <f>SUM('2. melléklet'!R90+'3. melléklet'!R90)</f>
        <v>0</v>
      </c>
      <c r="S90" s="112">
        <f>SUM('2. melléklet'!S90+'3. melléklet'!S90)</f>
        <v>0</v>
      </c>
      <c r="T90" s="112">
        <f>SUM('2. melléklet'!T90+'3. melléklet'!T90)</f>
        <v>0</v>
      </c>
      <c r="U90" s="112">
        <f>SUM('2. melléklet'!U90+'3. melléklet'!U90)</f>
        <v>0</v>
      </c>
      <c r="V90" s="112">
        <f>SUM('2. melléklet'!V90+'3. melléklet'!V90)</f>
        <v>0</v>
      </c>
    </row>
    <row r="91" spans="1:22">
      <c r="A91" s="13" t="s">
        <v>465</v>
      </c>
      <c r="B91" s="29" t="s">
        <v>211</v>
      </c>
      <c r="C91" s="120">
        <f>'[1]1. melléklet'!C91+'[1]2. melléklet'!C91</f>
        <v>0</v>
      </c>
      <c r="D91" s="120">
        <f>'[1]1. melléklet'!D91+'[1]2. melléklet'!D91</f>
        <v>0</v>
      </c>
      <c r="E91" s="120">
        <f>'[1]1. melléklet'!E91+'[1]2. melléklet'!E91</f>
        <v>0</v>
      </c>
      <c r="F91" s="121">
        <f t="shared" si="1"/>
        <v>0</v>
      </c>
      <c r="G91" s="112">
        <f>SUM('2. melléklet'!G91+'3. melléklet'!G91)</f>
        <v>0</v>
      </c>
      <c r="H91" s="112">
        <f>SUM('2. melléklet'!H91+'3. melléklet'!H91)</f>
        <v>0</v>
      </c>
      <c r="I91" s="112">
        <f>SUM('2. melléklet'!I91+'3. melléklet'!I91)</f>
        <v>0</v>
      </c>
      <c r="J91" s="112">
        <f>SUM('2. melléklet'!J91+'3. melléklet'!J91)</f>
        <v>0</v>
      </c>
      <c r="K91" s="112">
        <f>SUM('2. melléklet'!K91+'3. melléklet'!K91)</f>
        <v>0</v>
      </c>
      <c r="L91" s="112">
        <f>SUM('2. melléklet'!L91+'3. melléklet'!L91)</f>
        <v>0</v>
      </c>
      <c r="M91" s="112">
        <f>SUM('2. melléklet'!M91+'3. melléklet'!M91)</f>
        <v>0</v>
      </c>
      <c r="N91" s="112">
        <f>SUM('2. melléklet'!N91+'3. melléklet'!N91)</f>
        <v>0</v>
      </c>
      <c r="O91" s="112">
        <f>SUM('2. melléklet'!O91+'3. melléklet'!O91)</f>
        <v>0</v>
      </c>
      <c r="P91" s="112">
        <f>SUM('2. melléklet'!P91+'3. melléklet'!P91)</f>
        <v>0</v>
      </c>
      <c r="Q91" s="112">
        <f>SUM('2. melléklet'!Q91+'3. melléklet'!Q91)</f>
        <v>0</v>
      </c>
      <c r="R91" s="112">
        <f>SUM('2. melléklet'!R91+'3. melléklet'!R91)</f>
        <v>0</v>
      </c>
      <c r="S91" s="112">
        <f>SUM('2. melléklet'!S91+'3. melléklet'!S91)</f>
        <v>0</v>
      </c>
      <c r="T91" s="112">
        <f>SUM('2. melléklet'!T91+'3. melléklet'!T91)</f>
        <v>0</v>
      </c>
      <c r="U91" s="112">
        <f>SUM('2. melléklet'!U91+'3. melléklet'!U91)</f>
        <v>0</v>
      </c>
      <c r="V91" s="112">
        <f>SUM('2. melléklet'!V91+'3. melléklet'!V91)</f>
        <v>0</v>
      </c>
    </row>
    <row r="92" spans="1:22">
      <c r="A92" s="13" t="s">
        <v>466</v>
      </c>
      <c r="B92" s="29" t="s">
        <v>212</v>
      </c>
      <c r="C92" s="120">
        <f>'[1]1. melléklet'!C92+'[1]2. melléklet'!C92</f>
        <v>0</v>
      </c>
      <c r="D92" s="120">
        <f>'[1]1. melléklet'!D92+'[1]2. melléklet'!D92</f>
        <v>0</v>
      </c>
      <c r="E92" s="120">
        <f>'[1]1. melléklet'!E92+'[1]2. melléklet'!E92</f>
        <v>0</v>
      </c>
      <c r="F92" s="121">
        <f t="shared" si="1"/>
        <v>0</v>
      </c>
      <c r="G92" s="112">
        <f>SUM('2. melléklet'!G92+'3. melléklet'!G92)</f>
        <v>0</v>
      </c>
      <c r="H92" s="112">
        <f>SUM('2. melléklet'!H92+'3. melléklet'!H92)</f>
        <v>0</v>
      </c>
      <c r="I92" s="112">
        <f>SUM('2. melléklet'!I92+'3. melléklet'!I92)</f>
        <v>0</v>
      </c>
      <c r="J92" s="112">
        <f>SUM('2. melléklet'!J92+'3. melléklet'!J92)</f>
        <v>0</v>
      </c>
      <c r="K92" s="112">
        <f>SUM('2. melléklet'!K92+'3. melléklet'!K92)</f>
        <v>0</v>
      </c>
      <c r="L92" s="112">
        <f>SUM('2. melléklet'!L92+'3. melléklet'!L92)</f>
        <v>0</v>
      </c>
      <c r="M92" s="112">
        <f>SUM('2. melléklet'!M92+'3. melléklet'!M92)</f>
        <v>0</v>
      </c>
      <c r="N92" s="112">
        <f>SUM('2. melléklet'!N92+'3. melléklet'!N92)</f>
        <v>0</v>
      </c>
      <c r="O92" s="112">
        <f>SUM('2. melléklet'!O92+'3. melléklet'!O92)</f>
        <v>0</v>
      </c>
      <c r="P92" s="112">
        <f>SUM('2. melléklet'!P92+'3. melléklet'!P92)</f>
        <v>0</v>
      </c>
      <c r="Q92" s="112">
        <f>SUM('2. melléklet'!Q92+'3. melléklet'!Q92)</f>
        <v>0</v>
      </c>
      <c r="R92" s="112">
        <f>SUM('2. melléklet'!R92+'3. melléklet'!R92)</f>
        <v>0</v>
      </c>
      <c r="S92" s="112">
        <f>SUM('2. melléklet'!S92+'3. melléklet'!S92)</f>
        <v>0</v>
      </c>
      <c r="T92" s="112">
        <f>SUM('2. melléklet'!T92+'3. melléklet'!T92)</f>
        <v>0</v>
      </c>
      <c r="U92" s="112">
        <f>SUM('2. melléklet'!U92+'3. melléklet'!U92)</f>
        <v>0</v>
      </c>
      <c r="V92" s="112">
        <f>SUM('2. melléklet'!V92+'3. melléklet'!V92)</f>
        <v>0</v>
      </c>
    </row>
    <row r="93" spans="1:22">
      <c r="A93" s="13" t="s">
        <v>467</v>
      </c>
      <c r="B93" s="29" t="s">
        <v>213</v>
      </c>
      <c r="C93" s="120">
        <f>'[1]1. melléklet'!C93+'[1]2. melléklet'!C93</f>
        <v>0</v>
      </c>
      <c r="D93" s="120">
        <f>'[1]1. melléklet'!D93+'[1]2. melléklet'!D93</f>
        <v>0</v>
      </c>
      <c r="E93" s="120">
        <f>'[1]1. melléklet'!E93+'[1]2. melléklet'!E93</f>
        <v>0</v>
      </c>
      <c r="F93" s="121">
        <f t="shared" si="1"/>
        <v>0</v>
      </c>
      <c r="G93" s="112">
        <f>SUM('2. melléklet'!G93+'3. melléklet'!G93)</f>
        <v>0</v>
      </c>
      <c r="H93" s="112">
        <f>SUM('2. melléklet'!H93+'3. melléklet'!H93)</f>
        <v>0</v>
      </c>
      <c r="I93" s="112">
        <f>SUM('2. melléklet'!I93+'3. melléklet'!I93)</f>
        <v>0</v>
      </c>
      <c r="J93" s="112">
        <f>SUM('2. melléklet'!J93+'3. melléklet'!J93)</f>
        <v>0</v>
      </c>
      <c r="K93" s="112">
        <f>SUM('2. melléklet'!K93+'3. melléklet'!K93)</f>
        <v>0</v>
      </c>
      <c r="L93" s="112">
        <f>SUM('2. melléklet'!L93+'3. melléklet'!L93)</f>
        <v>0</v>
      </c>
      <c r="M93" s="112">
        <f>SUM('2. melléklet'!M93+'3. melléklet'!M93)</f>
        <v>0</v>
      </c>
      <c r="N93" s="112">
        <f>SUM('2. melléklet'!N93+'3. melléklet'!N93)</f>
        <v>0</v>
      </c>
      <c r="O93" s="112">
        <f>SUM('2. melléklet'!O93+'3. melléklet'!O93)</f>
        <v>0</v>
      </c>
      <c r="P93" s="112">
        <f>SUM('2. melléklet'!P93+'3. melléklet'!P93)</f>
        <v>0</v>
      </c>
      <c r="Q93" s="112">
        <f>SUM('2. melléklet'!Q93+'3. melléklet'!Q93)</f>
        <v>0</v>
      </c>
      <c r="R93" s="112">
        <f>SUM('2. melléklet'!R93+'3. melléklet'!R93)</f>
        <v>0</v>
      </c>
      <c r="S93" s="112">
        <f>SUM('2. melléklet'!S93+'3. melléklet'!S93)</f>
        <v>0</v>
      </c>
      <c r="T93" s="112">
        <f>SUM('2. melléklet'!T93+'3. melléklet'!T93)</f>
        <v>0</v>
      </c>
      <c r="U93" s="112">
        <f>SUM('2. melléklet'!U93+'3. melléklet'!U93)</f>
        <v>0</v>
      </c>
      <c r="V93" s="112">
        <f>SUM('2. melléklet'!V93+'3. melléklet'!V93)</f>
        <v>0</v>
      </c>
    </row>
    <row r="94" spans="1:22">
      <c r="A94" s="13" t="s">
        <v>468</v>
      </c>
      <c r="B94" s="29" t="s">
        <v>214</v>
      </c>
      <c r="C94" s="120">
        <f>'[1]1. melléklet'!C94+'[1]2. melléklet'!C94</f>
        <v>0</v>
      </c>
      <c r="D94" s="120">
        <f>'[1]1. melléklet'!D94+'[1]2. melléklet'!D94</f>
        <v>0</v>
      </c>
      <c r="E94" s="120">
        <f>'[1]1. melléklet'!E94+'[1]2. melléklet'!E94</f>
        <v>0</v>
      </c>
      <c r="F94" s="121">
        <f t="shared" si="1"/>
        <v>0</v>
      </c>
      <c r="G94" s="112">
        <f>SUM('2. melléklet'!G94+'3. melléklet'!G94)</f>
        <v>0</v>
      </c>
      <c r="H94" s="112">
        <f>SUM('2. melléklet'!H94+'3. melléklet'!H94)</f>
        <v>0</v>
      </c>
      <c r="I94" s="112">
        <f>SUM('2. melléklet'!I94+'3. melléklet'!I94)</f>
        <v>0</v>
      </c>
      <c r="J94" s="112">
        <f>SUM('2. melléklet'!J94+'3. melléklet'!J94)</f>
        <v>0</v>
      </c>
      <c r="K94" s="112">
        <f>SUM('2. melléklet'!K94+'3. melléklet'!K94)</f>
        <v>0</v>
      </c>
      <c r="L94" s="112">
        <f>SUM('2. melléklet'!L94+'3. melléklet'!L94)</f>
        <v>0</v>
      </c>
      <c r="M94" s="112">
        <f>SUM('2. melléklet'!M94+'3. melléklet'!M94)</f>
        <v>0</v>
      </c>
      <c r="N94" s="112">
        <f>SUM('2. melléklet'!N94+'3. melléklet'!N94)</f>
        <v>0</v>
      </c>
      <c r="O94" s="112">
        <f>SUM('2. melléklet'!O94+'3. melléklet'!O94)</f>
        <v>0</v>
      </c>
      <c r="P94" s="112">
        <f>SUM('2. melléklet'!P94+'3. melléklet'!P94)</f>
        <v>0</v>
      </c>
      <c r="Q94" s="112">
        <f>SUM('2. melléklet'!Q94+'3. melléklet'!Q94)</f>
        <v>0</v>
      </c>
      <c r="R94" s="112">
        <f>SUM('2. melléklet'!R94+'3. melléklet'!R94)</f>
        <v>0</v>
      </c>
      <c r="S94" s="112">
        <f>SUM('2. melléklet'!S94+'3. melléklet'!S94)</f>
        <v>0</v>
      </c>
      <c r="T94" s="112">
        <f>SUM('2. melléklet'!T94+'3. melléklet'!T94)</f>
        <v>0</v>
      </c>
      <c r="U94" s="112">
        <f>SUM('2. melléklet'!U94+'3. melléklet'!U94)</f>
        <v>0</v>
      </c>
      <c r="V94" s="112">
        <f>SUM('2. melléklet'!V94+'3. melléklet'!V94)</f>
        <v>0</v>
      </c>
    </row>
    <row r="95" spans="1:22">
      <c r="A95" s="13" t="s">
        <v>469</v>
      </c>
      <c r="B95" s="29" t="s">
        <v>215</v>
      </c>
      <c r="C95" s="120">
        <f>'[1]1. melléklet'!C95+'[1]2. melléklet'!C95</f>
        <v>0</v>
      </c>
      <c r="D95" s="120">
        <f>'[1]1. melléklet'!D95+'[1]2. melléklet'!D95</f>
        <v>0</v>
      </c>
      <c r="E95" s="120">
        <f>'[1]1. melléklet'!E95+'[1]2. melléklet'!E95</f>
        <v>0</v>
      </c>
      <c r="F95" s="121">
        <f t="shared" si="1"/>
        <v>0</v>
      </c>
      <c r="G95" s="112">
        <f>SUM('2. melléklet'!G95+'3. melléklet'!G95)</f>
        <v>0</v>
      </c>
      <c r="H95" s="112">
        <f>SUM('2. melléklet'!H95+'3. melléklet'!H95)</f>
        <v>0</v>
      </c>
      <c r="I95" s="112">
        <f>SUM('2. melléklet'!I95+'3. melléklet'!I95)</f>
        <v>0</v>
      </c>
      <c r="J95" s="112">
        <f>SUM('2. melléklet'!J95+'3. melléklet'!J95)</f>
        <v>0</v>
      </c>
      <c r="K95" s="112">
        <f>SUM('2. melléklet'!K95+'3. melléklet'!K95)</f>
        <v>0</v>
      </c>
      <c r="L95" s="112">
        <f>SUM('2. melléklet'!L95+'3. melléklet'!L95)</f>
        <v>0</v>
      </c>
      <c r="M95" s="112">
        <f>SUM('2. melléklet'!M95+'3. melléklet'!M95)</f>
        <v>0</v>
      </c>
      <c r="N95" s="112">
        <f>SUM('2. melléklet'!N95+'3. melléklet'!N95)</f>
        <v>0</v>
      </c>
      <c r="O95" s="112">
        <f>SUM('2. melléklet'!O95+'3. melléklet'!O95)</f>
        <v>0</v>
      </c>
      <c r="P95" s="112">
        <f>SUM('2. melléklet'!P95+'3. melléklet'!P95)</f>
        <v>0</v>
      </c>
      <c r="Q95" s="112">
        <f>SUM('2. melléklet'!Q95+'3. melléklet'!Q95)</f>
        <v>0</v>
      </c>
      <c r="R95" s="112">
        <f>SUM('2. melléklet'!R95+'3. melléklet'!R95)</f>
        <v>0</v>
      </c>
      <c r="S95" s="112">
        <f>SUM('2. melléklet'!S95+'3. melléklet'!S95)</f>
        <v>0</v>
      </c>
      <c r="T95" s="112">
        <f>SUM('2. melléklet'!T95+'3. melléklet'!T95)</f>
        <v>0</v>
      </c>
      <c r="U95" s="112">
        <f>SUM('2. melléklet'!U95+'3. melléklet'!U95)</f>
        <v>0</v>
      </c>
      <c r="V95" s="112">
        <f>SUM('2. melléklet'!V95+'3. melléklet'!V95)</f>
        <v>0</v>
      </c>
    </row>
    <row r="96" spans="1:22">
      <c r="A96" s="13" t="s">
        <v>216</v>
      </c>
      <c r="B96" s="29" t="s">
        <v>217</v>
      </c>
      <c r="C96" s="120">
        <f>'[1]1. melléklet'!C96+'[1]2. melléklet'!C96</f>
        <v>0</v>
      </c>
      <c r="D96" s="120">
        <f>'[1]1. melléklet'!D96+'[1]2. melléklet'!D96</f>
        <v>0</v>
      </c>
      <c r="E96" s="120">
        <f>'[1]1. melléklet'!E96+'[1]2. melléklet'!E96</f>
        <v>0</v>
      </c>
      <c r="F96" s="121">
        <f t="shared" si="1"/>
        <v>0</v>
      </c>
      <c r="G96" s="112">
        <f>SUM('2. melléklet'!G96+'3. melléklet'!G96)</f>
        <v>0</v>
      </c>
      <c r="H96" s="112">
        <f>SUM('2. melléklet'!H96+'3. melléklet'!H96)</f>
        <v>0</v>
      </c>
      <c r="I96" s="112">
        <f>SUM('2. melléklet'!I96+'3. melléklet'!I96)</f>
        <v>0</v>
      </c>
      <c r="J96" s="112">
        <f>SUM('2. melléklet'!J96+'3. melléklet'!J96)</f>
        <v>0</v>
      </c>
      <c r="K96" s="112">
        <f>SUM('2. melléklet'!K96+'3. melléklet'!K96)</f>
        <v>0</v>
      </c>
      <c r="L96" s="112">
        <f>SUM('2. melléklet'!L96+'3. melléklet'!L96)</f>
        <v>0</v>
      </c>
      <c r="M96" s="112">
        <f>SUM('2. melléklet'!M96+'3. melléklet'!M96)</f>
        <v>0</v>
      </c>
      <c r="N96" s="112">
        <f>SUM('2. melléklet'!N96+'3. melléklet'!N96)</f>
        <v>0</v>
      </c>
      <c r="O96" s="112">
        <f>SUM('2. melléklet'!O96+'3. melléklet'!O96)</f>
        <v>0</v>
      </c>
      <c r="P96" s="112">
        <f>SUM('2. melléklet'!P96+'3. melléklet'!P96)</f>
        <v>0</v>
      </c>
      <c r="Q96" s="112">
        <f>SUM('2. melléklet'!Q96+'3. melléklet'!Q96)</f>
        <v>0</v>
      </c>
      <c r="R96" s="112">
        <f>SUM('2. melléklet'!R96+'3. melléklet'!R96)</f>
        <v>0</v>
      </c>
      <c r="S96" s="112">
        <f>SUM('2. melléklet'!S96+'3. melléklet'!S96)</f>
        <v>0</v>
      </c>
      <c r="T96" s="112">
        <f>SUM('2. melléklet'!T96+'3. melléklet'!T96)</f>
        <v>0</v>
      </c>
      <c r="U96" s="112">
        <f>SUM('2. melléklet'!U96+'3. melléklet'!U96)</f>
        <v>0</v>
      </c>
      <c r="V96" s="112">
        <f>SUM('2. melléklet'!V96+'3. melléklet'!V96)</f>
        <v>0</v>
      </c>
    </row>
    <row r="97" spans="1:22">
      <c r="A97" s="13" t="s">
        <v>665</v>
      </c>
      <c r="B97" s="29" t="s">
        <v>218</v>
      </c>
      <c r="C97" s="120">
        <f>'[1]1. melléklet'!C97+'[1]2. melléklet'!C97</f>
        <v>0</v>
      </c>
      <c r="D97" s="120">
        <f>'[1]1. melléklet'!D97+'[1]2. melléklet'!D97</f>
        <v>0</v>
      </c>
      <c r="E97" s="120">
        <f>'[1]1. melléklet'!E97+'[1]2. melléklet'!E97</f>
        <v>0</v>
      </c>
      <c r="F97" s="121">
        <f t="shared" si="1"/>
        <v>0</v>
      </c>
      <c r="G97" s="112">
        <f>SUM('2. melléklet'!G97+'3. melléklet'!G97)</f>
        <v>0</v>
      </c>
      <c r="H97" s="112">
        <f>SUM('2. melléklet'!H97+'3. melléklet'!H97)</f>
        <v>0</v>
      </c>
      <c r="I97" s="112">
        <f>SUM('2. melléklet'!I97+'3. melléklet'!I97)</f>
        <v>0</v>
      </c>
      <c r="J97" s="112">
        <f>SUM('2. melléklet'!J97+'3. melléklet'!J97)</f>
        <v>0</v>
      </c>
      <c r="K97" s="112">
        <f>SUM('2. melléklet'!K97+'3. melléklet'!K97)</f>
        <v>0</v>
      </c>
      <c r="L97" s="112">
        <f>SUM('2. melléklet'!L97+'3. melléklet'!L97)</f>
        <v>0</v>
      </c>
      <c r="M97" s="112">
        <f>SUM('2. melléklet'!M97+'3. melléklet'!M97)</f>
        <v>0</v>
      </c>
      <c r="N97" s="112">
        <f>SUM('2. melléklet'!N97+'3. melléklet'!N97)</f>
        <v>0</v>
      </c>
      <c r="O97" s="112">
        <f>SUM('2. melléklet'!O97+'3. melléklet'!O97)</f>
        <v>0</v>
      </c>
      <c r="P97" s="112">
        <f>SUM('2. melléklet'!P97+'3. melléklet'!P97)</f>
        <v>0</v>
      </c>
      <c r="Q97" s="112">
        <f>SUM('2. melléklet'!Q97+'3. melléklet'!Q97)</f>
        <v>0</v>
      </c>
      <c r="R97" s="112">
        <f>SUM('2. melléklet'!R97+'3. melléklet'!R97)</f>
        <v>0</v>
      </c>
      <c r="S97" s="112">
        <f>SUM('2. melléklet'!S97+'3. melléklet'!S97)</f>
        <v>0</v>
      </c>
      <c r="T97" s="112">
        <f>SUM('2. melléklet'!T97+'3. melléklet'!T97)</f>
        <v>0</v>
      </c>
      <c r="U97" s="112">
        <f>SUM('2. melléklet'!U97+'3. melléklet'!U97)</f>
        <v>0</v>
      </c>
      <c r="V97" s="112">
        <f>SUM('2. melléklet'!V97+'3. melléklet'!V97)</f>
        <v>0</v>
      </c>
    </row>
    <row r="98" spans="1:22">
      <c r="A98" s="13" t="s">
        <v>666</v>
      </c>
      <c r="B98" s="29" t="s">
        <v>667</v>
      </c>
      <c r="C98" s="120">
        <f>'[1]1. melléklet'!C98+'[1]2. melléklet'!C98</f>
        <v>0</v>
      </c>
      <c r="D98" s="120">
        <f>'[1]1. melléklet'!D98+'[1]2. melléklet'!D98</f>
        <v>0</v>
      </c>
      <c r="E98" s="120">
        <f>'[1]1. melléklet'!E98+'[1]2. melléklet'!E98</f>
        <v>0</v>
      </c>
      <c r="F98" s="121">
        <f t="shared" si="1"/>
        <v>0</v>
      </c>
      <c r="G98" s="112">
        <f>SUM('2. melléklet'!G98+'3. melléklet'!G98)</f>
        <v>0</v>
      </c>
      <c r="H98" s="112">
        <f>SUM('2. melléklet'!H98+'3. melléklet'!H98)</f>
        <v>0</v>
      </c>
      <c r="I98" s="112">
        <f>SUM('2. melléklet'!I98+'3. melléklet'!I98)</f>
        <v>0</v>
      </c>
      <c r="J98" s="112">
        <f>SUM('2. melléklet'!J98+'3. melléklet'!J98)</f>
        <v>0</v>
      </c>
      <c r="K98" s="112">
        <f>SUM('2. melléklet'!K98+'3. melléklet'!K98)</f>
        <v>0</v>
      </c>
      <c r="L98" s="112">
        <f>SUM('2. melléklet'!L98+'3. melléklet'!L98)</f>
        <v>0</v>
      </c>
      <c r="M98" s="112">
        <f>SUM('2. melléklet'!M98+'3. melléklet'!M98)</f>
        <v>0</v>
      </c>
      <c r="N98" s="112">
        <f>SUM('2. melléklet'!N98+'3. melléklet'!N98)</f>
        <v>0</v>
      </c>
      <c r="O98" s="112">
        <f>SUM('2. melléklet'!O98+'3. melléklet'!O98)</f>
        <v>0</v>
      </c>
      <c r="P98" s="112">
        <f>SUM('2. melléklet'!P98+'3. melléklet'!P98)</f>
        <v>0</v>
      </c>
      <c r="Q98" s="112">
        <f>SUM('2. melléklet'!Q98+'3. melléklet'!Q98)</f>
        <v>0</v>
      </c>
      <c r="R98" s="112">
        <f>SUM('2. melléklet'!R98+'3. melléklet'!R98)</f>
        <v>0</v>
      </c>
      <c r="S98" s="112">
        <f>SUM('2. melléklet'!S98+'3. melléklet'!S98)</f>
        <v>0</v>
      </c>
      <c r="T98" s="112">
        <f>SUM('2. melléklet'!T98+'3. melléklet'!T98)</f>
        <v>0</v>
      </c>
      <c r="U98" s="112">
        <f>SUM('2. melléklet'!U98+'3. melléklet'!U98)</f>
        <v>0</v>
      </c>
      <c r="V98" s="112">
        <f>SUM('2. melléklet'!V98+'3. melléklet'!V98)</f>
        <v>0</v>
      </c>
    </row>
    <row r="99" spans="1:22" s="92" customFormat="1" ht="15.75">
      <c r="A99" s="45" t="s">
        <v>430</v>
      </c>
      <c r="B99" s="48" t="s">
        <v>219</v>
      </c>
      <c r="C99" s="123">
        <f>'[1]1. melléklet'!C99+'[1]2. melléklet'!C99</f>
        <v>0</v>
      </c>
      <c r="D99" s="123">
        <f>'[1]1. melléklet'!D99+'[1]2. melléklet'!D99</f>
        <v>0</v>
      </c>
      <c r="E99" s="123">
        <f>'[1]1. melléklet'!E99+'[1]2. melléklet'!E99</f>
        <v>0</v>
      </c>
      <c r="F99" s="123">
        <f t="shared" si="1"/>
        <v>0</v>
      </c>
      <c r="G99" s="112">
        <f>SUM('2. melléklet'!G99+'3. melléklet'!G99)</f>
        <v>0</v>
      </c>
      <c r="H99" s="112">
        <f>SUM('2. melléklet'!H99+'3. melléklet'!H99)</f>
        <v>0</v>
      </c>
      <c r="I99" s="112">
        <f>SUM('2. melléklet'!I99+'3. melléklet'!I99)</f>
        <v>0</v>
      </c>
      <c r="J99" s="112">
        <f>SUM('2. melléklet'!J99+'3. melléklet'!J99)</f>
        <v>0</v>
      </c>
      <c r="K99" s="112">
        <f>SUM('2. melléklet'!K99+'3. melléklet'!K99)</f>
        <v>0</v>
      </c>
      <c r="L99" s="112">
        <f>SUM('2. melléklet'!L99+'3. melléklet'!L99)</f>
        <v>0</v>
      </c>
      <c r="M99" s="112">
        <f>SUM('2. melléklet'!M99+'3. melléklet'!M99)</f>
        <v>0</v>
      </c>
      <c r="N99" s="112">
        <f>SUM('2. melléklet'!N99+'3. melléklet'!N99)</f>
        <v>0</v>
      </c>
      <c r="O99" s="112">
        <f>SUM('2. melléklet'!O99+'3. melléklet'!O99)</f>
        <v>0</v>
      </c>
      <c r="P99" s="112">
        <f>SUM('2. melléklet'!P99+'3. melléklet'!P99)</f>
        <v>0</v>
      </c>
      <c r="Q99" s="112">
        <f>SUM('2. melléklet'!Q99+'3. melléklet'!Q99)</f>
        <v>0</v>
      </c>
      <c r="R99" s="112">
        <f>SUM('2. melléklet'!R99+'3. melléklet'!R99)</f>
        <v>0</v>
      </c>
      <c r="S99" s="112">
        <f>SUM('2. melléklet'!S99+'3. melléklet'!S99)</f>
        <v>0</v>
      </c>
      <c r="T99" s="112">
        <f>SUM('2. melléklet'!T99+'3. melléklet'!T99)</f>
        <v>0</v>
      </c>
      <c r="U99" s="112">
        <f>SUM('2. melléklet'!U99+'3. melléklet'!U99)</f>
        <v>0</v>
      </c>
      <c r="V99" s="112">
        <f>SUM('2. melléklet'!V99+'3. melléklet'!V99)</f>
        <v>0</v>
      </c>
    </row>
    <row r="100" spans="1:22" s="92" customFormat="1" ht="15.75">
      <c r="A100" s="147" t="s">
        <v>40</v>
      </c>
      <c r="B100" s="148"/>
      <c r="C100" s="149">
        <f>'[1]1. melléklet'!C100+'[1]2. melléklet'!C100</f>
        <v>36272354</v>
      </c>
      <c r="D100" s="149">
        <f>'[1]1. melléklet'!D100+'[1]2. melléklet'!D100</f>
        <v>0</v>
      </c>
      <c r="E100" s="149">
        <f>'[1]1. melléklet'!E100+'[1]2. melléklet'!E100</f>
        <v>0</v>
      </c>
      <c r="F100" s="150">
        <f t="shared" si="1"/>
        <v>36272354</v>
      </c>
      <c r="G100" s="164">
        <f>SUM('2. melléklet'!G100+'3. melléklet'!G100)</f>
        <v>36272354</v>
      </c>
      <c r="H100" s="164">
        <f>SUM('2. melléklet'!H100+'3. melléklet'!H100)</f>
        <v>0</v>
      </c>
      <c r="I100" s="164">
        <f>SUM('2. melléklet'!I100+'3. melléklet'!I100)</f>
        <v>0</v>
      </c>
      <c r="J100" s="164">
        <f>SUM('2. melléklet'!J100+'3. melléklet'!J100)</f>
        <v>36272354</v>
      </c>
      <c r="K100" s="164">
        <f>SUM('2. melléklet'!K100+'3. melléklet'!K100)</f>
        <v>34220954</v>
      </c>
      <c r="L100" s="164">
        <f>SUM('2. melléklet'!L100+'3. melléklet'!L100)</f>
        <v>0</v>
      </c>
      <c r="M100" s="164">
        <f>SUM('2. melléklet'!M100+'3. melléklet'!M100)</f>
        <v>0</v>
      </c>
      <c r="N100" s="164">
        <f>SUM('2. melléklet'!N100+'3. melléklet'!N100)</f>
        <v>34220954</v>
      </c>
      <c r="O100" s="164">
        <f>SUM('2. melléklet'!O100+'3. melléklet'!O100)</f>
        <v>34220954</v>
      </c>
      <c r="P100" s="164">
        <f>SUM('2. melléklet'!P100+'3. melléklet'!P100)</f>
        <v>0</v>
      </c>
      <c r="Q100" s="164">
        <f>SUM('2. melléklet'!Q100+'3. melléklet'!Q100)</f>
        <v>0</v>
      </c>
      <c r="R100" s="164">
        <f>SUM('2. melléklet'!R100+'3. melléklet'!R100)</f>
        <v>34220954</v>
      </c>
      <c r="S100" s="164">
        <f>SUM('2. melléklet'!S100+'3. melléklet'!S100)</f>
        <v>34220954</v>
      </c>
      <c r="T100" s="164">
        <f>SUM('2. melléklet'!T100+'3. melléklet'!T100)</f>
        <v>0</v>
      </c>
      <c r="U100" s="164">
        <f>SUM('2. melléklet'!U100+'3. melléklet'!U100)</f>
        <v>0</v>
      </c>
      <c r="V100" s="164">
        <f>SUM('2. melléklet'!V100+'3. melléklet'!V100)</f>
        <v>34220954</v>
      </c>
    </row>
    <row r="101" spans="1:22" s="92" customFormat="1" ht="17.25">
      <c r="A101" s="152" t="s">
        <v>477</v>
      </c>
      <c r="B101" s="153" t="s">
        <v>220</v>
      </c>
      <c r="C101" s="154">
        <f>'[1]1. melléklet'!C101+'[1]2. melléklet'!C101</f>
        <v>100439610</v>
      </c>
      <c r="D101" s="154">
        <f>'[1]1. melléklet'!D101+'[1]2. melléklet'!D101</f>
        <v>0</v>
      </c>
      <c r="E101" s="154">
        <f>'[1]1. melléklet'!E101+'[1]2. melléklet'!E101</f>
        <v>13000</v>
      </c>
      <c r="F101" s="156">
        <f t="shared" si="1"/>
        <v>100452610</v>
      </c>
      <c r="G101" s="159">
        <f>SUM('2. melléklet'!G101+'3. melléklet'!G101)</f>
        <v>100439876</v>
      </c>
      <c r="H101" s="159">
        <f>SUM('2. melléklet'!H101+'3. melléklet'!H101)</f>
        <v>0</v>
      </c>
      <c r="I101" s="159">
        <f>SUM('2. melléklet'!I101+'3. melléklet'!I101)</f>
        <v>13000</v>
      </c>
      <c r="J101" s="159">
        <f>SUM('2. melléklet'!J101+'3. melléklet'!J101)</f>
        <v>100452876</v>
      </c>
      <c r="K101" s="159">
        <f>SUM('2. melléklet'!K101+'3. melléklet'!K101)</f>
        <v>101994853</v>
      </c>
      <c r="L101" s="159">
        <f>SUM('2. melléklet'!L101+'3. melléklet'!L101)</f>
        <v>0</v>
      </c>
      <c r="M101" s="159">
        <f>SUM('2. melléklet'!M101+'3. melléklet'!M101)</f>
        <v>13000</v>
      </c>
      <c r="N101" s="159">
        <f>SUM('2. melléklet'!N101+'3. melléklet'!N101)</f>
        <v>102007853</v>
      </c>
      <c r="O101" s="159">
        <f>SUM('2. melléklet'!O101+'3. melléklet'!O101)</f>
        <v>103981429</v>
      </c>
      <c r="P101" s="159">
        <f>SUM('2. melléklet'!P101+'3. melléklet'!P101)</f>
        <v>0</v>
      </c>
      <c r="Q101" s="159">
        <f>SUM('2. melléklet'!Q101+'3. melléklet'!Q101)</f>
        <v>13000</v>
      </c>
      <c r="R101" s="159">
        <f>SUM('2. melléklet'!R101+'3. melléklet'!R101)</f>
        <v>103994429</v>
      </c>
      <c r="S101" s="159">
        <f>SUM('2. melléklet'!S101+'3. melléklet'!S101)</f>
        <v>106215777</v>
      </c>
      <c r="T101" s="159">
        <f>SUM('2. melléklet'!T101+'3. melléklet'!T101)</f>
        <v>0</v>
      </c>
      <c r="U101" s="159">
        <f>SUM('2. melléklet'!U101+'3. melléklet'!U101)</f>
        <v>13000</v>
      </c>
      <c r="V101" s="159">
        <f>SUM('2. melléklet'!V101+'3. melléklet'!V101)</f>
        <v>106228777</v>
      </c>
    </row>
    <row r="102" spans="1:22">
      <c r="A102" s="13" t="s">
        <v>668</v>
      </c>
      <c r="B102" s="5" t="s">
        <v>221</v>
      </c>
      <c r="C102" s="120">
        <f>'[1]1. melléklet'!C102+'[1]2. melléklet'!C102</f>
        <v>0</v>
      </c>
      <c r="D102" s="120">
        <f>'[1]1. melléklet'!D102+'[1]2. melléklet'!D102</f>
        <v>0</v>
      </c>
      <c r="E102" s="120">
        <f>'[1]1. melléklet'!E102+'[1]2. melléklet'!E102</f>
        <v>0</v>
      </c>
      <c r="F102" s="121">
        <f t="shared" si="1"/>
        <v>0</v>
      </c>
      <c r="G102" s="112">
        <f>SUM('2. melléklet'!G102+'3. melléklet'!G102)</f>
        <v>0</v>
      </c>
      <c r="H102" s="112">
        <f>SUM('2. melléklet'!H102+'3. melléklet'!H102)</f>
        <v>0</v>
      </c>
      <c r="I102" s="112">
        <f>SUM('2. melléklet'!I102+'3. melléklet'!I102)</f>
        <v>0</v>
      </c>
      <c r="J102" s="112">
        <f>SUM('2. melléklet'!J102+'3. melléklet'!J102)</f>
        <v>0</v>
      </c>
      <c r="K102" s="112">
        <f>SUM('2. melléklet'!K102+'3. melléklet'!K102)</f>
        <v>0</v>
      </c>
      <c r="L102" s="112">
        <f>SUM('2. melléklet'!L102+'3. melléklet'!L102)</f>
        <v>0</v>
      </c>
      <c r="M102" s="112">
        <f>SUM('2. melléklet'!M102+'3. melléklet'!M102)</f>
        <v>0</v>
      </c>
      <c r="N102" s="112">
        <f>SUM('2. melléklet'!N102+'3. melléklet'!N102)</f>
        <v>0</v>
      </c>
      <c r="O102" s="112">
        <f>SUM('2. melléklet'!O102+'3. melléklet'!O102)</f>
        <v>0</v>
      </c>
      <c r="P102" s="112">
        <f>SUM('2. melléklet'!P102+'3. melléklet'!P102)</f>
        <v>0</v>
      </c>
      <c r="Q102" s="112">
        <f>SUM('2. melléklet'!Q102+'3. melléklet'!Q102)</f>
        <v>0</v>
      </c>
      <c r="R102" s="112">
        <f>SUM('2. melléklet'!R102+'3. melléklet'!R102)</f>
        <v>0</v>
      </c>
      <c r="S102" s="112">
        <f>SUM('2. melléklet'!S102+'3. melléklet'!S102)</f>
        <v>0</v>
      </c>
      <c r="T102" s="112">
        <f>SUM('2. melléklet'!T102+'3. melléklet'!T102)</f>
        <v>0</v>
      </c>
      <c r="U102" s="112">
        <f>SUM('2. melléklet'!U102+'3. melléklet'!U102)</f>
        <v>0</v>
      </c>
      <c r="V102" s="112">
        <f>SUM('2. melléklet'!V102+'3. melléklet'!V102)</f>
        <v>0</v>
      </c>
    </row>
    <row r="103" spans="1:22">
      <c r="A103" s="13" t="s">
        <v>224</v>
      </c>
      <c r="B103" s="5" t="s">
        <v>225</v>
      </c>
      <c r="C103" s="120">
        <f>'[1]1. melléklet'!C103+'[1]2. melléklet'!C103</f>
        <v>0</v>
      </c>
      <c r="D103" s="120">
        <f>'[1]1. melléklet'!D103+'[1]2. melléklet'!D103</f>
        <v>0</v>
      </c>
      <c r="E103" s="120">
        <f>'[1]1. melléklet'!E103+'[1]2. melléklet'!E103</f>
        <v>0</v>
      </c>
      <c r="F103" s="121">
        <f t="shared" si="1"/>
        <v>0</v>
      </c>
      <c r="G103" s="112">
        <f>SUM('2. melléklet'!G103+'3. melléklet'!G103)</f>
        <v>0</v>
      </c>
      <c r="H103" s="112">
        <f>SUM('2. melléklet'!H103+'3. melléklet'!H103)</f>
        <v>0</v>
      </c>
      <c r="I103" s="112">
        <f>SUM('2. melléklet'!I103+'3. melléklet'!I103)</f>
        <v>0</v>
      </c>
      <c r="J103" s="112">
        <f>SUM('2. melléklet'!J103+'3. melléklet'!J103)</f>
        <v>0</v>
      </c>
      <c r="K103" s="112">
        <f>SUM('2. melléklet'!K103+'3. melléklet'!K103)</f>
        <v>0</v>
      </c>
      <c r="L103" s="112">
        <f>SUM('2. melléklet'!L103+'3. melléklet'!L103)</f>
        <v>0</v>
      </c>
      <c r="M103" s="112">
        <f>SUM('2. melléklet'!M103+'3. melléklet'!M103)</f>
        <v>0</v>
      </c>
      <c r="N103" s="112">
        <f>SUM('2. melléklet'!N103+'3. melléklet'!N103)</f>
        <v>0</v>
      </c>
      <c r="O103" s="112">
        <f>SUM('2. melléklet'!O103+'3. melléklet'!O103)</f>
        <v>0</v>
      </c>
      <c r="P103" s="112">
        <f>SUM('2. melléklet'!P103+'3. melléklet'!P103)</f>
        <v>0</v>
      </c>
      <c r="Q103" s="112">
        <f>SUM('2. melléklet'!Q103+'3. melléklet'!Q103)</f>
        <v>0</v>
      </c>
      <c r="R103" s="112">
        <f>SUM('2. melléklet'!R103+'3. melléklet'!R103)</f>
        <v>0</v>
      </c>
      <c r="S103" s="112">
        <f>SUM('2. melléklet'!S103+'3. melléklet'!S103)</f>
        <v>0</v>
      </c>
      <c r="T103" s="112">
        <f>SUM('2. melléklet'!T103+'3. melléklet'!T103)</f>
        <v>0</v>
      </c>
      <c r="U103" s="112">
        <f>SUM('2. melléklet'!U103+'3. melléklet'!U103)</f>
        <v>0</v>
      </c>
      <c r="V103" s="112">
        <f>SUM('2. melléklet'!V103+'3. melléklet'!V103)</f>
        <v>0</v>
      </c>
    </row>
    <row r="104" spans="1:22">
      <c r="A104" s="13" t="s">
        <v>471</v>
      </c>
      <c r="B104" s="5" t="s">
        <v>226</v>
      </c>
      <c r="C104" s="120">
        <f>'[1]1. melléklet'!C104+'[1]2. melléklet'!C104</f>
        <v>0</v>
      </c>
      <c r="D104" s="120">
        <f>'[1]1. melléklet'!D104+'[1]2. melléklet'!D104</f>
        <v>0</v>
      </c>
      <c r="E104" s="120">
        <f>'[1]1. melléklet'!E104+'[1]2. melléklet'!E104</f>
        <v>0</v>
      </c>
      <c r="F104" s="121">
        <f t="shared" si="1"/>
        <v>0</v>
      </c>
      <c r="G104" s="112">
        <f>SUM('2. melléklet'!G104+'3. melléklet'!G104)</f>
        <v>0</v>
      </c>
      <c r="H104" s="112">
        <f>SUM('2. melléklet'!H104+'3. melléklet'!H104)</f>
        <v>0</v>
      </c>
      <c r="I104" s="112">
        <f>SUM('2. melléklet'!I104+'3. melléklet'!I104)</f>
        <v>0</v>
      </c>
      <c r="J104" s="112">
        <f>SUM('2. melléklet'!J104+'3. melléklet'!J104)</f>
        <v>0</v>
      </c>
      <c r="K104" s="112">
        <f>SUM('2. melléklet'!K104+'3. melléklet'!K104)</f>
        <v>0</v>
      </c>
      <c r="L104" s="112">
        <f>SUM('2. melléklet'!L104+'3. melléklet'!L104)</f>
        <v>0</v>
      </c>
      <c r="M104" s="112">
        <f>SUM('2. melléklet'!M104+'3. melléklet'!M104)</f>
        <v>0</v>
      </c>
      <c r="N104" s="112">
        <f>SUM('2. melléklet'!N104+'3. melléklet'!N104)</f>
        <v>0</v>
      </c>
      <c r="O104" s="112">
        <f>SUM('2. melléklet'!O104+'3. melléklet'!O104)</f>
        <v>0</v>
      </c>
      <c r="P104" s="112">
        <f>SUM('2. melléklet'!P104+'3. melléklet'!P104)</f>
        <v>0</v>
      </c>
      <c r="Q104" s="112">
        <f>SUM('2. melléklet'!Q104+'3. melléklet'!Q104)</f>
        <v>0</v>
      </c>
      <c r="R104" s="112">
        <f>SUM('2. melléklet'!R104+'3. melléklet'!R104)</f>
        <v>0</v>
      </c>
      <c r="S104" s="112">
        <f>SUM('2. melléklet'!S104+'3. melléklet'!S104)</f>
        <v>0</v>
      </c>
      <c r="T104" s="112">
        <f>SUM('2. melléklet'!T104+'3. melléklet'!T104)</f>
        <v>0</v>
      </c>
      <c r="U104" s="112">
        <f>SUM('2. melléklet'!U104+'3. melléklet'!U104)</f>
        <v>0</v>
      </c>
      <c r="V104" s="112">
        <f>SUM('2. melléklet'!V104+'3. melléklet'!V104)</f>
        <v>0</v>
      </c>
    </row>
    <row r="105" spans="1:22" s="92" customFormat="1">
      <c r="A105" s="15" t="s">
        <v>435</v>
      </c>
      <c r="B105" s="7" t="s">
        <v>228</v>
      </c>
      <c r="C105" s="93">
        <f>'[1]1. melléklet'!C105+'[1]2. melléklet'!C105</f>
        <v>0</v>
      </c>
      <c r="D105" s="93">
        <f>'[1]1. melléklet'!D105+'[1]2. melléklet'!D105</f>
        <v>0</v>
      </c>
      <c r="E105" s="93">
        <f>'[1]1. melléklet'!E105+'[1]2. melléklet'!E105</f>
        <v>0</v>
      </c>
      <c r="F105" s="93">
        <f t="shared" si="1"/>
        <v>0</v>
      </c>
      <c r="G105" s="112">
        <f>SUM('2. melléklet'!G105+'3. melléklet'!G105)</f>
        <v>0</v>
      </c>
      <c r="H105" s="112">
        <f>SUM('2. melléklet'!H105+'3. melléklet'!H105)</f>
        <v>0</v>
      </c>
      <c r="I105" s="112">
        <f>SUM('2. melléklet'!I105+'3. melléklet'!I105)</f>
        <v>0</v>
      </c>
      <c r="J105" s="112">
        <f>SUM('2. melléklet'!J105+'3. melléklet'!J105)</f>
        <v>0</v>
      </c>
      <c r="K105" s="112">
        <f>SUM('2. melléklet'!K105+'3. melléklet'!K105)</f>
        <v>0</v>
      </c>
      <c r="L105" s="112">
        <f>SUM('2. melléklet'!L105+'3. melléklet'!L105)</f>
        <v>0</v>
      </c>
      <c r="M105" s="112">
        <f>SUM('2. melléklet'!M105+'3. melléklet'!M105)</f>
        <v>0</v>
      </c>
      <c r="N105" s="112">
        <f>SUM('2. melléklet'!N105+'3. melléklet'!N105)</f>
        <v>0</v>
      </c>
      <c r="O105" s="112">
        <f>SUM('2. melléklet'!O105+'3. melléklet'!O105)</f>
        <v>0</v>
      </c>
      <c r="P105" s="112">
        <f>SUM('2. melléklet'!P105+'3. melléklet'!P105)</f>
        <v>0</v>
      </c>
      <c r="Q105" s="112">
        <f>SUM('2. melléklet'!Q105+'3. melléklet'!Q105)</f>
        <v>0</v>
      </c>
      <c r="R105" s="112">
        <f>SUM('2. melléklet'!R105+'3. melléklet'!R105)</f>
        <v>0</v>
      </c>
      <c r="S105" s="112">
        <f>SUM('2. melléklet'!S105+'3. melléklet'!S105)</f>
        <v>0</v>
      </c>
      <c r="T105" s="112">
        <f>SUM('2. melléklet'!T105+'3. melléklet'!T105)</f>
        <v>0</v>
      </c>
      <c r="U105" s="112">
        <f>SUM('2. melléklet'!U105+'3. melléklet'!U105)</f>
        <v>0</v>
      </c>
      <c r="V105" s="112">
        <f>SUM('2. melléklet'!V105+'3. melléklet'!V105)</f>
        <v>0</v>
      </c>
    </row>
    <row r="106" spans="1:22">
      <c r="A106" s="34" t="s">
        <v>472</v>
      </c>
      <c r="B106" s="5" t="s">
        <v>229</v>
      </c>
      <c r="C106" s="120">
        <f>'[1]1. melléklet'!C106+'[1]2. melléklet'!C106</f>
        <v>0</v>
      </c>
      <c r="D106" s="120">
        <f>'[1]1. melléklet'!D106+'[1]2. melléklet'!D106</f>
        <v>0</v>
      </c>
      <c r="E106" s="120">
        <f>'[1]1. melléklet'!E106+'[1]2. melléklet'!E106</f>
        <v>0</v>
      </c>
      <c r="F106" s="121">
        <f t="shared" si="1"/>
        <v>0</v>
      </c>
      <c r="G106" s="112">
        <f>SUM('2. melléklet'!G106+'3. melléklet'!G106)</f>
        <v>0</v>
      </c>
      <c r="H106" s="112">
        <f>SUM('2. melléklet'!H106+'3. melléklet'!H106)</f>
        <v>0</v>
      </c>
      <c r="I106" s="112">
        <f>SUM('2. melléklet'!I106+'3. melléklet'!I106)</f>
        <v>0</v>
      </c>
      <c r="J106" s="112">
        <f>SUM('2. melléklet'!J106+'3. melléklet'!J106)</f>
        <v>0</v>
      </c>
      <c r="K106" s="112">
        <f>SUM('2. melléklet'!K106+'3. melléklet'!K106)</f>
        <v>0</v>
      </c>
      <c r="L106" s="112">
        <f>SUM('2. melléklet'!L106+'3. melléklet'!L106)</f>
        <v>0</v>
      </c>
      <c r="M106" s="112">
        <f>SUM('2. melléklet'!M106+'3. melléklet'!M106)</f>
        <v>0</v>
      </c>
      <c r="N106" s="112">
        <f>SUM('2. melléklet'!N106+'3. melléklet'!N106)</f>
        <v>0</v>
      </c>
      <c r="O106" s="112">
        <f>SUM('2. melléklet'!O106+'3. melléklet'!O106)</f>
        <v>0</v>
      </c>
      <c r="P106" s="112">
        <f>SUM('2. melléklet'!P106+'3. melléklet'!P106)</f>
        <v>0</v>
      </c>
      <c r="Q106" s="112">
        <f>SUM('2. melléklet'!Q106+'3. melléklet'!Q106)</f>
        <v>0</v>
      </c>
      <c r="R106" s="112">
        <f>SUM('2. melléklet'!R106+'3. melléklet'!R106)</f>
        <v>0</v>
      </c>
      <c r="S106" s="112">
        <f>SUM('2. melléklet'!S106+'3. melléklet'!S106)</f>
        <v>0</v>
      </c>
      <c r="T106" s="112">
        <f>SUM('2. melléklet'!T106+'3. melléklet'!T106)</f>
        <v>0</v>
      </c>
      <c r="U106" s="112">
        <f>SUM('2. melléklet'!U106+'3. melléklet'!U106)</f>
        <v>0</v>
      </c>
      <c r="V106" s="112">
        <f>SUM('2. melléklet'!V106+'3. melléklet'!V106)</f>
        <v>0</v>
      </c>
    </row>
    <row r="107" spans="1:22">
      <c r="A107" s="34" t="s">
        <v>441</v>
      </c>
      <c r="B107" s="5" t="s">
        <v>232</v>
      </c>
      <c r="C107" s="120">
        <f>'[1]1. melléklet'!C107+'[1]2. melléklet'!C107</f>
        <v>0</v>
      </c>
      <c r="D107" s="120">
        <f>'[1]1. melléklet'!D107+'[1]2. melléklet'!D107</f>
        <v>0</v>
      </c>
      <c r="E107" s="120">
        <f>'[1]1. melléklet'!E107+'[1]2. melléklet'!E107</f>
        <v>0</v>
      </c>
      <c r="F107" s="121">
        <f t="shared" si="1"/>
        <v>0</v>
      </c>
      <c r="G107" s="112">
        <f>SUM('2. melléklet'!G107+'3. melléklet'!G107)</f>
        <v>0</v>
      </c>
      <c r="H107" s="112">
        <f>SUM('2. melléklet'!H107+'3. melléklet'!H107)</f>
        <v>0</v>
      </c>
      <c r="I107" s="112">
        <f>SUM('2. melléklet'!I107+'3. melléklet'!I107)</f>
        <v>0</v>
      </c>
      <c r="J107" s="112">
        <f>SUM('2. melléklet'!J107+'3. melléklet'!J107)</f>
        <v>0</v>
      </c>
      <c r="K107" s="112">
        <f>SUM('2. melléklet'!K107+'3. melléklet'!K107)</f>
        <v>0</v>
      </c>
      <c r="L107" s="112">
        <f>SUM('2. melléklet'!L107+'3. melléklet'!L107)</f>
        <v>0</v>
      </c>
      <c r="M107" s="112">
        <f>SUM('2. melléklet'!M107+'3. melléklet'!M107)</f>
        <v>0</v>
      </c>
      <c r="N107" s="112">
        <f>SUM('2. melléklet'!N107+'3. melléklet'!N107)</f>
        <v>0</v>
      </c>
      <c r="O107" s="112">
        <f>SUM('2. melléklet'!O107+'3. melléklet'!O107)</f>
        <v>0</v>
      </c>
      <c r="P107" s="112">
        <f>SUM('2. melléklet'!P107+'3. melléklet'!P107)</f>
        <v>0</v>
      </c>
      <c r="Q107" s="112">
        <f>SUM('2. melléklet'!Q107+'3. melléklet'!Q107)</f>
        <v>0</v>
      </c>
      <c r="R107" s="112">
        <f>SUM('2. melléklet'!R107+'3. melléklet'!R107)</f>
        <v>0</v>
      </c>
      <c r="S107" s="112">
        <f>SUM('2. melléklet'!S107+'3. melléklet'!S107)</f>
        <v>0</v>
      </c>
      <c r="T107" s="112">
        <f>SUM('2. melléklet'!T107+'3. melléklet'!T107)</f>
        <v>0</v>
      </c>
      <c r="U107" s="112">
        <f>SUM('2. melléklet'!U107+'3. melléklet'!U107)</f>
        <v>0</v>
      </c>
      <c r="V107" s="112">
        <f>SUM('2. melléklet'!V107+'3. melléklet'!V107)</f>
        <v>0</v>
      </c>
    </row>
    <row r="108" spans="1:22">
      <c r="A108" s="13" t="s">
        <v>233</v>
      </c>
      <c r="B108" s="5" t="s">
        <v>234</v>
      </c>
      <c r="C108" s="120">
        <f>'[1]1. melléklet'!C108+'[1]2. melléklet'!C108</f>
        <v>0</v>
      </c>
      <c r="D108" s="120">
        <f>'[1]1. melléklet'!D108+'[1]2. melléklet'!D108</f>
        <v>0</v>
      </c>
      <c r="E108" s="120">
        <f>'[1]1. melléklet'!E108+'[1]2. melléklet'!E108</f>
        <v>0</v>
      </c>
      <c r="F108" s="121">
        <f t="shared" si="1"/>
        <v>0</v>
      </c>
      <c r="G108" s="112">
        <f>SUM('2. melléklet'!G108+'3. melléklet'!G108)</f>
        <v>0</v>
      </c>
      <c r="H108" s="112">
        <f>SUM('2. melléklet'!H108+'3. melléklet'!H108)</f>
        <v>0</v>
      </c>
      <c r="I108" s="112">
        <f>SUM('2. melléklet'!I108+'3. melléklet'!I108)</f>
        <v>0</v>
      </c>
      <c r="J108" s="112">
        <f>SUM('2. melléklet'!J108+'3. melléklet'!J108)</f>
        <v>0</v>
      </c>
      <c r="K108" s="112">
        <f>SUM('2. melléklet'!K108+'3. melléklet'!K108)</f>
        <v>0</v>
      </c>
      <c r="L108" s="112">
        <f>SUM('2. melléklet'!L108+'3. melléklet'!L108)</f>
        <v>0</v>
      </c>
      <c r="M108" s="112">
        <f>SUM('2. melléklet'!M108+'3. melléklet'!M108)</f>
        <v>0</v>
      </c>
      <c r="N108" s="112">
        <f>SUM('2. melléklet'!N108+'3. melléklet'!N108)</f>
        <v>0</v>
      </c>
      <c r="O108" s="112">
        <f>SUM('2. melléklet'!O108+'3. melléklet'!O108)</f>
        <v>0</v>
      </c>
      <c r="P108" s="112">
        <f>SUM('2. melléklet'!P108+'3. melléklet'!P108)</f>
        <v>0</v>
      </c>
      <c r="Q108" s="112">
        <f>SUM('2. melléklet'!Q108+'3. melléklet'!Q108)</f>
        <v>0</v>
      </c>
      <c r="R108" s="112">
        <f>SUM('2. melléklet'!R108+'3. melléklet'!R108)</f>
        <v>0</v>
      </c>
      <c r="S108" s="112">
        <f>SUM('2. melléklet'!S108+'3. melléklet'!S108)</f>
        <v>0</v>
      </c>
      <c r="T108" s="112">
        <f>SUM('2. melléklet'!T108+'3. melléklet'!T108)</f>
        <v>0</v>
      </c>
      <c r="U108" s="112">
        <f>SUM('2. melléklet'!U108+'3. melléklet'!U108)</f>
        <v>0</v>
      </c>
      <c r="V108" s="112">
        <f>SUM('2. melléklet'!V108+'3. melléklet'!V108)</f>
        <v>0</v>
      </c>
    </row>
    <row r="109" spans="1:22">
      <c r="A109" s="13" t="s">
        <v>473</v>
      </c>
      <c r="B109" s="5" t="s">
        <v>235</v>
      </c>
      <c r="C109" s="120">
        <f>'[1]1. melléklet'!C109+'[1]2. melléklet'!C109</f>
        <v>0</v>
      </c>
      <c r="D109" s="120">
        <f>'[1]1. melléklet'!D109+'[1]2. melléklet'!D109</f>
        <v>0</v>
      </c>
      <c r="E109" s="120">
        <f>'[1]1. melléklet'!E109+'[1]2. melléklet'!E109</f>
        <v>0</v>
      </c>
      <c r="F109" s="121">
        <f t="shared" si="1"/>
        <v>0</v>
      </c>
      <c r="G109" s="112">
        <f>SUM('2. melléklet'!G109+'3. melléklet'!G109)</f>
        <v>0</v>
      </c>
      <c r="H109" s="112">
        <f>SUM('2. melléklet'!H109+'3. melléklet'!H109)</f>
        <v>0</v>
      </c>
      <c r="I109" s="112">
        <f>SUM('2. melléklet'!I109+'3. melléklet'!I109)</f>
        <v>0</v>
      </c>
      <c r="J109" s="112">
        <f>SUM('2. melléklet'!J109+'3. melléklet'!J109)</f>
        <v>0</v>
      </c>
      <c r="K109" s="112">
        <f>SUM('2. melléklet'!K109+'3. melléklet'!K109)</f>
        <v>0</v>
      </c>
      <c r="L109" s="112">
        <f>SUM('2. melléklet'!L109+'3. melléklet'!L109)</f>
        <v>0</v>
      </c>
      <c r="M109" s="112">
        <f>SUM('2. melléklet'!M109+'3. melléklet'!M109)</f>
        <v>0</v>
      </c>
      <c r="N109" s="112">
        <f>SUM('2. melléklet'!N109+'3. melléklet'!N109)</f>
        <v>0</v>
      </c>
      <c r="O109" s="112">
        <f>SUM('2. melléklet'!O109+'3. melléklet'!O109)</f>
        <v>0</v>
      </c>
      <c r="P109" s="112">
        <f>SUM('2. melléklet'!P109+'3. melléklet'!P109)</f>
        <v>0</v>
      </c>
      <c r="Q109" s="112">
        <f>SUM('2. melléklet'!Q109+'3. melléklet'!Q109)</f>
        <v>0</v>
      </c>
      <c r="R109" s="112">
        <f>SUM('2. melléklet'!R109+'3. melléklet'!R109)</f>
        <v>0</v>
      </c>
      <c r="S109" s="112">
        <f>SUM('2. melléklet'!S109+'3. melléklet'!S109)</f>
        <v>0</v>
      </c>
      <c r="T109" s="112">
        <f>SUM('2. melléklet'!T109+'3. melléklet'!T109)</f>
        <v>0</v>
      </c>
      <c r="U109" s="112">
        <f>SUM('2. melléklet'!U109+'3. melléklet'!U109)</f>
        <v>0</v>
      </c>
      <c r="V109" s="112">
        <f>SUM('2. melléklet'!V109+'3. melléklet'!V109)</f>
        <v>0</v>
      </c>
    </row>
    <row r="110" spans="1:22" s="92" customFormat="1">
      <c r="A110" s="14" t="s">
        <v>438</v>
      </c>
      <c r="B110" s="7" t="s">
        <v>236</v>
      </c>
      <c r="C110" s="93">
        <f>'[1]1. melléklet'!C110+'[1]2. melléklet'!C110</f>
        <v>0</v>
      </c>
      <c r="D110" s="93">
        <f>'[1]1. melléklet'!D110+'[1]2. melléklet'!D110</f>
        <v>0</v>
      </c>
      <c r="E110" s="93">
        <f>'[1]1. melléklet'!E110+'[1]2. melléklet'!E110</f>
        <v>0</v>
      </c>
      <c r="F110" s="93">
        <f t="shared" si="1"/>
        <v>0</v>
      </c>
      <c r="G110" s="112">
        <f>SUM('2. melléklet'!G110+'3. melléklet'!G110)</f>
        <v>0</v>
      </c>
      <c r="H110" s="112">
        <f>SUM('2. melléklet'!H110+'3. melléklet'!H110)</f>
        <v>0</v>
      </c>
      <c r="I110" s="112">
        <f>SUM('2. melléklet'!I110+'3. melléklet'!I110)</f>
        <v>0</v>
      </c>
      <c r="J110" s="112">
        <f>SUM('2. melléklet'!J110+'3. melléklet'!J110)</f>
        <v>0</v>
      </c>
      <c r="K110" s="112">
        <f>SUM('2. melléklet'!K110+'3. melléklet'!K110)</f>
        <v>0</v>
      </c>
      <c r="L110" s="112">
        <f>SUM('2. melléklet'!L110+'3. melléklet'!L110)</f>
        <v>0</v>
      </c>
      <c r="M110" s="112">
        <f>SUM('2. melléklet'!M110+'3. melléklet'!M110)</f>
        <v>0</v>
      </c>
      <c r="N110" s="112">
        <f>SUM('2. melléklet'!N110+'3. melléklet'!N110)</f>
        <v>0</v>
      </c>
      <c r="O110" s="112">
        <f>SUM('2. melléklet'!O110+'3. melléklet'!O110)</f>
        <v>0</v>
      </c>
      <c r="P110" s="112">
        <f>SUM('2. melléklet'!P110+'3. melléklet'!P110)</f>
        <v>0</v>
      </c>
      <c r="Q110" s="112">
        <f>SUM('2. melléklet'!Q110+'3. melléklet'!Q110)</f>
        <v>0</v>
      </c>
      <c r="R110" s="112">
        <f>SUM('2. melléklet'!R110+'3. melléklet'!R110)</f>
        <v>0</v>
      </c>
      <c r="S110" s="112">
        <f>SUM('2. melléklet'!S110+'3. melléklet'!S110)</f>
        <v>0</v>
      </c>
      <c r="T110" s="112">
        <f>SUM('2. melléklet'!T110+'3. melléklet'!T110)</f>
        <v>0</v>
      </c>
      <c r="U110" s="112">
        <f>SUM('2. melléklet'!U110+'3. melléklet'!U110)</f>
        <v>0</v>
      </c>
      <c r="V110" s="112">
        <f>SUM('2. melléklet'!V110+'3. melléklet'!V110)</f>
        <v>0</v>
      </c>
    </row>
    <row r="111" spans="1:22" s="92" customFormat="1">
      <c r="A111" s="14" t="s">
        <v>237</v>
      </c>
      <c r="B111" s="7" t="s">
        <v>238</v>
      </c>
      <c r="C111" s="93">
        <f>'[1]1. melléklet'!C111+'[1]2. melléklet'!C111</f>
        <v>0</v>
      </c>
      <c r="D111" s="93">
        <f>'[1]1. melléklet'!D111+'[1]2. melléklet'!D111</f>
        <v>0</v>
      </c>
      <c r="E111" s="93">
        <f>'[1]1. melléklet'!E111+'[1]2. melléklet'!E111</f>
        <v>0</v>
      </c>
      <c r="F111" s="93">
        <f t="shared" si="1"/>
        <v>0</v>
      </c>
      <c r="G111" s="112">
        <f>SUM('2. melléklet'!G111+'3. melléklet'!G111)</f>
        <v>0</v>
      </c>
      <c r="H111" s="112">
        <f>SUM('2. melléklet'!H111+'3. melléklet'!H111)</f>
        <v>0</v>
      </c>
      <c r="I111" s="112">
        <f>SUM('2. melléklet'!I111+'3. melléklet'!I111)</f>
        <v>0</v>
      </c>
      <c r="J111" s="112">
        <f>SUM('2. melléklet'!J111+'3. melléklet'!J111)</f>
        <v>0</v>
      </c>
      <c r="K111" s="112">
        <f>SUM('2. melléklet'!K111+'3. melléklet'!K111)</f>
        <v>0</v>
      </c>
      <c r="L111" s="112">
        <f>SUM('2. melléklet'!L111+'3. melléklet'!L111)</f>
        <v>0</v>
      </c>
      <c r="M111" s="112">
        <f>SUM('2. melléklet'!M111+'3. melléklet'!M111)</f>
        <v>0</v>
      </c>
      <c r="N111" s="112">
        <f>SUM('2. melléklet'!N111+'3. melléklet'!N111)</f>
        <v>0</v>
      </c>
      <c r="O111" s="112">
        <f>SUM('2. melléklet'!O111+'3. melléklet'!O111)</f>
        <v>0</v>
      </c>
      <c r="P111" s="112">
        <f>SUM('2. melléklet'!P111+'3. melléklet'!P111)</f>
        <v>0</v>
      </c>
      <c r="Q111" s="112">
        <f>SUM('2. melléklet'!Q111+'3. melléklet'!Q111)</f>
        <v>0</v>
      </c>
      <c r="R111" s="112">
        <f>SUM('2. melléklet'!R111+'3. melléklet'!R111)</f>
        <v>0</v>
      </c>
      <c r="S111" s="112">
        <f>SUM('2. melléklet'!S111+'3. melléklet'!S111)</f>
        <v>0</v>
      </c>
      <c r="T111" s="112">
        <f>SUM('2. melléklet'!T111+'3. melléklet'!T111)</f>
        <v>0</v>
      </c>
      <c r="U111" s="112">
        <f>SUM('2. melléklet'!U111+'3. melléklet'!U111)</f>
        <v>0</v>
      </c>
      <c r="V111" s="112">
        <f>SUM('2. melléklet'!V111+'3. melléklet'!V111)</f>
        <v>0</v>
      </c>
    </row>
    <row r="112" spans="1:22" s="92" customFormat="1">
      <c r="A112" s="14" t="s">
        <v>239</v>
      </c>
      <c r="B112" s="7" t="s">
        <v>240</v>
      </c>
      <c r="C112" s="93">
        <f>'[1]1. melléklet'!C112+'[1]2. melléklet'!C112</f>
        <v>1252636</v>
      </c>
      <c r="D112" s="93">
        <f>'[1]1. melléklet'!D112+'[1]2. melléklet'!D112</f>
        <v>0</v>
      </c>
      <c r="E112" s="93">
        <f>'[1]1. melléklet'!E112+'[1]2. melléklet'!E112</f>
        <v>0</v>
      </c>
      <c r="F112" s="93">
        <f t="shared" si="1"/>
        <v>1252636</v>
      </c>
      <c r="G112" s="112">
        <f>SUM('2. melléklet'!G112+'3. melléklet'!G112)</f>
        <v>1252636</v>
      </c>
      <c r="H112" s="112">
        <f>SUM('2. melléklet'!H112+'3. melléklet'!H112)</f>
        <v>0</v>
      </c>
      <c r="I112" s="112">
        <f>SUM('2. melléklet'!I112+'3. melléklet'!I112)</f>
        <v>0</v>
      </c>
      <c r="J112" s="112">
        <f>SUM('2. melléklet'!J112+'3. melléklet'!J112)</f>
        <v>1252636</v>
      </c>
      <c r="K112" s="112">
        <f>SUM('2. melléklet'!K112+'3. melléklet'!K112)</f>
        <v>1252636</v>
      </c>
      <c r="L112" s="112">
        <f>SUM('2. melléklet'!L112+'3. melléklet'!L112)</f>
        <v>0</v>
      </c>
      <c r="M112" s="112">
        <f>SUM('2. melléklet'!M112+'3. melléklet'!M112)</f>
        <v>0</v>
      </c>
      <c r="N112" s="112">
        <f>SUM('2. melléklet'!N112+'3. melléklet'!N112)</f>
        <v>1252636</v>
      </c>
      <c r="O112" s="112">
        <f>SUM('2. melléklet'!O112+'3. melléklet'!O112)</f>
        <v>1252636</v>
      </c>
      <c r="P112" s="112">
        <f>SUM('2. melléklet'!P112+'3. melléklet'!P112)</f>
        <v>0</v>
      </c>
      <c r="Q112" s="112">
        <f>SUM('2. melléklet'!Q112+'3. melléklet'!Q112)</f>
        <v>0</v>
      </c>
      <c r="R112" s="112">
        <f>SUM('2. melléklet'!R112+'3. melléklet'!R112)</f>
        <v>1252636</v>
      </c>
      <c r="S112" s="112">
        <f>SUM('2. melléklet'!S112+'3. melléklet'!S112)</f>
        <v>1252636</v>
      </c>
      <c r="T112" s="112">
        <f>SUM('2. melléklet'!T112+'3. melléklet'!T112)</f>
        <v>0</v>
      </c>
      <c r="U112" s="112">
        <f>SUM('2. melléklet'!U112+'3. melléklet'!U112)</f>
        <v>0</v>
      </c>
      <c r="V112" s="112">
        <f>SUM('2. melléklet'!V112+'3. melléklet'!V112)</f>
        <v>1252636</v>
      </c>
    </row>
    <row r="113" spans="1:22" s="92" customFormat="1">
      <c r="A113" s="14" t="s">
        <v>241</v>
      </c>
      <c r="B113" s="7" t="s">
        <v>242</v>
      </c>
      <c r="C113" s="93">
        <v>0</v>
      </c>
      <c r="D113" s="93">
        <f>'[1]1. melléklet'!D113+'[1]2. melléklet'!D113</f>
        <v>0</v>
      </c>
      <c r="E113" s="93">
        <f>'[1]1. melléklet'!E113+'[1]2. melléklet'!E113</f>
        <v>0</v>
      </c>
      <c r="F113" s="93">
        <f t="shared" si="1"/>
        <v>0</v>
      </c>
      <c r="G113" s="112">
        <v>0</v>
      </c>
      <c r="H113" s="112">
        <f>SUM('2. melléklet'!H113+'3. melléklet'!H113)</f>
        <v>0</v>
      </c>
      <c r="I113" s="112">
        <f>SUM('2. melléklet'!I113+'3. melléklet'!I113)</f>
        <v>0</v>
      </c>
      <c r="J113" s="112">
        <v>0</v>
      </c>
      <c r="K113" s="112">
        <v>0</v>
      </c>
      <c r="L113" s="112">
        <f>SUM('2. melléklet'!L113+'3. melléklet'!L113)</f>
        <v>0</v>
      </c>
      <c r="M113" s="112">
        <f>SUM('2. melléklet'!M113+'3. melléklet'!M113)</f>
        <v>0</v>
      </c>
      <c r="N113" s="112">
        <v>0</v>
      </c>
      <c r="O113" s="112">
        <v>0</v>
      </c>
      <c r="P113" s="112">
        <f>SUM('2. melléklet'!P113+'3. melléklet'!P113)</f>
        <v>0</v>
      </c>
      <c r="Q113" s="112">
        <f>SUM('2. melléklet'!Q113+'3. melléklet'!Q113)</f>
        <v>0</v>
      </c>
      <c r="R113" s="112">
        <v>0</v>
      </c>
      <c r="S113" s="112">
        <v>0</v>
      </c>
      <c r="T113" s="112">
        <f>SUM('2. melléklet'!T113+'3. melléklet'!T113)</f>
        <v>0</v>
      </c>
      <c r="U113" s="112">
        <f>SUM('2. melléklet'!U113+'3. melléklet'!U113)</f>
        <v>0</v>
      </c>
      <c r="V113" s="112">
        <v>0</v>
      </c>
    </row>
    <row r="114" spans="1:22" s="92" customFormat="1">
      <c r="A114" s="14" t="s">
        <v>243</v>
      </c>
      <c r="B114" s="7" t="s">
        <v>244</v>
      </c>
      <c r="C114" s="132">
        <f>'[1]1. melléklet'!C114+'[1]2. melléklet'!C114</f>
        <v>0</v>
      </c>
      <c r="D114" s="132">
        <f>'[1]1. melléklet'!D114+'[1]2. melléklet'!D114</f>
        <v>0</v>
      </c>
      <c r="E114" s="132">
        <f>'[1]1. melléklet'!E114+'[1]2. melléklet'!E114</f>
        <v>0</v>
      </c>
      <c r="F114" s="93">
        <f t="shared" si="1"/>
        <v>0</v>
      </c>
      <c r="G114" s="112">
        <f>SUM('2. melléklet'!G114+'3. melléklet'!G114)</f>
        <v>0</v>
      </c>
      <c r="H114" s="112">
        <f>SUM('2. melléklet'!H114+'3. melléklet'!H114)</f>
        <v>0</v>
      </c>
      <c r="I114" s="112">
        <f>SUM('2. melléklet'!I114+'3. melléklet'!I114)</f>
        <v>0</v>
      </c>
      <c r="J114" s="112">
        <f>SUM('2. melléklet'!J114+'3. melléklet'!J114)</f>
        <v>0</v>
      </c>
      <c r="K114" s="112">
        <f>SUM('2. melléklet'!K114+'3. melléklet'!K114)</f>
        <v>0</v>
      </c>
      <c r="L114" s="112">
        <f>SUM('2. melléklet'!L114+'3. melléklet'!L114)</f>
        <v>0</v>
      </c>
      <c r="M114" s="112">
        <f>SUM('2. melléklet'!M114+'3. melléklet'!M114)</f>
        <v>0</v>
      </c>
      <c r="N114" s="112">
        <f>SUM('2. melléklet'!N114+'3. melléklet'!N114)</f>
        <v>0</v>
      </c>
      <c r="O114" s="112">
        <f>SUM('2. melléklet'!O114+'3. melléklet'!O114)</f>
        <v>0</v>
      </c>
      <c r="P114" s="112">
        <f>SUM('2. melléklet'!P114+'3. melléklet'!P114)</f>
        <v>0</v>
      </c>
      <c r="Q114" s="112">
        <f>SUM('2. melléklet'!Q114+'3. melléklet'!Q114)</f>
        <v>0</v>
      </c>
      <c r="R114" s="112">
        <f>SUM('2. melléklet'!R114+'3. melléklet'!R114)</f>
        <v>0</v>
      </c>
      <c r="S114" s="112">
        <f>SUM('2. melléklet'!S114+'3. melléklet'!S114)</f>
        <v>0</v>
      </c>
      <c r="T114" s="112">
        <f>SUM('2. melléklet'!T114+'3. melléklet'!T114)</f>
        <v>0</v>
      </c>
      <c r="U114" s="112">
        <f>SUM('2. melléklet'!U114+'3. melléklet'!U114)</f>
        <v>0</v>
      </c>
      <c r="V114" s="112">
        <f>SUM('2. melléklet'!V114+'3. melléklet'!V114)</f>
        <v>0</v>
      </c>
    </row>
    <row r="115" spans="1:22" s="92" customFormat="1">
      <c r="A115" s="14" t="s">
        <v>245</v>
      </c>
      <c r="B115" s="7" t="s">
        <v>246</v>
      </c>
      <c r="C115" s="132">
        <f>'[1]1. melléklet'!C115+'[1]2. melléklet'!C115</f>
        <v>0</v>
      </c>
      <c r="D115" s="132">
        <f>'[1]1. melléklet'!D115+'[1]2. melléklet'!D115</f>
        <v>0</v>
      </c>
      <c r="E115" s="132">
        <f>'[1]1. melléklet'!E115+'[1]2. melléklet'!E115</f>
        <v>0</v>
      </c>
      <c r="F115" s="93">
        <f t="shared" si="1"/>
        <v>0</v>
      </c>
      <c r="G115" s="112">
        <f>SUM('2. melléklet'!G115+'3. melléklet'!G115)</f>
        <v>0</v>
      </c>
      <c r="H115" s="112">
        <f>SUM('2. melléklet'!H115+'3. melléklet'!H115)</f>
        <v>0</v>
      </c>
      <c r="I115" s="112">
        <f>SUM('2. melléklet'!I115+'3. melléklet'!I115)</f>
        <v>0</v>
      </c>
      <c r="J115" s="112">
        <f>SUM('2. melléklet'!J115+'3. melléklet'!J115)</f>
        <v>0</v>
      </c>
      <c r="K115" s="112">
        <f>SUM('2. melléklet'!K115+'3. melléklet'!K115)</f>
        <v>0</v>
      </c>
      <c r="L115" s="112">
        <f>SUM('2. melléklet'!L115+'3. melléklet'!L115)</f>
        <v>0</v>
      </c>
      <c r="M115" s="112">
        <f>SUM('2. melléklet'!M115+'3. melléklet'!M115)</f>
        <v>0</v>
      </c>
      <c r="N115" s="112">
        <f>SUM('2. melléklet'!N115+'3. melléklet'!N115)</f>
        <v>0</v>
      </c>
      <c r="O115" s="112">
        <f>SUM('2. melléklet'!O115+'3. melléklet'!O115)</f>
        <v>0</v>
      </c>
      <c r="P115" s="112">
        <f>SUM('2. melléklet'!P115+'3. melléklet'!P115)</f>
        <v>0</v>
      </c>
      <c r="Q115" s="112">
        <f>SUM('2. melléklet'!Q115+'3. melléklet'!Q115)</f>
        <v>0</v>
      </c>
      <c r="R115" s="112">
        <f>SUM('2. melléklet'!R115+'3. melléklet'!R115)</f>
        <v>0</v>
      </c>
      <c r="S115" s="112">
        <f>SUM('2. melléklet'!S115+'3. melléklet'!S115)</f>
        <v>0</v>
      </c>
      <c r="T115" s="112">
        <f>SUM('2. melléklet'!T115+'3. melléklet'!T115)</f>
        <v>0</v>
      </c>
      <c r="U115" s="112">
        <f>SUM('2. melléklet'!U115+'3. melléklet'!U115)</f>
        <v>0</v>
      </c>
      <c r="V115" s="112">
        <f>SUM('2. melléklet'!V115+'3. melléklet'!V115)</f>
        <v>0</v>
      </c>
    </row>
    <row r="116" spans="1:22" s="92" customFormat="1">
      <c r="A116" s="14" t="s">
        <v>247</v>
      </c>
      <c r="B116" s="7" t="s">
        <v>248</v>
      </c>
      <c r="C116" s="132">
        <f>'[1]1. melléklet'!C116+'[1]2. melléklet'!C116</f>
        <v>0</v>
      </c>
      <c r="D116" s="132">
        <f>'[1]1. melléklet'!D116+'[1]2. melléklet'!D116</f>
        <v>0</v>
      </c>
      <c r="E116" s="132">
        <f>'[1]1. melléklet'!E116+'[1]2. melléklet'!E116</f>
        <v>0</v>
      </c>
      <c r="F116" s="93">
        <f t="shared" si="1"/>
        <v>0</v>
      </c>
      <c r="G116" s="112">
        <f>SUM('2. melléklet'!G116+'3. melléklet'!G116)</f>
        <v>0</v>
      </c>
      <c r="H116" s="112">
        <f>SUM('2. melléklet'!H116+'3. melléklet'!H116)</f>
        <v>0</v>
      </c>
      <c r="I116" s="112">
        <f>SUM('2. melléklet'!I116+'3. melléklet'!I116)</f>
        <v>0</v>
      </c>
      <c r="J116" s="112">
        <f>SUM('2. melléklet'!J116+'3. melléklet'!J116)</f>
        <v>0</v>
      </c>
      <c r="K116" s="112">
        <f>SUM('2. melléklet'!K116+'3. melléklet'!K116)</f>
        <v>0</v>
      </c>
      <c r="L116" s="112">
        <f>SUM('2. melléklet'!L116+'3. melléklet'!L116)</f>
        <v>0</v>
      </c>
      <c r="M116" s="112">
        <f>SUM('2. melléklet'!M116+'3. melléklet'!M116)</f>
        <v>0</v>
      </c>
      <c r="N116" s="112">
        <f>SUM('2. melléklet'!N116+'3. melléklet'!N116)</f>
        <v>0</v>
      </c>
      <c r="O116" s="112">
        <f>SUM('2. melléklet'!O116+'3. melléklet'!O116)</f>
        <v>0</v>
      </c>
      <c r="P116" s="112">
        <f>SUM('2. melléklet'!P116+'3. melléklet'!P116)</f>
        <v>0</v>
      </c>
      <c r="Q116" s="112">
        <f>SUM('2. melléklet'!Q116+'3. melléklet'!Q116)</f>
        <v>0</v>
      </c>
      <c r="R116" s="112">
        <f>SUM('2. melléklet'!R116+'3. melléklet'!R116)</f>
        <v>0</v>
      </c>
      <c r="S116" s="112">
        <f>SUM('2. melléklet'!S116+'3. melléklet'!S116)</f>
        <v>0</v>
      </c>
      <c r="T116" s="112">
        <f>SUM('2. melléklet'!T116+'3. melléklet'!T116)</f>
        <v>0</v>
      </c>
      <c r="U116" s="112">
        <f>SUM('2. melléklet'!U116+'3. melléklet'!U116)</f>
        <v>0</v>
      </c>
      <c r="V116" s="112">
        <f>SUM('2. melléklet'!V116+'3. melléklet'!V116)</f>
        <v>0</v>
      </c>
    </row>
    <row r="117" spans="1:22" s="92" customFormat="1" ht="15.75">
      <c r="A117" s="35" t="s">
        <v>439</v>
      </c>
      <c r="B117" s="36" t="s">
        <v>249</v>
      </c>
      <c r="C117" s="133">
        <f>SUM(C105+C110+C111+C112+C113+C114+C115+C116)</f>
        <v>1252636</v>
      </c>
      <c r="D117" s="133">
        <f t="shared" ref="D117:F117" si="2">SUM(D105+D110+D111+D112+D113+D114+D115+D116)</f>
        <v>0</v>
      </c>
      <c r="E117" s="133">
        <f t="shared" si="2"/>
        <v>0</v>
      </c>
      <c r="F117" s="133">
        <f t="shared" si="2"/>
        <v>1252636</v>
      </c>
      <c r="G117" s="112">
        <v>1252636</v>
      </c>
      <c r="H117" s="112">
        <f>SUM('2. melléklet'!H117+'3. melléklet'!H117)</f>
        <v>0</v>
      </c>
      <c r="I117" s="112">
        <f>SUM('2. melléklet'!I117+'3. melléklet'!I117)</f>
        <v>0</v>
      </c>
      <c r="J117" s="112">
        <v>1252636</v>
      </c>
      <c r="K117" s="112">
        <v>1252636</v>
      </c>
      <c r="L117" s="112">
        <f>SUM('2. melléklet'!L117+'3. melléklet'!L117)</f>
        <v>0</v>
      </c>
      <c r="M117" s="112">
        <f>SUM('2. melléklet'!M117+'3. melléklet'!M117)</f>
        <v>0</v>
      </c>
      <c r="N117" s="112">
        <v>1252636</v>
      </c>
      <c r="O117" s="112">
        <v>1252636</v>
      </c>
      <c r="P117" s="112">
        <f>SUM('2. melléklet'!P117+'3. melléklet'!P117)</f>
        <v>0</v>
      </c>
      <c r="Q117" s="112">
        <f>SUM('2. melléklet'!Q117+'3. melléklet'!Q117)</f>
        <v>0</v>
      </c>
      <c r="R117" s="112">
        <v>1252636</v>
      </c>
      <c r="S117" s="112">
        <v>1252636</v>
      </c>
      <c r="T117" s="112">
        <f>SUM('2. melléklet'!T117+'3. melléklet'!T117)</f>
        <v>0</v>
      </c>
      <c r="U117" s="112">
        <f>SUM('2. melléklet'!U117+'3. melléklet'!U117)</f>
        <v>0</v>
      </c>
      <c r="V117" s="112">
        <v>1252636</v>
      </c>
    </row>
    <row r="118" spans="1:22">
      <c r="A118" s="34" t="s">
        <v>250</v>
      </c>
      <c r="B118" s="5" t="s">
        <v>251</v>
      </c>
      <c r="C118" s="120">
        <f>'[1]1. melléklet'!C118+'[1]2. melléklet'!C118</f>
        <v>0</v>
      </c>
      <c r="D118" s="120">
        <f>'[1]1. melléklet'!D118+'[1]2. melléklet'!D118</f>
        <v>0</v>
      </c>
      <c r="E118" s="120">
        <f>'[1]1. melléklet'!E118+'[1]2. melléklet'!E118</f>
        <v>0</v>
      </c>
      <c r="F118" s="121">
        <f t="shared" si="1"/>
        <v>0</v>
      </c>
      <c r="G118" s="112">
        <f>SUM('2. melléklet'!G118+'3. melléklet'!G118)</f>
        <v>0</v>
      </c>
      <c r="H118" s="112">
        <f>SUM('2. melléklet'!H118+'3. melléklet'!H118)</f>
        <v>0</v>
      </c>
      <c r="I118" s="112">
        <f>SUM('2. melléklet'!I118+'3. melléklet'!I118)</f>
        <v>0</v>
      </c>
      <c r="J118" s="112">
        <f>SUM('2. melléklet'!J118+'3. melléklet'!J118)</f>
        <v>0</v>
      </c>
      <c r="K118" s="112">
        <f>SUM('2. melléklet'!K118+'3. melléklet'!K118)</f>
        <v>0</v>
      </c>
      <c r="L118" s="112">
        <f>SUM('2. melléklet'!L118+'3. melléklet'!L118)</f>
        <v>0</v>
      </c>
      <c r="M118" s="112">
        <f>SUM('2. melléklet'!M118+'3. melléklet'!M118)</f>
        <v>0</v>
      </c>
      <c r="N118" s="112">
        <f>SUM('2. melléklet'!N118+'3. melléklet'!N118)</f>
        <v>0</v>
      </c>
      <c r="O118" s="112">
        <f>SUM('2. melléklet'!O118+'3. melléklet'!O118)</f>
        <v>0</v>
      </c>
      <c r="P118" s="112">
        <f>SUM('2. melléklet'!P118+'3. melléklet'!P118)</f>
        <v>0</v>
      </c>
      <c r="Q118" s="112">
        <f>SUM('2. melléklet'!Q118+'3. melléklet'!Q118)</f>
        <v>0</v>
      </c>
      <c r="R118" s="112">
        <f>SUM('2. melléklet'!R118+'3. melléklet'!R118)</f>
        <v>0</v>
      </c>
      <c r="S118" s="112">
        <f>SUM('2. melléklet'!S118+'3. melléklet'!S118)</f>
        <v>0</v>
      </c>
      <c r="T118" s="112">
        <f>SUM('2. melléklet'!T118+'3. melléklet'!T118)</f>
        <v>0</v>
      </c>
      <c r="U118" s="112">
        <f>SUM('2. melléklet'!U118+'3. melléklet'!U118)</f>
        <v>0</v>
      </c>
      <c r="V118" s="112">
        <f>SUM('2. melléklet'!V118+'3. melléklet'!V118)</f>
        <v>0</v>
      </c>
    </row>
    <row r="119" spans="1:22">
      <c r="A119" s="13" t="s">
        <v>252</v>
      </c>
      <c r="B119" s="5" t="s">
        <v>253</v>
      </c>
      <c r="C119" s="120">
        <f>'[1]1. melléklet'!C119+'[1]2. melléklet'!C119</f>
        <v>0</v>
      </c>
      <c r="D119" s="120">
        <f>'[1]1. melléklet'!D119+'[1]2. melléklet'!D119</f>
        <v>0</v>
      </c>
      <c r="E119" s="120">
        <f>'[1]1. melléklet'!E119+'[1]2. melléklet'!E119</f>
        <v>0</v>
      </c>
      <c r="F119" s="121">
        <f t="shared" si="1"/>
        <v>0</v>
      </c>
      <c r="G119" s="112">
        <f>SUM('2. melléklet'!G119+'3. melléklet'!G119)</f>
        <v>0</v>
      </c>
      <c r="H119" s="112">
        <f>SUM('2. melléklet'!H119+'3. melléklet'!H119)</f>
        <v>0</v>
      </c>
      <c r="I119" s="112">
        <f>SUM('2. melléklet'!I119+'3. melléklet'!I119)</f>
        <v>0</v>
      </c>
      <c r="J119" s="112">
        <f>SUM('2. melléklet'!J119+'3. melléklet'!J119)</f>
        <v>0</v>
      </c>
      <c r="K119" s="112">
        <f>SUM('2. melléklet'!K119+'3. melléklet'!K119)</f>
        <v>0</v>
      </c>
      <c r="L119" s="112">
        <f>SUM('2. melléklet'!L119+'3. melléklet'!L119)</f>
        <v>0</v>
      </c>
      <c r="M119" s="112">
        <f>SUM('2. melléklet'!M119+'3. melléklet'!M119)</f>
        <v>0</v>
      </c>
      <c r="N119" s="112">
        <f>SUM('2. melléklet'!N119+'3. melléklet'!N119)</f>
        <v>0</v>
      </c>
      <c r="O119" s="112">
        <f>SUM('2. melléklet'!O119+'3. melléklet'!O119)</f>
        <v>0</v>
      </c>
      <c r="P119" s="112">
        <f>SUM('2. melléklet'!P119+'3. melléklet'!P119)</f>
        <v>0</v>
      </c>
      <c r="Q119" s="112">
        <f>SUM('2. melléklet'!Q119+'3. melléklet'!Q119)</f>
        <v>0</v>
      </c>
      <c r="R119" s="112">
        <f>SUM('2. melléklet'!R119+'3. melléklet'!R119)</f>
        <v>0</v>
      </c>
      <c r="S119" s="112">
        <f>SUM('2. melléklet'!S119+'3. melléklet'!S119)</f>
        <v>0</v>
      </c>
      <c r="T119" s="112">
        <f>SUM('2. melléklet'!T119+'3. melléklet'!T119)</f>
        <v>0</v>
      </c>
      <c r="U119" s="112">
        <f>SUM('2. melléklet'!U119+'3. melléklet'!U119)</f>
        <v>0</v>
      </c>
      <c r="V119" s="112">
        <f>SUM('2. melléklet'!V119+'3. melléklet'!V119)</f>
        <v>0</v>
      </c>
    </row>
    <row r="120" spans="1:22">
      <c r="A120" s="34" t="s">
        <v>474</v>
      </c>
      <c r="B120" s="5" t="s">
        <v>254</v>
      </c>
      <c r="C120" s="120">
        <f>'[1]1. melléklet'!C120+'[1]2. melléklet'!C120</f>
        <v>0</v>
      </c>
      <c r="D120" s="120">
        <f>'[1]1. melléklet'!D120+'[1]2. melléklet'!D120</f>
        <v>0</v>
      </c>
      <c r="E120" s="120">
        <f>'[1]1. melléklet'!E120+'[1]2. melléklet'!E120</f>
        <v>0</v>
      </c>
      <c r="F120" s="121">
        <f t="shared" si="1"/>
        <v>0</v>
      </c>
      <c r="G120" s="112">
        <f>SUM('2. melléklet'!G120+'3. melléklet'!G120)</f>
        <v>0</v>
      </c>
      <c r="H120" s="112">
        <f>SUM('2. melléklet'!H120+'3. melléklet'!H120)</f>
        <v>0</v>
      </c>
      <c r="I120" s="112">
        <f>SUM('2. melléklet'!I120+'3. melléklet'!I120)</f>
        <v>0</v>
      </c>
      <c r="J120" s="112">
        <f>SUM('2. melléklet'!J120+'3. melléklet'!J120)</f>
        <v>0</v>
      </c>
      <c r="K120" s="112">
        <f>SUM('2. melléklet'!K120+'3. melléklet'!K120)</f>
        <v>0</v>
      </c>
      <c r="L120" s="112">
        <f>SUM('2. melléklet'!L120+'3. melléklet'!L120)</f>
        <v>0</v>
      </c>
      <c r="M120" s="112">
        <f>SUM('2. melléklet'!M120+'3. melléklet'!M120)</f>
        <v>0</v>
      </c>
      <c r="N120" s="112">
        <f>SUM('2. melléklet'!N120+'3. melléklet'!N120)</f>
        <v>0</v>
      </c>
      <c r="O120" s="112">
        <f>SUM('2. melléklet'!O120+'3. melléklet'!O120)</f>
        <v>0</v>
      </c>
      <c r="P120" s="112">
        <f>SUM('2. melléklet'!P120+'3. melléklet'!P120)</f>
        <v>0</v>
      </c>
      <c r="Q120" s="112">
        <f>SUM('2. melléklet'!Q120+'3. melléklet'!Q120)</f>
        <v>0</v>
      </c>
      <c r="R120" s="112">
        <f>SUM('2. melléklet'!R120+'3. melléklet'!R120)</f>
        <v>0</v>
      </c>
      <c r="S120" s="112">
        <f>SUM('2. melléklet'!S120+'3. melléklet'!S120)</f>
        <v>0</v>
      </c>
      <c r="T120" s="112">
        <f>SUM('2. melléklet'!T120+'3. melléklet'!T120)</f>
        <v>0</v>
      </c>
      <c r="U120" s="112">
        <f>SUM('2. melléklet'!U120+'3. melléklet'!U120)</f>
        <v>0</v>
      </c>
      <c r="V120" s="112">
        <f>SUM('2. melléklet'!V120+'3. melléklet'!V120)</f>
        <v>0</v>
      </c>
    </row>
    <row r="121" spans="1:22">
      <c r="A121" s="34" t="s">
        <v>444</v>
      </c>
      <c r="B121" s="5" t="s">
        <v>255</v>
      </c>
      <c r="C121" s="120">
        <f>'[1]1. melléklet'!C121+'[1]2. melléklet'!C121</f>
        <v>0</v>
      </c>
      <c r="D121" s="120">
        <f>'[1]1. melléklet'!D121+'[1]2. melléklet'!D121</f>
        <v>0</v>
      </c>
      <c r="E121" s="120">
        <f>'[1]1. melléklet'!E121+'[1]2. melléklet'!E121</f>
        <v>0</v>
      </c>
      <c r="F121" s="121">
        <f t="shared" si="1"/>
        <v>0</v>
      </c>
      <c r="G121" s="112">
        <f>SUM('2. melléklet'!G121+'3. melléklet'!G121)</f>
        <v>0</v>
      </c>
      <c r="H121" s="112">
        <f>SUM('2. melléklet'!H121+'3. melléklet'!H121)</f>
        <v>0</v>
      </c>
      <c r="I121" s="112">
        <f>SUM('2. melléklet'!I121+'3. melléklet'!I121)</f>
        <v>0</v>
      </c>
      <c r="J121" s="112">
        <f>SUM('2. melléklet'!J121+'3. melléklet'!J121)</f>
        <v>0</v>
      </c>
      <c r="K121" s="112">
        <f>SUM('2. melléklet'!K121+'3. melléklet'!K121)</f>
        <v>0</v>
      </c>
      <c r="L121" s="112">
        <f>SUM('2. melléklet'!L121+'3. melléklet'!L121)</f>
        <v>0</v>
      </c>
      <c r="M121" s="112">
        <f>SUM('2. melléklet'!M121+'3. melléklet'!M121)</f>
        <v>0</v>
      </c>
      <c r="N121" s="112">
        <f>SUM('2. melléklet'!N121+'3. melléklet'!N121)</f>
        <v>0</v>
      </c>
      <c r="O121" s="112">
        <f>SUM('2. melléklet'!O121+'3. melléklet'!O121)</f>
        <v>0</v>
      </c>
      <c r="P121" s="112">
        <f>SUM('2. melléklet'!P121+'3. melléklet'!P121)</f>
        <v>0</v>
      </c>
      <c r="Q121" s="112">
        <f>SUM('2. melléklet'!Q121+'3. melléklet'!Q121)</f>
        <v>0</v>
      </c>
      <c r="R121" s="112">
        <f>SUM('2. melléklet'!R121+'3. melléklet'!R121)</f>
        <v>0</v>
      </c>
      <c r="S121" s="112">
        <f>SUM('2. melléklet'!S121+'3. melléklet'!S121)</f>
        <v>0</v>
      </c>
      <c r="T121" s="112">
        <f>SUM('2. melléklet'!T121+'3. melléklet'!T121)</f>
        <v>0</v>
      </c>
      <c r="U121" s="112">
        <f>SUM('2. melléklet'!U121+'3. melléklet'!U121)</f>
        <v>0</v>
      </c>
      <c r="V121" s="112">
        <f>SUM('2. melléklet'!V121+'3. melléklet'!V121)</f>
        <v>0</v>
      </c>
    </row>
    <row r="122" spans="1:22" s="92" customFormat="1">
      <c r="A122" s="35" t="s">
        <v>445</v>
      </c>
      <c r="B122" s="36" t="s">
        <v>259</v>
      </c>
      <c r="C122" s="93">
        <f>'[1]1. melléklet'!C122+'[1]2. melléklet'!C122</f>
        <v>0</v>
      </c>
      <c r="D122" s="93">
        <f>'[1]1. melléklet'!D122+'[1]2. melléklet'!D122</f>
        <v>0</v>
      </c>
      <c r="E122" s="93">
        <f>'[1]1. melléklet'!E122+'[1]2. melléklet'!E122</f>
        <v>0</v>
      </c>
      <c r="F122" s="93">
        <f t="shared" si="1"/>
        <v>0</v>
      </c>
      <c r="G122" s="112">
        <f>SUM('2. melléklet'!G122+'3. melléklet'!G122)</f>
        <v>0</v>
      </c>
      <c r="H122" s="112">
        <f>SUM('2. melléklet'!H122+'3. melléklet'!H122)</f>
        <v>0</v>
      </c>
      <c r="I122" s="112">
        <f>SUM('2. melléklet'!I122+'3. melléklet'!I122)</f>
        <v>0</v>
      </c>
      <c r="J122" s="112">
        <f>SUM('2. melléklet'!J122+'3. melléklet'!J122)</f>
        <v>0</v>
      </c>
      <c r="K122" s="112">
        <f>SUM('2. melléklet'!K122+'3. melléklet'!K122)</f>
        <v>0</v>
      </c>
      <c r="L122" s="112">
        <f>SUM('2. melléklet'!L122+'3. melléklet'!L122)</f>
        <v>0</v>
      </c>
      <c r="M122" s="112">
        <f>SUM('2. melléklet'!M122+'3. melléklet'!M122)</f>
        <v>0</v>
      </c>
      <c r="N122" s="112">
        <f>SUM('2. melléklet'!N122+'3. melléklet'!N122)</f>
        <v>0</v>
      </c>
      <c r="O122" s="112">
        <f>SUM('2. melléklet'!O122+'3. melléklet'!O122)</f>
        <v>0</v>
      </c>
      <c r="P122" s="112">
        <f>SUM('2. melléklet'!P122+'3. melléklet'!P122)</f>
        <v>0</v>
      </c>
      <c r="Q122" s="112">
        <f>SUM('2. melléklet'!Q122+'3. melléklet'!Q122)</f>
        <v>0</v>
      </c>
      <c r="R122" s="112">
        <f>SUM('2. melléklet'!R122+'3. melléklet'!R122)</f>
        <v>0</v>
      </c>
      <c r="S122" s="112">
        <f>SUM('2. melléklet'!S122+'3. melléklet'!S122)</f>
        <v>0</v>
      </c>
      <c r="T122" s="112">
        <f>SUM('2. melléklet'!T122+'3. melléklet'!T122)</f>
        <v>0</v>
      </c>
      <c r="U122" s="112">
        <f>SUM('2. melléklet'!U122+'3. melléklet'!U122)</f>
        <v>0</v>
      </c>
      <c r="V122" s="112">
        <f>SUM('2. melléklet'!V122+'3. melléklet'!V122)</f>
        <v>0</v>
      </c>
    </row>
    <row r="123" spans="1:22">
      <c r="A123" s="13" t="s">
        <v>260</v>
      </c>
      <c r="B123" s="5" t="s">
        <v>261</v>
      </c>
      <c r="C123" s="120">
        <f>'[1]1. melléklet'!C123+'[1]2. melléklet'!C123</f>
        <v>0</v>
      </c>
      <c r="D123" s="120">
        <f>'[1]1. melléklet'!D123+'[1]2. melléklet'!D123</f>
        <v>0</v>
      </c>
      <c r="E123" s="120">
        <f>'[1]1. melléklet'!E123+'[1]2. melléklet'!E123</f>
        <v>0</v>
      </c>
      <c r="F123" s="121">
        <f t="shared" si="1"/>
        <v>0</v>
      </c>
      <c r="G123" s="112">
        <f>SUM('2. melléklet'!G123+'3. melléklet'!G123)</f>
        <v>0</v>
      </c>
      <c r="H123" s="112">
        <f>SUM('2. melléklet'!H123+'3. melléklet'!H123)</f>
        <v>0</v>
      </c>
      <c r="I123" s="112">
        <f>SUM('2. melléklet'!I123+'3. melléklet'!I123)</f>
        <v>0</v>
      </c>
      <c r="J123" s="112">
        <f>SUM('2. melléklet'!J123+'3. melléklet'!J123)</f>
        <v>0</v>
      </c>
      <c r="K123" s="112">
        <f>SUM('2. melléklet'!K123+'3. melléklet'!K123)</f>
        <v>0</v>
      </c>
      <c r="L123" s="112">
        <f>SUM('2. melléklet'!L123+'3. melléklet'!L123)</f>
        <v>0</v>
      </c>
      <c r="M123" s="112">
        <f>SUM('2. melléklet'!M123+'3. melléklet'!M123)</f>
        <v>0</v>
      </c>
      <c r="N123" s="112">
        <f>SUM('2. melléklet'!N123+'3. melléklet'!N123)</f>
        <v>0</v>
      </c>
      <c r="O123" s="112">
        <f>SUM('2. melléklet'!O123+'3. melléklet'!O123)</f>
        <v>0</v>
      </c>
      <c r="P123" s="112">
        <f>SUM('2. melléklet'!P123+'3. melléklet'!P123)</f>
        <v>0</v>
      </c>
      <c r="Q123" s="112">
        <f>SUM('2. melléklet'!Q123+'3. melléklet'!Q123)</f>
        <v>0</v>
      </c>
      <c r="R123" s="112">
        <f>SUM('2. melléklet'!R123+'3. melléklet'!R123)</f>
        <v>0</v>
      </c>
      <c r="S123" s="112">
        <f>SUM('2. melléklet'!S123+'3. melléklet'!S123)</f>
        <v>0</v>
      </c>
      <c r="T123" s="112">
        <f>SUM('2. melléklet'!T123+'3. melléklet'!T123)</f>
        <v>0</v>
      </c>
      <c r="U123" s="112">
        <f>SUM('2. melléklet'!U123+'3. melléklet'!U123)</f>
        <v>0</v>
      </c>
      <c r="V123" s="112">
        <f>SUM('2. melléklet'!V123+'3. melléklet'!V123)</f>
        <v>0</v>
      </c>
    </row>
    <row r="124" spans="1:22" s="92" customFormat="1" ht="15.75">
      <c r="A124" s="157" t="s">
        <v>478</v>
      </c>
      <c r="B124" s="158" t="s">
        <v>262</v>
      </c>
      <c r="C124" s="159">
        <f>SUM(C117+C122+C123)</f>
        <v>1252636</v>
      </c>
      <c r="D124" s="159">
        <f>'[1]1. melléklet'!D124+'[1]2. melléklet'!D124</f>
        <v>0</v>
      </c>
      <c r="E124" s="159">
        <f>'[1]1. melléklet'!E124+'[1]2. melléklet'!E124</f>
        <v>0</v>
      </c>
      <c r="F124" s="159">
        <f t="shared" si="1"/>
        <v>1252636</v>
      </c>
      <c r="G124" s="165">
        <v>1252636</v>
      </c>
      <c r="H124" s="165">
        <f>SUM('2. melléklet'!H124+'3. melléklet'!H124)</f>
        <v>0</v>
      </c>
      <c r="I124" s="165">
        <f>SUM('2. melléklet'!I124+'3. melléklet'!I124)</f>
        <v>0</v>
      </c>
      <c r="J124" s="165">
        <v>1252636</v>
      </c>
      <c r="K124" s="165">
        <v>1252636</v>
      </c>
      <c r="L124" s="165">
        <f>SUM('2. melléklet'!L124+'3. melléklet'!L124)</f>
        <v>0</v>
      </c>
      <c r="M124" s="165">
        <f>SUM('2. melléklet'!M124+'3. melléklet'!M124)</f>
        <v>0</v>
      </c>
      <c r="N124" s="165">
        <v>1252636</v>
      </c>
      <c r="O124" s="165">
        <v>1252636</v>
      </c>
      <c r="P124" s="165">
        <f>SUM('2. melléklet'!P124+'3. melléklet'!P124)</f>
        <v>0</v>
      </c>
      <c r="Q124" s="165">
        <f>SUM('2. melléklet'!Q124+'3. melléklet'!Q124)</f>
        <v>0</v>
      </c>
      <c r="R124" s="165">
        <v>1252636</v>
      </c>
      <c r="S124" s="165">
        <v>1252636</v>
      </c>
      <c r="T124" s="165">
        <f>SUM('2. melléklet'!T124+'3. melléklet'!T124)</f>
        <v>0</v>
      </c>
      <c r="U124" s="165">
        <f>SUM('2. melléklet'!U124+'3. melléklet'!U124)</f>
        <v>0</v>
      </c>
      <c r="V124" s="165">
        <v>1252636</v>
      </c>
    </row>
    <row r="125" spans="1:22" s="92" customFormat="1" ht="17.25">
      <c r="A125" s="162" t="s">
        <v>514</v>
      </c>
      <c r="B125" s="162"/>
      <c r="C125" s="160">
        <f>SUM(C101+C124)</f>
        <v>101692246</v>
      </c>
      <c r="D125" s="160">
        <f t="shared" ref="D125:F125" si="3">SUM(D101+D124)</f>
        <v>0</v>
      </c>
      <c r="E125" s="160">
        <f t="shared" si="3"/>
        <v>13000</v>
      </c>
      <c r="F125" s="160">
        <f t="shared" si="3"/>
        <v>101705246</v>
      </c>
      <c r="G125" s="166">
        <f>G101+G124</f>
        <v>101692512</v>
      </c>
      <c r="H125" s="166">
        <f>H101+H124</f>
        <v>0</v>
      </c>
      <c r="I125" s="166">
        <f>I101+I124</f>
        <v>13000</v>
      </c>
      <c r="J125" s="166">
        <f t="shared" ref="J125" si="4">SUM(G125:I125)</f>
        <v>101705512</v>
      </c>
      <c r="K125" s="166">
        <f>K101+K124</f>
        <v>103247489</v>
      </c>
      <c r="L125" s="166">
        <f>L101+L124</f>
        <v>0</v>
      </c>
      <c r="M125" s="160">
        <f>M101+M124</f>
        <v>13000</v>
      </c>
      <c r="N125" s="160">
        <f t="shared" ref="N125" si="5">SUM(K125:M125)</f>
        <v>103260489</v>
      </c>
      <c r="O125" s="166">
        <f>O101+O124</f>
        <v>105234065</v>
      </c>
      <c r="P125" s="166">
        <f>P101+P124</f>
        <v>0</v>
      </c>
      <c r="Q125" s="160">
        <f>Q101+Q124</f>
        <v>13000</v>
      </c>
      <c r="R125" s="160">
        <f t="shared" ref="R125" si="6">SUM(O125:Q125)</f>
        <v>105247065</v>
      </c>
      <c r="S125" s="166">
        <f>S101+S124</f>
        <v>107468413</v>
      </c>
      <c r="T125" s="166">
        <f>T101+T124</f>
        <v>0</v>
      </c>
      <c r="U125" s="160">
        <f>U101+U124</f>
        <v>13000</v>
      </c>
      <c r="V125" s="160">
        <f t="shared" ref="V125" si="7">SUM(S125:U125)</f>
        <v>107481413</v>
      </c>
    </row>
    <row r="126" spans="1:22">
      <c r="B126" s="25"/>
      <c r="C126" s="25"/>
      <c r="D126" s="25"/>
      <c r="E126" s="25"/>
      <c r="F126" s="25"/>
    </row>
    <row r="127" spans="1:22">
      <c r="B127" s="25"/>
      <c r="C127" s="25"/>
      <c r="D127" s="25"/>
      <c r="E127" s="25"/>
      <c r="F127" s="25"/>
    </row>
    <row r="128" spans="1:22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8">
    <mergeCell ref="S6:V6"/>
    <mergeCell ref="O6:R6"/>
    <mergeCell ref="K6:N6"/>
    <mergeCell ref="C1:J1"/>
    <mergeCell ref="A3:F3"/>
    <mergeCell ref="A4:F4"/>
    <mergeCell ref="C6:F6"/>
    <mergeCell ref="G6:J6"/>
  </mergeCells>
  <phoneticPr fontId="36" type="noConversion"/>
  <pageMargins left="0.75" right="0.75" top="1" bottom="1" header="0.5" footer="0.5"/>
  <pageSetup paperSize="9" scale="2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8"/>
  <sheetViews>
    <sheetView view="pageBreakPreview" topLeftCell="B1" zoomScale="85" zoomScaleNormal="100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4.140625" bestFit="1" customWidth="1"/>
    <col min="12" max="12" width="11.42578125" customWidth="1"/>
    <col min="13" max="13" width="11.140625" customWidth="1"/>
    <col min="14" max="15" width="14.140625" bestFit="1" customWidth="1"/>
    <col min="18" max="19" width="14.140625" bestFit="1" customWidth="1"/>
    <col min="22" max="22" width="14.14062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22">
      <c r="B1" s="220" t="s">
        <v>706</v>
      </c>
      <c r="C1" s="220"/>
      <c r="D1" s="220"/>
      <c r="E1" s="220"/>
      <c r="F1" s="220"/>
      <c r="G1" s="220"/>
      <c r="H1" s="220"/>
      <c r="I1" s="220"/>
      <c r="J1" s="220"/>
    </row>
    <row r="3" spans="1:22" ht="24" customHeight="1">
      <c r="A3" s="215" t="s">
        <v>676</v>
      </c>
      <c r="B3" s="221"/>
      <c r="C3" s="221"/>
      <c r="D3" s="221"/>
      <c r="E3" s="221"/>
      <c r="F3" s="217"/>
    </row>
    <row r="4" spans="1:22" ht="24" customHeight="1">
      <c r="A4" s="218" t="s">
        <v>678</v>
      </c>
      <c r="B4" s="216"/>
      <c r="C4" s="216"/>
      <c r="D4" s="216"/>
      <c r="E4" s="216"/>
      <c r="F4" s="217"/>
      <c r="H4" s="76"/>
    </row>
    <row r="5" spans="1:22" ht="18">
      <c r="A5" s="102"/>
    </row>
    <row r="6" spans="1:22">
      <c r="A6" s="90" t="s">
        <v>670</v>
      </c>
      <c r="C6" s="214" t="s">
        <v>655</v>
      </c>
      <c r="D6" s="214"/>
      <c r="E6" s="214"/>
      <c r="F6" s="214"/>
      <c r="G6" s="214" t="s">
        <v>691</v>
      </c>
      <c r="H6" s="214"/>
      <c r="I6" s="214"/>
      <c r="J6" s="222"/>
      <c r="K6" s="219" t="s">
        <v>694</v>
      </c>
      <c r="L6" s="214"/>
      <c r="M6" s="214"/>
      <c r="N6" s="214"/>
      <c r="O6" s="219" t="s">
        <v>698</v>
      </c>
      <c r="P6" s="214"/>
      <c r="Q6" s="214"/>
      <c r="R6" s="214"/>
      <c r="S6" s="219" t="s">
        <v>701</v>
      </c>
      <c r="T6" s="214"/>
      <c r="U6" s="214"/>
      <c r="V6" s="214"/>
    </row>
    <row r="7" spans="1:22" ht="60">
      <c r="A7" s="2" t="s">
        <v>83</v>
      </c>
      <c r="B7" s="3" t="s">
        <v>33</v>
      </c>
      <c r="C7" s="103" t="s">
        <v>588</v>
      </c>
      <c r="D7" s="103" t="s">
        <v>589</v>
      </c>
      <c r="E7" s="103" t="s">
        <v>41</v>
      </c>
      <c r="F7" s="104" t="s">
        <v>24</v>
      </c>
      <c r="G7" s="103" t="s">
        <v>588</v>
      </c>
      <c r="H7" s="103" t="s">
        <v>589</v>
      </c>
      <c r="I7" s="103" t="s">
        <v>41</v>
      </c>
      <c r="J7" s="175" t="s">
        <v>24</v>
      </c>
      <c r="K7" s="180" t="s">
        <v>588</v>
      </c>
      <c r="L7" s="103" t="s">
        <v>589</v>
      </c>
      <c r="M7" s="103" t="s">
        <v>41</v>
      </c>
      <c r="N7" s="104" t="s">
        <v>24</v>
      </c>
      <c r="O7" s="180" t="s">
        <v>588</v>
      </c>
      <c r="P7" s="103" t="s">
        <v>589</v>
      </c>
      <c r="Q7" s="103" t="s">
        <v>41</v>
      </c>
      <c r="R7" s="104" t="s">
        <v>24</v>
      </c>
      <c r="S7" s="180" t="s">
        <v>588</v>
      </c>
      <c r="T7" s="103" t="s">
        <v>589</v>
      </c>
      <c r="U7" s="103" t="s">
        <v>41</v>
      </c>
      <c r="V7" s="104" t="s">
        <v>24</v>
      </c>
    </row>
    <row r="8" spans="1:22" ht="15" customHeight="1">
      <c r="A8" s="30" t="s">
        <v>263</v>
      </c>
      <c r="B8" s="6" t="s">
        <v>264</v>
      </c>
      <c r="C8" s="89">
        <v>12568964</v>
      </c>
      <c r="D8" s="89">
        <v>0</v>
      </c>
      <c r="E8" s="89">
        <v>0</v>
      </c>
      <c r="F8" s="89">
        <f>SUM(C8:E8)</f>
        <v>12568964</v>
      </c>
      <c r="G8" s="89">
        <v>12568964</v>
      </c>
      <c r="H8" s="89">
        <v>0</v>
      </c>
      <c r="I8" s="89">
        <v>0</v>
      </c>
      <c r="J8" s="176">
        <f>SUM(G8:I8)</f>
        <v>12568964</v>
      </c>
      <c r="K8" s="181">
        <v>12568964</v>
      </c>
      <c r="L8" s="89">
        <v>0</v>
      </c>
      <c r="M8" s="89">
        <v>0</v>
      </c>
      <c r="N8" s="89">
        <f>SUM(K8:M8)</f>
        <v>12568964</v>
      </c>
      <c r="O8" s="181">
        <v>12568964</v>
      </c>
      <c r="P8" s="89">
        <v>0</v>
      </c>
      <c r="Q8" s="89">
        <v>0</v>
      </c>
      <c r="R8" s="89">
        <f>SUM(O8:Q8)</f>
        <v>12568964</v>
      </c>
      <c r="S8" s="182">
        <v>12569452</v>
      </c>
      <c r="T8" s="89">
        <v>0</v>
      </c>
      <c r="U8" s="89">
        <v>0</v>
      </c>
      <c r="V8" s="89">
        <f>SUM(S8:U8)</f>
        <v>12569452</v>
      </c>
    </row>
    <row r="9" spans="1:22" ht="15" customHeight="1">
      <c r="A9" s="5" t="s">
        <v>265</v>
      </c>
      <c r="B9" s="6" t="s">
        <v>266</v>
      </c>
      <c r="C9" s="89">
        <v>13130034</v>
      </c>
      <c r="D9" s="89">
        <v>0</v>
      </c>
      <c r="E9" s="138">
        <v>0</v>
      </c>
      <c r="F9" s="138">
        <f t="shared" ref="F9:F72" si="0">SUM(C9:E9)</f>
        <v>13130034</v>
      </c>
      <c r="G9" s="138">
        <v>13130034</v>
      </c>
      <c r="H9" s="138">
        <v>0</v>
      </c>
      <c r="I9" s="138">
        <v>0</v>
      </c>
      <c r="J9" s="202">
        <f t="shared" ref="J9:J33" si="1">SUM(G9:I9)</f>
        <v>13130034</v>
      </c>
      <c r="K9" s="184">
        <v>13130034</v>
      </c>
      <c r="L9" s="138">
        <v>0</v>
      </c>
      <c r="M9" s="138">
        <v>0</v>
      </c>
      <c r="N9" s="138">
        <f t="shared" ref="N9:N11" si="2">SUM(K9:M9)</f>
        <v>13130034</v>
      </c>
      <c r="O9" s="184">
        <v>14133647</v>
      </c>
      <c r="P9" s="138">
        <v>0</v>
      </c>
      <c r="Q9" s="138">
        <v>0</v>
      </c>
      <c r="R9" s="89">
        <f t="shared" ref="R9:R11" si="3">SUM(O9:Q9)</f>
        <v>14133647</v>
      </c>
      <c r="S9" s="182">
        <v>13497618</v>
      </c>
      <c r="T9" s="89">
        <v>0</v>
      </c>
      <c r="U9" s="89">
        <v>0</v>
      </c>
      <c r="V9" s="89">
        <f t="shared" ref="V9:V11" si="4">SUM(S9:U9)</f>
        <v>13497618</v>
      </c>
    </row>
    <row r="10" spans="1:22" ht="15" customHeight="1">
      <c r="A10" s="5" t="s">
        <v>267</v>
      </c>
      <c r="B10" s="6" t="s">
        <v>268</v>
      </c>
      <c r="C10" s="89">
        <v>7960850</v>
      </c>
      <c r="D10" s="89">
        <v>0</v>
      </c>
      <c r="E10" s="138">
        <v>0</v>
      </c>
      <c r="F10" s="138">
        <f t="shared" si="0"/>
        <v>7960850</v>
      </c>
      <c r="G10" s="138">
        <v>7960850</v>
      </c>
      <c r="H10" s="138">
        <v>0</v>
      </c>
      <c r="I10" s="138">
        <v>0</v>
      </c>
      <c r="J10" s="202">
        <f t="shared" si="1"/>
        <v>7960850</v>
      </c>
      <c r="K10" s="184">
        <v>7960850</v>
      </c>
      <c r="L10" s="138">
        <v>0</v>
      </c>
      <c r="M10" s="138">
        <v>0</v>
      </c>
      <c r="N10" s="138">
        <f t="shared" si="2"/>
        <v>7960850</v>
      </c>
      <c r="O10" s="184">
        <v>7960850</v>
      </c>
      <c r="P10" s="138">
        <v>0</v>
      </c>
      <c r="Q10" s="138">
        <v>0</v>
      </c>
      <c r="R10" s="89">
        <f t="shared" si="3"/>
        <v>7960850</v>
      </c>
      <c r="S10" s="182">
        <v>8545540</v>
      </c>
      <c r="T10" s="89">
        <v>0</v>
      </c>
      <c r="U10" s="89">
        <v>0</v>
      </c>
      <c r="V10" s="89">
        <f t="shared" si="4"/>
        <v>8545540</v>
      </c>
    </row>
    <row r="11" spans="1:22" ht="15" customHeight="1">
      <c r="A11" s="5" t="s">
        <v>269</v>
      </c>
      <c r="B11" s="6" t="s">
        <v>270</v>
      </c>
      <c r="C11" s="89">
        <v>1800000</v>
      </c>
      <c r="D11" s="89">
        <v>0</v>
      </c>
      <c r="E11" s="138">
        <v>0</v>
      </c>
      <c r="F11" s="138">
        <f t="shared" si="0"/>
        <v>1800000</v>
      </c>
      <c r="G11" s="138">
        <v>1800000</v>
      </c>
      <c r="H11" s="138">
        <v>0</v>
      </c>
      <c r="I11" s="138">
        <v>0</v>
      </c>
      <c r="J11" s="202">
        <f t="shared" si="1"/>
        <v>1800000</v>
      </c>
      <c r="K11" s="184">
        <v>1800000</v>
      </c>
      <c r="L11" s="138">
        <v>0</v>
      </c>
      <c r="M11" s="138">
        <v>0</v>
      </c>
      <c r="N11" s="138">
        <f t="shared" si="2"/>
        <v>1800000</v>
      </c>
      <c r="O11" s="184">
        <v>1800000</v>
      </c>
      <c r="P11" s="138">
        <v>0</v>
      </c>
      <c r="Q11" s="138">
        <v>0</v>
      </c>
      <c r="R11" s="89">
        <f t="shared" si="3"/>
        <v>1800000</v>
      </c>
      <c r="S11" s="181">
        <v>1800000</v>
      </c>
      <c r="T11" s="89">
        <v>0</v>
      </c>
      <c r="U11" s="89">
        <v>0</v>
      </c>
      <c r="V11" s="89">
        <f t="shared" si="4"/>
        <v>1800000</v>
      </c>
    </row>
    <row r="12" spans="1:22" ht="15" customHeight="1">
      <c r="A12" s="5" t="s">
        <v>271</v>
      </c>
      <c r="B12" s="6" t="s">
        <v>272</v>
      </c>
      <c r="C12" s="89">
        <v>0</v>
      </c>
      <c r="D12" s="89">
        <v>0</v>
      </c>
      <c r="E12" s="138">
        <v>0</v>
      </c>
      <c r="F12" s="138">
        <f t="shared" si="0"/>
        <v>0</v>
      </c>
      <c r="G12" s="138">
        <v>266</v>
      </c>
      <c r="H12" s="138">
        <v>0</v>
      </c>
      <c r="I12" s="138">
        <v>0</v>
      </c>
      <c r="J12" s="202">
        <v>266</v>
      </c>
      <c r="K12" s="184">
        <v>754</v>
      </c>
      <c r="L12" s="138">
        <v>0</v>
      </c>
      <c r="M12" s="138">
        <v>0</v>
      </c>
      <c r="N12" s="138">
        <v>754</v>
      </c>
      <c r="O12" s="184">
        <v>754</v>
      </c>
      <c r="P12" s="138">
        <v>0</v>
      </c>
      <c r="Q12" s="138">
        <v>0</v>
      </c>
      <c r="R12" s="138">
        <v>754</v>
      </c>
      <c r="S12" s="182">
        <v>1020000</v>
      </c>
      <c r="T12" s="138">
        <v>0</v>
      </c>
      <c r="U12" s="138">
        <v>0</v>
      </c>
      <c r="V12" s="138">
        <v>754</v>
      </c>
    </row>
    <row r="13" spans="1:22" ht="15" customHeight="1">
      <c r="A13" s="5" t="s">
        <v>669</v>
      </c>
      <c r="B13" s="6" t="s">
        <v>273</v>
      </c>
      <c r="C13" s="89">
        <v>0</v>
      </c>
      <c r="D13" s="89">
        <v>0</v>
      </c>
      <c r="E13" s="138">
        <v>0</v>
      </c>
      <c r="F13" s="138">
        <f t="shared" si="0"/>
        <v>0</v>
      </c>
      <c r="G13" s="138">
        <v>0</v>
      </c>
      <c r="H13" s="138">
        <v>0</v>
      </c>
      <c r="I13" s="138">
        <v>0</v>
      </c>
      <c r="J13" s="202">
        <f t="shared" si="1"/>
        <v>0</v>
      </c>
      <c r="K13" s="184">
        <v>193206</v>
      </c>
      <c r="L13" s="138">
        <v>0</v>
      </c>
      <c r="M13" s="138">
        <v>0</v>
      </c>
      <c r="N13" s="138">
        <f t="shared" ref="N13" si="5">SUM(K13:M13)</f>
        <v>193206</v>
      </c>
      <c r="O13" s="184">
        <v>368169</v>
      </c>
      <c r="P13" s="138">
        <v>0</v>
      </c>
      <c r="Q13" s="138">
        <v>0</v>
      </c>
      <c r="R13" s="138">
        <f t="shared" ref="R13" si="6">SUM(O13:Q13)</f>
        <v>368169</v>
      </c>
      <c r="S13" s="184">
        <v>368169</v>
      </c>
      <c r="T13" s="138">
        <v>0</v>
      </c>
      <c r="U13" s="138">
        <v>0</v>
      </c>
      <c r="V13" s="138">
        <f t="shared" ref="V13" si="7">SUM(S13:U13)</f>
        <v>368169</v>
      </c>
    </row>
    <row r="14" spans="1:22" s="92" customFormat="1" ht="15" customHeight="1">
      <c r="A14" s="7" t="s">
        <v>517</v>
      </c>
      <c r="B14" s="8" t="s">
        <v>274</v>
      </c>
      <c r="C14" s="93">
        <f>SUM(C8:C13)</f>
        <v>35459848</v>
      </c>
      <c r="D14" s="93">
        <f>SUM(D8:D13)</f>
        <v>0</v>
      </c>
      <c r="E14" s="132">
        <f>SUM(E8:E13)</f>
        <v>0</v>
      </c>
      <c r="F14" s="132">
        <f t="shared" si="0"/>
        <v>35459848</v>
      </c>
      <c r="G14" s="132">
        <f t="shared" ref="G14:N14" si="8">SUM(G8:G13)</f>
        <v>35460114</v>
      </c>
      <c r="H14" s="132">
        <f t="shared" si="8"/>
        <v>0</v>
      </c>
      <c r="I14" s="132">
        <f t="shared" si="8"/>
        <v>0</v>
      </c>
      <c r="J14" s="203">
        <f t="shared" si="8"/>
        <v>35460114</v>
      </c>
      <c r="K14" s="183">
        <f t="shared" si="8"/>
        <v>35653808</v>
      </c>
      <c r="L14" s="132">
        <f t="shared" si="8"/>
        <v>0</v>
      </c>
      <c r="M14" s="132">
        <f t="shared" si="8"/>
        <v>0</v>
      </c>
      <c r="N14" s="132">
        <f t="shared" si="8"/>
        <v>35653808</v>
      </c>
      <c r="O14" s="183">
        <f t="shared" ref="O14:R14" si="9">SUM(O8:O13)</f>
        <v>36832384</v>
      </c>
      <c r="P14" s="132">
        <f t="shared" si="9"/>
        <v>0</v>
      </c>
      <c r="Q14" s="132">
        <f t="shared" si="9"/>
        <v>0</v>
      </c>
      <c r="R14" s="132">
        <f t="shared" si="9"/>
        <v>36832384</v>
      </c>
      <c r="S14" s="183">
        <f t="shared" ref="S14:V14" si="10">SUM(S8:S13)</f>
        <v>37800779</v>
      </c>
      <c r="T14" s="132">
        <f t="shared" si="10"/>
        <v>0</v>
      </c>
      <c r="U14" s="132">
        <f t="shared" si="10"/>
        <v>0</v>
      </c>
      <c r="V14" s="132">
        <f t="shared" si="10"/>
        <v>36781533</v>
      </c>
    </row>
    <row r="15" spans="1:22" ht="15" customHeight="1">
      <c r="A15" s="5" t="s">
        <v>275</v>
      </c>
      <c r="B15" s="6" t="s">
        <v>276</v>
      </c>
      <c r="C15" s="89">
        <v>0</v>
      </c>
      <c r="D15" s="89">
        <v>0</v>
      </c>
      <c r="E15" s="138">
        <v>0</v>
      </c>
      <c r="F15" s="138">
        <f t="shared" si="0"/>
        <v>0</v>
      </c>
      <c r="G15" s="138">
        <v>0</v>
      </c>
      <c r="H15" s="138">
        <v>0</v>
      </c>
      <c r="I15" s="138">
        <v>0</v>
      </c>
      <c r="J15" s="202">
        <f t="shared" si="1"/>
        <v>0</v>
      </c>
      <c r="K15" s="184">
        <v>0</v>
      </c>
      <c r="L15" s="138">
        <v>0</v>
      </c>
      <c r="M15" s="138">
        <v>0</v>
      </c>
      <c r="N15" s="138">
        <f t="shared" ref="N15:N33" si="11">SUM(K15:M15)</f>
        <v>0</v>
      </c>
      <c r="O15" s="184">
        <v>0</v>
      </c>
      <c r="P15" s="138">
        <v>0</v>
      </c>
      <c r="Q15" s="138">
        <v>0</v>
      </c>
      <c r="R15" s="138">
        <f t="shared" ref="R15:R31" si="12">SUM(O15:Q15)</f>
        <v>0</v>
      </c>
      <c r="S15" s="184">
        <v>0</v>
      </c>
      <c r="T15" s="138">
        <v>0</v>
      </c>
      <c r="U15" s="138">
        <v>0</v>
      </c>
      <c r="V15" s="138">
        <f t="shared" ref="V15:V31" si="13">SUM(S15:U15)</f>
        <v>0</v>
      </c>
    </row>
    <row r="16" spans="1:22" ht="15" customHeight="1">
      <c r="A16" s="5" t="s">
        <v>277</v>
      </c>
      <c r="B16" s="6" t="s">
        <v>278</v>
      </c>
      <c r="C16" s="89">
        <v>0</v>
      </c>
      <c r="D16" s="89">
        <v>0</v>
      </c>
      <c r="E16" s="138">
        <v>0</v>
      </c>
      <c r="F16" s="138">
        <f t="shared" si="0"/>
        <v>0</v>
      </c>
      <c r="G16" s="138">
        <v>0</v>
      </c>
      <c r="H16" s="138">
        <v>0</v>
      </c>
      <c r="I16" s="138">
        <v>0</v>
      </c>
      <c r="J16" s="202">
        <f t="shared" si="1"/>
        <v>0</v>
      </c>
      <c r="K16" s="184">
        <v>0</v>
      </c>
      <c r="L16" s="138">
        <v>0</v>
      </c>
      <c r="M16" s="138">
        <v>0</v>
      </c>
      <c r="N16" s="138">
        <f t="shared" si="11"/>
        <v>0</v>
      </c>
      <c r="O16" s="184">
        <v>0</v>
      </c>
      <c r="P16" s="138">
        <v>0</v>
      </c>
      <c r="Q16" s="138">
        <v>0</v>
      </c>
      <c r="R16" s="138">
        <f t="shared" si="12"/>
        <v>0</v>
      </c>
      <c r="S16" s="184">
        <v>0</v>
      </c>
      <c r="T16" s="138">
        <v>0</v>
      </c>
      <c r="U16" s="138">
        <v>0</v>
      </c>
      <c r="V16" s="138">
        <f t="shared" si="13"/>
        <v>0</v>
      </c>
    </row>
    <row r="17" spans="1:22" ht="15" customHeight="1">
      <c r="A17" s="5" t="s">
        <v>479</v>
      </c>
      <c r="B17" s="6" t="s">
        <v>279</v>
      </c>
      <c r="C17" s="89">
        <v>0</v>
      </c>
      <c r="D17" s="89">
        <v>0</v>
      </c>
      <c r="E17" s="138">
        <v>0</v>
      </c>
      <c r="F17" s="138">
        <f t="shared" si="0"/>
        <v>0</v>
      </c>
      <c r="G17" s="138">
        <v>0</v>
      </c>
      <c r="H17" s="138">
        <v>0</v>
      </c>
      <c r="I17" s="138">
        <v>0</v>
      </c>
      <c r="J17" s="202">
        <f t="shared" si="1"/>
        <v>0</v>
      </c>
      <c r="K17" s="184">
        <v>0</v>
      </c>
      <c r="L17" s="138">
        <v>0</v>
      </c>
      <c r="M17" s="138">
        <v>0</v>
      </c>
      <c r="N17" s="138">
        <f t="shared" si="11"/>
        <v>0</v>
      </c>
      <c r="O17" s="184">
        <v>0</v>
      </c>
      <c r="P17" s="138">
        <v>0</v>
      </c>
      <c r="Q17" s="138">
        <v>0</v>
      </c>
      <c r="R17" s="138">
        <f t="shared" si="12"/>
        <v>0</v>
      </c>
      <c r="S17" s="184">
        <v>0</v>
      </c>
      <c r="T17" s="138">
        <v>0</v>
      </c>
      <c r="U17" s="138">
        <v>0</v>
      </c>
      <c r="V17" s="138">
        <f t="shared" si="13"/>
        <v>0</v>
      </c>
    </row>
    <row r="18" spans="1:22" ht="15" customHeight="1">
      <c r="A18" s="5" t="s">
        <v>480</v>
      </c>
      <c r="B18" s="6" t="s">
        <v>280</v>
      </c>
      <c r="C18" s="89">
        <v>0</v>
      </c>
      <c r="D18" s="89">
        <v>0</v>
      </c>
      <c r="E18" s="138">
        <v>0</v>
      </c>
      <c r="F18" s="138">
        <f t="shared" si="0"/>
        <v>0</v>
      </c>
      <c r="G18" s="138">
        <v>0</v>
      </c>
      <c r="H18" s="138">
        <v>0</v>
      </c>
      <c r="I18" s="138">
        <v>0</v>
      </c>
      <c r="J18" s="202">
        <f t="shared" si="1"/>
        <v>0</v>
      </c>
      <c r="K18" s="184">
        <v>0</v>
      </c>
      <c r="L18" s="138">
        <v>0</v>
      </c>
      <c r="M18" s="138">
        <v>0</v>
      </c>
      <c r="N18" s="138">
        <f t="shared" si="11"/>
        <v>0</v>
      </c>
      <c r="O18" s="184">
        <v>0</v>
      </c>
      <c r="P18" s="138">
        <v>0</v>
      </c>
      <c r="Q18" s="138">
        <v>0</v>
      </c>
      <c r="R18" s="89">
        <f t="shared" si="12"/>
        <v>0</v>
      </c>
      <c r="S18" s="181">
        <v>0</v>
      </c>
      <c r="T18" s="89">
        <v>0</v>
      </c>
      <c r="U18" s="89">
        <v>0</v>
      </c>
      <c r="V18" s="89">
        <f t="shared" si="13"/>
        <v>0</v>
      </c>
    </row>
    <row r="19" spans="1:22" ht="15" customHeight="1">
      <c r="A19" s="5" t="s">
        <v>481</v>
      </c>
      <c r="B19" s="6" t="s">
        <v>281</v>
      </c>
      <c r="C19" s="89">
        <v>0</v>
      </c>
      <c r="D19" s="89">
        <v>0</v>
      </c>
      <c r="E19" s="138">
        <v>0</v>
      </c>
      <c r="F19" s="138">
        <f t="shared" si="0"/>
        <v>0</v>
      </c>
      <c r="G19" s="138">
        <v>0</v>
      </c>
      <c r="H19" s="138">
        <v>0</v>
      </c>
      <c r="I19" s="138">
        <v>0</v>
      </c>
      <c r="J19" s="202">
        <f t="shared" si="1"/>
        <v>0</v>
      </c>
      <c r="K19" s="184">
        <v>19255072</v>
      </c>
      <c r="L19" s="138">
        <v>0</v>
      </c>
      <c r="M19" s="138">
        <v>0</v>
      </c>
      <c r="N19" s="138">
        <f t="shared" si="11"/>
        <v>19255072</v>
      </c>
      <c r="O19" s="184">
        <v>19255072</v>
      </c>
      <c r="P19" s="138">
        <v>0</v>
      </c>
      <c r="Q19" s="138">
        <v>0</v>
      </c>
      <c r="R19" s="89">
        <f t="shared" si="12"/>
        <v>19255072</v>
      </c>
      <c r="S19" s="184">
        <v>19255072</v>
      </c>
      <c r="T19" s="89">
        <v>0</v>
      </c>
      <c r="U19" s="89">
        <v>0</v>
      </c>
      <c r="V19" s="89">
        <f t="shared" si="13"/>
        <v>19255072</v>
      </c>
    </row>
    <row r="20" spans="1:22" s="92" customFormat="1" ht="15" customHeight="1">
      <c r="A20" s="36" t="s">
        <v>518</v>
      </c>
      <c r="B20" s="46" t="s">
        <v>282</v>
      </c>
      <c r="C20" s="124">
        <f>SUM(C14:C19)</f>
        <v>35459848</v>
      </c>
      <c r="D20" s="124">
        <f>SUM(D14:D19)</f>
        <v>0</v>
      </c>
      <c r="E20" s="133">
        <f>SUM(E14:E19)</f>
        <v>0</v>
      </c>
      <c r="F20" s="132">
        <f t="shared" si="0"/>
        <v>35459848</v>
      </c>
      <c r="G20" s="133">
        <f>SUM(G14:G19)</f>
        <v>35460114</v>
      </c>
      <c r="H20" s="133">
        <f>SUM(H14:H19)</f>
        <v>0</v>
      </c>
      <c r="I20" s="133">
        <f>SUM(I14:I19)</f>
        <v>0</v>
      </c>
      <c r="J20" s="203">
        <f t="shared" si="1"/>
        <v>35460114</v>
      </c>
      <c r="K20" s="204">
        <f>SUM(K14:K19)</f>
        <v>54908880</v>
      </c>
      <c r="L20" s="133">
        <f>SUM(L14:L19)</f>
        <v>0</v>
      </c>
      <c r="M20" s="133">
        <f>SUM(M14:M19)</f>
        <v>0</v>
      </c>
      <c r="N20" s="132">
        <f t="shared" si="11"/>
        <v>54908880</v>
      </c>
      <c r="O20" s="204">
        <f>SUM(O14:O19)</f>
        <v>56087456</v>
      </c>
      <c r="P20" s="133">
        <f>SUM(P14:P19)</f>
        <v>0</v>
      </c>
      <c r="Q20" s="133">
        <f>SUM(Q14:Q19)</f>
        <v>0</v>
      </c>
      <c r="R20" s="93">
        <f t="shared" si="12"/>
        <v>56087456</v>
      </c>
      <c r="S20" s="185">
        <f>SUM(S14:S19)</f>
        <v>57055851</v>
      </c>
      <c r="T20" s="123">
        <f>SUM(T14:T19)</f>
        <v>0</v>
      </c>
      <c r="U20" s="123">
        <f>SUM(U14:U19)</f>
        <v>0</v>
      </c>
      <c r="V20" s="93">
        <f t="shared" si="13"/>
        <v>57055851</v>
      </c>
    </row>
    <row r="21" spans="1:22" ht="15" customHeight="1">
      <c r="A21" s="5" t="s">
        <v>485</v>
      </c>
      <c r="B21" s="6" t="s">
        <v>291</v>
      </c>
      <c r="C21" s="89">
        <v>0</v>
      </c>
      <c r="D21" s="89">
        <v>0</v>
      </c>
      <c r="E21" s="138">
        <v>0</v>
      </c>
      <c r="F21" s="138">
        <f t="shared" si="0"/>
        <v>0</v>
      </c>
      <c r="G21" s="138">
        <v>0</v>
      </c>
      <c r="H21" s="138">
        <v>0</v>
      </c>
      <c r="I21" s="138">
        <v>0</v>
      </c>
      <c r="J21" s="202">
        <f t="shared" si="1"/>
        <v>0</v>
      </c>
      <c r="K21" s="184">
        <v>0</v>
      </c>
      <c r="L21" s="138">
        <v>0</v>
      </c>
      <c r="M21" s="138">
        <v>0</v>
      </c>
      <c r="N21" s="138">
        <f t="shared" si="11"/>
        <v>0</v>
      </c>
      <c r="O21" s="184">
        <v>0</v>
      </c>
      <c r="P21" s="138">
        <v>0</v>
      </c>
      <c r="Q21" s="138">
        <v>0</v>
      </c>
      <c r="R21" s="89">
        <f t="shared" si="12"/>
        <v>0</v>
      </c>
      <c r="S21" s="181">
        <v>0</v>
      </c>
      <c r="T21" s="89">
        <v>0</v>
      </c>
      <c r="U21" s="89">
        <v>0</v>
      </c>
      <c r="V21" s="89">
        <f t="shared" si="13"/>
        <v>0</v>
      </c>
    </row>
    <row r="22" spans="1:22" ht="15" customHeight="1">
      <c r="A22" s="5" t="s">
        <v>486</v>
      </c>
      <c r="B22" s="6" t="s">
        <v>292</v>
      </c>
      <c r="C22" s="89">
        <v>0</v>
      </c>
      <c r="D22" s="89">
        <v>0</v>
      </c>
      <c r="E22" s="138">
        <v>0</v>
      </c>
      <c r="F22" s="138">
        <f t="shared" si="0"/>
        <v>0</v>
      </c>
      <c r="G22" s="138">
        <v>0</v>
      </c>
      <c r="H22" s="138">
        <v>0</v>
      </c>
      <c r="I22" s="138">
        <v>0</v>
      </c>
      <c r="J22" s="202">
        <f t="shared" si="1"/>
        <v>0</v>
      </c>
      <c r="K22" s="184">
        <v>0</v>
      </c>
      <c r="L22" s="138">
        <v>0</v>
      </c>
      <c r="M22" s="138">
        <v>0</v>
      </c>
      <c r="N22" s="138">
        <f t="shared" si="11"/>
        <v>0</v>
      </c>
      <c r="O22" s="184">
        <v>0</v>
      </c>
      <c r="P22" s="138">
        <v>0</v>
      </c>
      <c r="Q22" s="138">
        <v>0</v>
      </c>
      <c r="R22" s="89">
        <f t="shared" si="12"/>
        <v>0</v>
      </c>
      <c r="S22" s="181">
        <v>0</v>
      </c>
      <c r="T22" s="89">
        <v>0</v>
      </c>
      <c r="U22" s="89">
        <v>0</v>
      </c>
      <c r="V22" s="89">
        <f t="shared" si="13"/>
        <v>0</v>
      </c>
    </row>
    <row r="23" spans="1:22" s="92" customFormat="1" ht="15" customHeight="1">
      <c r="A23" s="7" t="s">
        <v>520</v>
      </c>
      <c r="B23" s="8" t="s">
        <v>293</v>
      </c>
      <c r="C23" s="93">
        <f>SUM(C21:C22)</f>
        <v>0</v>
      </c>
      <c r="D23" s="93">
        <f>SUM(D21:D22)</f>
        <v>0</v>
      </c>
      <c r="E23" s="132">
        <f>SUM(E21:E22)</f>
        <v>0</v>
      </c>
      <c r="F23" s="132">
        <f t="shared" si="0"/>
        <v>0</v>
      </c>
      <c r="G23" s="132">
        <f>SUM(G21:G22)</f>
        <v>0</v>
      </c>
      <c r="H23" s="132">
        <f>SUM(H21:H22)</f>
        <v>0</v>
      </c>
      <c r="I23" s="132">
        <f>SUM(I21:I22)</f>
        <v>0</v>
      </c>
      <c r="J23" s="203">
        <f t="shared" si="1"/>
        <v>0</v>
      </c>
      <c r="K23" s="183">
        <f>SUM(K21:K22)</f>
        <v>0</v>
      </c>
      <c r="L23" s="132">
        <f>SUM(L21:L22)</f>
        <v>0</v>
      </c>
      <c r="M23" s="132">
        <f>SUM(M21:M22)</f>
        <v>0</v>
      </c>
      <c r="N23" s="132">
        <f t="shared" si="11"/>
        <v>0</v>
      </c>
      <c r="O23" s="183">
        <f>SUM(O21:O22)</f>
        <v>0</v>
      </c>
      <c r="P23" s="132">
        <f>SUM(P21:P22)</f>
        <v>0</v>
      </c>
      <c r="Q23" s="132">
        <f>SUM(Q21:Q22)</f>
        <v>0</v>
      </c>
      <c r="R23" s="93">
        <f t="shared" si="12"/>
        <v>0</v>
      </c>
      <c r="S23" s="186">
        <f>SUM(S21:S22)</f>
        <v>0</v>
      </c>
      <c r="T23" s="93">
        <f>SUM(T21:T22)</f>
        <v>0</v>
      </c>
      <c r="U23" s="93">
        <f>SUM(U21:U22)</f>
        <v>0</v>
      </c>
      <c r="V23" s="93">
        <f t="shared" si="13"/>
        <v>0</v>
      </c>
    </row>
    <row r="24" spans="1:22" ht="15" customHeight="1">
      <c r="A24" s="7" t="s">
        <v>487</v>
      </c>
      <c r="B24" s="8" t="s">
        <v>294</v>
      </c>
      <c r="C24" s="93">
        <v>0</v>
      </c>
      <c r="D24" s="93">
        <v>0</v>
      </c>
      <c r="E24" s="132">
        <v>0</v>
      </c>
      <c r="F24" s="132">
        <f t="shared" si="0"/>
        <v>0</v>
      </c>
      <c r="G24" s="132">
        <v>0</v>
      </c>
      <c r="H24" s="132">
        <v>0</v>
      </c>
      <c r="I24" s="132">
        <v>0</v>
      </c>
      <c r="J24" s="203">
        <f t="shared" si="1"/>
        <v>0</v>
      </c>
      <c r="K24" s="183">
        <v>0</v>
      </c>
      <c r="L24" s="132">
        <v>0</v>
      </c>
      <c r="M24" s="132">
        <v>0</v>
      </c>
      <c r="N24" s="132">
        <f t="shared" si="11"/>
        <v>0</v>
      </c>
      <c r="O24" s="183">
        <v>0</v>
      </c>
      <c r="P24" s="132">
        <v>0</v>
      </c>
      <c r="Q24" s="132">
        <v>0</v>
      </c>
      <c r="R24" s="93">
        <f t="shared" si="12"/>
        <v>0</v>
      </c>
      <c r="S24" s="186">
        <v>0</v>
      </c>
      <c r="T24" s="93">
        <v>0</v>
      </c>
      <c r="U24" s="93">
        <v>0</v>
      </c>
      <c r="V24" s="93">
        <f t="shared" si="13"/>
        <v>0</v>
      </c>
    </row>
    <row r="25" spans="1:22" ht="15" customHeight="1">
      <c r="A25" s="7" t="s">
        <v>488</v>
      </c>
      <c r="B25" s="8" t="s">
        <v>295</v>
      </c>
      <c r="C25" s="93">
        <v>0</v>
      </c>
      <c r="D25" s="93">
        <v>0</v>
      </c>
      <c r="E25" s="132">
        <v>0</v>
      </c>
      <c r="F25" s="132">
        <f t="shared" si="0"/>
        <v>0</v>
      </c>
      <c r="G25" s="132">
        <v>0</v>
      </c>
      <c r="H25" s="132">
        <v>0</v>
      </c>
      <c r="I25" s="132">
        <v>0</v>
      </c>
      <c r="J25" s="203">
        <f t="shared" si="1"/>
        <v>0</v>
      </c>
      <c r="K25" s="183">
        <v>0</v>
      </c>
      <c r="L25" s="132">
        <v>0</v>
      </c>
      <c r="M25" s="132">
        <v>0</v>
      </c>
      <c r="N25" s="132">
        <f t="shared" si="11"/>
        <v>0</v>
      </c>
      <c r="O25" s="183">
        <v>0</v>
      </c>
      <c r="P25" s="132">
        <v>0</v>
      </c>
      <c r="Q25" s="132">
        <v>0</v>
      </c>
      <c r="R25" s="93">
        <f t="shared" si="12"/>
        <v>0</v>
      </c>
      <c r="S25" s="186">
        <v>0</v>
      </c>
      <c r="T25" s="93">
        <v>0</v>
      </c>
      <c r="U25" s="93">
        <v>0</v>
      </c>
      <c r="V25" s="93">
        <f t="shared" si="13"/>
        <v>0</v>
      </c>
    </row>
    <row r="26" spans="1:22" ht="15" customHeight="1">
      <c r="A26" s="7" t="s">
        <v>489</v>
      </c>
      <c r="B26" s="8" t="s">
        <v>296</v>
      </c>
      <c r="C26" s="93">
        <v>1190000</v>
      </c>
      <c r="D26" s="93">
        <v>0</v>
      </c>
      <c r="E26" s="132">
        <v>0</v>
      </c>
      <c r="F26" s="132">
        <f t="shared" si="0"/>
        <v>1190000</v>
      </c>
      <c r="G26" s="132">
        <v>1190000</v>
      </c>
      <c r="H26" s="132">
        <v>0</v>
      </c>
      <c r="I26" s="132">
        <v>0</v>
      </c>
      <c r="J26" s="203">
        <f t="shared" si="1"/>
        <v>1190000</v>
      </c>
      <c r="K26" s="183">
        <v>1190000</v>
      </c>
      <c r="L26" s="132">
        <v>0</v>
      </c>
      <c r="M26" s="132">
        <v>0</v>
      </c>
      <c r="N26" s="132">
        <f t="shared" si="11"/>
        <v>1190000</v>
      </c>
      <c r="O26" s="183">
        <v>1190000</v>
      </c>
      <c r="P26" s="132">
        <v>0</v>
      </c>
      <c r="Q26" s="132">
        <v>0</v>
      </c>
      <c r="R26" s="93">
        <f t="shared" si="12"/>
        <v>1190000</v>
      </c>
      <c r="S26" s="186">
        <v>1190000</v>
      </c>
      <c r="T26" s="93">
        <v>0</v>
      </c>
      <c r="U26" s="93">
        <v>0</v>
      </c>
      <c r="V26" s="93">
        <f t="shared" si="13"/>
        <v>1190000</v>
      </c>
    </row>
    <row r="27" spans="1:22" ht="15" customHeight="1">
      <c r="A27" s="5" t="s">
        <v>490</v>
      </c>
      <c r="B27" s="6" t="s">
        <v>297</v>
      </c>
      <c r="C27" s="89">
        <v>11000000</v>
      </c>
      <c r="D27" s="89">
        <v>0</v>
      </c>
      <c r="E27" s="138">
        <v>0</v>
      </c>
      <c r="F27" s="138">
        <f t="shared" si="0"/>
        <v>11000000</v>
      </c>
      <c r="G27" s="138">
        <v>11000000</v>
      </c>
      <c r="H27" s="138">
        <v>0</v>
      </c>
      <c r="I27" s="138">
        <v>0</v>
      </c>
      <c r="J27" s="202">
        <f t="shared" si="1"/>
        <v>11000000</v>
      </c>
      <c r="K27" s="184">
        <v>11000000</v>
      </c>
      <c r="L27" s="138">
        <v>0</v>
      </c>
      <c r="M27" s="138">
        <v>0</v>
      </c>
      <c r="N27" s="138">
        <f t="shared" si="11"/>
        <v>11000000</v>
      </c>
      <c r="O27" s="184">
        <v>11000000</v>
      </c>
      <c r="P27" s="138">
        <v>0</v>
      </c>
      <c r="Q27" s="138">
        <v>0</v>
      </c>
      <c r="R27" s="89">
        <f t="shared" si="12"/>
        <v>11000000</v>
      </c>
      <c r="S27" s="181">
        <v>11000000</v>
      </c>
      <c r="T27" s="89">
        <v>0</v>
      </c>
      <c r="U27" s="89">
        <v>0</v>
      </c>
      <c r="V27" s="89">
        <f t="shared" si="13"/>
        <v>11000000</v>
      </c>
    </row>
    <row r="28" spans="1:22" ht="15" customHeight="1">
      <c r="A28" s="5" t="s">
        <v>491</v>
      </c>
      <c r="B28" s="6" t="s">
        <v>300</v>
      </c>
      <c r="C28" s="89">
        <v>0</v>
      </c>
      <c r="D28" s="89">
        <v>0</v>
      </c>
      <c r="E28" s="138">
        <v>0</v>
      </c>
      <c r="F28" s="138">
        <f t="shared" si="0"/>
        <v>0</v>
      </c>
      <c r="G28" s="138">
        <v>0</v>
      </c>
      <c r="H28" s="138">
        <v>0</v>
      </c>
      <c r="I28" s="138">
        <v>0</v>
      </c>
      <c r="J28" s="202">
        <f t="shared" si="1"/>
        <v>0</v>
      </c>
      <c r="K28" s="184">
        <v>0</v>
      </c>
      <c r="L28" s="138">
        <v>0</v>
      </c>
      <c r="M28" s="138">
        <v>0</v>
      </c>
      <c r="N28" s="138">
        <f t="shared" si="11"/>
        <v>0</v>
      </c>
      <c r="O28" s="184">
        <v>0</v>
      </c>
      <c r="P28" s="138">
        <v>0</v>
      </c>
      <c r="Q28" s="138">
        <v>0</v>
      </c>
      <c r="R28" s="89">
        <f t="shared" si="12"/>
        <v>0</v>
      </c>
      <c r="S28" s="181">
        <v>0</v>
      </c>
      <c r="T28" s="89">
        <v>0</v>
      </c>
      <c r="U28" s="89">
        <v>0</v>
      </c>
      <c r="V28" s="89">
        <f t="shared" si="13"/>
        <v>0</v>
      </c>
    </row>
    <row r="29" spans="1:22" ht="15" customHeight="1">
      <c r="A29" s="5" t="s">
        <v>301</v>
      </c>
      <c r="B29" s="6" t="s">
        <v>302</v>
      </c>
      <c r="C29" s="89">
        <v>0</v>
      </c>
      <c r="D29" s="89">
        <v>0</v>
      </c>
      <c r="E29" s="138">
        <v>0</v>
      </c>
      <c r="F29" s="138">
        <f t="shared" si="0"/>
        <v>0</v>
      </c>
      <c r="G29" s="138">
        <v>0</v>
      </c>
      <c r="H29" s="138">
        <v>0</v>
      </c>
      <c r="I29" s="138">
        <v>0</v>
      </c>
      <c r="J29" s="202">
        <f t="shared" si="1"/>
        <v>0</v>
      </c>
      <c r="K29" s="184">
        <v>0</v>
      </c>
      <c r="L29" s="138">
        <v>0</v>
      </c>
      <c r="M29" s="138">
        <v>0</v>
      </c>
      <c r="N29" s="138">
        <f t="shared" si="11"/>
        <v>0</v>
      </c>
      <c r="O29" s="184">
        <v>0</v>
      </c>
      <c r="P29" s="138">
        <v>0</v>
      </c>
      <c r="Q29" s="138">
        <v>0</v>
      </c>
      <c r="R29" s="89">
        <f t="shared" si="12"/>
        <v>0</v>
      </c>
      <c r="S29" s="181">
        <v>0</v>
      </c>
      <c r="T29" s="89">
        <v>0</v>
      </c>
      <c r="U29" s="89">
        <v>0</v>
      </c>
      <c r="V29" s="89">
        <f t="shared" si="13"/>
        <v>0</v>
      </c>
    </row>
    <row r="30" spans="1:22" ht="15" customHeight="1">
      <c r="A30" s="5" t="s">
        <v>492</v>
      </c>
      <c r="B30" s="6" t="s">
        <v>303</v>
      </c>
      <c r="C30" s="89">
        <v>1900000</v>
      </c>
      <c r="D30" s="89">
        <v>0</v>
      </c>
      <c r="E30" s="138">
        <v>0</v>
      </c>
      <c r="F30" s="138">
        <f t="shared" si="0"/>
        <v>1900000</v>
      </c>
      <c r="G30" s="138">
        <v>1900000</v>
      </c>
      <c r="H30" s="138">
        <v>0</v>
      </c>
      <c r="I30" s="138">
        <v>0</v>
      </c>
      <c r="J30" s="202">
        <f t="shared" si="1"/>
        <v>1900000</v>
      </c>
      <c r="K30" s="184">
        <v>1900000</v>
      </c>
      <c r="L30" s="138">
        <v>0</v>
      </c>
      <c r="M30" s="138">
        <v>0</v>
      </c>
      <c r="N30" s="138">
        <f t="shared" si="11"/>
        <v>1900000</v>
      </c>
      <c r="O30" s="184">
        <v>1900000</v>
      </c>
      <c r="P30" s="138">
        <v>0</v>
      </c>
      <c r="Q30" s="138">
        <v>0</v>
      </c>
      <c r="R30" s="89">
        <f t="shared" si="12"/>
        <v>1900000</v>
      </c>
      <c r="S30" s="181">
        <v>1900000</v>
      </c>
      <c r="T30" s="89">
        <v>0</v>
      </c>
      <c r="U30" s="89">
        <v>0</v>
      </c>
      <c r="V30" s="89">
        <f t="shared" si="13"/>
        <v>1900000</v>
      </c>
    </row>
    <row r="31" spans="1:22" ht="15" customHeight="1">
      <c r="A31" s="5" t="s">
        <v>493</v>
      </c>
      <c r="B31" s="6" t="s">
        <v>308</v>
      </c>
      <c r="C31" s="89">
        <v>0</v>
      </c>
      <c r="D31" s="89">
        <v>0</v>
      </c>
      <c r="E31" s="138">
        <v>0</v>
      </c>
      <c r="F31" s="138">
        <f t="shared" si="0"/>
        <v>0</v>
      </c>
      <c r="G31" s="138">
        <v>0</v>
      </c>
      <c r="H31" s="138">
        <v>0</v>
      </c>
      <c r="I31" s="138">
        <v>0</v>
      </c>
      <c r="J31" s="202">
        <f t="shared" si="1"/>
        <v>0</v>
      </c>
      <c r="K31" s="184">
        <v>0</v>
      </c>
      <c r="L31" s="138">
        <v>0</v>
      </c>
      <c r="M31" s="138">
        <v>0</v>
      </c>
      <c r="N31" s="138">
        <f t="shared" si="11"/>
        <v>0</v>
      </c>
      <c r="O31" s="184">
        <v>0</v>
      </c>
      <c r="P31" s="138">
        <v>0</v>
      </c>
      <c r="Q31" s="138">
        <v>0</v>
      </c>
      <c r="R31" s="89">
        <f t="shared" si="12"/>
        <v>0</v>
      </c>
      <c r="S31" s="181">
        <v>0</v>
      </c>
      <c r="T31" s="89">
        <v>0</v>
      </c>
      <c r="U31" s="89">
        <v>0</v>
      </c>
      <c r="V31" s="89">
        <f t="shared" si="13"/>
        <v>0</v>
      </c>
    </row>
    <row r="32" spans="1:22" s="92" customFormat="1" ht="15" customHeight="1">
      <c r="A32" s="7" t="s">
        <v>521</v>
      </c>
      <c r="B32" s="8" t="s">
        <v>311</v>
      </c>
      <c r="C32" s="93">
        <f>SUM(C27:C31)</f>
        <v>12900000</v>
      </c>
      <c r="D32" s="93">
        <f t="shared" ref="D32:N32" si="14">SUM(D27:D31)</f>
        <v>0</v>
      </c>
      <c r="E32" s="132">
        <f t="shared" si="14"/>
        <v>0</v>
      </c>
      <c r="F32" s="132">
        <f t="shared" si="14"/>
        <v>12900000</v>
      </c>
      <c r="G32" s="132">
        <f t="shared" si="14"/>
        <v>12900000</v>
      </c>
      <c r="H32" s="132">
        <f t="shared" si="14"/>
        <v>0</v>
      </c>
      <c r="I32" s="132">
        <f t="shared" si="14"/>
        <v>0</v>
      </c>
      <c r="J32" s="203">
        <f t="shared" si="14"/>
        <v>12900000</v>
      </c>
      <c r="K32" s="183">
        <f t="shared" si="14"/>
        <v>12900000</v>
      </c>
      <c r="L32" s="132">
        <f t="shared" si="14"/>
        <v>0</v>
      </c>
      <c r="M32" s="132">
        <f t="shared" si="14"/>
        <v>0</v>
      </c>
      <c r="N32" s="132">
        <f t="shared" si="14"/>
        <v>12900000</v>
      </c>
      <c r="O32" s="183">
        <f t="shared" ref="O32:R32" si="15">SUM(O27:O31)</f>
        <v>12900000</v>
      </c>
      <c r="P32" s="132">
        <f t="shared" si="15"/>
        <v>0</v>
      </c>
      <c r="Q32" s="132">
        <f t="shared" si="15"/>
        <v>0</v>
      </c>
      <c r="R32" s="93">
        <f t="shared" si="15"/>
        <v>12900000</v>
      </c>
      <c r="S32" s="186">
        <f t="shared" ref="S32:V32" si="16">SUM(S27:S31)</f>
        <v>12900000</v>
      </c>
      <c r="T32" s="93">
        <f t="shared" si="16"/>
        <v>0</v>
      </c>
      <c r="U32" s="93">
        <f t="shared" si="16"/>
        <v>0</v>
      </c>
      <c r="V32" s="93">
        <f t="shared" si="16"/>
        <v>12900000</v>
      </c>
    </row>
    <row r="33" spans="1:22" ht="15" customHeight="1">
      <c r="A33" s="7" t="s">
        <v>494</v>
      </c>
      <c r="B33" s="8" t="s">
        <v>312</v>
      </c>
      <c r="C33" s="93">
        <v>40000</v>
      </c>
      <c r="D33" s="93">
        <v>0</v>
      </c>
      <c r="E33" s="132">
        <v>20000</v>
      </c>
      <c r="F33" s="132">
        <f t="shared" si="0"/>
        <v>60000</v>
      </c>
      <c r="G33" s="132">
        <v>40000</v>
      </c>
      <c r="H33" s="132">
        <v>0</v>
      </c>
      <c r="I33" s="132">
        <v>20000</v>
      </c>
      <c r="J33" s="203">
        <f t="shared" si="1"/>
        <v>60000</v>
      </c>
      <c r="K33" s="183">
        <v>40000</v>
      </c>
      <c r="L33" s="132">
        <v>0</v>
      </c>
      <c r="M33" s="132">
        <v>20000</v>
      </c>
      <c r="N33" s="132">
        <f t="shared" si="11"/>
        <v>60000</v>
      </c>
      <c r="O33" s="183">
        <v>40000</v>
      </c>
      <c r="P33" s="132">
        <v>0</v>
      </c>
      <c r="Q33" s="132">
        <v>20000</v>
      </c>
      <c r="R33" s="93">
        <f t="shared" ref="R33" si="17">SUM(O33:Q33)</f>
        <v>60000</v>
      </c>
      <c r="S33" s="186">
        <v>40000</v>
      </c>
      <c r="T33" s="93">
        <v>0</v>
      </c>
      <c r="U33" s="93">
        <v>20000</v>
      </c>
      <c r="V33" s="93">
        <f t="shared" ref="V33" si="18">SUM(S33:U33)</f>
        <v>60000</v>
      </c>
    </row>
    <row r="34" spans="1:22" s="92" customFormat="1" ht="15" customHeight="1">
      <c r="A34" s="36" t="s">
        <v>522</v>
      </c>
      <c r="B34" s="46" t="s">
        <v>313</v>
      </c>
      <c r="C34" s="124">
        <f>SUM(C33+C32+C26+C25+C24+C23)</f>
        <v>14130000</v>
      </c>
      <c r="D34" s="124">
        <f t="shared" ref="D34:N34" si="19">SUM(D33+D32+D26+D25+D24+D23)</f>
        <v>0</v>
      </c>
      <c r="E34" s="133">
        <f t="shared" si="19"/>
        <v>20000</v>
      </c>
      <c r="F34" s="133">
        <f t="shared" si="19"/>
        <v>14150000</v>
      </c>
      <c r="G34" s="133">
        <f t="shared" si="19"/>
        <v>14130000</v>
      </c>
      <c r="H34" s="133">
        <f t="shared" si="19"/>
        <v>0</v>
      </c>
      <c r="I34" s="133">
        <f t="shared" si="19"/>
        <v>20000</v>
      </c>
      <c r="J34" s="205">
        <f t="shared" si="19"/>
        <v>14150000</v>
      </c>
      <c r="K34" s="204">
        <f t="shared" si="19"/>
        <v>14130000</v>
      </c>
      <c r="L34" s="133">
        <f t="shared" si="19"/>
        <v>0</v>
      </c>
      <c r="M34" s="133">
        <f t="shared" si="19"/>
        <v>20000</v>
      </c>
      <c r="N34" s="133">
        <f t="shared" si="19"/>
        <v>14150000</v>
      </c>
      <c r="O34" s="204">
        <f t="shared" ref="O34:R34" si="20">SUM(O33+O32+O26+O25+O24+O23)</f>
        <v>14130000</v>
      </c>
      <c r="P34" s="133">
        <f t="shared" si="20"/>
        <v>0</v>
      </c>
      <c r="Q34" s="133">
        <f t="shared" si="20"/>
        <v>20000</v>
      </c>
      <c r="R34" s="124">
        <f t="shared" si="20"/>
        <v>14150000</v>
      </c>
      <c r="S34" s="187">
        <f t="shared" ref="S34:V34" si="21">SUM(S33+S32+S26+S25+S24+S23)</f>
        <v>14130000</v>
      </c>
      <c r="T34" s="124">
        <f t="shared" si="21"/>
        <v>0</v>
      </c>
      <c r="U34" s="124">
        <f t="shared" si="21"/>
        <v>20000</v>
      </c>
      <c r="V34" s="124">
        <f t="shared" si="21"/>
        <v>14150000</v>
      </c>
    </row>
    <row r="35" spans="1:22" ht="15" customHeight="1">
      <c r="A35" s="13" t="s">
        <v>314</v>
      </c>
      <c r="B35" s="6" t="s">
        <v>315</v>
      </c>
      <c r="C35" s="89">
        <v>0</v>
      </c>
      <c r="D35" s="89">
        <v>0</v>
      </c>
      <c r="E35" s="138">
        <v>0</v>
      </c>
      <c r="F35" s="138">
        <f t="shared" si="0"/>
        <v>0</v>
      </c>
      <c r="G35" s="138">
        <v>0</v>
      </c>
      <c r="H35" s="138">
        <v>0</v>
      </c>
      <c r="I35" s="138">
        <v>0</v>
      </c>
      <c r="J35" s="202">
        <f t="shared" ref="J35:J98" si="22">SUM(G35:I35)</f>
        <v>0</v>
      </c>
      <c r="K35" s="184">
        <v>0</v>
      </c>
      <c r="L35" s="138">
        <v>0</v>
      </c>
      <c r="M35" s="138">
        <v>0</v>
      </c>
      <c r="N35" s="138">
        <f t="shared" ref="N35:N98" si="23">SUM(K35:M35)</f>
        <v>0</v>
      </c>
      <c r="O35" s="184">
        <v>0</v>
      </c>
      <c r="P35" s="138">
        <v>0</v>
      </c>
      <c r="Q35" s="138">
        <v>0</v>
      </c>
      <c r="R35" s="89">
        <f t="shared" ref="R35:R49" si="24">SUM(O35:Q35)</f>
        <v>0</v>
      </c>
      <c r="S35" s="181">
        <v>0</v>
      </c>
      <c r="T35" s="89">
        <v>0</v>
      </c>
      <c r="U35" s="89">
        <v>0</v>
      </c>
      <c r="V35" s="89">
        <f t="shared" ref="V35:V49" si="25">SUM(S35:U35)</f>
        <v>0</v>
      </c>
    </row>
    <row r="36" spans="1:22" ht="15" customHeight="1">
      <c r="A36" s="13" t="s">
        <v>495</v>
      </c>
      <c r="B36" s="6" t="s">
        <v>316</v>
      </c>
      <c r="C36" s="89">
        <v>0</v>
      </c>
      <c r="D36" s="89">
        <v>0</v>
      </c>
      <c r="E36" s="138">
        <v>0</v>
      </c>
      <c r="F36" s="138">
        <f t="shared" si="0"/>
        <v>0</v>
      </c>
      <c r="G36" s="138">
        <v>0</v>
      </c>
      <c r="H36" s="138">
        <v>0</v>
      </c>
      <c r="I36" s="138">
        <v>0</v>
      </c>
      <c r="J36" s="202">
        <f t="shared" si="22"/>
        <v>0</v>
      </c>
      <c r="K36" s="184">
        <v>0</v>
      </c>
      <c r="L36" s="138">
        <v>0</v>
      </c>
      <c r="M36" s="138">
        <v>0</v>
      </c>
      <c r="N36" s="138">
        <f t="shared" si="23"/>
        <v>0</v>
      </c>
      <c r="O36" s="184">
        <v>0</v>
      </c>
      <c r="P36" s="138">
        <v>0</v>
      </c>
      <c r="Q36" s="138">
        <v>0</v>
      </c>
      <c r="R36" s="89">
        <f t="shared" si="24"/>
        <v>0</v>
      </c>
      <c r="S36" s="181">
        <v>0</v>
      </c>
      <c r="T36" s="89">
        <v>0</v>
      </c>
      <c r="U36" s="89">
        <v>0</v>
      </c>
      <c r="V36" s="89">
        <f t="shared" si="25"/>
        <v>0</v>
      </c>
    </row>
    <row r="37" spans="1:22" ht="15" customHeight="1">
      <c r="A37" s="13" t="s">
        <v>496</v>
      </c>
      <c r="B37" s="6" t="s">
        <v>317</v>
      </c>
      <c r="C37" s="89">
        <v>597200</v>
      </c>
      <c r="D37" s="89">
        <v>0</v>
      </c>
      <c r="E37" s="138">
        <v>0</v>
      </c>
      <c r="F37" s="138">
        <f t="shared" si="0"/>
        <v>597200</v>
      </c>
      <c r="G37" s="138">
        <v>597200</v>
      </c>
      <c r="H37" s="138">
        <v>0</v>
      </c>
      <c r="I37" s="138">
        <v>0</v>
      </c>
      <c r="J37" s="202">
        <f t="shared" si="22"/>
        <v>597200</v>
      </c>
      <c r="K37" s="184">
        <v>597200</v>
      </c>
      <c r="L37" s="138">
        <v>0</v>
      </c>
      <c r="M37" s="138">
        <v>0</v>
      </c>
      <c r="N37" s="138">
        <f t="shared" si="23"/>
        <v>597200</v>
      </c>
      <c r="O37" s="184">
        <v>597200</v>
      </c>
      <c r="P37" s="138">
        <v>0</v>
      </c>
      <c r="Q37" s="138">
        <v>0</v>
      </c>
      <c r="R37" s="89">
        <f t="shared" si="24"/>
        <v>597200</v>
      </c>
      <c r="S37" s="181">
        <v>597200</v>
      </c>
      <c r="T37" s="89">
        <v>0</v>
      </c>
      <c r="U37" s="89">
        <v>0</v>
      </c>
      <c r="V37" s="89">
        <f t="shared" si="25"/>
        <v>597200</v>
      </c>
    </row>
    <row r="38" spans="1:22" ht="15" customHeight="1">
      <c r="A38" s="13" t="s">
        <v>497</v>
      </c>
      <c r="B38" s="6" t="s">
        <v>318</v>
      </c>
      <c r="C38" s="89">
        <v>0</v>
      </c>
      <c r="D38" s="89">
        <v>0</v>
      </c>
      <c r="E38" s="138">
        <v>0</v>
      </c>
      <c r="F38" s="138">
        <f t="shared" si="0"/>
        <v>0</v>
      </c>
      <c r="G38" s="138">
        <v>0</v>
      </c>
      <c r="H38" s="138">
        <v>0</v>
      </c>
      <c r="I38" s="138">
        <v>0</v>
      </c>
      <c r="J38" s="202">
        <f t="shared" si="22"/>
        <v>0</v>
      </c>
      <c r="K38" s="184">
        <v>0</v>
      </c>
      <c r="L38" s="138">
        <v>0</v>
      </c>
      <c r="M38" s="138">
        <v>0</v>
      </c>
      <c r="N38" s="138">
        <f t="shared" si="23"/>
        <v>0</v>
      </c>
      <c r="O38" s="184">
        <v>0</v>
      </c>
      <c r="P38" s="138">
        <v>0</v>
      </c>
      <c r="Q38" s="138">
        <v>0</v>
      </c>
      <c r="R38" s="89">
        <f t="shared" si="24"/>
        <v>0</v>
      </c>
      <c r="S38" s="181">
        <v>0</v>
      </c>
      <c r="T38" s="89">
        <v>0</v>
      </c>
      <c r="U38" s="89">
        <v>0</v>
      </c>
      <c r="V38" s="89">
        <f t="shared" si="25"/>
        <v>0</v>
      </c>
    </row>
    <row r="39" spans="1:22" ht="15" customHeight="1">
      <c r="A39" s="13" t="s">
        <v>319</v>
      </c>
      <c r="B39" s="6" t="s">
        <v>320</v>
      </c>
      <c r="C39" s="89">
        <v>1000000</v>
      </c>
      <c r="D39" s="89">
        <v>0</v>
      </c>
      <c r="E39" s="138">
        <v>0</v>
      </c>
      <c r="F39" s="138">
        <f t="shared" si="0"/>
        <v>1000000</v>
      </c>
      <c r="G39" s="138">
        <v>1000000</v>
      </c>
      <c r="H39" s="138">
        <v>0</v>
      </c>
      <c r="I39" s="138">
        <v>0</v>
      </c>
      <c r="J39" s="202">
        <f t="shared" si="22"/>
        <v>1000000</v>
      </c>
      <c r="K39" s="184">
        <v>1000000</v>
      </c>
      <c r="L39" s="138">
        <v>0</v>
      </c>
      <c r="M39" s="138">
        <v>0</v>
      </c>
      <c r="N39" s="138">
        <f t="shared" si="23"/>
        <v>1000000</v>
      </c>
      <c r="O39" s="184">
        <v>1000000</v>
      </c>
      <c r="P39" s="138">
        <v>0</v>
      </c>
      <c r="Q39" s="138">
        <v>0</v>
      </c>
      <c r="R39" s="89">
        <f t="shared" si="24"/>
        <v>1000000</v>
      </c>
      <c r="S39" s="181">
        <v>1000000</v>
      </c>
      <c r="T39" s="89">
        <v>0</v>
      </c>
      <c r="U39" s="89">
        <v>0</v>
      </c>
      <c r="V39" s="89">
        <f t="shared" si="25"/>
        <v>1000000</v>
      </c>
    </row>
    <row r="40" spans="1:22" ht="15" customHeight="1">
      <c r="A40" s="13" t="s">
        <v>321</v>
      </c>
      <c r="B40" s="6" t="s">
        <v>322</v>
      </c>
      <c r="C40" s="89">
        <v>0</v>
      </c>
      <c r="D40" s="89">
        <v>0</v>
      </c>
      <c r="E40" s="138">
        <v>0</v>
      </c>
      <c r="F40" s="138">
        <f t="shared" si="0"/>
        <v>0</v>
      </c>
      <c r="G40" s="138">
        <v>0</v>
      </c>
      <c r="H40" s="138">
        <v>0</v>
      </c>
      <c r="I40" s="138">
        <v>0</v>
      </c>
      <c r="J40" s="202">
        <f t="shared" si="22"/>
        <v>0</v>
      </c>
      <c r="K40" s="184">
        <v>0</v>
      </c>
      <c r="L40" s="138">
        <v>0</v>
      </c>
      <c r="M40" s="138">
        <v>0</v>
      </c>
      <c r="N40" s="138">
        <f t="shared" si="23"/>
        <v>0</v>
      </c>
      <c r="O40" s="184">
        <v>0</v>
      </c>
      <c r="P40" s="138">
        <v>0</v>
      </c>
      <c r="Q40" s="138">
        <v>0</v>
      </c>
      <c r="R40" s="89">
        <f t="shared" si="24"/>
        <v>0</v>
      </c>
      <c r="S40" s="181">
        <v>0</v>
      </c>
      <c r="T40" s="89">
        <v>0</v>
      </c>
      <c r="U40" s="89">
        <v>0</v>
      </c>
      <c r="V40" s="89">
        <f t="shared" si="25"/>
        <v>0</v>
      </c>
    </row>
    <row r="41" spans="1:22" ht="15" customHeight="1">
      <c r="A41" s="13" t="s">
        <v>323</v>
      </c>
      <c r="B41" s="6" t="s">
        <v>324</v>
      </c>
      <c r="C41" s="89">
        <v>0</v>
      </c>
      <c r="D41" s="89">
        <v>0</v>
      </c>
      <c r="E41" s="138">
        <v>0</v>
      </c>
      <c r="F41" s="138">
        <f t="shared" si="0"/>
        <v>0</v>
      </c>
      <c r="G41" s="138">
        <v>0</v>
      </c>
      <c r="H41" s="138">
        <v>0</v>
      </c>
      <c r="I41" s="138">
        <v>0</v>
      </c>
      <c r="J41" s="202">
        <f t="shared" si="22"/>
        <v>0</v>
      </c>
      <c r="K41" s="184">
        <v>0</v>
      </c>
      <c r="L41" s="138">
        <v>0</v>
      </c>
      <c r="M41" s="138">
        <v>0</v>
      </c>
      <c r="N41" s="138">
        <f t="shared" si="23"/>
        <v>0</v>
      </c>
      <c r="O41" s="184">
        <v>0</v>
      </c>
      <c r="P41" s="138">
        <v>0</v>
      </c>
      <c r="Q41" s="138">
        <v>0</v>
      </c>
      <c r="R41" s="89">
        <f t="shared" si="24"/>
        <v>0</v>
      </c>
      <c r="S41" s="181">
        <v>0</v>
      </c>
      <c r="T41" s="89">
        <v>0</v>
      </c>
      <c r="U41" s="89">
        <v>0</v>
      </c>
      <c r="V41" s="89">
        <f t="shared" si="25"/>
        <v>0</v>
      </c>
    </row>
    <row r="42" spans="1:22" ht="15" customHeight="1">
      <c r="A42" s="13" t="s">
        <v>498</v>
      </c>
      <c r="B42" s="6" t="s">
        <v>325</v>
      </c>
      <c r="C42" s="89">
        <v>0</v>
      </c>
      <c r="D42" s="89">
        <v>0</v>
      </c>
      <c r="E42" s="138">
        <v>0</v>
      </c>
      <c r="F42" s="138">
        <f t="shared" si="0"/>
        <v>0</v>
      </c>
      <c r="G42" s="138">
        <v>0</v>
      </c>
      <c r="H42" s="138">
        <v>0</v>
      </c>
      <c r="I42" s="138">
        <v>0</v>
      </c>
      <c r="J42" s="202">
        <f t="shared" si="22"/>
        <v>0</v>
      </c>
      <c r="K42" s="184">
        <v>0</v>
      </c>
      <c r="L42" s="138">
        <v>0</v>
      </c>
      <c r="M42" s="138">
        <v>0</v>
      </c>
      <c r="N42" s="138">
        <f t="shared" si="23"/>
        <v>0</v>
      </c>
      <c r="O42" s="184">
        <v>0</v>
      </c>
      <c r="P42" s="138">
        <v>0</v>
      </c>
      <c r="Q42" s="138">
        <v>0</v>
      </c>
      <c r="R42" s="89">
        <f t="shared" si="24"/>
        <v>0</v>
      </c>
      <c r="S42" s="181">
        <v>0</v>
      </c>
      <c r="T42" s="89">
        <v>0</v>
      </c>
      <c r="U42" s="89">
        <v>0</v>
      </c>
      <c r="V42" s="89">
        <f t="shared" si="25"/>
        <v>0</v>
      </c>
    </row>
    <row r="43" spans="1:22" ht="15" customHeight="1">
      <c r="A43" s="13" t="s">
        <v>499</v>
      </c>
      <c r="B43" s="6" t="s">
        <v>326</v>
      </c>
      <c r="C43" s="89">
        <v>0</v>
      </c>
      <c r="D43" s="89">
        <v>0</v>
      </c>
      <c r="E43" s="138">
        <v>0</v>
      </c>
      <c r="F43" s="138">
        <f t="shared" si="0"/>
        <v>0</v>
      </c>
      <c r="G43" s="138">
        <v>0</v>
      </c>
      <c r="H43" s="138">
        <v>0</v>
      </c>
      <c r="I43" s="138">
        <v>0</v>
      </c>
      <c r="J43" s="202">
        <f t="shared" si="22"/>
        <v>0</v>
      </c>
      <c r="K43" s="184">
        <v>0</v>
      </c>
      <c r="L43" s="138">
        <v>0</v>
      </c>
      <c r="M43" s="138">
        <v>0</v>
      </c>
      <c r="N43" s="138">
        <f t="shared" si="23"/>
        <v>0</v>
      </c>
      <c r="O43" s="184">
        <v>0</v>
      </c>
      <c r="P43" s="138">
        <v>0</v>
      </c>
      <c r="Q43" s="138">
        <v>0</v>
      </c>
      <c r="R43" s="89">
        <f t="shared" si="24"/>
        <v>0</v>
      </c>
      <c r="S43" s="181">
        <v>0</v>
      </c>
      <c r="T43" s="89">
        <v>0</v>
      </c>
      <c r="U43" s="89">
        <v>0</v>
      </c>
      <c r="V43" s="89">
        <f t="shared" si="25"/>
        <v>0</v>
      </c>
    </row>
    <row r="44" spans="1:22" ht="15" customHeight="1">
      <c r="A44" s="13" t="s">
        <v>500</v>
      </c>
      <c r="B44" s="6" t="s">
        <v>327</v>
      </c>
      <c r="C44" s="89">
        <v>1575000</v>
      </c>
      <c r="D44" s="89">
        <v>300000</v>
      </c>
      <c r="E44" s="138">
        <v>0</v>
      </c>
      <c r="F44" s="138">
        <f t="shared" si="0"/>
        <v>1875000</v>
      </c>
      <c r="G44" s="138">
        <v>1575000</v>
      </c>
      <c r="H44" s="138">
        <v>300000</v>
      </c>
      <c r="I44" s="138">
        <v>0</v>
      </c>
      <c r="J44" s="202">
        <f t="shared" si="22"/>
        <v>1875000</v>
      </c>
      <c r="K44" s="184">
        <v>1575000</v>
      </c>
      <c r="L44" s="138">
        <v>300000</v>
      </c>
      <c r="M44" s="138">
        <v>0</v>
      </c>
      <c r="N44" s="138">
        <f t="shared" si="23"/>
        <v>1875000</v>
      </c>
      <c r="O44" s="184">
        <v>1575000</v>
      </c>
      <c r="P44" s="138">
        <v>300000</v>
      </c>
      <c r="Q44" s="138">
        <v>0</v>
      </c>
      <c r="R44" s="89">
        <f t="shared" si="24"/>
        <v>1875000</v>
      </c>
      <c r="S44" s="181">
        <v>1575000</v>
      </c>
      <c r="T44" s="89">
        <v>300000</v>
      </c>
      <c r="U44" s="89">
        <v>0</v>
      </c>
      <c r="V44" s="89">
        <f t="shared" si="25"/>
        <v>1875000</v>
      </c>
    </row>
    <row r="45" spans="1:22" s="92" customFormat="1" ht="15" customHeight="1">
      <c r="A45" s="45" t="s">
        <v>523</v>
      </c>
      <c r="B45" s="46" t="s">
        <v>328</v>
      </c>
      <c r="C45" s="124">
        <f>SUM(C35:C44)</f>
        <v>3172200</v>
      </c>
      <c r="D45" s="124">
        <f>SUM(D35:D44)</f>
        <v>300000</v>
      </c>
      <c r="E45" s="133">
        <f>SUM(E35:E44)</f>
        <v>0</v>
      </c>
      <c r="F45" s="133">
        <f t="shared" si="0"/>
        <v>3472200</v>
      </c>
      <c r="G45" s="133">
        <f>SUM(G35:G44)</f>
        <v>3172200</v>
      </c>
      <c r="H45" s="133">
        <f>SUM(H35:H44)</f>
        <v>300000</v>
      </c>
      <c r="I45" s="133">
        <f>SUM(I35:I44)</f>
        <v>0</v>
      </c>
      <c r="J45" s="205">
        <f t="shared" si="22"/>
        <v>3472200</v>
      </c>
      <c r="K45" s="204">
        <f>SUM(K35:K44)</f>
        <v>3172200</v>
      </c>
      <c r="L45" s="133">
        <f>SUM(L35:L44)</f>
        <v>300000</v>
      </c>
      <c r="M45" s="133">
        <f>SUM(M35:M44)</f>
        <v>0</v>
      </c>
      <c r="N45" s="133">
        <f t="shared" si="23"/>
        <v>3472200</v>
      </c>
      <c r="O45" s="204">
        <f>SUM(O35:O44)</f>
        <v>3172200</v>
      </c>
      <c r="P45" s="133">
        <f>SUM(P35:P44)</f>
        <v>300000</v>
      </c>
      <c r="Q45" s="133">
        <f>SUM(Q35:Q44)</f>
        <v>0</v>
      </c>
      <c r="R45" s="123">
        <f t="shared" si="24"/>
        <v>3472200</v>
      </c>
      <c r="S45" s="185">
        <f>SUM(S35:S44)</f>
        <v>3172200</v>
      </c>
      <c r="T45" s="123">
        <f>SUM(T35:T44)</f>
        <v>300000</v>
      </c>
      <c r="U45" s="123">
        <f>SUM(U35:U44)</f>
        <v>0</v>
      </c>
      <c r="V45" s="123">
        <f t="shared" si="25"/>
        <v>3472200</v>
      </c>
    </row>
    <row r="46" spans="1:22" ht="15" customHeight="1">
      <c r="A46" s="13" t="s">
        <v>337</v>
      </c>
      <c r="B46" s="6" t="s">
        <v>338</v>
      </c>
      <c r="C46" s="89">
        <v>0</v>
      </c>
      <c r="D46" s="89">
        <v>0</v>
      </c>
      <c r="E46" s="138">
        <v>0</v>
      </c>
      <c r="F46" s="138">
        <f t="shared" si="0"/>
        <v>0</v>
      </c>
      <c r="G46" s="138">
        <v>0</v>
      </c>
      <c r="H46" s="138">
        <v>0</v>
      </c>
      <c r="I46" s="138">
        <v>0</v>
      </c>
      <c r="J46" s="202">
        <f t="shared" si="22"/>
        <v>0</v>
      </c>
      <c r="K46" s="184">
        <v>0</v>
      </c>
      <c r="L46" s="138">
        <v>0</v>
      </c>
      <c r="M46" s="138">
        <v>0</v>
      </c>
      <c r="N46" s="138">
        <f t="shared" si="23"/>
        <v>0</v>
      </c>
      <c r="O46" s="184">
        <v>0</v>
      </c>
      <c r="P46" s="138">
        <v>0</v>
      </c>
      <c r="Q46" s="138">
        <v>0</v>
      </c>
      <c r="R46" s="89">
        <f t="shared" si="24"/>
        <v>0</v>
      </c>
      <c r="S46" s="181">
        <v>0</v>
      </c>
      <c r="T46" s="89">
        <v>0</v>
      </c>
      <c r="U46" s="89">
        <v>0</v>
      </c>
      <c r="V46" s="89">
        <f t="shared" si="25"/>
        <v>0</v>
      </c>
    </row>
    <row r="47" spans="1:22" ht="15" customHeight="1">
      <c r="A47" s="5" t="s">
        <v>504</v>
      </c>
      <c r="B47" s="6" t="s">
        <v>339</v>
      </c>
      <c r="C47" s="89">
        <v>0</v>
      </c>
      <c r="D47" s="89">
        <v>0</v>
      </c>
      <c r="E47" s="138">
        <v>0</v>
      </c>
      <c r="F47" s="138">
        <f t="shared" si="0"/>
        <v>0</v>
      </c>
      <c r="G47" s="138">
        <v>0</v>
      </c>
      <c r="H47" s="138">
        <v>0</v>
      </c>
      <c r="I47" s="138">
        <v>0</v>
      </c>
      <c r="J47" s="202">
        <f t="shared" si="22"/>
        <v>0</v>
      </c>
      <c r="K47" s="184">
        <v>0</v>
      </c>
      <c r="L47" s="138">
        <v>0</v>
      </c>
      <c r="M47" s="138">
        <v>0</v>
      </c>
      <c r="N47" s="138">
        <f t="shared" si="23"/>
        <v>0</v>
      </c>
      <c r="O47" s="184">
        <v>0</v>
      </c>
      <c r="P47" s="138">
        <v>0</v>
      </c>
      <c r="Q47" s="138">
        <v>0</v>
      </c>
      <c r="R47" s="89">
        <f t="shared" si="24"/>
        <v>0</v>
      </c>
      <c r="S47" s="181">
        <v>0</v>
      </c>
      <c r="T47" s="89">
        <v>0</v>
      </c>
      <c r="U47" s="89">
        <v>0</v>
      </c>
      <c r="V47" s="89">
        <f t="shared" si="25"/>
        <v>0</v>
      </c>
    </row>
    <row r="48" spans="1:22" ht="15" customHeight="1">
      <c r="A48" s="13" t="s">
        <v>505</v>
      </c>
      <c r="B48" s="6" t="s">
        <v>340</v>
      </c>
      <c r="C48" s="89">
        <v>883776</v>
      </c>
      <c r="D48" s="89">
        <v>0</v>
      </c>
      <c r="E48" s="138">
        <v>0</v>
      </c>
      <c r="F48" s="138">
        <f t="shared" si="0"/>
        <v>883776</v>
      </c>
      <c r="G48" s="138">
        <v>883776</v>
      </c>
      <c r="H48" s="138">
        <v>0</v>
      </c>
      <c r="I48" s="138">
        <v>0</v>
      </c>
      <c r="J48" s="202">
        <f t="shared" si="22"/>
        <v>883776</v>
      </c>
      <c r="K48" s="184">
        <v>883776</v>
      </c>
      <c r="L48" s="138">
        <v>0</v>
      </c>
      <c r="M48" s="138">
        <v>0</v>
      </c>
      <c r="N48" s="138">
        <f t="shared" si="23"/>
        <v>883776</v>
      </c>
      <c r="O48" s="184">
        <v>883776</v>
      </c>
      <c r="P48" s="138">
        <v>0</v>
      </c>
      <c r="Q48" s="138">
        <v>0</v>
      </c>
      <c r="R48" s="89">
        <f t="shared" si="24"/>
        <v>883776</v>
      </c>
      <c r="S48" s="181">
        <v>883776</v>
      </c>
      <c r="T48" s="89">
        <v>0</v>
      </c>
      <c r="U48" s="89">
        <v>0</v>
      </c>
      <c r="V48" s="89">
        <f t="shared" si="25"/>
        <v>883776</v>
      </c>
    </row>
    <row r="49" spans="1:22" s="92" customFormat="1" ht="15" customHeight="1">
      <c r="A49" s="36" t="s">
        <v>525</v>
      </c>
      <c r="B49" s="46" t="s">
        <v>341</v>
      </c>
      <c r="C49" s="124">
        <f>SUM(C46:C48)</f>
        <v>883776</v>
      </c>
      <c r="D49" s="124">
        <f>SUM(D46:D48)</f>
        <v>0</v>
      </c>
      <c r="E49" s="133">
        <f>SUM(E46:E48)</f>
        <v>0</v>
      </c>
      <c r="F49" s="133">
        <f t="shared" si="0"/>
        <v>883776</v>
      </c>
      <c r="G49" s="133">
        <f>SUM(G46:G48)</f>
        <v>883776</v>
      </c>
      <c r="H49" s="133">
        <f>SUM(H46:H48)</f>
        <v>0</v>
      </c>
      <c r="I49" s="133">
        <f>SUM(I46:I48)</f>
        <v>0</v>
      </c>
      <c r="J49" s="205">
        <f t="shared" si="22"/>
        <v>883776</v>
      </c>
      <c r="K49" s="204">
        <f>SUM(K46:K48)</f>
        <v>883776</v>
      </c>
      <c r="L49" s="133">
        <f>SUM(L46:L48)</f>
        <v>0</v>
      </c>
      <c r="M49" s="133">
        <f>SUM(M46:M48)</f>
        <v>0</v>
      </c>
      <c r="N49" s="133">
        <f t="shared" si="23"/>
        <v>883776</v>
      </c>
      <c r="O49" s="204">
        <f>SUM(O46:O48)</f>
        <v>883776</v>
      </c>
      <c r="P49" s="133">
        <f>SUM(P46:P48)</f>
        <v>0</v>
      </c>
      <c r="Q49" s="133">
        <f>SUM(Q46:Q48)</f>
        <v>0</v>
      </c>
      <c r="R49" s="123">
        <f t="shared" si="24"/>
        <v>883776</v>
      </c>
      <c r="S49" s="185">
        <f>SUM(S46:S48)</f>
        <v>883776</v>
      </c>
      <c r="T49" s="123">
        <f>SUM(T46:T48)</f>
        <v>0</v>
      </c>
      <c r="U49" s="123">
        <f>SUM(U46:U48)</f>
        <v>0</v>
      </c>
      <c r="V49" s="123">
        <f t="shared" si="25"/>
        <v>883776</v>
      </c>
    </row>
    <row r="50" spans="1:22" s="92" customFormat="1" ht="15" customHeight="1">
      <c r="A50" s="147" t="s">
        <v>42</v>
      </c>
      <c r="B50" s="169"/>
      <c r="C50" s="170">
        <f>C20+C34+C45+C49</f>
        <v>53645824</v>
      </c>
      <c r="D50" s="170">
        <f t="shared" ref="D50:N50" si="26">D20+D34+D45+D49</f>
        <v>300000</v>
      </c>
      <c r="E50" s="206">
        <f t="shared" si="26"/>
        <v>20000</v>
      </c>
      <c r="F50" s="206">
        <f t="shared" si="26"/>
        <v>53965824</v>
      </c>
      <c r="G50" s="206">
        <f t="shared" si="26"/>
        <v>53646090</v>
      </c>
      <c r="H50" s="206">
        <f t="shared" si="26"/>
        <v>300000</v>
      </c>
      <c r="I50" s="206">
        <f t="shared" si="26"/>
        <v>20000</v>
      </c>
      <c r="J50" s="207">
        <f t="shared" si="26"/>
        <v>53966090</v>
      </c>
      <c r="K50" s="208">
        <f t="shared" si="26"/>
        <v>73094856</v>
      </c>
      <c r="L50" s="206">
        <f t="shared" si="26"/>
        <v>300000</v>
      </c>
      <c r="M50" s="206">
        <f t="shared" si="26"/>
        <v>20000</v>
      </c>
      <c r="N50" s="206">
        <f t="shared" si="26"/>
        <v>73414856</v>
      </c>
      <c r="O50" s="208">
        <f t="shared" ref="O50:R50" si="27">O20+O34+O45+O49</f>
        <v>74273432</v>
      </c>
      <c r="P50" s="206">
        <f t="shared" si="27"/>
        <v>300000</v>
      </c>
      <c r="Q50" s="206">
        <f t="shared" si="27"/>
        <v>20000</v>
      </c>
      <c r="R50" s="170">
        <f t="shared" si="27"/>
        <v>74593432</v>
      </c>
      <c r="S50" s="188">
        <f t="shared" ref="S50:V50" si="28">S20+S34+S45+S49</f>
        <v>75241827</v>
      </c>
      <c r="T50" s="170">
        <f t="shared" si="28"/>
        <v>300000</v>
      </c>
      <c r="U50" s="170">
        <f t="shared" si="28"/>
        <v>20000</v>
      </c>
      <c r="V50" s="170">
        <f t="shared" si="28"/>
        <v>75561827</v>
      </c>
    </row>
    <row r="51" spans="1:22" ht="15" customHeight="1">
      <c r="A51" s="5" t="s">
        <v>283</v>
      </c>
      <c r="B51" s="6" t="s">
        <v>284</v>
      </c>
      <c r="C51" s="89">
        <v>29011989</v>
      </c>
      <c r="D51" s="89">
        <v>0</v>
      </c>
      <c r="E51" s="138">
        <v>0</v>
      </c>
      <c r="F51" s="138">
        <f t="shared" si="0"/>
        <v>29011989</v>
      </c>
      <c r="G51" s="138">
        <v>29011989</v>
      </c>
      <c r="H51" s="138">
        <v>0</v>
      </c>
      <c r="I51" s="138">
        <v>0</v>
      </c>
      <c r="J51" s="202">
        <f t="shared" si="22"/>
        <v>29011989</v>
      </c>
      <c r="K51" s="184">
        <v>10981254</v>
      </c>
      <c r="L51" s="138">
        <v>0</v>
      </c>
      <c r="M51" s="138">
        <v>0</v>
      </c>
      <c r="N51" s="138">
        <f t="shared" si="23"/>
        <v>10981254</v>
      </c>
      <c r="O51" s="184">
        <v>11789254</v>
      </c>
      <c r="P51" s="138">
        <v>0</v>
      </c>
      <c r="Q51" s="138">
        <v>0</v>
      </c>
      <c r="R51" s="89">
        <f t="shared" ref="R51:R66" si="29">SUM(O51:Q51)</f>
        <v>11789254</v>
      </c>
      <c r="S51" s="184">
        <v>11789254</v>
      </c>
      <c r="T51" s="89">
        <v>0</v>
      </c>
      <c r="U51" s="89">
        <v>0</v>
      </c>
      <c r="V51" s="89">
        <f t="shared" ref="V51:V66" si="30">SUM(S51:U51)</f>
        <v>11789254</v>
      </c>
    </row>
    <row r="52" spans="1:22" ht="15" customHeight="1">
      <c r="A52" s="5" t="s">
        <v>285</v>
      </c>
      <c r="B52" s="6" t="s">
        <v>286</v>
      </c>
      <c r="C52" s="89">
        <v>0</v>
      </c>
      <c r="D52" s="89">
        <v>0</v>
      </c>
      <c r="E52" s="138">
        <v>0</v>
      </c>
      <c r="F52" s="138">
        <f t="shared" si="0"/>
        <v>0</v>
      </c>
      <c r="G52" s="138">
        <v>0</v>
      </c>
      <c r="H52" s="138">
        <v>0</v>
      </c>
      <c r="I52" s="138">
        <v>0</v>
      </c>
      <c r="J52" s="202">
        <f t="shared" si="22"/>
        <v>0</v>
      </c>
      <c r="K52" s="184">
        <v>0</v>
      </c>
      <c r="L52" s="138">
        <v>0</v>
      </c>
      <c r="M52" s="138">
        <v>0</v>
      </c>
      <c r="N52" s="138">
        <f t="shared" si="23"/>
        <v>0</v>
      </c>
      <c r="O52" s="184">
        <v>0</v>
      </c>
      <c r="P52" s="138">
        <v>0</v>
      </c>
      <c r="Q52" s="138">
        <v>0</v>
      </c>
      <c r="R52" s="89">
        <f t="shared" si="29"/>
        <v>0</v>
      </c>
      <c r="S52" s="181">
        <v>0</v>
      </c>
      <c r="T52" s="89">
        <v>0</v>
      </c>
      <c r="U52" s="89">
        <v>0</v>
      </c>
      <c r="V52" s="89">
        <f t="shared" si="30"/>
        <v>0</v>
      </c>
    </row>
    <row r="53" spans="1:22" ht="15" customHeight="1">
      <c r="A53" s="5" t="s">
        <v>482</v>
      </c>
      <c r="B53" s="6" t="s">
        <v>287</v>
      </c>
      <c r="C53" s="89">
        <v>0</v>
      </c>
      <c r="D53" s="89">
        <v>0</v>
      </c>
      <c r="E53" s="138">
        <v>0</v>
      </c>
      <c r="F53" s="138">
        <f t="shared" si="0"/>
        <v>0</v>
      </c>
      <c r="G53" s="138">
        <v>0</v>
      </c>
      <c r="H53" s="138">
        <v>0</v>
      </c>
      <c r="I53" s="138">
        <v>0</v>
      </c>
      <c r="J53" s="202">
        <f t="shared" si="22"/>
        <v>0</v>
      </c>
      <c r="K53" s="184">
        <v>0</v>
      </c>
      <c r="L53" s="138">
        <v>0</v>
      </c>
      <c r="M53" s="138">
        <v>0</v>
      </c>
      <c r="N53" s="138">
        <f t="shared" si="23"/>
        <v>0</v>
      </c>
      <c r="O53" s="184">
        <v>0</v>
      </c>
      <c r="P53" s="138">
        <v>0</v>
      </c>
      <c r="Q53" s="138">
        <v>0</v>
      </c>
      <c r="R53" s="89">
        <f t="shared" si="29"/>
        <v>0</v>
      </c>
      <c r="S53" s="181">
        <v>0</v>
      </c>
      <c r="T53" s="89">
        <v>0</v>
      </c>
      <c r="U53" s="89">
        <v>0</v>
      </c>
      <c r="V53" s="89">
        <f t="shared" si="30"/>
        <v>0</v>
      </c>
    </row>
    <row r="54" spans="1:22" ht="15" customHeight="1">
      <c r="A54" s="5" t="s">
        <v>483</v>
      </c>
      <c r="B54" s="6" t="s">
        <v>288</v>
      </c>
      <c r="C54" s="89">
        <v>0</v>
      </c>
      <c r="D54" s="89">
        <v>0</v>
      </c>
      <c r="E54" s="138">
        <v>0</v>
      </c>
      <c r="F54" s="138">
        <f t="shared" si="0"/>
        <v>0</v>
      </c>
      <c r="G54" s="138">
        <v>0</v>
      </c>
      <c r="H54" s="138">
        <v>0</v>
      </c>
      <c r="I54" s="138">
        <v>0</v>
      </c>
      <c r="J54" s="202">
        <f t="shared" si="22"/>
        <v>0</v>
      </c>
      <c r="K54" s="184">
        <v>0</v>
      </c>
      <c r="L54" s="138">
        <v>0</v>
      </c>
      <c r="M54" s="138">
        <v>0</v>
      </c>
      <c r="N54" s="138">
        <f t="shared" si="23"/>
        <v>0</v>
      </c>
      <c r="O54" s="184">
        <v>0</v>
      </c>
      <c r="P54" s="138">
        <v>0</v>
      </c>
      <c r="Q54" s="138">
        <v>0</v>
      </c>
      <c r="R54" s="89">
        <f t="shared" si="29"/>
        <v>0</v>
      </c>
      <c r="S54" s="181">
        <v>0</v>
      </c>
      <c r="T54" s="89">
        <v>0</v>
      </c>
      <c r="U54" s="89">
        <v>0</v>
      </c>
      <c r="V54" s="89">
        <f t="shared" si="30"/>
        <v>0</v>
      </c>
    </row>
    <row r="55" spans="1:22" ht="15" customHeight="1">
      <c r="A55" s="5" t="s">
        <v>484</v>
      </c>
      <c r="B55" s="6" t="s">
        <v>289</v>
      </c>
      <c r="C55" s="89">
        <v>0</v>
      </c>
      <c r="D55" s="89">
        <v>0</v>
      </c>
      <c r="E55" s="138">
        <v>0</v>
      </c>
      <c r="F55" s="138">
        <f t="shared" si="0"/>
        <v>0</v>
      </c>
      <c r="G55" s="138">
        <v>0</v>
      </c>
      <c r="H55" s="138">
        <v>0</v>
      </c>
      <c r="I55" s="138">
        <v>0</v>
      </c>
      <c r="J55" s="202">
        <f t="shared" si="22"/>
        <v>0</v>
      </c>
      <c r="K55" s="184">
        <v>0</v>
      </c>
      <c r="L55" s="138">
        <v>0</v>
      </c>
      <c r="M55" s="138">
        <v>0</v>
      </c>
      <c r="N55" s="138">
        <f t="shared" si="23"/>
        <v>0</v>
      </c>
      <c r="O55" s="184">
        <v>0</v>
      </c>
      <c r="P55" s="138">
        <v>0</v>
      </c>
      <c r="Q55" s="138">
        <v>0</v>
      </c>
      <c r="R55" s="89">
        <f t="shared" si="29"/>
        <v>0</v>
      </c>
      <c r="S55" s="181">
        <v>0</v>
      </c>
      <c r="T55" s="89">
        <v>0</v>
      </c>
      <c r="U55" s="89">
        <v>0</v>
      </c>
      <c r="V55" s="89">
        <f t="shared" si="30"/>
        <v>0</v>
      </c>
    </row>
    <row r="56" spans="1:22" s="92" customFormat="1" ht="15" customHeight="1">
      <c r="A56" s="36" t="s">
        <v>519</v>
      </c>
      <c r="B56" s="46" t="s">
        <v>290</v>
      </c>
      <c r="C56" s="93">
        <f>SUM(C51:C55)</f>
        <v>29011989</v>
      </c>
      <c r="D56" s="93">
        <f>SUM(D51:D55)</f>
        <v>0</v>
      </c>
      <c r="E56" s="132">
        <f>SUM(E51:E55)</f>
        <v>0</v>
      </c>
      <c r="F56" s="132">
        <f t="shared" si="0"/>
        <v>29011989</v>
      </c>
      <c r="G56" s="132">
        <f>SUM(G51:G55)</f>
        <v>29011989</v>
      </c>
      <c r="H56" s="132">
        <f>SUM(H51:H55)</f>
        <v>0</v>
      </c>
      <c r="I56" s="132">
        <f>SUM(I51:I55)</f>
        <v>0</v>
      </c>
      <c r="J56" s="203">
        <f t="shared" si="22"/>
        <v>29011989</v>
      </c>
      <c r="K56" s="183">
        <f>SUM(K51:K55)</f>
        <v>10981254</v>
      </c>
      <c r="L56" s="132">
        <f>SUM(L51:L55)</f>
        <v>0</v>
      </c>
      <c r="M56" s="132">
        <f>SUM(M51:M55)</f>
        <v>0</v>
      </c>
      <c r="N56" s="132">
        <f t="shared" si="23"/>
        <v>10981254</v>
      </c>
      <c r="O56" s="183">
        <f>SUM(O51:O55)</f>
        <v>11789254</v>
      </c>
      <c r="P56" s="132">
        <f>SUM(P51:P55)</f>
        <v>0</v>
      </c>
      <c r="Q56" s="132">
        <f>SUM(Q51:Q55)</f>
        <v>0</v>
      </c>
      <c r="R56" s="93">
        <f t="shared" si="29"/>
        <v>11789254</v>
      </c>
      <c r="S56" s="186">
        <f>SUM(S51:S55)</f>
        <v>11789254</v>
      </c>
      <c r="T56" s="93">
        <f>SUM(T51:T55)</f>
        <v>0</v>
      </c>
      <c r="U56" s="93">
        <f>SUM(U51:U55)</f>
        <v>0</v>
      </c>
      <c r="V56" s="93">
        <f t="shared" si="30"/>
        <v>11789254</v>
      </c>
    </row>
    <row r="57" spans="1:22" ht="15" customHeight="1">
      <c r="A57" s="13" t="s">
        <v>501</v>
      </c>
      <c r="B57" s="6" t="s">
        <v>329</v>
      </c>
      <c r="C57" s="89">
        <v>0</v>
      </c>
      <c r="D57" s="89">
        <v>0</v>
      </c>
      <c r="E57" s="138">
        <v>0</v>
      </c>
      <c r="F57" s="138">
        <f t="shared" si="0"/>
        <v>0</v>
      </c>
      <c r="G57" s="138">
        <v>0</v>
      </c>
      <c r="H57" s="138">
        <v>0</v>
      </c>
      <c r="I57" s="138">
        <v>0</v>
      </c>
      <c r="J57" s="202">
        <f t="shared" si="22"/>
        <v>0</v>
      </c>
      <c r="K57" s="184">
        <v>0</v>
      </c>
      <c r="L57" s="138">
        <v>0</v>
      </c>
      <c r="M57" s="138">
        <v>0</v>
      </c>
      <c r="N57" s="138">
        <f t="shared" si="23"/>
        <v>0</v>
      </c>
      <c r="O57" s="184">
        <v>0</v>
      </c>
      <c r="P57" s="138">
        <v>0</v>
      </c>
      <c r="Q57" s="138">
        <v>0</v>
      </c>
      <c r="R57" s="89">
        <f t="shared" si="29"/>
        <v>0</v>
      </c>
      <c r="S57" s="181">
        <v>0</v>
      </c>
      <c r="T57" s="89">
        <v>0</v>
      </c>
      <c r="U57" s="89">
        <v>0</v>
      </c>
      <c r="V57" s="89">
        <f t="shared" si="30"/>
        <v>0</v>
      </c>
    </row>
    <row r="58" spans="1:22" ht="15" customHeight="1">
      <c r="A58" s="13" t="s">
        <v>502</v>
      </c>
      <c r="B58" s="6" t="s">
        <v>330</v>
      </c>
      <c r="C58" s="89">
        <v>0</v>
      </c>
      <c r="D58" s="89">
        <v>0</v>
      </c>
      <c r="E58" s="138">
        <v>0</v>
      </c>
      <c r="F58" s="138">
        <f t="shared" si="0"/>
        <v>0</v>
      </c>
      <c r="G58" s="138">
        <v>0</v>
      </c>
      <c r="H58" s="138">
        <v>0</v>
      </c>
      <c r="I58" s="138">
        <v>0</v>
      </c>
      <c r="J58" s="202">
        <f t="shared" si="22"/>
        <v>0</v>
      </c>
      <c r="K58" s="184">
        <v>0</v>
      </c>
      <c r="L58" s="138">
        <v>0</v>
      </c>
      <c r="M58" s="138">
        <v>0</v>
      </c>
      <c r="N58" s="138">
        <f t="shared" si="23"/>
        <v>0</v>
      </c>
      <c r="O58" s="184">
        <v>0</v>
      </c>
      <c r="P58" s="138">
        <v>0</v>
      </c>
      <c r="Q58" s="138">
        <v>0</v>
      </c>
      <c r="R58" s="89">
        <f t="shared" si="29"/>
        <v>0</v>
      </c>
      <c r="S58" s="181">
        <v>0</v>
      </c>
      <c r="T58" s="89">
        <v>0</v>
      </c>
      <c r="U58" s="89">
        <v>0</v>
      </c>
      <c r="V58" s="89">
        <f t="shared" si="30"/>
        <v>0</v>
      </c>
    </row>
    <row r="59" spans="1:22" ht="15" customHeight="1">
      <c r="A59" s="13" t="s">
        <v>331</v>
      </c>
      <c r="B59" s="6" t="s">
        <v>332</v>
      </c>
      <c r="C59" s="89">
        <v>0</v>
      </c>
      <c r="D59" s="89">
        <v>0</v>
      </c>
      <c r="E59" s="138">
        <v>0</v>
      </c>
      <c r="F59" s="138">
        <f t="shared" si="0"/>
        <v>0</v>
      </c>
      <c r="G59" s="138">
        <v>0</v>
      </c>
      <c r="H59" s="138">
        <v>0</v>
      </c>
      <c r="I59" s="138">
        <v>0</v>
      </c>
      <c r="J59" s="202">
        <f t="shared" si="22"/>
        <v>0</v>
      </c>
      <c r="K59" s="184">
        <v>0</v>
      </c>
      <c r="L59" s="138">
        <v>0</v>
      </c>
      <c r="M59" s="138">
        <v>0</v>
      </c>
      <c r="N59" s="138">
        <f t="shared" si="23"/>
        <v>0</v>
      </c>
      <c r="O59" s="184">
        <v>0</v>
      </c>
      <c r="P59" s="138">
        <v>0</v>
      </c>
      <c r="Q59" s="138">
        <v>0</v>
      </c>
      <c r="R59" s="89">
        <f t="shared" si="29"/>
        <v>0</v>
      </c>
      <c r="S59" s="181">
        <v>0</v>
      </c>
      <c r="T59" s="89">
        <v>0</v>
      </c>
      <c r="U59" s="89">
        <v>0</v>
      </c>
      <c r="V59" s="89">
        <f t="shared" si="30"/>
        <v>0</v>
      </c>
    </row>
    <row r="60" spans="1:22" ht="15" customHeight="1">
      <c r="A60" s="13" t="s">
        <v>503</v>
      </c>
      <c r="B60" s="6" t="s">
        <v>333</v>
      </c>
      <c r="C60" s="89">
        <v>0</v>
      </c>
      <c r="D60" s="89">
        <v>0</v>
      </c>
      <c r="E60" s="138">
        <v>0</v>
      </c>
      <c r="F60" s="138">
        <f t="shared" si="0"/>
        <v>0</v>
      </c>
      <c r="G60" s="138">
        <v>0</v>
      </c>
      <c r="H60" s="138">
        <v>0</v>
      </c>
      <c r="I60" s="138">
        <v>0</v>
      </c>
      <c r="J60" s="202">
        <f t="shared" si="22"/>
        <v>0</v>
      </c>
      <c r="K60" s="184">
        <v>0</v>
      </c>
      <c r="L60" s="138">
        <v>0</v>
      </c>
      <c r="M60" s="138">
        <v>0</v>
      </c>
      <c r="N60" s="138">
        <f t="shared" si="23"/>
        <v>0</v>
      </c>
      <c r="O60" s="184">
        <v>0</v>
      </c>
      <c r="P60" s="138">
        <v>0</v>
      </c>
      <c r="Q60" s="138">
        <v>0</v>
      </c>
      <c r="R60" s="89">
        <f t="shared" si="29"/>
        <v>0</v>
      </c>
      <c r="S60" s="181">
        <v>0</v>
      </c>
      <c r="T60" s="89">
        <v>0</v>
      </c>
      <c r="U60" s="89">
        <v>0</v>
      </c>
      <c r="V60" s="89">
        <f t="shared" si="30"/>
        <v>0</v>
      </c>
    </row>
    <row r="61" spans="1:22" ht="15" customHeight="1">
      <c r="A61" s="13" t="s">
        <v>334</v>
      </c>
      <c r="B61" s="6" t="s">
        <v>335</v>
      </c>
      <c r="C61" s="89">
        <v>0</v>
      </c>
      <c r="D61" s="89">
        <v>0</v>
      </c>
      <c r="E61" s="138">
        <v>0</v>
      </c>
      <c r="F61" s="138">
        <f t="shared" si="0"/>
        <v>0</v>
      </c>
      <c r="G61" s="138">
        <v>0</v>
      </c>
      <c r="H61" s="138">
        <v>0</v>
      </c>
      <c r="I61" s="138">
        <v>0</v>
      </c>
      <c r="J61" s="202">
        <f t="shared" si="22"/>
        <v>0</v>
      </c>
      <c r="K61" s="184">
        <v>0</v>
      </c>
      <c r="L61" s="138">
        <v>0</v>
      </c>
      <c r="M61" s="138">
        <v>0</v>
      </c>
      <c r="N61" s="138">
        <f t="shared" si="23"/>
        <v>0</v>
      </c>
      <c r="O61" s="184">
        <v>0</v>
      </c>
      <c r="P61" s="138">
        <v>0</v>
      </c>
      <c r="Q61" s="138">
        <v>0</v>
      </c>
      <c r="R61" s="89">
        <f t="shared" si="29"/>
        <v>0</v>
      </c>
      <c r="S61" s="181">
        <v>0</v>
      </c>
      <c r="T61" s="89">
        <v>0</v>
      </c>
      <c r="U61" s="89">
        <v>0</v>
      </c>
      <c r="V61" s="89">
        <f t="shared" si="30"/>
        <v>0</v>
      </c>
    </row>
    <row r="62" spans="1:22" s="92" customFormat="1" ht="15" customHeight="1">
      <c r="A62" s="36" t="s">
        <v>524</v>
      </c>
      <c r="B62" s="46" t="s">
        <v>336</v>
      </c>
      <c r="C62" s="93">
        <f>SUM(C57:C61)</f>
        <v>0</v>
      </c>
      <c r="D62" s="93">
        <f>SUM(D57:D61)</f>
        <v>0</v>
      </c>
      <c r="E62" s="132">
        <f>SUM(E57:E61)</f>
        <v>0</v>
      </c>
      <c r="F62" s="132">
        <f t="shared" si="0"/>
        <v>0</v>
      </c>
      <c r="G62" s="132">
        <f>SUM(G57:G61)</f>
        <v>0</v>
      </c>
      <c r="H62" s="132">
        <f>SUM(H57:H61)</f>
        <v>0</v>
      </c>
      <c r="I62" s="132">
        <f>SUM(I57:I61)</f>
        <v>0</v>
      </c>
      <c r="J62" s="203">
        <f t="shared" si="22"/>
        <v>0</v>
      </c>
      <c r="K62" s="183">
        <f>SUM(K57:K61)</f>
        <v>0</v>
      </c>
      <c r="L62" s="132">
        <f>SUM(L57:L61)</f>
        <v>0</v>
      </c>
      <c r="M62" s="132">
        <f>SUM(M57:M61)</f>
        <v>0</v>
      </c>
      <c r="N62" s="132">
        <f t="shared" si="23"/>
        <v>0</v>
      </c>
      <c r="O62" s="183">
        <f>SUM(O57:O61)</f>
        <v>0</v>
      </c>
      <c r="P62" s="132">
        <f>SUM(P57:P61)</f>
        <v>0</v>
      </c>
      <c r="Q62" s="132">
        <f>SUM(Q57:Q61)</f>
        <v>0</v>
      </c>
      <c r="R62" s="93">
        <f t="shared" si="29"/>
        <v>0</v>
      </c>
      <c r="S62" s="186">
        <f>SUM(S57:S61)</f>
        <v>0</v>
      </c>
      <c r="T62" s="93">
        <f>SUM(T57:T61)</f>
        <v>0</v>
      </c>
      <c r="U62" s="93">
        <f>SUM(U57:U61)</f>
        <v>0</v>
      </c>
      <c r="V62" s="93">
        <f t="shared" si="30"/>
        <v>0</v>
      </c>
    </row>
    <row r="63" spans="1:22" ht="15" customHeight="1">
      <c r="A63" s="13" t="s">
        <v>342</v>
      </c>
      <c r="B63" s="6" t="s">
        <v>343</v>
      </c>
      <c r="C63" s="89">
        <v>0</v>
      </c>
      <c r="D63" s="89">
        <v>0</v>
      </c>
      <c r="E63" s="138">
        <v>0</v>
      </c>
      <c r="F63" s="138">
        <f t="shared" si="0"/>
        <v>0</v>
      </c>
      <c r="G63" s="138">
        <v>0</v>
      </c>
      <c r="H63" s="138">
        <v>0</v>
      </c>
      <c r="I63" s="138">
        <v>0</v>
      </c>
      <c r="J63" s="202">
        <f t="shared" si="22"/>
        <v>0</v>
      </c>
      <c r="K63" s="184">
        <v>0</v>
      </c>
      <c r="L63" s="138">
        <v>0</v>
      </c>
      <c r="M63" s="138">
        <v>0</v>
      </c>
      <c r="N63" s="138">
        <f t="shared" si="23"/>
        <v>0</v>
      </c>
      <c r="O63" s="184">
        <v>0</v>
      </c>
      <c r="P63" s="138">
        <v>0</v>
      </c>
      <c r="Q63" s="138">
        <v>0</v>
      </c>
      <c r="R63" s="89">
        <f t="shared" si="29"/>
        <v>0</v>
      </c>
      <c r="S63" s="181">
        <v>0</v>
      </c>
      <c r="T63" s="89">
        <v>0</v>
      </c>
      <c r="U63" s="89">
        <v>0</v>
      </c>
      <c r="V63" s="89">
        <f t="shared" si="30"/>
        <v>0</v>
      </c>
    </row>
    <row r="64" spans="1:22" ht="15" customHeight="1">
      <c r="A64" s="5" t="s">
        <v>506</v>
      </c>
      <c r="B64" s="6" t="s">
        <v>344</v>
      </c>
      <c r="C64" s="89">
        <v>0</v>
      </c>
      <c r="D64" s="89">
        <v>0</v>
      </c>
      <c r="E64" s="138">
        <v>0</v>
      </c>
      <c r="F64" s="138">
        <f t="shared" si="0"/>
        <v>0</v>
      </c>
      <c r="G64" s="138">
        <v>0</v>
      </c>
      <c r="H64" s="138">
        <v>0</v>
      </c>
      <c r="I64" s="138">
        <v>0</v>
      </c>
      <c r="J64" s="202">
        <f t="shared" si="22"/>
        <v>0</v>
      </c>
      <c r="K64" s="184">
        <v>0</v>
      </c>
      <c r="L64" s="138">
        <v>0</v>
      </c>
      <c r="M64" s="138">
        <v>0</v>
      </c>
      <c r="N64" s="138">
        <f t="shared" si="23"/>
        <v>0</v>
      </c>
      <c r="O64" s="184">
        <v>0</v>
      </c>
      <c r="P64" s="138">
        <v>0</v>
      </c>
      <c r="Q64" s="138">
        <v>0</v>
      </c>
      <c r="R64" s="89">
        <f t="shared" si="29"/>
        <v>0</v>
      </c>
      <c r="S64" s="181">
        <v>0</v>
      </c>
      <c r="T64" s="89">
        <v>0</v>
      </c>
      <c r="U64" s="89">
        <v>0</v>
      </c>
      <c r="V64" s="89">
        <f t="shared" si="30"/>
        <v>0</v>
      </c>
    </row>
    <row r="65" spans="1:22" ht="15" customHeight="1">
      <c r="A65" s="13" t="s">
        <v>507</v>
      </c>
      <c r="B65" s="6" t="s">
        <v>345</v>
      </c>
      <c r="C65" s="89">
        <v>0</v>
      </c>
      <c r="D65" s="89">
        <v>0</v>
      </c>
      <c r="E65" s="138">
        <v>0</v>
      </c>
      <c r="F65" s="138">
        <f t="shared" si="0"/>
        <v>0</v>
      </c>
      <c r="G65" s="138">
        <v>0</v>
      </c>
      <c r="H65" s="138">
        <v>0</v>
      </c>
      <c r="I65" s="138">
        <v>0</v>
      </c>
      <c r="J65" s="202">
        <f t="shared" si="22"/>
        <v>0</v>
      </c>
      <c r="K65" s="184">
        <v>0</v>
      </c>
      <c r="L65" s="138">
        <v>0</v>
      </c>
      <c r="M65" s="138">
        <v>0</v>
      </c>
      <c r="N65" s="138">
        <f t="shared" si="23"/>
        <v>0</v>
      </c>
      <c r="O65" s="184">
        <v>0</v>
      </c>
      <c r="P65" s="138">
        <v>0</v>
      </c>
      <c r="Q65" s="138">
        <v>0</v>
      </c>
      <c r="R65" s="89">
        <f t="shared" si="29"/>
        <v>0</v>
      </c>
      <c r="S65" s="181">
        <v>0</v>
      </c>
      <c r="T65" s="89">
        <v>0</v>
      </c>
      <c r="U65" s="89">
        <v>0</v>
      </c>
      <c r="V65" s="89">
        <f t="shared" si="30"/>
        <v>0</v>
      </c>
    </row>
    <row r="66" spans="1:22" s="92" customFormat="1" ht="15" customHeight="1">
      <c r="A66" s="36" t="s">
        <v>527</v>
      </c>
      <c r="B66" s="46" t="s">
        <v>346</v>
      </c>
      <c r="C66" s="93">
        <f>SUM(C63:C65)</f>
        <v>0</v>
      </c>
      <c r="D66" s="93">
        <f>SUM(D63:D65)</f>
        <v>0</v>
      </c>
      <c r="E66" s="132">
        <f>SUM(E63:E65)</f>
        <v>0</v>
      </c>
      <c r="F66" s="132">
        <f t="shared" si="0"/>
        <v>0</v>
      </c>
      <c r="G66" s="132">
        <f>SUM(G63:G65)</f>
        <v>0</v>
      </c>
      <c r="H66" s="132">
        <f>SUM(H63:H65)</f>
        <v>0</v>
      </c>
      <c r="I66" s="132">
        <f>SUM(I63:I65)</f>
        <v>0</v>
      </c>
      <c r="J66" s="203">
        <f t="shared" si="22"/>
        <v>0</v>
      </c>
      <c r="K66" s="183">
        <f>SUM(K63:K65)</f>
        <v>0</v>
      </c>
      <c r="L66" s="132">
        <f>SUM(L63:L65)</f>
        <v>0</v>
      </c>
      <c r="M66" s="132">
        <f>SUM(M63:M65)</f>
        <v>0</v>
      </c>
      <c r="N66" s="132">
        <f t="shared" si="23"/>
        <v>0</v>
      </c>
      <c r="O66" s="183">
        <f>SUM(O63:O65)</f>
        <v>0</v>
      </c>
      <c r="P66" s="132">
        <f>SUM(P63:P65)</f>
        <v>0</v>
      </c>
      <c r="Q66" s="132">
        <f>SUM(Q63:Q65)</f>
        <v>0</v>
      </c>
      <c r="R66" s="93">
        <f t="shared" si="29"/>
        <v>0</v>
      </c>
      <c r="S66" s="186">
        <f>SUM(S63:S65)</f>
        <v>0</v>
      </c>
      <c r="T66" s="93">
        <f>SUM(T63:T65)</f>
        <v>0</v>
      </c>
      <c r="U66" s="93">
        <f>SUM(U63:U65)</f>
        <v>0</v>
      </c>
      <c r="V66" s="93">
        <f t="shared" si="30"/>
        <v>0</v>
      </c>
    </row>
    <row r="67" spans="1:22" s="151" customFormat="1" ht="15" customHeight="1">
      <c r="A67" s="147" t="s">
        <v>43</v>
      </c>
      <c r="B67" s="169"/>
      <c r="C67" s="170">
        <f>C56+C62+C66</f>
        <v>29011989</v>
      </c>
      <c r="D67" s="170">
        <f t="shared" ref="D67:N67" si="31">D56+D62+D66</f>
        <v>0</v>
      </c>
      <c r="E67" s="206">
        <f t="shared" si="31"/>
        <v>0</v>
      </c>
      <c r="F67" s="206">
        <f t="shared" si="31"/>
        <v>29011989</v>
      </c>
      <c r="G67" s="206">
        <f t="shared" si="31"/>
        <v>29011989</v>
      </c>
      <c r="H67" s="206">
        <f t="shared" si="31"/>
        <v>0</v>
      </c>
      <c r="I67" s="206">
        <f t="shared" si="31"/>
        <v>0</v>
      </c>
      <c r="J67" s="207">
        <f t="shared" si="31"/>
        <v>29011989</v>
      </c>
      <c r="K67" s="208">
        <f t="shared" si="31"/>
        <v>10981254</v>
      </c>
      <c r="L67" s="206">
        <f t="shared" si="31"/>
        <v>0</v>
      </c>
      <c r="M67" s="206">
        <f t="shared" si="31"/>
        <v>0</v>
      </c>
      <c r="N67" s="206">
        <f t="shared" si="31"/>
        <v>10981254</v>
      </c>
      <c r="O67" s="208">
        <f t="shared" ref="O67:R67" si="32">O56+O62+O66</f>
        <v>11789254</v>
      </c>
      <c r="P67" s="206">
        <f t="shared" si="32"/>
        <v>0</v>
      </c>
      <c r="Q67" s="206">
        <f t="shared" si="32"/>
        <v>0</v>
      </c>
      <c r="R67" s="170">
        <f t="shared" si="32"/>
        <v>11789254</v>
      </c>
      <c r="S67" s="188">
        <f t="shared" ref="S67:V67" si="33">S56+S62+S66</f>
        <v>11789254</v>
      </c>
      <c r="T67" s="170">
        <f t="shared" si="33"/>
        <v>0</v>
      </c>
      <c r="U67" s="170">
        <f t="shared" si="33"/>
        <v>0</v>
      </c>
      <c r="V67" s="170">
        <f t="shared" si="33"/>
        <v>11789254</v>
      </c>
    </row>
    <row r="68" spans="1:22" s="92" customFormat="1" ht="15.75">
      <c r="A68" s="171" t="s">
        <v>526</v>
      </c>
      <c r="B68" s="152" t="s">
        <v>347</v>
      </c>
      <c r="C68" s="155">
        <f>C20+C34+C45+C49+C56+C62+C66</f>
        <v>82657813</v>
      </c>
      <c r="D68" s="155">
        <f>D20+D34+D45+D49+D56+D62+D66</f>
        <v>300000</v>
      </c>
      <c r="E68" s="159">
        <f>E20+E34+E45+E49+E56+E62+E66</f>
        <v>20000</v>
      </c>
      <c r="F68" s="159">
        <f t="shared" si="0"/>
        <v>82977813</v>
      </c>
      <c r="G68" s="159">
        <f>G20+G34+G45+G49+G56+G62+G66</f>
        <v>82658079</v>
      </c>
      <c r="H68" s="159">
        <f>H20+H34+H45+H49+H56+H62+H66</f>
        <v>300000</v>
      </c>
      <c r="I68" s="159">
        <f>I20+I34+I45+I49+I56+I62+I66</f>
        <v>20000</v>
      </c>
      <c r="J68" s="209">
        <f t="shared" si="22"/>
        <v>82978079</v>
      </c>
      <c r="K68" s="210">
        <f>K20+K34+K45+K49+K56+K62+K66</f>
        <v>84076110</v>
      </c>
      <c r="L68" s="159">
        <f>L20+L34+L45+L49+L56+L62+L66</f>
        <v>300000</v>
      </c>
      <c r="M68" s="159">
        <f>M20+M34+M45+M49+M56+M62+M66</f>
        <v>20000</v>
      </c>
      <c r="N68" s="159">
        <f t="shared" si="23"/>
        <v>84396110</v>
      </c>
      <c r="O68" s="210">
        <f>O20+O34+O45+O49+O56+O62+O66</f>
        <v>86062686</v>
      </c>
      <c r="P68" s="159">
        <f>P20+P34+P45+P49+P56+P62+P66</f>
        <v>300000</v>
      </c>
      <c r="Q68" s="159">
        <f>Q20+Q34+Q45+Q49+Q56+Q62+Q66</f>
        <v>20000</v>
      </c>
      <c r="R68" s="156">
        <f t="shared" ref="R68" si="34">SUM(O68:Q68)</f>
        <v>86382686</v>
      </c>
      <c r="S68" s="189">
        <f>S20+S34+S45+S49+S56+S62+S66</f>
        <v>87031081</v>
      </c>
      <c r="T68" s="156">
        <f>T20+T34+T45+T49+T56+T62+T66</f>
        <v>300000</v>
      </c>
      <c r="U68" s="156">
        <f>U20+U34+U45+U49+U56+U62+U66</f>
        <v>20000</v>
      </c>
      <c r="V68" s="156">
        <f t="shared" ref="V68" si="35">SUM(S68:U68)</f>
        <v>87351081</v>
      </c>
    </row>
    <row r="69" spans="1:22" s="92" customFormat="1" ht="15.75">
      <c r="A69" s="172" t="s">
        <v>44</v>
      </c>
      <c r="B69" s="173"/>
      <c r="C69" s="174">
        <f>C50-'2. melléklet'!C76</f>
        <v>7282795</v>
      </c>
      <c r="D69" s="174">
        <f>D50-'2. melléklet'!D76</f>
        <v>300000</v>
      </c>
      <c r="E69" s="211">
        <f>E50-'2. melléklet'!E76</f>
        <v>7000</v>
      </c>
      <c r="F69" s="211">
        <f>F50-'2. melléklet'!F76</f>
        <v>7589795</v>
      </c>
      <c r="G69" s="211">
        <f>G50-'2. melléklet'!G76</f>
        <v>7285795</v>
      </c>
      <c r="H69" s="211">
        <f>H50-'2. melléklet'!H76</f>
        <v>300000</v>
      </c>
      <c r="I69" s="211">
        <f>I50-'2. melléklet'!I76</f>
        <v>7000</v>
      </c>
      <c r="J69" s="211">
        <f>J50-'2. melléklet'!J76</f>
        <v>7592795</v>
      </c>
      <c r="K69" s="211">
        <f>K50-'2. melléklet'!K76</f>
        <v>21248598</v>
      </c>
      <c r="L69" s="211">
        <f>L50-'2. melléklet'!L76</f>
        <v>300000</v>
      </c>
      <c r="M69" s="211">
        <f>M50-'2. melléklet'!M76</f>
        <v>7000</v>
      </c>
      <c r="N69" s="211">
        <f>N50-'2. melléklet'!N76</f>
        <v>21555598</v>
      </c>
      <c r="O69" s="211">
        <f>O50-'2. melléklet'!O76</f>
        <v>20440598</v>
      </c>
      <c r="P69" s="211">
        <f>P50-'2. melléklet'!P76</f>
        <v>300000</v>
      </c>
      <c r="Q69" s="211">
        <f>Q50-'2. melléklet'!Q76</f>
        <v>7000</v>
      </c>
      <c r="R69" s="174">
        <f>R50-'2. melléklet'!R76</f>
        <v>20747598</v>
      </c>
      <c r="S69" s="174">
        <f>S50-'2. melléklet'!S76</f>
        <v>19174645</v>
      </c>
      <c r="T69" s="174">
        <f>T50-'2. melléklet'!T76</f>
        <v>300000</v>
      </c>
      <c r="U69" s="174">
        <f>U50-'2. melléklet'!U76</f>
        <v>7000</v>
      </c>
      <c r="V69" s="174">
        <f>V50-'2. melléklet'!V76</f>
        <v>19481645</v>
      </c>
    </row>
    <row r="70" spans="1:22" s="92" customFormat="1" ht="15.75">
      <c r="A70" s="172" t="s">
        <v>45</v>
      </c>
      <c r="B70" s="173"/>
      <c r="C70" s="174">
        <f>C67-'2. melléklet'!C100</f>
        <v>-7260365</v>
      </c>
      <c r="D70" s="174">
        <f>D67-'2. melléklet'!D100</f>
        <v>0</v>
      </c>
      <c r="E70" s="211">
        <f>E67-'2. melléklet'!E100</f>
        <v>0</v>
      </c>
      <c r="F70" s="211">
        <f>F67-'2. melléklet'!F100</f>
        <v>-7260365</v>
      </c>
      <c r="G70" s="211">
        <f>G67-'2. melléklet'!G100</f>
        <v>-7260365</v>
      </c>
      <c r="H70" s="211">
        <f>H67-'2. melléklet'!H100</f>
        <v>0</v>
      </c>
      <c r="I70" s="211">
        <f>I67-'2. melléklet'!I100</f>
        <v>0</v>
      </c>
      <c r="J70" s="211">
        <f>J67-'2. melléklet'!J100</f>
        <v>-7260365</v>
      </c>
      <c r="K70" s="211">
        <f>K67-'2. melléklet'!K100</f>
        <v>-23174700</v>
      </c>
      <c r="L70" s="211">
        <f>L67-'2. melléklet'!L100</f>
        <v>0</v>
      </c>
      <c r="M70" s="211">
        <f>M67-'2. melléklet'!M100</f>
        <v>0</v>
      </c>
      <c r="N70" s="211">
        <f>N67-'2. melléklet'!N100</f>
        <v>-23174700</v>
      </c>
      <c r="O70" s="211">
        <f>O67-'2. melléklet'!O100</f>
        <v>-22366700</v>
      </c>
      <c r="P70" s="211">
        <f>P67-'2. melléklet'!P100</f>
        <v>0</v>
      </c>
      <c r="Q70" s="211">
        <f>Q67-'2. melléklet'!Q100</f>
        <v>0</v>
      </c>
      <c r="R70" s="174">
        <f>R67-'2. melléklet'!R100</f>
        <v>-22366700</v>
      </c>
      <c r="S70" s="174">
        <f>S67-'2. melléklet'!S100</f>
        <v>-22366700</v>
      </c>
      <c r="T70" s="174">
        <f>T67-'2. melléklet'!T100</f>
        <v>0</v>
      </c>
      <c r="U70" s="174">
        <f>U67-'2. melléklet'!U100</f>
        <v>0</v>
      </c>
      <c r="V70" s="174">
        <f>V67-'2. melléklet'!V100</f>
        <v>-22366700</v>
      </c>
    </row>
    <row r="71" spans="1:22">
      <c r="A71" s="34" t="s">
        <v>508</v>
      </c>
      <c r="B71" s="5" t="s">
        <v>348</v>
      </c>
      <c r="C71" s="89">
        <v>0</v>
      </c>
      <c r="D71" s="89">
        <v>0</v>
      </c>
      <c r="E71" s="138">
        <v>0</v>
      </c>
      <c r="F71" s="138">
        <f t="shared" si="0"/>
        <v>0</v>
      </c>
      <c r="G71" s="138">
        <v>0</v>
      </c>
      <c r="H71" s="138">
        <v>0</v>
      </c>
      <c r="I71" s="138">
        <v>0</v>
      </c>
      <c r="J71" s="202">
        <f t="shared" si="22"/>
        <v>0</v>
      </c>
      <c r="K71" s="184">
        <v>0</v>
      </c>
      <c r="L71" s="138">
        <v>0</v>
      </c>
      <c r="M71" s="138">
        <v>0</v>
      </c>
      <c r="N71" s="138">
        <f t="shared" si="23"/>
        <v>0</v>
      </c>
      <c r="O71" s="184">
        <v>0</v>
      </c>
      <c r="P71" s="138">
        <v>0</v>
      </c>
      <c r="Q71" s="138">
        <v>0</v>
      </c>
      <c r="R71" s="89">
        <f t="shared" ref="R71:R98" si="36">SUM(O71:Q71)</f>
        <v>0</v>
      </c>
      <c r="S71" s="181">
        <v>0</v>
      </c>
      <c r="T71" s="89">
        <v>0</v>
      </c>
      <c r="U71" s="89">
        <v>0</v>
      </c>
      <c r="V71" s="89">
        <f t="shared" ref="V71:V98" si="37">SUM(S71:U71)</f>
        <v>0</v>
      </c>
    </row>
    <row r="72" spans="1:22">
      <c r="A72" s="13" t="s">
        <v>349</v>
      </c>
      <c r="B72" s="5" t="s">
        <v>350</v>
      </c>
      <c r="C72" s="89">
        <v>0</v>
      </c>
      <c r="D72" s="89">
        <v>0</v>
      </c>
      <c r="E72" s="138">
        <v>0</v>
      </c>
      <c r="F72" s="138">
        <f t="shared" si="0"/>
        <v>0</v>
      </c>
      <c r="G72" s="138">
        <v>0</v>
      </c>
      <c r="H72" s="138">
        <v>0</v>
      </c>
      <c r="I72" s="138">
        <v>0</v>
      </c>
      <c r="J72" s="202">
        <f t="shared" si="22"/>
        <v>0</v>
      </c>
      <c r="K72" s="184">
        <v>0</v>
      </c>
      <c r="L72" s="138">
        <v>0</v>
      </c>
      <c r="M72" s="138">
        <v>0</v>
      </c>
      <c r="N72" s="138">
        <f t="shared" si="23"/>
        <v>0</v>
      </c>
      <c r="O72" s="184">
        <v>0</v>
      </c>
      <c r="P72" s="138">
        <v>0</v>
      </c>
      <c r="Q72" s="138">
        <v>0</v>
      </c>
      <c r="R72" s="89">
        <f t="shared" si="36"/>
        <v>0</v>
      </c>
      <c r="S72" s="181">
        <v>0</v>
      </c>
      <c r="T72" s="89">
        <v>0</v>
      </c>
      <c r="U72" s="89">
        <v>0</v>
      </c>
      <c r="V72" s="89">
        <f t="shared" si="37"/>
        <v>0</v>
      </c>
    </row>
    <row r="73" spans="1:22">
      <c r="A73" s="34" t="s">
        <v>509</v>
      </c>
      <c r="B73" s="5" t="s">
        <v>351</v>
      </c>
      <c r="C73" s="89">
        <v>0</v>
      </c>
      <c r="D73" s="89">
        <v>0</v>
      </c>
      <c r="E73" s="138">
        <v>0</v>
      </c>
      <c r="F73" s="138">
        <f t="shared" ref="F73:F98" si="38">SUM(C73:E73)</f>
        <v>0</v>
      </c>
      <c r="G73" s="138">
        <v>0</v>
      </c>
      <c r="H73" s="138">
        <v>0</v>
      </c>
      <c r="I73" s="138">
        <v>0</v>
      </c>
      <c r="J73" s="202">
        <f t="shared" si="22"/>
        <v>0</v>
      </c>
      <c r="K73" s="184">
        <v>0</v>
      </c>
      <c r="L73" s="138">
        <v>0</v>
      </c>
      <c r="M73" s="138">
        <v>0</v>
      </c>
      <c r="N73" s="138">
        <f t="shared" si="23"/>
        <v>0</v>
      </c>
      <c r="O73" s="184">
        <v>0</v>
      </c>
      <c r="P73" s="138">
        <v>0</v>
      </c>
      <c r="Q73" s="138">
        <v>0</v>
      </c>
      <c r="R73" s="89">
        <f t="shared" si="36"/>
        <v>0</v>
      </c>
      <c r="S73" s="181">
        <v>0</v>
      </c>
      <c r="T73" s="89">
        <v>0</v>
      </c>
      <c r="U73" s="89">
        <v>0</v>
      </c>
      <c r="V73" s="89">
        <f t="shared" si="37"/>
        <v>0</v>
      </c>
    </row>
    <row r="74" spans="1:22" s="92" customFormat="1">
      <c r="A74" s="15" t="s">
        <v>528</v>
      </c>
      <c r="B74" s="7" t="s">
        <v>352</v>
      </c>
      <c r="C74" s="93">
        <f>SUM(C71:C73)</f>
        <v>0</v>
      </c>
      <c r="D74" s="93">
        <f>SUM(D71:D73)</f>
        <v>0</v>
      </c>
      <c r="E74" s="132">
        <f>SUM(E71:E73)</f>
        <v>0</v>
      </c>
      <c r="F74" s="132">
        <f t="shared" si="38"/>
        <v>0</v>
      </c>
      <c r="G74" s="132">
        <f>SUM(G71:G73)</f>
        <v>0</v>
      </c>
      <c r="H74" s="132">
        <f>SUM(H71:H73)</f>
        <v>0</v>
      </c>
      <c r="I74" s="132">
        <f>SUM(I71:I73)</f>
        <v>0</v>
      </c>
      <c r="J74" s="203">
        <f t="shared" si="22"/>
        <v>0</v>
      </c>
      <c r="K74" s="183">
        <f>SUM(K71:K73)</f>
        <v>0</v>
      </c>
      <c r="L74" s="132">
        <f>SUM(L71:L73)</f>
        <v>0</v>
      </c>
      <c r="M74" s="132">
        <f>SUM(M71:M73)</f>
        <v>0</v>
      </c>
      <c r="N74" s="132">
        <f t="shared" si="23"/>
        <v>0</v>
      </c>
      <c r="O74" s="183">
        <f>SUM(O71:O73)</f>
        <v>0</v>
      </c>
      <c r="P74" s="132">
        <f>SUM(P71:P73)</f>
        <v>0</v>
      </c>
      <c r="Q74" s="132">
        <f>SUM(Q71:Q73)</f>
        <v>0</v>
      </c>
      <c r="R74" s="93">
        <f t="shared" si="36"/>
        <v>0</v>
      </c>
      <c r="S74" s="186">
        <f>SUM(S71:S73)</f>
        <v>0</v>
      </c>
      <c r="T74" s="93">
        <f>SUM(T71:T73)</f>
        <v>0</v>
      </c>
      <c r="U74" s="93">
        <f>SUM(U71:U73)</f>
        <v>0</v>
      </c>
      <c r="V74" s="93">
        <f t="shared" si="37"/>
        <v>0</v>
      </c>
    </row>
    <row r="75" spans="1:22">
      <c r="A75" s="13" t="s">
        <v>510</v>
      </c>
      <c r="B75" s="5" t="s">
        <v>353</v>
      </c>
      <c r="C75" s="89">
        <v>0</v>
      </c>
      <c r="D75" s="89">
        <v>0</v>
      </c>
      <c r="E75" s="138">
        <v>0</v>
      </c>
      <c r="F75" s="138">
        <f t="shared" si="38"/>
        <v>0</v>
      </c>
      <c r="G75" s="138">
        <v>0</v>
      </c>
      <c r="H75" s="138">
        <v>0</v>
      </c>
      <c r="I75" s="138">
        <v>0</v>
      </c>
      <c r="J75" s="202">
        <f t="shared" si="22"/>
        <v>0</v>
      </c>
      <c r="K75" s="184">
        <v>0</v>
      </c>
      <c r="L75" s="138">
        <v>0</v>
      </c>
      <c r="M75" s="138">
        <v>0</v>
      </c>
      <c r="N75" s="138">
        <f t="shared" si="23"/>
        <v>0</v>
      </c>
      <c r="O75" s="184">
        <v>0</v>
      </c>
      <c r="P75" s="138">
        <v>0</v>
      </c>
      <c r="Q75" s="138">
        <v>0</v>
      </c>
      <c r="R75" s="89">
        <f t="shared" si="36"/>
        <v>0</v>
      </c>
      <c r="S75" s="181">
        <v>0</v>
      </c>
      <c r="T75" s="89">
        <v>0</v>
      </c>
      <c r="U75" s="89">
        <v>0</v>
      </c>
      <c r="V75" s="89">
        <f t="shared" si="37"/>
        <v>0</v>
      </c>
    </row>
    <row r="76" spans="1:22">
      <c r="A76" s="34" t="s">
        <v>354</v>
      </c>
      <c r="B76" s="5" t="s">
        <v>355</v>
      </c>
      <c r="C76" s="89">
        <v>0</v>
      </c>
      <c r="D76" s="89">
        <v>0</v>
      </c>
      <c r="E76" s="138">
        <v>0</v>
      </c>
      <c r="F76" s="138">
        <f t="shared" si="38"/>
        <v>0</v>
      </c>
      <c r="G76" s="138">
        <v>0</v>
      </c>
      <c r="H76" s="138">
        <v>0</v>
      </c>
      <c r="I76" s="138">
        <v>0</v>
      </c>
      <c r="J76" s="202">
        <f t="shared" si="22"/>
        <v>0</v>
      </c>
      <c r="K76" s="184">
        <v>0</v>
      </c>
      <c r="L76" s="138">
        <v>0</v>
      </c>
      <c r="M76" s="138">
        <v>0</v>
      </c>
      <c r="N76" s="138">
        <f t="shared" si="23"/>
        <v>0</v>
      </c>
      <c r="O76" s="184">
        <v>0</v>
      </c>
      <c r="P76" s="138">
        <v>0</v>
      </c>
      <c r="Q76" s="138">
        <v>0</v>
      </c>
      <c r="R76" s="89">
        <f t="shared" si="36"/>
        <v>0</v>
      </c>
      <c r="S76" s="181">
        <v>0</v>
      </c>
      <c r="T76" s="89">
        <v>0</v>
      </c>
      <c r="U76" s="89">
        <v>0</v>
      </c>
      <c r="V76" s="89">
        <f t="shared" si="37"/>
        <v>0</v>
      </c>
    </row>
    <row r="77" spans="1:22">
      <c r="A77" s="13" t="s">
        <v>511</v>
      </c>
      <c r="B77" s="5" t="s">
        <v>356</v>
      </c>
      <c r="C77" s="89">
        <v>0</v>
      </c>
      <c r="D77" s="89">
        <v>0</v>
      </c>
      <c r="E77" s="138">
        <v>0</v>
      </c>
      <c r="F77" s="138">
        <f t="shared" si="38"/>
        <v>0</v>
      </c>
      <c r="G77" s="138">
        <v>0</v>
      </c>
      <c r="H77" s="138">
        <v>0</v>
      </c>
      <c r="I77" s="138">
        <v>0</v>
      </c>
      <c r="J77" s="202">
        <f t="shared" si="22"/>
        <v>0</v>
      </c>
      <c r="K77" s="184">
        <v>0</v>
      </c>
      <c r="L77" s="138">
        <v>0</v>
      </c>
      <c r="M77" s="138">
        <v>0</v>
      </c>
      <c r="N77" s="138">
        <f t="shared" si="23"/>
        <v>0</v>
      </c>
      <c r="O77" s="184">
        <v>0</v>
      </c>
      <c r="P77" s="138">
        <v>0</v>
      </c>
      <c r="Q77" s="138">
        <v>0</v>
      </c>
      <c r="R77" s="89">
        <f t="shared" si="36"/>
        <v>0</v>
      </c>
      <c r="S77" s="181">
        <v>0</v>
      </c>
      <c r="T77" s="89">
        <v>0</v>
      </c>
      <c r="U77" s="89">
        <v>0</v>
      </c>
      <c r="V77" s="89">
        <f t="shared" si="37"/>
        <v>0</v>
      </c>
    </row>
    <row r="78" spans="1:22">
      <c r="A78" s="34" t="s">
        <v>357</v>
      </c>
      <c r="B78" s="5" t="s">
        <v>358</v>
      </c>
      <c r="C78" s="89">
        <v>0</v>
      </c>
      <c r="D78" s="89">
        <v>0</v>
      </c>
      <c r="E78" s="138">
        <v>0</v>
      </c>
      <c r="F78" s="138">
        <f t="shared" si="38"/>
        <v>0</v>
      </c>
      <c r="G78" s="138">
        <v>0</v>
      </c>
      <c r="H78" s="138">
        <v>0</v>
      </c>
      <c r="I78" s="138">
        <v>0</v>
      </c>
      <c r="J78" s="202">
        <f t="shared" si="22"/>
        <v>0</v>
      </c>
      <c r="K78" s="184">
        <v>0</v>
      </c>
      <c r="L78" s="138">
        <v>0</v>
      </c>
      <c r="M78" s="138">
        <v>0</v>
      </c>
      <c r="N78" s="138">
        <f t="shared" si="23"/>
        <v>0</v>
      </c>
      <c r="O78" s="184">
        <v>0</v>
      </c>
      <c r="P78" s="138">
        <v>0</v>
      </c>
      <c r="Q78" s="138">
        <v>0</v>
      </c>
      <c r="R78" s="89">
        <f t="shared" si="36"/>
        <v>0</v>
      </c>
      <c r="S78" s="181">
        <v>0</v>
      </c>
      <c r="T78" s="89">
        <v>0</v>
      </c>
      <c r="U78" s="89">
        <v>0</v>
      </c>
      <c r="V78" s="89">
        <f t="shared" si="37"/>
        <v>0</v>
      </c>
    </row>
    <row r="79" spans="1:22" s="92" customFormat="1">
      <c r="A79" s="14" t="s">
        <v>529</v>
      </c>
      <c r="B79" s="7" t="s">
        <v>359</v>
      </c>
      <c r="C79" s="93">
        <f>SUM(C75:C78)</f>
        <v>0</v>
      </c>
      <c r="D79" s="93">
        <f>SUM(D75:D78)</f>
        <v>0</v>
      </c>
      <c r="E79" s="132">
        <f>SUM(E75:E78)</f>
        <v>0</v>
      </c>
      <c r="F79" s="132">
        <f t="shared" si="38"/>
        <v>0</v>
      </c>
      <c r="G79" s="132">
        <f>SUM(G75:G78)</f>
        <v>0</v>
      </c>
      <c r="H79" s="132">
        <f>SUM(H75:H78)</f>
        <v>0</v>
      </c>
      <c r="I79" s="132">
        <f>SUM(I75:I78)</f>
        <v>0</v>
      </c>
      <c r="J79" s="203">
        <f t="shared" si="22"/>
        <v>0</v>
      </c>
      <c r="K79" s="183">
        <f>SUM(K75:K78)</f>
        <v>0</v>
      </c>
      <c r="L79" s="132">
        <f>SUM(L75:L78)</f>
        <v>0</v>
      </c>
      <c r="M79" s="132">
        <f>SUM(M75:M78)</f>
        <v>0</v>
      </c>
      <c r="N79" s="132">
        <f t="shared" si="23"/>
        <v>0</v>
      </c>
      <c r="O79" s="183">
        <f>SUM(O75:O78)</f>
        <v>0</v>
      </c>
      <c r="P79" s="132">
        <f>SUM(P75:P78)</f>
        <v>0</v>
      </c>
      <c r="Q79" s="132">
        <f>SUM(Q75:Q78)</f>
        <v>0</v>
      </c>
      <c r="R79" s="93">
        <f t="shared" si="36"/>
        <v>0</v>
      </c>
      <c r="S79" s="186">
        <f>SUM(S75:S78)</f>
        <v>0</v>
      </c>
      <c r="T79" s="93">
        <f>SUM(T75:T78)</f>
        <v>0</v>
      </c>
      <c r="U79" s="93">
        <f>SUM(U75:U78)</f>
        <v>0</v>
      </c>
      <c r="V79" s="93">
        <f t="shared" si="37"/>
        <v>0</v>
      </c>
    </row>
    <row r="80" spans="1:22">
      <c r="A80" s="5" t="s">
        <v>636</v>
      </c>
      <c r="B80" s="5" t="s">
        <v>360</v>
      </c>
      <c r="C80" s="89">
        <v>18727433</v>
      </c>
      <c r="D80" s="89">
        <v>0</v>
      </c>
      <c r="E80" s="138">
        <v>0</v>
      </c>
      <c r="F80" s="138">
        <f t="shared" si="38"/>
        <v>18727433</v>
      </c>
      <c r="G80" s="138">
        <v>18727433</v>
      </c>
      <c r="H80" s="138">
        <v>0</v>
      </c>
      <c r="I80" s="138">
        <v>0</v>
      </c>
      <c r="J80" s="202">
        <f t="shared" si="22"/>
        <v>18727433</v>
      </c>
      <c r="K80" s="184">
        <v>18847231</v>
      </c>
      <c r="L80" s="138">
        <v>0</v>
      </c>
      <c r="M80" s="138">
        <v>0</v>
      </c>
      <c r="N80" s="138">
        <f t="shared" si="23"/>
        <v>18847231</v>
      </c>
      <c r="O80" s="184">
        <v>18847231</v>
      </c>
      <c r="P80" s="138">
        <v>0</v>
      </c>
      <c r="Q80" s="138">
        <v>0</v>
      </c>
      <c r="R80" s="89">
        <f t="shared" si="36"/>
        <v>18847231</v>
      </c>
      <c r="S80" s="184">
        <v>18847231</v>
      </c>
      <c r="T80" s="89">
        <v>0</v>
      </c>
      <c r="U80" s="89">
        <v>0</v>
      </c>
      <c r="V80" s="89">
        <f t="shared" si="37"/>
        <v>18847231</v>
      </c>
    </row>
    <row r="81" spans="1:22">
      <c r="A81" s="5" t="s">
        <v>637</v>
      </c>
      <c r="B81" s="5" t="s">
        <v>360</v>
      </c>
      <c r="C81" s="89">
        <v>0</v>
      </c>
      <c r="D81" s="89">
        <v>0</v>
      </c>
      <c r="E81" s="138">
        <v>0</v>
      </c>
      <c r="F81" s="138">
        <f t="shared" si="38"/>
        <v>0</v>
      </c>
      <c r="G81" s="138">
        <v>0</v>
      </c>
      <c r="H81" s="138">
        <v>0</v>
      </c>
      <c r="I81" s="138">
        <v>0</v>
      </c>
      <c r="J81" s="202">
        <f t="shared" si="22"/>
        <v>0</v>
      </c>
      <c r="K81" s="184">
        <v>0</v>
      </c>
      <c r="L81" s="138">
        <v>0</v>
      </c>
      <c r="M81" s="138">
        <v>0</v>
      </c>
      <c r="N81" s="138">
        <f t="shared" si="23"/>
        <v>0</v>
      </c>
      <c r="O81" s="184">
        <v>0</v>
      </c>
      <c r="P81" s="138">
        <v>0</v>
      </c>
      <c r="Q81" s="138">
        <v>0</v>
      </c>
      <c r="R81" s="89">
        <f t="shared" si="36"/>
        <v>0</v>
      </c>
      <c r="S81" s="181">
        <v>0</v>
      </c>
      <c r="T81" s="89">
        <v>0</v>
      </c>
      <c r="U81" s="89">
        <v>0</v>
      </c>
      <c r="V81" s="89">
        <f t="shared" si="37"/>
        <v>0</v>
      </c>
    </row>
    <row r="82" spans="1:22">
      <c r="A82" s="5" t="s">
        <v>634</v>
      </c>
      <c r="B82" s="5" t="s">
        <v>361</v>
      </c>
      <c r="C82" s="89">
        <v>0</v>
      </c>
      <c r="D82" s="89">
        <v>0</v>
      </c>
      <c r="E82" s="138">
        <v>0</v>
      </c>
      <c r="F82" s="138">
        <f t="shared" si="38"/>
        <v>0</v>
      </c>
      <c r="G82" s="138">
        <v>0</v>
      </c>
      <c r="H82" s="138">
        <v>0</v>
      </c>
      <c r="I82" s="138">
        <v>0</v>
      </c>
      <c r="J82" s="202">
        <f t="shared" si="22"/>
        <v>0</v>
      </c>
      <c r="K82" s="184">
        <v>0</v>
      </c>
      <c r="L82" s="138">
        <v>0</v>
      </c>
      <c r="M82" s="138">
        <v>0</v>
      </c>
      <c r="N82" s="138">
        <f t="shared" si="23"/>
        <v>0</v>
      </c>
      <c r="O82" s="184">
        <v>0</v>
      </c>
      <c r="P82" s="138">
        <v>0</v>
      </c>
      <c r="Q82" s="138">
        <v>0</v>
      </c>
      <c r="R82" s="89">
        <f t="shared" si="36"/>
        <v>0</v>
      </c>
      <c r="S82" s="181">
        <v>0</v>
      </c>
      <c r="T82" s="89">
        <v>0</v>
      </c>
      <c r="U82" s="89">
        <v>0</v>
      </c>
      <c r="V82" s="89">
        <f t="shared" si="37"/>
        <v>0</v>
      </c>
    </row>
    <row r="83" spans="1:22">
      <c r="A83" s="5" t="s">
        <v>635</v>
      </c>
      <c r="B83" s="5" t="s">
        <v>361</v>
      </c>
      <c r="C83" s="89">
        <v>0</v>
      </c>
      <c r="D83" s="89">
        <v>0</v>
      </c>
      <c r="E83" s="138">
        <v>0</v>
      </c>
      <c r="F83" s="138">
        <f t="shared" si="38"/>
        <v>0</v>
      </c>
      <c r="G83" s="138">
        <v>0</v>
      </c>
      <c r="H83" s="138">
        <v>0</v>
      </c>
      <c r="I83" s="138">
        <v>0</v>
      </c>
      <c r="J83" s="202">
        <f t="shared" si="22"/>
        <v>0</v>
      </c>
      <c r="K83" s="184">
        <v>0</v>
      </c>
      <c r="L83" s="138">
        <v>0</v>
      </c>
      <c r="M83" s="138">
        <v>0</v>
      </c>
      <c r="N83" s="138">
        <f t="shared" si="23"/>
        <v>0</v>
      </c>
      <c r="O83" s="184">
        <v>0</v>
      </c>
      <c r="P83" s="138">
        <v>0</v>
      </c>
      <c r="Q83" s="138">
        <v>0</v>
      </c>
      <c r="R83" s="89">
        <f t="shared" si="36"/>
        <v>0</v>
      </c>
      <c r="S83" s="181">
        <v>0</v>
      </c>
      <c r="T83" s="89">
        <v>0</v>
      </c>
      <c r="U83" s="89">
        <v>0</v>
      </c>
      <c r="V83" s="89">
        <f t="shared" si="37"/>
        <v>0</v>
      </c>
    </row>
    <row r="84" spans="1:22" s="92" customFormat="1">
      <c r="A84" s="7" t="s">
        <v>530</v>
      </c>
      <c r="B84" s="7" t="s">
        <v>362</v>
      </c>
      <c r="C84" s="93">
        <f>SUM(C80:C83)</f>
        <v>18727433</v>
      </c>
      <c r="D84" s="93">
        <f>SUM(D80:D83)</f>
        <v>0</v>
      </c>
      <c r="E84" s="132">
        <f>SUM(E80:E83)</f>
        <v>0</v>
      </c>
      <c r="F84" s="132">
        <f t="shared" si="38"/>
        <v>18727433</v>
      </c>
      <c r="G84" s="132">
        <f>SUM(G80:G83)</f>
        <v>18727433</v>
      </c>
      <c r="H84" s="132">
        <f>SUM(H80:H83)</f>
        <v>0</v>
      </c>
      <c r="I84" s="132">
        <f>SUM(I80:I83)</f>
        <v>0</v>
      </c>
      <c r="J84" s="203">
        <f t="shared" si="22"/>
        <v>18727433</v>
      </c>
      <c r="K84" s="183">
        <f>SUM(K80:K83)</f>
        <v>18847231</v>
      </c>
      <c r="L84" s="132">
        <f>SUM(L80:L83)</f>
        <v>0</v>
      </c>
      <c r="M84" s="132">
        <f>SUM(M80:M83)</f>
        <v>0</v>
      </c>
      <c r="N84" s="132">
        <f t="shared" si="23"/>
        <v>18847231</v>
      </c>
      <c r="O84" s="183">
        <f>SUM(O80:O83)</f>
        <v>18847231</v>
      </c>
      <c r="P84" s="132">
        <f>SUM(P80:P83)</f>
        <v>0</v>
      </c>
      <c r="Q84" s="132">
        <f>SUM(Q80:Q83)</f>
        <v>0</v>
      </c>
      <c r="R84" s="93">
        <f t="shared" si="36"/>
        <v>18847231</v>
      </c>
      <c r="S84" s="183">
        <f>SUM(S80:S83)</f>
        <v>18847231</v>
      </c>
      <c r="T84" s="93">
        <f>SUM(T80:T83)</f>
        <v>0</v>
      </c>
      <c r="U84" s="93">
        <f>SUM(U80:U83)</f>
        <v>0</v>
      </c>
      <c r="V84" s="93">
        <f t="shared" si="37"/>
        <v>18847231</v>
      </c>
    </row>
    <row r="85" spans="1:22" s="92" customFormat="1">
      <c r="A85" s="14" t="s">
        <v>363</v>
      </c>
      <c r="B85" s="7" t="s">
        <v>364</v>
      </c>
      <c r="C85" s="93">
        <v>0</v>
      </c>
      <c r="D85" s="93">
        <v>0</v>
      </c>
      <c r="E85" s="132">
        <v>0</v>
      </c>
      <c r="F85" s="132">
        <f t="shared" si="38"/>
        <v>0</v>
      </c>
      <c r="G85" s="132">
        <v>0</v>
      </c>
      <c r="H85" s="132">
        <v>0</v>
      </c>
      <c r="I85" s="132">
        <v>0</v>
      </c>
      <c r="J85" s="203">
        <f t="shared" si="22"/>
        <v>0</v>
      </c>
      <c r="K85" s="183">
        <v>0</v>
      </c>
      <c r="L85" s="132">
        <v>0</v>
      </c>
      <c r="M85" s="132">
        <v>0</v>
      </c>
      <c r="N85" s="132">
        <f t="shared" si="23"/>
        <v>0</v>
      </c>
      <c r="O85" s="183">
        <v>0</v>
      </c>
      <c r="P85" s="132">
        <v>0</v>
      </c>
      <c r="Q85" s="132">
        <v>0</v>
      </c>
      <c r="R85" s="93">
        <f t="shared" si="36"/>
        <v>0</v>
      </c>
      <c r="S85" s="212">
        <v>1265953</v>
      </c>
      <c r="T85" s="93">
        <v>0</v>
      </c>
      <c r="U85" s="93">
        <v>0</v>
      </c>
      <c r="V85" s="93">
        <f t="shared" si="37"/>
        <v>1265953</v>
      </c>
    </row>
    <row r="86" spans="1:22" s="92" customFormat="1">
      <c r="A86" s="14" t="s">
        <v>365</v>
      </c>
      <c r="B86" s="7" t="s">
        <v>366</v>
      </c>
      <c r="C86" s="93">
        <v>0</v>
      </c>
      <c r="D86" s="93">
        <v>0</v>
      </c>
      <c r="E86" s="132">
        <v>0</v>
      </c>
      <c r="F86" s="132">
        <f t="shared" si="38"/>
        <v>0</v>
      </c>
      <c r="G86" s="132">
        <v>0</v>
      </c>
      <c r="H86" s="132">
        <v>0</v>
      </c>
      <c r="I86" s="132">
        <v>0</v>
      </c>
      <c r="J86" s="203">
        <f t="shared" si="22"/>
        <v>0</v>
      </c>
      <c r="K86" s="183">
        <v>0</v>
      </c>
      <c r="L86" s="132">
        <v>0</v>
      </c>
      <c r="M86" s="132">
        <v>0</v>
      </c>
      <c r="N86" s="132">
        <f t="shared" si="23"/>
        <v>0</v>
      </c>
      <c r="O86" s="183">
        <v>0</v>
      </c>
      <c r="P86" s="132">
        <v>0</v>
      </c>
      <c r="Q86" s="132">
        <v>0</v>
      </c>
      <c r="R86" s="93">
        <f t="shared" si="36"/>
        <v>0</v>
      </c>
      <c r="S86" s="186">
        <v>0</v>
      </c>
      <c r="T86" s="93">
        <v>0</v>
      </c>
      <c r="U86" s="93">
        <v>0</v>
      </c>
      <c r="V86" s="93">
        <f t="shared" si="37"/>
        <v>0</v>
      </c>
    </row>
    <row r="87" spans="1:22" s="92" customFormat="1">
      <c r="A87" s="14" t="s">
        <v>367</v>
      </c>
      <c r="B87" s="7" t="s">
        <v>368</v>
      </c>
      <c r="C87" s="93">
        <v>0</v>
      </c>
      <c r="D87" s="93">
        <v>0</v>
      </c>
      <c r="E87" s="132">
        <v>0</v>
      </c>
      <c r="F87" s="132">
        <f t="shared" si="38"/>
        <v>0</v>
      </c>
      <c r="G87" s="132">
        <v>0</v>
      </c>
      <c r="H87" s="132">
        <v>0</v>
      </c>
      <c r="I87" s="132">
        <v>0</v>
      </c>
      <c r="J87" s="203">
        <f t="shared" si="22"/>
        <v>0</v>
      </c>
      <c r="K87" s="183">
        <v>0</v>
      </c>
      <c r="L87" s="132">
        <v>0</v>
      </c>
      <c r="M87" s="132">
        <v>0</v>
      </c>
      <c r="N87" s="132">
        <f t="shared" si="23"/>
        <v>0</v>
      </c>
      <c r="O87" s="183">
        <v>0</v>
      </c>
      <c r="P87" s="132">
        <v>0</v>
      </c>
      <c r="Q87" s="132">
        <v>0</v>
      </c>
      <c r="R87" s="93">
        <f t="shared" si="36"/>
        <v>0</v>
      </c>
      <c r="S87" s="186">
        <v>0</v>
      </c>
      <c r="T87" s="93">
        <v>0</v>
      </c>
      <c r="U87" s="93">
        <v>0</v>
      </c>
      <c r="V87" s="93">
        <f t="shared" si="37"/>
        <v>0</v>
      </c>
    </row>
    <row r="88" spans="1:22" s="92" customFormat="1">
      <c r="A88" s="14" t="s">
        <v>369</v>
      </c>
      <c r="B88" s="7" t="s">
        <v>370</v>
      </c>
      <c r="C88" s="93">
        <v>0</v>
      </c>
      <c r="D88" s="93">
        <v>0</v>
      </c>
      <c r="E88" s="132">
        <v>0</v>
      </c>
      <c r="F88" s="132">
        <f t="shared" si="38"/>
        <v>0</v>
      </c>
      <c r="G88" s="132">
        <v>0</v>
      </c>
      <c r="H88" s="132">
        <v>0</v>
      </c>
      <c r="I88" s="132">
        <v>0</v>
      </c>
      <c r="J88" s="203">
        <f t="shared" si="22"/>
        <v>0</v>
      </c>
      <c r="K88" s="183">
        <v>0</v>
      </c>
      <c r="L88" s="132">
        <v>0</v>
      </c>
      <c r="M88" s="132">
        <v>0</v>
      </c>
      <c r="N88" s="132">
        <f t="shared" si="23"/>
        <v>0</v>
      </c>
      <c r="O88" s="183">
        <v>0</v>
      </c>
      <c r="P88" s="132">
        <v>0</v>
      </c>
      <c r="Q88" s="132">
        <v>0</v>
      </c>
      <c r="R88" s="93">
        <f t="shared" si="36"/>
        <v>0</v>
      </c>
      <c r="S88" s="186">
        <v>0</v>
      </c>
      <c r="T88" s="93">
        <v>0</v>
      </c>
      <c r="U88" s="93">
        <v>0</v>
      </c>
      <c r="V88" s="93">
        <f t="shared" si="37"/>
        <v>0</v>
      </c>
    </row>
    <row r="89" spans="1:22" s="92" customFormat="1">
      <c r="A89" s="15" t="s">
        <v>512</v>
      </c>
      <c r="B89" s="7" t="s">
        <v>371</v>
      </c>
      <c r="C89" s="93">
        <v>0</v>
      </c>
      <c r="D89" s="93">
        <v>0</v>
      </c>
      <c r="E89" s="93">
        <v>0</v>
      </c>
      <c r="F89" s="93">
        <f t="shared" si="38"/>
        <v>0</v>
      </c>
      <c r="G89" s="93">
        <v>0</v>
      </c>
      <c r="H89" s="93">
        <v>0</v>
      </c>
      <c r="I89" s="93">
        <v>0</v>
      </c>
      <c r="J89" s="177">
        <f t="shared" si="22"/>
        <v>0</v>
      </c>
      <c r="K89" s="186">
        <v>0</v>
      </c>
      <c r="L89" s="93">
        <v>0</v>
      </c>
      <c r="M89" s="93">
        <v>0</v>
      </c>
      <c r="N89" s="93">
        <f t="shared" si="23"/>
        <v>0</v>
      </c>
      <c r="O89" s="186">
        <v>0</v>
      </c>
      <c r="P89" s="93">
        <v>0</v>
      </c>
      <c r="Q89" s="93">
        <v>0</v>
      </c>
      <c r="R89" s="93">
        <f t="shared" si="36"/>
        <v>0</v>
      </c>
      <c r="S89" s="186">
        <v>0</v>
      </c>
      <c r="T89" s="93">
        <v>0</v>
      </c>
      <c r="U89" s="93">
        <v>0</v>
      </c>
      <c r="V89" s="93">
        <f t="shared" si="37"/>
        <v>0</v>
      </c>
    </row>
    <row r="90" spans="1:22" s="92" customFormat="1" ht="15.75">
      <c r="A90" s="45" t="s">
        <v>531</v>
      </c>
      <c r="B90" s="36" t="s">
        <v>373</v>
      </c>
      <c r="C90" s="124">
        <f>C74+C79+C84+C85+C87+C86+C88+C89</f>
        <v>18727433</v>
      </c>
      <c r="D90" s="124">
        <f>D74+D79+D84+D85+D87+D86+D88+D89</f>
        <v>0</v>
      </c>
      <c r="E90" s="124">
        <f>E74+E79+E84+E85+E87+E86+E88+E89</f>
        <v>0</v>
      </c>
      <c r="F90" s="124">
        <f t="shared" si="38"/>
        <v>18727433</v>
      </c>
      <c r="G90" s="123">
        <f>G74+G79+G84+G85+G87+G86+G88+G89</f>
        <v>18727433</v>
      </c>
      <c r="H90" s="123">
        <f>H74+H79+H84+H85+H87+H86+H88+H89</f>
        <v>0</v>
      </c>
      <c r="I90" s="123">
        <f>I74+I79+I84+I85+I87+I86+I88+I89</f>
        <v>0</v>
      </c>
      <c r="J90" s="178">
        <f t="shared" si="22"/>
        <v>18727433</v>
      </c>
      <c r="K90" s="185">
        <f>K74+K79+K84+K85+K87+K86+K88+K89</f>
        <v>18847231</v>
      </c>
      <c r="L90" s="123">
        <f>L74+L79+L84+L85+L87+L86+L88+L89</f>
        <v>0</v>
      </c>
      <c r="M90" s="123">
        <f>M74+M79+M84+M85+M87+M86+M88+M89</f>
        <v>0</v>
      </c>
      <c r="N90" s="123">
        <f t="shared" si="23"/>
        <v>18847231</v>
      </c>
      <c r="O90" s="185">
        <f>O74+O79+O84+O85+O87+O86+O88+O89</f>
        <v>18847231</v>
      </c>
      <c r="P90" s="123">
        <f>P74+P79+P84+P85+P87+P86+P88+P89</f>
        <v>0</v>
      </c>
      <c r="Q90" s="123">
        <f>Q74+Q79+Q84+Q85+Q87+Q86+Q88+Q89</f>
        <v>0</v>
      </c>
      <c r="R90" s="123">
        <f t="shared" si="36"/>
        <v>18847231</v>
      </c>
      <c r="S90" s="185">
        <f>S74+S79+S84+S85+S87+S86+S88+S89</f>
        <v>20113184</v>
      </c>
      <c r="T90" s="123">
        <f>T74+T79+T84+T85+T87+T86+T88+T89</f>
        <v>0</v>
      </c>
      <c r="U90" s="123">
        <f>U74+U79+U84+U85+U87+U86+U88+U89</f>
        <v>0</v>
      </c>
      <c r="V90" s="123">
        <f t="shared" si="37"/>
        <v>20113184</v>
      </c>
    </row>
    <row r="91" spans="1:22">
      <c r="A91" s="13" t="s">
        <v>374</v>
      </c>
      <c r="B91" s="5" t="s">
        <v>375</v>
      </c>
      <c r="C91" s="89">
        <v>0</v>
      </c>
      <c r="D91" s="89">
        <v>0</v>
      </c>
      <c r="E91" s="89">
        <v>0</v>
      </c>
      <c r="F91" s="89">
        <f t="shared" si="38"/>
        <v>0</v>
      </c>
      <c r="G91" s="89">
        <v>0</v>
      </c>
      <c r="H91" s="89">
        <v>0</v>
      </c>
      <c r="I91" s="89">
        <v>0</v>
      </c>
      <c r="J91" s="176">
        <f t="shared" si="22"/>
        <v>0</v>
      </c>
      <c r="K91" s="181">
        <v>0</v>
      </c>
      <c r="L91" s="89">
        <v>0</v>
      </c>
      <c r="M91" s="89">
        <v>0</v>
      </c>
      <c r="N91" s="89">
        <f t="shared" si="23"/>
        <v>0</v>
      </c>
      <c r="O91" s="181">
        <v>0</v>
      </c>
      <c r="P91" s="89">
        <v>0</v>
      </c>
      <c r="Q91" s="89">
        <v>0</v>
      </c>
      <c r="R91" s="89">
        <f t="shared" si="36"/>
        <v>0</v>
      </c>
      <c r="S91" s="181">
        <v>0</v>
      </c>
      <c r="T91" s="89">
        <v>0</v>
      </c>
      <c r="U91" s="89">
        <v>0</v>
      </c>
      <c r="V91" s="89">
        <f t="shared" si="37"/>
        <v>0</v>
      </c>
    </row>
    <row r="92" spans="1:22">
      <c r="A92" s="13" t="s">
        <v>376</v>
      </c>
      <c r="B92" s="5" t="s">
        <v>377</v>
      </c>
      <c r="C92" s="89">
        <v>0</v>
      </c>
      <c r="D92" s="89">
        <v>0</v>
      </c>
      <c r="E92" s="89">
        <v>0</v>
      </c>
      <c r="F92" s="89">
        <f t="shared" si="38"/>
        <v>0</v>
      </c>
      <c r="G92" s="89">
        <v>0</v>
      </c>
      <c r="H92" s="89">
        <v>0</v>
      </c>
      <c r="I92" s="89">
        <v>0</v>
      </c>
      <c r="J92" s="176">
        <f t="shared" si="22"/>
        <v>0</v>
      </c>
      <c r="K92" s="181">
        <v>0</v>
      </c>
      <c r="L92" s="89">
        <v>0</v>
      </c>
      <c r="M92" s="89">
        <v>0</v>
      </c>
      <c r="N92" s="89">
        <f t="shared" si="23"/>
        <v>0</v>
      </c>
      <c r="O92" s="181">
        <v>0</v>
      </c>
      <c r="P92" s="89">
        <v>0</v>
      </c>
      <c r="Q92" s="89">
        <v>0</v>
      </c>
      <c r="R92" s="89">
        <f t="shared" si="36"/>
        <v>0</v>
      </c>
      <c r="S92" s="181">
        <v>0</v>
      </c>
      <c r="T92" s="89">
        <v>0</v>
      </c>
      <c r="U92" s="89">
        <v>0</v>
      </c>
      <c r="V92" s="89">
        <f t="shared" si="37"/>
        <v>0</v>
      </c>
    </row>
    <row r="93" spans="1:22">
      <c r="A93" s="34" t="s">
        <v>378</v>
      </c>
      <c r="B93" s="5" t="s">
        <v>379</v>
      </c>
      <c r="C93" s="89">
        <v>0</v>
      </c>
      <c r="D93" s="89">
        <v>0</v>
      </c>
      <c r="E93" s="89">
        <v>0</v>
      </c>
      <c r="F93" s="89">
        <f t="shared" si="38"/>
        <v>0</v>
      </c>
      <c r="G93" s="89">
        <v>0</v>
      </c>
      <c r="H93" s="89">
        <v>0</v>
      </c>
      <c r="I93" s="89">
        <v>0</v>
      </c>
      <c r="J93" s="176">
        <f t="shared" si="22"/>
        <v>0</v>
      </c>
      <c r="K93" s="181">
        <v>0</v>
      </c>
      <c r="L93" s="89">
        <v>0</v>
      </c>
      <c r="M93" s="89">
        <v>0</v>
      </c>
      <c r="N93" s="89">
        <f t="shared" si="23"/>
        <v>0</v>
      </c>
      <c r="O93" s="181">
        <v>0</v>
      </c>
      <c r="P93" s="89">
        <v>0</v>
      </c>
      <c r="Q93" s="89">
        <v>0</v>
      </c>
      <c r="R93" s="89">
        <f t="shared" si="36"/>
        <v>0</v>
      </c>
      <c r="S93" s="181">
        <v>0</v>
      </c>
      <c r="T93" s="89">
        <v>0</v>
      </c>
      <c r="U93" s="89">
        <v>0</v>
      </c>
      <c r="V93" s="89">
        <f t="shared" si="37"/>
        <v>0</v>
      </c>
    </row>
    <row r="94" spans="1:22">
      <c r="A94" s="34" t="s">
        <v>513</v>
      </c>
      <c r="B94" s="5" t="s">
        <v>380</v>
      </c>
      <c r="C94" s="89">
        <v>0</v>
      </c>
      <c r="D94" s="89">
        <v>0</v>
      </c>
      <c r="E94" s="89">
        <v>0</v>
      </c>
      <c r="F94" s="89">
        <f t="shared" si="38"/>
        <v>0</v>
      </c>
      <c r="G94" s="89">
        <v>0</v>
      </c>
      <c r="H94" s="89">
        <v>0</v>
      </c>
      <c r="I94" s="89">
        <v>0</v>
      </c>
      <c r="J94" s="176">
        <f t="shared" si="22"/>
        <v>0</v>
      </c>
      <c r="K94" s="181">
        <v>0</v>
      </c>
      <c r="L94" s="89">
        <v>0</v>
      </c>
      <c r="M94" s="89">
        <v>0</v>
      </c>
      <c r="N94" s="89">
        <f t="shared" si="23"/>
        <v>0</v>
      </c>
      <c r="O94" s="181">
        <v>0</v>
      </c>
      <c r="P94" s="89">
        <v>0</v>
      </c>
      <c r="Q94" s="89">
        <v>0</v>
      </c>
      <c r="R94" s="89">
        <f t="shared" si="36"/>
        <v>0</v>
      </c>
      <c r="S94" s="181">
        <v>0</v>
      </c>
      <c r="T94" s="89">
        <v>0</v>
      </c>
      <c r="U94" s="89">
        <v>0</v>
      </c>
      <c r="V94" s="89">
        <f t="shared" si="37"/>
        <v>0</v>
      </c>
    </row>
    <row r="95" spans="1:22" s="92" customFormat="1">
      <c r="A95" s="14" t="s">
        <v>532</v>
      </c>
      <c r="B95" s="7" t="s">
        <v>381</v>
      </c>
      <c r="C95" s="93">
        <v>0</v>
      </c>
      <c r="D95" s="93">
        <v>0</v>
      </c>
      <c r="E95" s="93">
        <v>0</v>
      </c>
      <c r="F95" s="93">
        <f t="shared" si="38"/>
        <v>0</v>
      </c>
      <c r="G95" s="93">
        <v>0</v>
      </c>
      <c r="H95" s="93">
        <v>0</v>
      </c>
      <c r="I95" s="93">
        <v>0</v>
      </c>
      <c r="J95" s="177">
        <f t="shared" si="22"/>
        <v>0</v>
      </c>
      <c r="K95" s="186">
        <v>0</v>
      </c>
      <c r="L95" s="93">
        <v>0</v>
      </c>
      <c r="M95" s="93">
        <v>0</v>
      </c>
      <c r="N95" s="93">
        <f t="shared" si="23"/>
        <v>0</v>
      </c>
      <c r="O95" s="186">
        <v>0</v>
      </c>
      <c r="P95" s="93">
        <v>0</v>
      </c>
      <c r="Q95" s="93">
        <v>0</v>
      </c>
      <c r="R95" s="93">
        <f t="shared" si="36"/>
        <v>0</v>
      </c>
      <c r="S95" s="186">
        <v>0</v>
      </c>
      <c r="T95" s="93">
        <v>0</v>
      </c>
      <c r="U95" s="93">
        <v>0</v>
      </c>
      <c r="V95" s="93">
        <f t="shared" si="37"/>
        <v>0</v>
      </c>
    </row>
    <row r="96" spans="1:22" s="92" customFormat="1">
      <c r="A96" s="15" t="s">
        <v>382</v>
      </c>
      <c r="B96" s="7" t="s">
        <v>383</v>
      </c>
      <c r="C96" s="93">
        <v>0</v>
      </c>
      <c r="D96" s="93">
        <v>0</v>
      </c>
      <c r="E96" s="93">
        <v>0</v>
      </c>
      <c r="F96" s="93">
        <f t="shared" si="38"/>
        <v>0</v>
      </c>
      <c r="G96" s="93">
        <v>0</v>
      </c>
      <c r="H96" s="93">
        <v>0</v>
      </c>
      <c r="I96" s="93">
        <v>0</v>
      </c>
      <c r="J96" s="177">
        <f t="shared" si="22"/>
        <v>0</v>
      </c>
      <c r="K96" s="186">
        <v>0</v>
      </c>
      <c r="L96" s="93">
        <v>0</v>
      </c>
      <c r="M96" s="93">
        <v>0</v>
      </c>
      <c r="N96" s="93">
        <f t="shared" si="23"/>
        <v>0</v>
      </c>
      <c r="O96" s="186">
        <v>0</v>
      </c>
      <c r="P96" s="93">
        <v>0</v>
      </c>
      <c r="Q96" s="93">
        <v>0</v>
      </c>
      <c r="R96" s="93">
        <f t="shared" si="36"/>
        <v>0</v>
      </c>
      <c r="S96" s="186">
        <v>0</v>
      </c>
      <c r="T96" s="93">
        <v>0</v>
      </c>
      <c r="U96" s="93">
        <v>0</v>
      </c>
      <c r="V96" s="93">
        <f t="shared" si="37"/>
        <v>0</v>
      </c>
    </row>
    <row r="97" spans="1:22" s="92" customFormat="1" ht="15.75">
      <c r="A97" s="37" t="s">
        <v>533</v>
      </c>
      <c r="B97" s="38" t="s">
        <v>384</v>
      </c>
      <c r="C97" s="124">
        <f>C90+C95+C96</f>
        <v>18727433</v>
      </c>
      <c r="D97" s="124">
        <f>D90+D95+D96</f>
        <v>0</v>
      </c>
      <c r="E97" s="124">
        <f>E90+E95+E96</f>
        <v>0</v>
      </c>
      <c r="F97" s="124">
        <f t="shared" si="38"/>
        <v>18727433</v>
      </c>
      <c r="G97" s="123">
        <f>G90+G95+G96</f>
        <v>18727433</v>
      </c>
      <c r="H97" s="123">
        <f>H90+H95+H96</f>
        <v>0</v>
      </c>
      <c r="I97" s="123">
        <f>I90+I95+I96</f>
        <v>0</v>
      </c>
      <c r="J97" s="178">
        <f t="shared" si="22"/>
        <v>18727433</v>
      </c>
      <c r="K97" s="185">
        <f>K90+K95+K96</f>
        <v>18847231</v>
      </c>
      <c r="L97" s="123">
        <f>L90+L95+L96</f>
        <v>0</v>
      </c>
      <c r="M97" s="123">
        <f>M90+M95+M96</f>
        <v>0</v>
      </c>
      <c r="N97" s="123">
        <f t="shared" si="23"/>
        <v>18847231</v>
      </c>
      <c r="O97" s="185">
        <f>O90+O95+O96</f>
        <v>18847231</v>
      </c>
      <c r="P97" s="123">
        <f>P90+P95+P96</f>
        <v>0</v>
      </c>
      <c r="Q97" s="123">
        <f>Q90+Q95+Q96</f>
        <v>0</v>
      </c>
      <c r="R97" s="123">
        <f t="shared" si="36"/>
        <v>18847231</v>
      </c>
      <c r="S97" s="185">
        <f>S90+S95+S96</f>
        <v>20113184</v>
      </c>
      <c r="T97" s="123">
        <f>T90+T95+T96</f>
        <v>0</v>
      </c>
      <c r="U97" s="123">
        <f>U90+U95+U96</f>
        <v>0</v>
      </c>
      <c r="V97" s="123">
        <f t="shared" si="37"/>
        <v>20113184</v>
      </c>
    </row>
    <row r="98" spans="1:22" s="92" customFormat="1" ht="17.25">
      <c r="A98" s="94" t="s">
        <v>515</v>
      </c>
      <c r="B98" s="94"/>
      <c r="C98" s="126">
        <f>C68+C97</f>
        <v>101385246</v>
      </c>
      <c r="D98" s="126">
        <f>D68+D97</f>
        <v>300000</v>
      </c>
      <c r="E98" s="126">
        <f>E68+E97</f>
        <v>20000</v>
      </c>
      <c r="F98" s="134">
        <f t="shared" si="38"/>
        <v>101705246</v>
      </c>
      <c r="G98" s="125">
        <f>G68+G97</f>
        <v>101385512</v>
      </c>
      <c r="H98" s="125">
        <f>H68+H97</f>
        <v>300000</v>
      </c>
      <c r="I98" s="125">
        <f>I68+I97</f>
        <v>20000</v>
      </c>
      <c r="J98" s="179">
        <f t="shared" si="22"/>
        <v>101705512</v>
      </c>
      <c r="K98" s="190">
        <f>K68+K97</f>
        <v>102923341</v>
      </c>
      <c r="L98" s="125">
        <f>L68+L97</f>
        <v>300000</v>
      </c>
      <c r="M98" s="125">
        <f>M68+M97</f>
        <v>20000</v>
      </c>
      <c r="N98" s="134">
        <f t="shared" si="23"/>
        <v>103243341</v>
      </c>
      <c r="O98" s="190">
        <f>O68+O97</f>
        <v>104909917</v>
      </c>
      <c r="P98" s="125">
        <f>P68+P97</f>
        <v>300000</v>
      </c>
      <c r="Q98" s="125">
        <f>Q68+Q97</f>
        <v>20000</v>
      </c>
      <c r="R98" s="134">
        <f t="shared" si="36"/>
        <v>105229917</v>
      </c>
      <c r="S98" s="190">
        <f>S68+S97</f>
        <v>107144265</v>
      </c>
      <c r="T98" s="125">
        <f>T68+T97</f>
        <v>300000</v>
      </c>
      <c r="U98" s="125">
        <f>U68+U97</f>
        <v>20000</v>
      </c>
      <c r="V98" s="134">
        <f t="shared" si="37"/>
        <v>107464265</v>
      </c>
    </row>
  </sheetData>
  <mergeCells count="8">
    <mergeCell ref="S6:V6"/>
    <mergeCell ref="O6:R6"/>
    <mergeCell ref="K6:N6"/>
    <mergeCell ref="B1:J1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24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8"/>
  <sheetViews>
    <sheetView view="pageBreakPreview" topLeftCell="B1" zoomScale="85" zoomScaleNormal="100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5" width="12.7109375" bestFit="1" customWidth="1"/>
    <col min="18" max="19" width="12.7109375" bestFit="1" customWidth="1"/>
    <col min="22" max="22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22">
      <c r="B1" s="220" t="s">
        <v>707</v>
      </c>
      <c r="C1" s="220"/>
      <c r="D1" s="220"/>
      <c r="E1" s="220"/>
      <c r="F1" s="220"/>
      <c r="G1" s="220"/>
      <c r="H1" s="220"/>
      <c r="I1" s="220"/>
      <c r="J1" s="220"/>
    </row>
    <row r="3" spans="1:22" ht="24" customHeight="1">
      <c r="A3" s="215" t="s">
        <v>676</v>
      </c>
      <c r="B3" s="221"/>
      <c r="C3" s="221"/>
      <c r="D3" s="221"/>
      <c r="E3" s="221"/>
      <c r="F3" s="217"/>
    </row>
    <row r="4" spans="1:22" ht="24" customHeight="1">
      <c r="A4" s="218" t="s">
        <v>678</v>
      </c>
      <c r="B4" s="216"/>
      <c r="C4" s="216"/>
      <c r="D4" s="216"/>
      <c r="E4" s="216"/>
      <c r="F4" s="217"/>
      <c r="H4" s="76"/>
    </row>
    <row r="5" spans="1:22" ht="18">
      <c r="A5" s="102"/>
    </row>
    <row r="6" spans="1:22">
      <c r="A6" s="90" t="s">
        <v>671</v>
      </c>
      <c r="C6" s="214" t="s">
        <v>655</v>
      </c>
      <c r="D6" s="214"/>
      <c r="E6" s="214"/>
      <c r="F6" s="214"/>
      <c r="G6" s="214" t="s">
        <v>690</v>
      </c>
      <c r="H6" s="214"/>
      <c r="I6" s="214"/>
      <c r="J6" s="214"/>
      <c r="K6" s="214" t="s">
        <v>693</v>
      </c>
      <c r="L6" s="214"/>
      <c r="M6" s="214"/>
      <c r="N6" s="214"/>
      <c r="O6" s="214" t="s">
        <v>697</v>
      </c>
      <c r="P6" s="214"/>
      <c r="Q6" s="214"/>
      <c r="R6" s="214"/>
      <c r="S6" s="214" t="s">
        <v>700</v>
      </c>
      <c r="T6" s="214"/>
      <c r="U6" s="214"/>
      <c r="V6" s="214"/>
    </row>
    <row r="7" spans="1:22" ht="60">
      <c r="A7" s="2" t="s">
        <v>83</v>
      </c>
      <c r="B7" s="3" t="s">
        <v>33</v>
      </c>
      <c r="C7" s="103" t="s">
        <v>588</v>
      </c>
      <c r="D7" s="103" t="s">
        <v>589</v>
      </c>
      <c r="E7" s="103" t="s">
        <v>41</v>
      </c>
      <c r="F7" s="104" t="s">
        <v>24</v>
      </c>
      <c r="G7" s="103" t="s">
        <v>588</v>
      </c>
      <c r="H7" s="103" t="s">
        <v>589</v>
      </c>
      <c r="I7" s="103" t="s">
        <v>41</v>
      </c>
      <c r="J7" s="104" t="s">
        <v>24</v>
      </c>
      <c r="K7" s="103" t="s">
        <v>588</v>
      </c>
      <c r="L7" s="103" t="s">
        <v>589</v>
      </c>
      <c r="M7" s="103" t="s">
        <v>41</v>
      </c>
      <c r="N7" s="104" t="s">
        <v>24</v>
      </c>
      <c r="O7" s="103" t="s">
        <v>588</v>
      </c>
      <c r="P7" s="103" t="s">
        <v>589</v>
      </c>
      <c r="Q7" s="103" t="s">
        <v>41</v>
      </c>
      <c r="R7" s="104" t="s">
        <v>24</v>
      </c>
      <c r="S7" s="103" t="s">
        <v>588</v>
      </c>
      <c r="T7" s="103" t="s">
        <v>589</v>
      </c>
      <c r="U7" s="103" t="s">
        <v>41</v>
      </c>
      <c r="V7" s="104" t="s">
        <v>24</v>
      </c>
    </row>
    <row r="8" spans="1:22" ht="15" customHeight="1">
      <c r="A8" s="30" t="s">
        <v>263</v>
      </c>
      <c r="B8" s="6" t="s">
        <v>264</v>
      </c>
      <c r="C8" s="89">
        <v>0</v>
      </c>
      <c r="D8" s="89">
        <v>0</v>
      </c>
      <c r="E8" s="89">
        <v>0</v>
      </c>
      <c r="F8" s="89">
        <f t="shared" ref="F8:F39" si="0">SUM(C8:E8)</f>
        <v>0</v>
      </c>
      <c r="G8" s="89">
        <v>0</v>
      </c>
      <c r="H8" s="89">
        <v>0</v>
      </c>
      <c r="I8" s="89">
        <v>0</v>
      </c>
      <c r="J8" s="89">
        <f t="shared" ref="J8:J71" si="1">SUM(G8:I8)</f>
        <v>0</v>
      </c>
      <c r="K8" s="89">
        <v>0</v>
      </c>
      <c r="L8" s="89">
        <v>0</v>
      </c>
      <c r="M8" s="89">
        <v>0</v>
      </c>
      <c r="N8" s="89">
        <f t="shared" ref="N8:N71" si="2">SUM(K8:M8)</f>
        <v>0</v>
      </c>
      <c r="O8" s="89">
        <v>0</v>
      </c>
      <c r="P8" s="89">
        <v>0</v>
      </c>
      <c r="Q8" s="89">
        <v>0</v>
      </c>
      <c r="R8" s="89">
        <f t="shared" ref="R8:R49" si="3">SUM(O8:Q8)</f>
        <v>0</v>
      </c>
      <c r="S8" s="89">
        <v>0</v>
      </c>
      <c r="T8" s="89">
        <v>0</v>
      </c>
      <c r="U8" s="89">
        <v>0</v>
      </c>
      <c r="V8" s="89">
        <f t="shared" ref="V8:V49" si="4">SUM(S8:U8)</f>
        <v>0</v>
      </c>
    </row>
    <row r="9" spans="1:22" ht="15" customHeight="1">
      <c r="A9" s="5" t="s">
        <v>265</v>
      </c>
      <c r="B9" s="6" t="s">
        <v>266</v>
      </c>
      <c r="C9" s="89">
        <v>0</v>
      </c>
      <c r="D9" s="89">
        <v>0</v>
      </c>
      <c r="E9" s="89">
        <v>0</v>
      </c>
      <c r="F9" s="89">
        <f t="shared" si="0"/>
        <v>0</v>
      </c>
      <c r="G9" s="89">
        <v>0</v>
      </c>
      <c r="H9" s="89">
        <v>0</v>
      </c>
      <c r="I9" s="89">
        <v>0</v>
      </c>
      <c r="J9" s="89">
        <f t="shared" si="1"/>
        <v>0</v>
      </c>
      <c r="K9" s="89">
        <v>0</v>
      </c>
      <c r="L9" s="89">
        <v>0</v>
      </c>
      <c r="M9" s="89">
        <v>0</v>
      </c>
      <c r="N9" s="89">
        <f t="shared" si="2"/>
        <v>0</v>
      </c>
      <c r="O9" s="89">
        <v>0</v>
      </c>
      <c r="P9" s="89">
        <v>0</v>
      </c>
      <c r="Q9" s="89">
        <v>0</v>
      </c>
      <c r="R9" s="89">
        <f t="shared" si="3"/>
        <v>0</v>
      </c>
      <c r="S9" s="89">
        <v>0</v>
      </c>
      <c r="T9" s="89">
        <v>0</v>
      </c>
      <c r="U9" s="89">
        <v>0</v>
      </c>
      <c r="V9" s="89">
        <f t="shared" si="4"/>
        <v>0</v>
      </c>
    </row>
    <row r="10" spans="1:22" ht="15" customHeight="1">
      <c r="A10" s="5" t="s">
        <v>267</v>
      </c>
      <c r="B10" s="6" t="s">
        <v>268</v>
      </c>
      <c r="C10" s="89">
        <v>0</v>
      </c>
      <c r="D10" s="89">
        <v>0</v>
      </c>
      <c r="E10" s="89">
        <v>0</v>
      </c>
      <c r="F10" s="89">
        <f t="shared" si="0"/>
        <v>0</v>
      </c>
      <c r="G10" s="89">
        <v>0</v>
      </c>
      <c r="H10" s="89">
        <v>0</v>
      </c>
      <c r="I10" s="89">
        <v>0</v>
      </c>
      <c r="J10" s="89">
        <f t="shared" si="1"/>
        <v>0</v>
      </c>
      <c r="K10" s="89">
        <v>0</v>
      </c>
      <c r="L10" s="89">
        <v>0</v>
      </c>
      <c r="M10" s="89">
        <v>0</v>
      </c>
      <c r="N10" s="89">
        <f t="shared" si="2"/>
        <v>0</v>
      </c>
      <c r="O10" s="89">
        <v>0</v>
      </c>
      <c r="P10" s="89">
        <v>0</v>
      </c>
      <c r="Q10" s="89">
        <v>0</v>
      </c>
      <c r="R10" s="89">
        <f t="shared" si="3"/>
        <v>0</v>
      </c>
      <c r="S10" s="89">
        <v>0</v>
      </c>
      <c r="T10" s="89">
        <v>0</v>
      </c>
      <c r="U10" s="89">
        <v>0</v>
      </c>
      <c r="V10" s="89">
        <f t="shared" si="4"/>
        <v>0</v>
      </c>
    </row>
    <row r="11" spans="1:22" ht="15" customHeight="1">
      <c r="A11" s="5" t="s">
        <v>269</v>
      </c>
      <c r="B11" s="6" t="s">
        <v>270</v>
      </c>
      <c r="C11" s="89">
        <v>0</v>
      </c>
      <c r="D11" s="89">
        <v>0</v>
      </c>
      <c r="E11" s="89">
        <v>0</v>
      </c>
      <c r="F11" s="89">
        <f t="shared" si="0"/>
        <v>0</v>
      </c>
      <c r="G11" s="89">
        <v>0</v>
      </c>
      <c r="H11" s="89">
        <v>0</v>
      </c>
      <c r="I11" s="89">
        <v>0</v>
      </c>
      <c r="J11" s="89">
        <f t="shared" si="1"/>
        <v>0</v>
      </c>
      <c r="K11" s="89">
        <v>0</v>
      </c>
      <c r="L11" s="89">
        <v>0</v>
      </c>
      <c r="M11" s="89">
        <v>0</v>
      </c>
      <c r="N11" s="89">
        <f t="shared" si="2"/>
        <v>0</v>
      </c>
      <c r="O11" s="89">
        <v>0</v>
      </c>
      <c r="P11" s="89">
        <v>0</v>
      </c>
      <c r="Q11" s="89">
        <v>0</v>
      </c>
      <c r="R11" s="89">
        <f t="shared" si="3"/>
        <v>0</v>
      </c>
      <c r="S11" s="89">
        <v>0</v>
      </c>
      <c r="T11" s="89">
        <v>0</v>
      </c>
      <c r="U11" s="89">
        <v>0</v>
      </c>
      <c r="V11" s="89">
        <f t="shared" si="4"/>
        <v>0</v>
      </c>
    </row>
    <row r="12" spans="1:22" ht="15" customHeight="1">
      <c r="A12" s="5" t="s">
        <v>271</v>
      </c>
      <c r="B12" s="6" t="s">
        <v>272</v>
      </c>
      <c r="C12" s="89">
        <v>0</v>
      </c>
      <c r="D12" s="89">
        <v>0</v>
      </c>
      <c r="E12" s="89">
        <v>0</v>
      </c>
      <c r="F12" s="89">
        <f t="shared" si="0"/>
        <v>0</v>
      </c>
      <c r="G12" s="89">
        <v>0</v>
      </c>
      <c r="H12" s="89">
        <v>0</v>
      </c>
      <c r="I12" s="89">
        <v>0</v>
      </c>
      <c r="J12" s="89">
        <f t="shared" si="1"/>
        <v>0</v>
      </c>
      <c r="K12" s="89">
        <v>0</v>
      </c>
      <c r="L12" s="89">
        <v>0</v>
      </c>
      <c r="M12" s="89">
        <v>0</v>
      </c>
      <c r="N12" s="89">
        <f t="shared" si="2"/>
        <v>0</v>
      </c>
      <c r="O12" s="89">
        <v>0</v>
      </c>
      <c r="P12" s="89">
        <v>0</v>
      </c>
      <c r="Q12" s="89">
        <v>0</v>
      </c>
      <c r="R12" s="89">
        <f t="shared" si="3"/>
        <v>0</v>
      </c>
      <c r="S12" s="89">
        <v>0</v>
      </c>
      <c r="T12" s="89">
        <v>0</v>
      </c>
      <c r="U12" s="89">
        <v>0</v>
      </c>
      <c r="V12" s="89">
        <f t="shared" si="4"/>
        <v>0</v>
      </c>
    </row>
    <row r="13" spans="1:22" ht="15" customHeight="1">
      <c r="A13" s="5" t="s">
        <v>669</v>
      </c>
      <c r="B13" s="6" t="s">
        <v>273</v>
      </c>
      <c r="C13" s="89">
        <v>0</v>
      </c>
      <c r="D13" s="89">
        <v>0</v>
      </c>
      <c r="E13" s="89">
        <v>0</v>
      </c>
      <c r="F13" s="89">
        <f t="shared" si="0"/>
        <v>0</v>
      </c>
      <c r="G13" s="89">
        <v>0</v>
      </c>
      <c r="H13" s="89">
        <v>0</v>
      </c>
      <c r="I13" s="89">
        <v>0</v>
      </c>
      <c r="J13" s="89">
        <f t="shared" si="1"/>
        <v>0</v>
      </c>
      <c r="K13" s="89">
        <v>0</v>
      </c>
      <c r="L13" s="89">
        <v>0</v>
      </c>
      <c r="M13" s="89">
        <v>0</v>
      </c>
      <c r="N13" s="89">
        <f t="shared" si="2"/>
        <v>0</v>
      </c>
      <c r="O13" s="89">
        <v>0</v>
      </c>
      <c r="P13" s="89">
        <v>0</v>
      </c>
      <c r="Q13" s="89">
        <v>0</v>
      </c>
      <c r="R13" s="89">
        <f t="shared" si="3"/>
        <v>0</v>
      </c>
      <c r="S13" s="89">
        <v>0</v>
      </c>
      <c r="T13" s="89">
        <v>0</v>
      </c>
      <c r="U13" s="89">
        <v>0</v>
      </c>
      <c r="V13" s="89">
        <f t="shared" si="4"/>
        <v>0</v>
      </c>
    </row>
    <row r="14" spans="1:22" s="92" customFormat="1" ht="15" customHeight="1">
      <c r="A14" s="7" t="s">
        <v>517</v>
      </c>
      <c r="B14" s="8" t="s">
        <v>274</v>
      </c>
      <c r="C14" s="93">
        <f>SUM(C8:C13)</f>
        <v>0</v>
      </c>
      <c r="D14" s="93">
        <f>SUM(D8:D13)</f>
        <v>0</v>
      </c>
      <c r="E14" s="93">
        <f>SUM(E8:E13)</f>
        <v>0</v>
      </c>
      <c r="F14" s="93">
        <f t="shared" si="0"/>
        <v>0</v>
      </c>
      <c r="G14" s="93">
        <f>SUM(G8:G13)</f>
        <v>0</v>
      </c>
      <c r="H14" s="93">
        <f>SUM(H8:H13)</f>
        <v>0</v>
      </c>
      <c r="I14" s="93">
        <f>SUM(I8:I13)</f>
        <v>0</v>
      </c>
      <c r="J14" s="93">
        <f t="shared" si="1"/>
        <v>0</v>
      </c>
      <c r="K14" s="93">
        <f>SUM(K8:K13)</f>
        <v>0</v>
      </c>
      <c r="L14" s="93">
        <f>SUM(L8:L13)</f>
        <v>0</v>
      </c>
      <c r="M14" s="93">
        <f>SUM(M8:M13)</f>
        <v>0</v>
      </c>
      <c r="N14" s="93">
        <f t="shared" si="2"/>
        <v>0</v>
      </c>
      <c r="O14" s="93">
        <f>SUM(O8:O13)</f>
        <v>0</v>
      </c>
      <c r="P14" s="93">
        <f>SUM(P8:P13)</f>
        <v>0</v>
      </c>
      <c r="Q14" s="93">
        <f>SUM(Q8:Q13)</f>
        <v>0</v>
      </c>
      <c r="R14" s="93">
        <f t="shared" si="3"/>
        <v>0</v>
      </c>
      <c r="S14" s="93">
        <f>SUM(S8:S13)</f>
        <v>0</v>
      </c>
      <c r="T14" s="93">
        <f>SUM(T8:T13)</f>
        <v>0</v>
      </c>
      <c r="U14" s="93">
        <f>SUM(U8:U13)</f>
        <v>0</v>
      </c>
      <c r="V14" s="93">
        <f t="shared" si="4"/>
        <v>0</v>
      </c>
    </row>
    <row r="15" spans="1:22" ht="15" customHeight="1">
      <c r="A15" s="5" t="s">
        <v>275</v>
      </c>
      <c r="B15" s="6" t="s">
        <v>276</v>
      </c>
      <c r="C15" s="89">
        <v>0</v>
      </c>
      <c r="D15" s="89">
        <v>0</v>
      </c>
      <c r="E15" s="89">
        <v>0</v>
      </c>
      <c r="F15" s="89">
        <f t="shared" si="0"/>
        <v>0</v>
      </c>
      <c r="G15" s="89">
        <v>0</v>
      </c>
      <c r="H15" s="89">
        <v>0</v>
      </c>
      <c r="I15" s="89">
        <v>0</v>
      </c>
      <c r="J15" s="89">
        <f t="shared" si="1"/>
        <v>0</v>
      </c>
      <c r="K15" s="89">
        <v>0</v>
      </c>
      <c r="L15" s="89">
        <v>0</v>
      </c>
      <c r="M15" s="89">
        <v>0</v>
      </c>
      <c r="N15" s="89">
        <f t="shared" si="2"/>
        <v>0</v>
      </c>
      <c r="O15" s="89">
        <v>0</v>
      </c>
      <c r="P15" s="89">
        <v>0</v>
      </c>
      <c r="Q15" s="89">
        <v>0</v>
      </c>
      <c r="R15" s="89">
        <f t="shared" si="3"/>
        <v>0</v>
      </c>
      <c r="S15" s="89">
        <v>0</v>
      </c>
      <c r="T15" s="89">
        <v>0</v>
      </c>
      <c r="U15" s="89">
        <v>0</v>
      </c>
      <c r="V15" s="89">
        <f t="shared" si="4"/>
        <v>0</v>
      </c>
    </row>
    <row r="16" spans="1:22" ht="15" customHeight="1">
      <c r="A16" s="5" t="s">
        <v>277</v>
      </c>
      <c r="B16" s="6" t="s">
        <v>278</v>
      </c>
      <c r="C16" s="89">
        <v>0</v>
      </c>
      <c r="D16" s="89">
        <v>0</v>
      </c>
      <c r="E16" s="89">
        <v>0</v>
      </c>
      <c r="F16" s="89">
        <f t="shared" si="0"/>
        <v>0</v>
      </c>
      <c r="G16" s="89">
        <v>0</v>
      </c>
      <c r="H16" s="89">
        <v>0</v>
      </c>
      <c r="I16" s="89">
        <v>0</v>
      </c>
      <c r="J16" s="89">
        <f t="shared" si="1"/>
        <v>0</v>
      </c>
      <c r="K16" s="89">
        <v>0</v>
      </c>
      <c r="L16" s="89">
        <v>0</v>
      </c>
      <c r="M16" s="89">
        <v>0</v>
      </c>
      <c r="N16" s="89">
        <f t="shared" si="2"/>
        <v>0</v>
      </c>
      <c r="O16" s="89">
        <v>0</v>
      </c>
      <c r="P16" s="89">
        <v>0</v>
      </c>
      <c r="Q16" s="89">
        <v>0</v>
      </c>
      <c r="R16" s="89">
        <f t="shared" si="3"/>
        <v>0</v>
      </c>
      <c r="S16" s="89">
        <v>0</v>
      </c>
      <c r="T16" s="89">
        <v>0</v>
      </c>
      <c r="U16" s="89">
        <v>0</v>
      </c>
      <c r="V16" s="89">
        <f t="shared" si="4"/>
        <v>0</v>
      </c>
    </row>
    <row r="17" spans="1:22" ht="15" customHeight="1">
      <c r="A17" s="5" t="s">
        <v>479</v>
      </c>
      <c r="B17" s="6" t="s">
        <v>279</v>
      </c>
      <c r="C17" s="89">
        <v>0</v>
      </c>
      <c r="D17" s="89">
        <v>0</v>
      </c>
      <c r="E17" s="89">
        <v>0</v>
      </c>
      <c r="F17" s="89">
        <f t="shared" si="0"/>
        <v>0</v>
      </c>
      <c r="G17" s="89">
        <v>0</v>
      </c>
      <c r="H17" s="89">
        <v>0</v>
      </c>
      <c r="I17" s="89">
        <v>0</v>
      </c>
      <c r="J17" s="89">
        <f t="shared" si="1"/>
        <v>0</v>
      </c>
      <c r="K17" s="89">
        <v>0</v>
      </c>
      <c r="L17" s="89">
        <v>0</v>
      </c>
      <c r="M17" s="89">
        <v>0</v>
      </c>
      <c r="N17" s="89">
        <f t="shared" si="2"/>
        <v>0</v>
      </c>
      <c r="O17" s="89">
        <v>0</v>
      </c>
      <c r="P17" s="89">
        <v>0</v>
      </c>
      <c r="Q17" s="89">
        <v>0</v>
      </c>
      <c r="R17" s="89">
        <f t="shared" si="3"/>
        <v>0</v>
      </c>
      <c r="S17" s="89">
        <v>0</v>
      </c>
      <c r="T17" s="89">
        <v>0</v>
      </c>
      <c r="U17" s="89">
        <v>0</v>
      </c>
      <c r="V17" s="89">
        <f t="shared" si="4"/>
        <v>0</v>
      </c>
    </row>
    <row r="18" spans="1:22" ht="15" customHeight="1">
      <c r="A18" s="5" t="s">
        <v>480</v>
      </c>
      <c r="B18" s="6" t="s">
        <v>280</v>
      </c>
      <c r="C18" s="89">
        <v>0</v>
      </c>
      <c r="D18" s="89">
        <v>0</v>
      </c>
      <c r="E18" s="89">
        <v>0</v>
      </c>
      <c r="F18" s="89">
        <f t="shared" si="0"/>
        <v>0</v>
      </c>
      <c r="G18" s="89">
        <v>0</v>
      </c>
      <c r="H18" s="89">
        <v>0</v>
      </c>
      <c r="I18" s="89">
        <v>0</v>
      </c>
      <c r="J18" s="89">
        <f t="shared" si="1"/>
        <v>0</v>
      </c>
      <c r="K18" s="89">
        <v>0</v>
      </c>
      <c r="L18" s="89">
        <v>0</v>
      </c>
      <c r="M18" s="89">
        <v>0</v>
      </c>
      <c r="N18" s="89">
        <f t="shared" si="2"/>
        <v>0</v>
      </c>
      <c r="O18" s="89">
        <v>0</v>
      </c>
      <c r="P18" s="89">
        <v>0</v>
      </c>
      <c r="Q18" s="89">
        <v>0</v>
      </c>
      <c r="R18" s="89">
        <f t="shared" si="3"/>
        <v>0</v>
      </c>
      <c r="S18" s="89">
        <v>0</v>
      </c>
      <c r="T18" s="89">
        <v>0</v>
      </c>
      <c r="U18" s="89">
        <v>0</v>
      </c>
      <c r="V18" s="89">
        <f t="shared" si="4"/>
        <v>0</v>
      </c>
    </row>
    <row r="19" spans="1:22" ht="15" customHeight="1">
      <c r="A19" s="5" t="s">
        <v>481</v>
      </c>
      <c r="B19" s="6" t="s">
        <v>281</v>
      </c>
      <c r="C19" s="89">
        <v>0</v>
      </c>
      <c r="D19" s="89">
        <v>0</v>
      </c>
      <c r="E19" s="89">
        <v>0</v>
      </c>
      <c r="F19" s="89">
        <f t="shared" si="0"/>
        <v>0</v>
      </c>
      <c r="G19" s="89">
        <v>0</v>
      </c>
      <c r="H19" s="89">
        <v>0</v>
      </c>
      <c r="I19" s="89">
        <v>0</v>
      </c>
      <c r="J19" s="89">
        <f t="shared" si="1"/>
        <v>0</v>
      </c>
      <c r="K19" s="89">
        <v>0</v>
      </c>
      <c r="L19" s="89">
        <v>0</v>
      </c>
      <c r="M19" s="89">
        <v>0</v>
      </c>
      <c r="N19" s="89">
        <f t="shared" si="2"/>
        <v>0</v>
      </c>
      <c r="O19" s="89">
        <v>0</v>
      </c>
      <c r="P19" s="89">
        <v>0</v>
      </c>
      <c r="Q19" s="89">
        <v>0</v>
      </c>
      <c r="R19" s="89">
        <f t="shared" si="3"/>
        <v>0</v>
      </c>
      <c r="S19" s="89">
        <v>0</v>
      </c>
      <c r="T19" s="89">
        <v>0</v>
      </c>
      <c r="U19" s="89">
        <v>0</v>
      </c>
      <c r="V19" s="89">
        <f t="shared" si="4"/>
        <v>0</v>
      </c>
    </row>
    <row r="20" spans="1:22" s="92" customFormat="1" ht="15" customHeight="1">
      <c r="A20" s="36" t="s">
        <v>518</v>
      </c>
      <c r="B20" s="46" t="s">
        <v>282</v>
      </c>
      <c r="C20" s="123">
        <f>SUM(C14:C19)</f>
        <v>0</v>
      </c>
      <c r="D20" s="123">
        <f>SUM(D14:D19)</f>
        <v>0</v>
      </c>
      <c r="E20" s="123">
        <f>SUM(E14:E19)</f>
        <v>0</v>
      </c>
      <c r="F20" s="93">
        <f t="shared" si="0"/>
        <v>0</v>
      </c>
      <c r="G20" s="123">
        <f>SUM(G14:G19)</f>
        <v>0</v>
      </c>
      <c r="H20" s="123">
        <f>SUM(H14:H19)</f>
        <v>0</v>
      </c>
      <c r="I20" s="123">
        <f>SUM(I14:I19)</f>
        <v>0</v>
      </c>
      <c r="J20" s="93">
        <f t="shared" si="1"/>
        <v>0</v>
      </c>
      <c r="K20" s="123">
        <f>SUM(K14:K19)</f>
        <v>0</v>
      </c>
      <c r="L20" s="123">
        <f>SUM(L14:L19)</f>
        <v>0</v>
      </c>
      <c r="M20" s="123">
        <f>SUM(M14:M19)</f>
        <v>0</v>
      </c>
      <c r="N20" s="93">
        <f t="shared" si="2"/>
        <v>0</v>
      </c>
      <c r="O20" s="123">
        <f>SUM(O14:O19)</f>
        <v>0</v>
      </c>
      <c r="P20" s="123">
        <f>SUM(P14:P19)</f>
        <v>0</v>
      </c>
      <c r="Q20" s="123">
        <f>SUM(Q14:Q19)</f>
        <v>0</v>
      </c>
      <c r="R20" s="93">
        <f t="shared" si="3"/>
        <v>0</v>
      </c>
      <c r="S20" s="123">
        <f>SUM(S14:S19)</f>
        <v>0</v>
      </c>
      <c r="T20" s="123">
        <f>SUM(T14:T19)</f>
        <v>0</v>
      </c>
      <c r="U20" s="123">
        <f>SUM(U14:U19)</f>
        <v>0</v>
      </c>
      <c r="V20" s="93">
        <f t="shared" si="4"/>
        <v>0</v>
      </c>
    </row>
    <row r="21" spans="1:22" ht="15" customHeight="1">
      <c r="A21" s="5" t="s">
        <v>485</v>
      </c>
      <c r="B21" s="6" t="s">
        <v>291</v>
      </c>
      <c r="C21" s="89">
        <v>0</v>
      </c>
      <c r="D21" s="89">
        <v>0</v>
      </c>
      <c r="E21" s="89">
        <v>0</v>
      </c>
      <c r="F21" s="89">
        <f t="shared" si="0"/>
        <v>0</v>
      </c>
      <c r="G21" s="89">
        <v>0</v>
      </c>
      <c r="H21" s="89">
        <v>0</v>
      </c>
      <c r="I21" s="89">
        <v>0</v>
      </c>
      <c r="J21" s="89">
        <f t="shared" si="1"/>
        <v>0</v>
      </c>
      <c r="K21" s="89">
        <v>0</v>
      </c>
      <c r="L21" s="89">
        <v>0</v>
      </c>
      <c r="M21" s="89">
        <v>0</v>
      </c>
      <c r="N21" s="89">
        <f t="shared" si="2"/>
        <v>0</v>
      </c>
      <c r="O21" s="89">
        <v>0</v>
      </c>
      <c r="P21" s="89">
        <v>0</v>
      </c>
      <c r="Q21" s="89">
        <v>0</v>
      </c>
      <c r="R21" s="89">
        <f t="shared" si="3"/>
        <v>0</v>
      </c>
      <c r="S21" s="89">
        <v>0</v>
      </c>
      <c r="T21" s="89">
        <v>0</v>
      </c>
      <c r="U21" s="89">
        <v>0</v>
      </c>
      <c r="V21" s="89">
        <f t="shared" si="4"/>
        <v>0</v>
      </c>
    </row>
    <row r="22" spans="1:22" ht="15" customHeight="1">
      <c r="A22" s="5" t="s">
        <v>486</v>
      </c>
      <c r="B22" s="6" t="s">
        <v>292</v>
      </c>
      <c r="C22" s="89">
        <v>0</v>
      </c>
      <c r="D22" s="89">
        <v>0</v>
      </c>
      <c r="E22" s="89">
        <v>0</v>
      </c>
      <c r="F22" s="89">
        <f t="shared" si="0"/>
        <v>0</v>
      </c>
      <c r="G22" s="89">
        <v>0</v>
      </c>
      <c r="H22" s="89">
        <v>0</v>
      </c>
      <c r="I22" s="89">
        <v>0</v>
      </c>
      <c r="J22" s="89">
        <f t="shared" si="1"/>
        <v>0</v>
      </c>
      <c r="K22" s="89">
        <v>0</v>
      </c>
      <c r="L22" s="89">
        <v>0</v>
      </c>
      <c r="M22" s="89">
        <v>0</v>
      </c>
      <c r="N22" s="89">
        <f t="shared" si="2"/>
        <v>0</v>
      </c>
      <c r="O22" s="89">
        <v>0</v>
      </c>
      <c r="P22" s="89">
        <v>0</v>
      </c>
      <c r="Q22" s="89">
        <v>0</v>
      </c>
      <c r="R22" s="89">
        <f t="shared" si="3"/>
        <v>0</v>
      </c>
      <c r="S22" s="89">
        <v>0</v>
      </c>
      <c r="T22" s="89">
        <v>0</v>
      </c>
      <c r="U22" s="89">
        <v>0</v>
      </c>
      <c r="V22" s="89">
        <f t="shared" si="4"/>
        <v>0</v>
      </c>
    </row>
    <row r="23" spans="1:22" s="92" customFormat="1" ht="15" customHeight="1">
      <c r="A23" s="7" t="s">
        <v>520</v>
      </c>
      <c r="B23" s="8" t="s">
        <v>293</v>
      </c>
      <c r="C23" s="93">
        <f>SUM(C21:C22)</f>
        <v>0</v>
      </c>
      <c r="D23" s="93">
        <f>SUM(D21:D22)</f>
        <v>0</v>
      </c>
      <c r="E23" s="93">
        <f>SUM(E21:E22)</f>
        <v>0</v>
      </c>
      <c r="F23" s="93">
        <f t="shared" si="0"/>
        <v>0</v>
      </c>
      <c r="G23" s="93">
        <f>SUM(G21:G22)</f>
        <v>0</v>
      </c>
      <c r="H23" s="93">
        <f>SUM(H21:H22)</f>
        <v>0</v>
      </c>
      <c r="I23" s="93">
        <f>SUM(I21:I22)</f>
        <v>0</v>
      </c>
      <c r="J23" s="93">
        <f t="shared" si="1"/>
        <v>0</v>
      </c>
      <c r="K23" s="93">
        <f>SUM(K21:K22)</f>
        <v>0</v>
      </c>
      <c r="L23" s="93">
        <f>SUM(L21:L22)</f>
        <v>0</v>
      </c>
      <c r="M23" s="93">
        <f>SUM(M21:M22)</f>
        <v>0</v>
      </c>
      <c r="N23" s="93">
        <f t="shared" si="2"/>
        <v>0</v>
      </c>
      <c r="O23" s="93">
        <f>SUM(O21:O22)</f>
        <v>0</v>
      </c>
      <c r="P23" s="93">
        <f>SUM(P21:P22)</f>
        <v>0</v>
      </c>
      <c r="Q23" s="93">
        <f>SUM(Q21:Q22)</f>
        <v>0</v>
      </c>
      <c r="R23" s="93">
        <f t="shared" si="3"/>
        <v>0</v>
      </c>
      <c r="S23" s="93">
        <f>SUM(S21:S22)</f>
        <v>0</v>
      </c>
      <c r="T23" s="93">
        <f>SUM(T21:T22)</f>
        <v>0</v>
      </c>
      <c r="U23" s="93">
        <f>SUM(U21:U22)</f>
        <v>0</v>
      </c>
      <c r="V23" s="93">
        <f t="shared" si="4"/>
        <v>0</v>
      </c>
    </row>
    <row r="24" spans="1:22" ht="15" customHeight="1">
      <c r="A24" s="7" t="s">
        <v>487</v>
      </c>
      <c r="B24" s="8" t="s">
        <v>294</v>
      </c>
      <c r="C24" s="93">
        <v>0</v>
      </c>
      <c r="D24" s="93">
        <v>0</v>
      </c>
      <c r="E24" s="93">
        <v>0</v>
      </c>
      <c r="F24" s="93">
        <f t="shared" si="0"/>
        <v>0</v>
      </c>
      <c r="G24" s="93">
        <v>0</v>
      </c>
      <c r="H24" s="93">
        <v>0</v>
      </c>
      <c r="I24" s="93">
        <v>0</v>
      </c>
      <c r="J24" s="93">
        <f t="shared" si="1"/>
        <v>0</v>
      </c>
      <c r="K24" s="93">
        <v>0</v>
      </c>
      <c r="L24" s="93">
        <v>0</v>
      </c>
      <c r="M24" s="93">
        <v>0</v>
      </c>
      <c r="N24" s="93">
        <f t="shared" si="2"/>
        <v>0</v>
      </c>
      <c r="O24" s="93">
        <v>0</v>
      </c>
      <c r="P24" s="93">
        <v>0</v>
      </c>
      <c r="Q24" s="93">
        <v>0</v>
      </c>
      <c r="R24" s="93">
        <f t="shared" si="3"/>
        <v>0</v>
      </c>
      <c r="S24" s="93">
        <v>0</v>
      </c>
      <c r="T24" s="93">
        <v>0</v>
      </c>
      <c r="U24" s="93">
        <v>0</v>
      </c>
      <c r="V24" s="93">
        <f t="shared" si="4"/>
        <v>0</v>
      </c>
    </row>
    <row r="25" spans="1:22" ht="15" customHeight="1">
      <c r="A25" s="7" t="s">
        <v>488</v>
      </c>
      <c r="B25" s="8" t="s">
        <v>295</v>
      </c>
      <c r="C25" s="93">
        <v>0</v>
      </c>
      <c r="D25" s="93">
        <v>0</v>
      </c>
      <c r="E25" s="93">
        <v>0</v>
      </c>
      <c r="F25" s="93">
        <f t="shared" si="0"/>
        <v>0</v>
      </c>
      <c r="G25" s="93">
        <v>0</v>
      </c>
      <c r="H25" s="93">
        <v>0</v>
      </c>
      <c r="I25" s="93">
        <v>0</v>
      </c>
      <c r="J25" s="93">
        <f t="shared" si="1"/>
        <v>0</v>
      </c>
      <c r="K25" s="93">
        <v>0</v>
      </c>
      <c r="L25" s="93">
        <v>0</v>
      </c>
      <c r="M25" s="93">
        <v>0</v>
      </c>
      <c r="N25" s="93">
        <f t="shared" si="2"/>
        <v>0</v>
      </c>
      <c r="O25" s="93">
        <v>0</v>
      </c>
      <c r="P25" s="93">
        <v>0</v>
      </c>
      <c r="Q25" s="93">
        <v>0</v>
      </c>
      <c r="R25" s="93">
        <f t="shared" si="3"/>
        <v>0</v>
      </c>
      <c r="S25" s="93">
        <v>0</v>
      </c>
      <c r="T25" s="93">
        <v>0</v>
      </c>
      <c r="U25" s="93">
        <v>0</v>
      </c>
      <c r="V25" s="93">
        <f t="shared" si="4"/>
        <v>0</v>
      </c>
    </row>
    <row r="26" spans="1:22" ht="15" customHeight="1">
      <c r="A26" s="7" t="s">
        <v>489</v>
      </c>
      <c r="B26" s="8" t="s">
        <v>296</v>
      </c>
      <c r="C26" s="93">
        <v>0</v>
      </c>
      <c r="D26" s="93">
        <v>0</v>
      </c>
      <c r="E26" s="93">
        <v>0</v>
      </c>
      <c r="F26" s="93">
        <f t="shared" si="0"/>
        <v>0</v>
      </c>
      <c r="G26" s="93">
        <v>0</v>
      </c>
      <c r="H26" s="93">
        <v>0</v>
      </c>
      <c r="I26" s="93">
        <v>0</v>
      </c>
      <c r="J26" s="93">
        <f t="shared" si="1"/>
        <v>0</v>
      </c>
      <c r="K26" s="93">
        <v>0</v>
      </c>
      <c r="L26" s="93">
        <v>0</v>
      </c>
      <c r="M26" s="93">
        <v>0</v>
      </c>
      <c r="N26" s="93">
        <f t="shared" si="2"/>
        <v>0</v>
      </c>
      <c r="O26" s="93">
        <v>0</v>
      </c>
      <c r="P26" s="93">
        <v>0</v>
      </c>
      <c r="Q26" s="93">
        <v>0</v>
      </c>
      <c r="R26" s="93">
        <f t="shared" si="3"/>
        <v>0</v>
      </c>
      <c r="S26" s="93">
        <v>0</v>
      </c>
      <c r="T26" s="93">
        <v>0</v>
      </c>
      <c r="U26" s="93">
        <v>0</v>
      </c>
      <c r="V26" s="93">
        <f t="shared" si="4"/>
        <v>0</v>
      </c>
    </row>
    <row r="27" spans="1:22" ht="15" customHeight="1">
      <c r="A27" s="5" t="s">
        <v>490</v>
      </c>
      <c r="B27" s="6" t="s">
        <v>297</v>
      </c>
      <c r="C27" s="89">
        <v>0</v>
      </c>
      <c r="D27" s="89">
        <v>0</v>
      </c>
      <c r="E27" s="89">
        <v>0</v>
      </c>
      <c r="F27" s="89">
        <f t="shared" si="0"/>
        <v>0</v>
      </c>
      <c r="G27" s="89">
        <v>0</v>
      </c>
      <c r="H27" s="89">
        <v>0</v>
      </c>
      <c r="I27" s="89">
        <v>0</v>
      </c>
      <c r="J27" s="89">
        <f t="shared" si="1"/>
        <v>0</v>
      </c>
      <c r="K27" s="89">
        <v>0</v>
      </c>
      <c r="L27" s="89">
        <v>0</v>
      </c>
      <c r="M27" s="89">
        <v>0</v>
      </c>
      <c r="N27" s="89">
        <f t="shared" si="2"/>
        <v>0</v>
      </c>
      <c r="O27" s="89">
        <v>0</v>
      </c>
      <c r="P27" s="89">
        <v>0</v>
      </c>
      <c r="Q27" s="89">
        <v>0</v>
      </c>
      <c r="R27" s="89">
        <f t="shared" si="3"/>
        <v>0</v>
      </c>
      <c r="S27" s="89">
        <v>0</v>
      </c>
      <c r="T27" s="89">
        <v>0</v>
      </c>
      <c r="U27" s="89">
        <v>0</v>
      </c>
      <c r="V27" s="89">
        <f t="shared" si="4"/>
        <v>0</v>
      </c>
    </row>
    <row r="28" spans="1:22" ht="15" customHeight="1">
      <c r="A28" s="5" t="s">
        <v>491</v>
      </c>
      <c r="B28" s="6" t="s">
        <v>300</v>
      </c>
      <c r="C28" s="89">
        <v>0</v>
      </c>
      <c r="D28" s="89">
        <v>0</v>
      </c>
      <c r="E28" s="89">
        <v>0</v>
      </c>
      <c r="F28" s="89">
        <f t="shared" si="0"/>
        <v>0</v>
      </c>
      <c r="G28" s="89">
        <v>0</v>
      </c>
      <c r="H28" s="89">
        <v>0</v>
      </c>
      <c r="I28" s="89">
        <v>0</v>
      </c>
      <c r="J28" s="89">
        <f t="shared" si="1"/>
        <v>0</v>
      </c>
      <c r="K28" s="89">
        <v>0</v>
      </c>
      <c r="L28" s="89">
        <v>0</v>
      </c>
      <c r="M28" s="89">
        <v>0</v>
      </c>
      <c r="N28" s="89">
        <f t="shared" si="2"/>
        <v>0</v>
      </c>
      <c r="O28" s="89">
        <v>0</v>
      </c>
      <c r="P28" s="89">
        <v>0</v>
      </c>
      <c r="Q28" s="89">
        <v>0</v>
      </c>
      <c r="R28" s="89">
        <f t="shared" si="3"/>
        <v>0</v>
      </c>
      <c r="S28" s="89">
        <v>0</v>
      </c>
      <c r="T28" s="89">
        <v>0</v>
      </c>
      <c r="U28" s="89">
        <v>0</v>
      </c>
      <c r="V28" s="89">
        <f t="shared" si="4"/>
        <v>0</v>
      </c>
    </row>
    <row r="29" spans="1:22" ht="15" customHeight="1">
      <c r="A29" s="5" t="s">
        <v>301</v>
      </c>
      <c r="B29" s="6" t="s">
        <v>302</v>
      </c>
      <c r="C29" s="89">
        <v>0</v>
      </c>
      <c r="D29" s="89">
        <v>0</v>
      </c>
      <c r="E29" s="89">
        <v>0</v>
      </c>
      <c r="F29" s="89">
        <f t="shared" si="0"/>
        <v>0</v>
      </c>
      <c r="G29" s="89">
        <v>0</v>
      </c>
      <c r="H29" s="89">
        <v>0</v>
      </c>
      <c r="I29" s="89">
        <v>0</v>
      </c>
      <c r="J29" s="89">
        <f t="shared" si="1"/>
        <v>0</v>
      </c>
      <c r="K29" s="89">
        <v>0</v>
      </c>
      <c r="L29" s="89">
        <v>0</v>
      </c>
      <c r="M29" s="89">
        <v>0</v>
      </c>
      <c r="N29" s="89">
        <f t="shared" si="2"/>
        <v>0</v>
      </c>
      <c r="O29" s="89">
        <v>0</v>
      </c>
      <c r="P29" s="89">
        <v>0</v>
      </c>
      <c r="Q29" s="89">
        <v>0</v>
      </c>
      <c r="R29" s="89">
        <f t="shared" si="3"/>
        <v>0</v>
      </c>
      <c r="S29" s="89">
        <v>0</v>
      </c>
      <c r="T29" s="89">
        <v>0</v>
      </c>
      <c r="U29" s="89">
        <v>0</v>
      </c>
      <c r="V29" s="89">
        <f t="shared" si="4"/>
        <v>0</v>
      </c>
    </row>
    <row r="30" spans="1:22" ht="15" customHeight="1">
      <c r="A30" s="5" t="s">
        <v>492</v>
      </c>
      <c r="B30" s="6" t="s">
        <v>303</v>
      </c>
      <c r="C30" s="89">
        <v>0</v>
      </c>
      <c r="D30" s="89">
        <v>0</v>
      </c>
      <c r="E30" s="89">
        <v>0</v>
      </c>
      <c r="F30" s="89">
        <f t="shared" si="0"/>
        <v>0</v>
      </c>
      <c r="G30" s="89">
        <v>0</v>
      </c>
      <c r="H30" s="89">
        <v>0</v>
      </c>
      <c r="I30" s="89">
        <v>0</v>
      </c>
      <c r="J30" s="89">
        <f t="shared" si="1"/>
        <v>0</v>
      </c>
      <c r="K30" s="89">
        <v>0</v>
      </c>
      <c r="L30" s="89">
        <v>0</v>
      </c>
      <c r="M30" s="89">
        <v>0</v>
      </c>
      <c r="N30" s="89">
        <f t="shared" si="2"/>
        <v>0</v>
      </c>
      <c r="O30" s="89">
        <v>0</v>
      </c>
      <c r="P30" s="89">
        <v>0</v>
      </c>
      <c r="Q30" s="89">
        <v>0</v>
      </c>
      <c r="R30" s="89">
        <f t="shared" si="3"/>
        <v>0</v>
      </c>
      <c r="S30" s="89">
        <v>0</v>
      </c>
      <c r="T30" s="89">
        <v>0</v>
      </c>
      <c r="U30" s="89">
        <v>0</v>
      </c>
      <c r="V30" s="89">
        <f t="shared" si="4"/>
        <v>0</v>
      </c>
    </row>
    <row r="31" spans="1:22" ht="15" customHeight="1">
      <c r="A31" s="5" t="s">
        <v>493</v>
      </c>
      <c r="B31" s="6" t="s">
        <v>308</v>
      </c>
      <c r="C31" s="89">
        <v>0</v>
      </c>
      <c r="D31" s="89">
        <v>0</v>
      </c>
      <c r="E31" s="89">
        <v>0</v>
      </c>
      <c r="F31" s="89">
        <f t="shared" si="0"/>
        <v>0</v>
      </c>
      <c r="G31" s="89">
        <v>0</v>
      </c>
      <c r="H31" s="89">
        <v>0</v>
      </c>
      <c r="I31" s="89">
        <v>0</v>
      </c>
      <c r="J31" s="89">
        <f t="shared" si="1"/>
        <v>0</v>
      </c>
      <c r="K31" s="89">
        <v>0</v>
      </c>
      <c r="L31" s="89">
        <v>0</v>
      </c>
      <c r="M31" s="89">
        <v>0</v>
      </c>
      <c r="N31" s="89">
        <f t="shared" si="2"/>
        <v>0</v>
      </c>
      <c r="O31" s="89">
        <v>0</v>
      </c>
      <c r="P31" s="89">
        <v>0</v>
      </c>
      <c r="Q31" s="89">
        <v>0</v>
      </c>
      <c r="R31" s="89">
        <f t="shared" si="3"/>
        <v>0</v>
      </c>
      <c r="S31" s="89">
        <v>0</v>
      </c>
      <c r="T31" s="89">
        <v>0</v>
      </c>
      <c r="U31" s="89">
        <v>0</v>
      </c>
      <c r="V31" s="89">
        <f t="shared" si="4"/>
        <v>0</v>
      </c>
    </row>
    <row r="32" spans="1:22" s="92" customFormat="1" ht="15" customHeight="1">
      <c r="A32" s="7" t="s">
        <v>521</v>
      </c>
      <c r="B32" s="8" t="s">
        <v>311</v>
      </c>
      <c r="C32" s="93">
        <f>SUM(C27:C31)</f>
        <v>0</v>
      </c>
      <c r="D32" s="93">
        <f>SUM(D27:D31)</f>
        <v>0</v>
      </c>
      <c r="E32" s="93">
        <f>SUM(E27:E31)</f>
        <v>0</v>
      </c>
      <c r="F32" s="93">
        <f t="shared" si="0"/>
        <v>0</v>
      </c>
      <c r="G32" s="93">
        <f>SUM(G27:G31)</f>
        <v>0</v>
      </c>
      <c r="H32" s="93">
        <f>SUM(H27:H31)</f>
        <v>0</v>
      </c>
      <c r="I32" s="93">
        <f>SUM(I27:I31)</f>
        <v>0</v>
      </c>
      <c r="J32" s="93">
        <f t="shared" si="1"/>
        <v>0</v>
      </c>
      <c r="K32" s="93">
        <f>SUM(K27:K31)</f>
        <v>0</v>
      </c>
      <c r="L32" s="93">
        <f>SUM(L27:L31)</f>
        <v>0</v>
      </c>
      <c r="M32" s="93">
        <f>SUM(M27:M31)</f>
        <v>0</v>
      </c>
      <c r="N32" s="93">
        <f t="shared" si="2"/>
        <v>0</v>
      </c>
      <c r="O32" s="93">
        <f>SUM(O27:O31)</f>
        <v>0</v>
      </c>
      <c r="P32" s="93">
        <f>SUM(P27:P31)</f>
        <v>0</v>
      </c>
      <c r="Q32" s="93">
        <f>SUM(Q27:Q31)</f>
        <v>0</v>
      </c>
      <c r="R32" s="93">
        <f t="shared" si="3"/>
        <v>0</v>
      </c>
      <c r="S32" s="93">
        <f>SUM(S27:S31)</f>
        <v>0</v>
      </c>
      <c r="T32" s="93">
        <f>SUM(T27:T31)</f>
        <v>0</v>
      </c>
      <c r="U32" s="93">
        <f>SUM(U27:U31)</f>
        <v>0</v>
      </c>
      <c r="V32" s="93">
        <f t="shared" si="4"/>
        <v>0</v>
      </c>
    </row>
    <row r="33" spans="1:22" ht="15" customHeight="1">
      <c r="A33" s="7" t="s">
        <v>494</v>
      </c>
      <c r="B33" s="8" t="s">
        <v>312</v>
      </c>
      <c r="C33" s="93">
        <v>0</v>
      </c>
      <c r="D33" s="93">
        <v>0</v>
      </c>
      <c r="E33" s="93">
        <v>0</v>
      </c>
      <c r="F33" s="93">
        <f t="shared" si="0"/>
        <v>0</v>
      </c>
      <c r="G33" s="93">
        <v>0</v>
      </c>
      <c r="H33" s="93">
        <v>0</v>
      </c>
      <c r="I33" s="93">
        <v>0</v>
      </c>
      <c r="J33" s="93">
        <f t="shared" si="1"/>
        <v>0</v>
      </c>
      <c r="K33" s="93">
        <v>0</v>
      </c>
      <c r="L33" s="93">
        <v>0</v>
      </c>
      <c r="M33" s="93">
        <v>0</v>
      </c>
      <c r="N33" s="93">
        <f t="shared" si="2"/>
        <v>0</v>
      </c>
      <c r="O33" s="93">
        <v>0</v>
      </c>
      <c r="P33" s="93">
        <v>0</v>
      </c>
      <c r="Q33" s="93">
        <v>0</v>
      </c>
      <c r="R33" s="93">
        <f t="shared" si="3"/>
        <v>0</v>
      </c>
      <c r="S33" s="93">
        <v>0</v>
      </c>
      <c r="T33" s="93">
        <v>0</v>
      </c>
      <c r="U33" s="93">
        <v>0</v>
      </c>
      <c r="V33" s="93">
        <f t="shared" si="4"/>
        <v>0</v>
      </c>
    </row>
    <row r="34" spans="1:22" s="92" customFormat="1" ht="15" customHeight="1">
      <c r="A34" s="36" t="s">
        <v>522</v>
      </c>
      <c r="B34" s="46" t="s">
        <v>313</v>
      </c>
      <c r="C34" s="123">
        <f>C23+C24+C25+C26+C32+C33</f>
        <v>0</v>
      </c>
      <c r="D34" s="123">
        <f>D23+D24+D25+D26+D32+D33</f>
        <v>0</v>
      </c>
      <c r="E34" s="123">
        <f>E23+E24+E25+E26+E32+E33</f>
        <v>0</v>
      </c>
      <c r="F34" s="123">
        <f t="shared" si="0"/>
        <v>0</v>
      </c>
      <c r="G34" s="123">
        <f>G23+G24+G25+G26+G32+G33</f>
        <v>0</v>
      </c>
      <c r="H34" s="123">
        <f>H23+H24+H25+H26+H32+H33</f>
        <v>0</v>
      </c>
      <c r="I34" s="123">
        <f>I23+I24+I25+I26+I32+I33</f>
        <v>0</v>
      </c>
      <c r="J34" s="123">
        <f t="shared" si="1"/>
        <v>0</v>
      </c>
      <c r="K34" s="123">
        <f>K23+K24+K25+K26+K32+K33</f>
        <v>0</v>
      </c>
      <c r="L34" s="123">
        <f>L23+L24+L25+L26+L32+L33</f>
        <v>0</v>
      </c>
      <c r="M34" s="123">
        <f>M23+M24+M25+M26+M32+M33</f>
        <v>0</v>
      </c>
      <c r="N34" s="123">
        <f t="shared" si="2"/>
        <v>0</v>
      </c>
      <c r="O34" s="123">
        <f>O23+O24+O25+O26+O32+O33</f>
        <v>0</v>
      </c>
      <c r="P34" s="123">
        <f>P23+P24+P25+P26+P32+P33</f>
        <v>0</v>
      </c>
      <c r="Q34" s="123">
        <f>Q23+Q24+Q25+Q26+Q32+Q33</f>
        <v>0</v>
      </c>
      <c r="R34" s="123">
        <f t="shared" si="3"/>
        <v>0</v>
      </c>
      <c r="S34" s="123">
        <f>S23+S24+S25+S26+S32+S33</f>
        <v>0</v>
      </c>
      <c r="T34" s="123">
        <f>T23+T24+T25+T26+T32+T33</f>
        <v>0</v>
      </c>
      <c r="U34" s="123">
        <f>U23+U24+U25+U26+U32+U33</f>
        <v>0</v>
      </c>
      <c r="V34" s="123">
        <f t="shared" si="4"/>
        <v>0</v>
      </c>
    </row>
    <row r="35" spans="1:22" ht="15" customHeight="1">
      <c r="A35" s="13" t="s">
        <v>314</v>
      </c>
      <c r="B35" s="6" t="s">
        <v>315</v>
      </c>
      <c r="C35" s="89">
        <v>0</v>
      </c>
      <c r="D35" s="89">
        <v>0</v>
      </c>
      <c r="E35" s="89">
        <v>0</v>
      </c>
      <c r="F35" s="89">
        <f t="shared" si="0"/>
        <v>0</v>
      </c>
      <c r="G35" s="89">
        <v>0</v>
      </c>
      <c r="H35" s="89">
        <v>0</v>
      </c>
      <c r="I35" s="89">
        <v>0</v>
      </c>
      <c r="J35" s="89">
        <f t="shared" si="1"/>
        <v>0</v>
      </c>
      <c r="K35" s="89">
        <v>0</v>
      </c>
      <c r="L35" s="89">
        <v>0</v>
      </c>
      <c r="M35" s="89">
        <v>0</v>
      </c>
      <c r="N35" s="89">
        <f t="shared" si="2"/>
        <v>0</v>
      </c>
      <c r="O35" s="89">
        <v>0</v>
      </c>
      <c r="P35" s="89">
        <v>0</v>
      </c>
      <c r="Q35" s="89">
        <v>0</v>
      </c>
      <c r="R35" s="89">
        <f t="shared" si="3"/>
        <v>0</v>
      </c>
      <c r="S35" s="89">
        <v>0</v>
      </c>
      <c r="T35" s="89">
        <v>0</v>
      </c>
      <c r="U35" s="89">
        <v>0</v>
      </c>
      <c r="V35" s="89">
        <f t="shared" si="4"/>
        <v>0</v>
      </c>
    </row>
    <row r="36" spans="1:22" ht="15" customHeight="1">
      <c r="A36" s="13" t="s">
        <v>495</v>
      </c>
      <c r="B36" s="6" t="s">
        <v>316</v>
      </c>
      <c r="C36" s="89">
        <v>0</v>
      </c>
      <c r="D36" s="89">
        <v>0</v>
      </c>
      <c r="E36" s="89">
        <v>0</v>
      </c>
      <c r="F36" s="89">
        <f t="shared" si="0"/>
        <v>0</v>
      </c>
      <c r="G36" s="89">
        <v>0</v>
      </c>
      <c r="H36" s="89">
        <v>0</v>
      </c>
      <c r="I36" s="89">
        <v>0</v>
      </c>
      <c r="J36" s="89">
        <f t="shared" si="1"/>
        <v>0</v>
      </c>
      <c r="K36" s="89">
        <v>0</v>
      </c>
      <c r="L36" s="89">
        <v>0</v>
      </c>
      <c r="M36" s="89">
        <v>0</v>
      </c>
      <c r="N36" s="89">
        <f t="shared" si="2"/>
        <v>0</v>
      </c>
      <c r="O36" s="89">
        <v>0</v>
      </c>
      <c r="P36" s="89">
        <v>0</v>
      </c>
      <c r="Q36" s="89">
        <v>0</v>
      </c>
      <c r="R36" s="89">
        <f t="shared" si="3"/>
        <v>0</v>
      </c>
      <c r="S36" s="89">
        <v>0</v>
      </c>
      <c r="T36" s="89">
        <v>0</v>
      </c>
      <c r="U36" s="89">
        <v>0</v>
      </c>
      <c r="V36" s="89">
        <f t="shared" si="4"/>
        <v>0</v>
      </c>
    </row>
    <row r="37" spans="1:22" ht="15" customHeight="1">
      <c r="A37" s="13" t="s">
        <v>496</v>
      </c>
      <c r="B37" s="6" t="s">
        <v>317</v>
      </c>
      <c r="C37" s="89">
        <v>0</v>
      </c>
      <c r="D37" s="89">
        <v>0</v>
      </c>
      <c r="E37" s="89">
        <v>0</v>
      </c>
      <c r="F37" s="89">
        <f t="shared" si="0"/>
        <v>0</v>
      </c>
      <c r="G37" s="89">
        <v>0</v>
      </c>
      <c r="H37" s="89">
        <v>0</v>
      </c>
      <c r="I37" s="89">
        <v>0</v>
      </c>
      <c r="J37" s="89">
        <f t="shared" si="1"/>
        <v>0</v>
      </c>
      <c r="K37" s="89">
        <v>0</v>
      </c>
      <c r="L37" s="89">
        <v>0</v>
      </c>
      <c r="M37" s="89">
        <v>0</v>
      </c>
      <c r="N37" s="89">
        <f t="shared" si="2"/>
        <v>0</v>
      </c>
      <c r="O37" s="89">
        <v>0</v>
      </c>
      <c r="P37" s="89">
        <v>0</v>
      </c>
      <c r="Q37" s="89">
        <v>0</v>
      </c>
      <c r="R37" s="89">
        <f t="shared" si="3"/>
        <v>0</v>
      </c>
      <c r="S37" s="89">
        <v>0</v>
      </c>
      <c r="T37" s="89">
        <v>0</v>
      </c>
      <c r="U37" s="89">
        <v>0</v>
      </c>
      <c r="V37" s="89">
        <f t="shared" si="4"/>
        <v>0</v>
      </c>
    </row>
    <row r="38" spans="1:22" ht="15" customHeight="1">
      <c r="A38" s="13" t="s">
        <v>497</v>
      </c>
      <c r="B38" s="6" t="s">
        <v>318</v>
      </c>
      <c r="C38" s="89">
        <v>0</v>
      </c>
      <c r="D38" s="89">
        <v>0</v>
      </c>
      <c r="E38" s="89">
        <v>0</v>
      </c>
      <c r="F38" s="89">
        <f t="shared" si="0"/>
        <v>0</v>
      </c>
      <c r="G38" s="89">
        <v>0</v>
      </c>
      <c r="H38" s="89">
        <v>0</v>
      </c>
      <c r="I38" s="89">
        <v>0</v>
      </c>
      <c r="J38" s="89">
        <f t="shared" si="1"/>
        <v>0</v>
      </c>
      <c r="K38" s="89">
        <v>0</v>
      </c>
      <c r="L38" s="89">
        <v>0</v>
      </c>
      <c r="M38" s="89">
        <v>0</v>
      </c>
      <c r="N38" s="89">
        <f t="shared" si="2"/>
        <v>0</v>
      </c>
      <c r="O38" s="89">
        <v>0</v>
      </c>
      <c r="P38" s="89">
        <v>0</v>
      </c>
      <c r="Q38" s="89">
        <v>0</v>
      </c>
      <c r="R38" s="89">
        <f t="shared" si="3"/>
        <v>0</v>
      </c>
      <c r="S38" s="89">
        <v>0</v>
      </c>
      <c r="T38" s="89">
        <v>0</v>
      </c>
      <c r="U38" s="89">
        <v>0</v>
      </c>
      <c r="V38" s="89">
        <f t="shared" si="4"/>
        <v>0</v>
      </c>
    </row>
    <row r="39" spans="1:22" ht="15" customHeight="1">
      <c r="A39" s="13" t="s">
        <v>319</v>
      </c>
      <c r="B39" s="6" t="s">
        <v>320</v>
      </c>
      <c r="C39" s="89">
        <v>0</v>
      </c>
      <c r="D39" s="89">
        <v>0</v>
      </c>
      <c r="E39" s="89">
        <v>0</v>
      </c>
      <c r="F39" s="89">
        <f t="shared" si="0"/>
        <v>0</v>
      </c>
      <c r="G39" s="89">
        <v>0</v>
      </c>
      <c r="H39" s="89">
        <v>0</v>
      </c>
      <c r="I39" s="89">
        <v>0</v>
      </c>
      <c r="J39" s="89">
        <f t="shared" si="1"/>
        <v>0</v>
      </c>
      <c r="K39" s="89">
        <v>0</v>
      </c>
      <c r="L39" s="89">
        <v>0</v>
      </c>
      <c r="M39" s="89">
        <v>0</v>
      </c>
      <c r="N39" s="89">
        <f t="shared" si="2"/>
        <v>0</v>
      </c>
      <c r="O39" s="89">
        <v>0</v>
      </c>
      <c r="P39" s="89">
        <v>0</v>
      </c>
      <c r="Q39" s="89">
        <v>0</v>
      </c>
      <c r="R39" s="89">
        <f t="shared" si="3"/>
        <v>0</v>
      </c>
      <c r="S39" s="89">
        <v>0</v>
      </c>
      <c r="T39" s="89">
        <v>0</v>
      </c>
      <c r="U39" s="89">
        <v>0</v>
      </c>
      <c r="V39" s="89">
        <f t="shared" si="4"/>
        <v>0</v>
      </c>
    </row>
    <row r="40" spans="1:22" ht="15" customHeight="1">
      <c r="A40" s="13" t="s">
        <v>321</v>
      </c>
      <c r="B40" s="6" t="s">
        <v>322</v>
      </c>
      <c r="C40" s="89">
        <v>0</v>
      </c>
      <c r="D40" s="89">
        <v>0</v>
      </c>
      <c r="E40" s="89">
        <v>0</v>
      </c>
      <c r="F40" s="89">
        <f t="shared" ref="F40:F71" si="5">SUM(C40:E40)</f>
        <v>0</v>
      </c>
      <c r="G40" s="89">
        <v>0</v>
      </c>
      <c r="H40" s="89">
        <v>0</v>
      </c>
      <c r="I40" s="89">
        <v>0</v>
      </c>
      <c r="J40" s="89">
        <f t="shared" si="1"/>
        <v>0</v>
      </c>
      <c r="K40" s="89">
        <v>0</v>
      </c>
      <c r="L40" s="89">
        <v>0</v>
      </c>
      <c r="M40" s="89">
        <v>0</v>
      </c>
      <c r="N40" s="89">
        <f t="shared" si="2"/>
        <v>0</v>
      </c>
      <c r="O40" s="89">
        <v>0</v>
      </c>
      <c r="P40" s="89">
        <v>0</v>
      </c>
      <c r="Q40" s="89">
        <v>0</v>
      </c>
      <c r="R40" s="89">
        <f t="shared" si="3"/>
        <v>0</v>
      </c>
      <c r="S40" s="89">
        <v>0</v>
      </c>
      <c r="T40" s="89">
        <v>0</v>
      </c>
      <c r="U40" s="89">
        <v>0</v>
      </c>
      <c r="V40" s="89">
        <f t="shared" si="4"/>
        <v>0</v>
      </c>
    </row>
    <row r="41" spans="1:22" ht="15" customHeight="1">
      <c r="A41" s="13" t="s">
        <v>323</v>
      </c>
      <c r="B41" s="6" t="s">
        <v>324</v>
      </c>
      <c r="C41" s="89">
        <v>0</v>
      </c>
      <c r="D41" s="89">
        <v>0</v>
      </c>
      <c r="E41" s="89">
        <v>0</v>
      </c>
      <c r="F41" s="89">
        <f t="shared" si="5"/>
        <v>0</v>
      </c>
      <c r="G41" s="89">
        <v>0</v>
      </c>
      <c r="H41" s="89">
        <v>0</v>
      </c>
      <c r="I41" s="89">
        <v>0</v>
      </c>
      <c r="J41" s="89">
        <f t="shared" si="1"/>
        <v>0</v>
      </c>
      <c r="K41" s="89">
        <v>0</v>
      </c>
      <c r="L41" s="89">
        <v>0</v>
      </c>
      <c r="M41" s="89">
        <v>0</v>
      </c>
      <c r="N41" s="89">
        <f t="shared" si="2"/>
        <v>0</v>
      </c>
      <c r="O41" s="89">
        <v>0</v>
      </c>
      <c r="P41" s="89">
        <v>0</v>
      </c>
      <c r="Q41" s="89">
        <v>0</v>
      </c>
      <c r="R41" s="89">
        <f t="shared" si="3"/>
        <v>0</v>
      </c>
      <c r="S41" s="89">
        <v>0</v>
      </c>
      <c r="T41" s="89">
        <v>0</v>
      </c>
      <c r="U41" s="89">
        <v>0</v>
      </c>
      <c r="V41" s="89">
        <f t="shared" si="4"/>
        <v>0</v>
      </c>
    </row>
    <row r="42" spans="1:22" ht="15" customHeight="1">
      <c r="A42" s="13" t="s">
        <v>498</v>
      </c>
      <c r="B42" s="6" t="s">
        <v>325</v>
      </c>
      <c r="C42" s="89">
        <v>0</v>
      </c>
      <c r="D42" s="89">
        <v>0</v>
      </c>
      <c r="E42" s="89">
        <v>0</v>
      </c>
      <c r="F42" s="89">
        <f t="shared" si="5"/>
        <v>0</v>
      </c>
      <c r="G42" s="89">
        <v>0</v>
      </c>
      <c r="H42" s="89">
        <v>0</v>
      </c>
      <c r="I42" s="89">
        <v>0</v>
      </c>
      <c r="J42" s="89">
        <f t="shared" si="1"/>
        <v>0</v>
      </c>
      <c r="K42" s="89">
        <v>0</v>
      </c>
      <c r="L42" s="89">
        <v>0</v>
      </c>
      <c r="M42" s="89">
        <v>0</v>
      </c>
      <c r="N42" s="89">
        <f t="shared" si="2"/>
        <v>0</v>
      </c>
      <c r="O42" s="89">
        <v>0</v>
      </c>
      <c r="P42" s="89">
        <v>0</v>
      </c>
      <c r="Q42" s="89">
        <v>0</v>
      </c>
      <c r="R42" s="89">
        <f t="shared" si="3"/>
        <v>0</v>
      </c>
      <c r="S42" s="89">
        <v>0</v>
      </c>
      <c r="T42" s="89">
        <v>0</v>
      </c>
      <c r="U42" s="89">
        <v>0</v>
      </c>
      <c r="V42" s="89">
        <f t="shared" si="4"/>
        <v>0</v>
      </c>
    </row>
    <row r="43" spans="1:22" ht="15" customHeight="1">
      <c r="A43" s="13" t="s">
        <v>499</v>
      </c>
      <c r="B43" s="6" t="s">
        <v>326</v>
      </c>
      <c r="C43" s="89">
        <v>0</v>
      </c>
      <c r="D43" s="89">
        <v>0</v>
      </c>
      <c r="E43" s="89">
        <v>0</v>
      </c>
      <c r="F43" s="89">
        <f t="shared" si="5"/>
        <v>0</v>
      </c>
      <c r="G43" s="89">
        <v>0</v>
      </c>
      <c r="H43" s="89">
        <v>0</v>
      </c>
      <c r="I43" s="89">
        <v>0</v>
      </c>
      <c r="J43" s="89">
        <f t="shared" si="1"/>
        <v>0</v>
      </c>
      <c r="K43" s="89">
        <v>0</v>
      </c>
      <c r="L43" s="89">
        <v>0</v>
      </c>
      <c r="M43" s="89">
        <v>0</v>
      </c>
      <c r="N43" s="89">
        <f t="shared" si="2"/>
        <v>0</v>
      </c>
      <c r="O43" s="89">
        <v>0</v>
      </c>
      <c r="P43" s="89">
        <v>0</v>
      </c>
      <c r="Q43" s="89">
        <v>0</v>
      </c>
      <c r="R43" s="89">
        <f t="shared" si="3"/>
        <v>0</v>
      </c>
      <c r="S43" s="89">
        <v>0</v>
      </c>
      <c r="T43" s="89">
        <v>0</v>
      </c>
      <c r="U43" s="89">
        <v>0</v>
      </c>
      <c r="V43" s="89">
        <f t="shared" si="4"/>
        <v>0</v>
      </c>
    </row>
    <row r="44" spans="1:22" ht="15" customHeight="1">
      <c r="A44" s="13" t="s">
        <v>500</v>
      </c>
      <c r="B44" s="6" t="s">
        <v>327</v>
      </c>
      <c r="C44" s="89">
        <v>0</v>
      </c>
      <c r="D44" s="89">
        <v>0</v>
      </c>
      <c r="E44" s="89">
        <v>0</v>
      </c>
      <c r="F44" s="89">
        <f t="shared" si="5"/>
        <v>0</v>
      </c>
      <c r="G44" s="89">
        <v>0</v>
      </c>
      <c r="H44" s="89">
        <v>0</v>
      </c>
      <c r="I44" s="89">
        <v>0</v>
      </c>
      <c r="J44" s="89">
        <f t="shared" si="1"/>
        <v>0</v>
      </c>
      <c r="K44" s="89">
        <v>0</v>
      </c>
      <c r="L44" s="89">
        <v>0</v>
      </c>
      <c r="M44" s="89">
        <v>0</v>
      </c>
      <c r="N44" s="89">
        <f t="shared" si="2"/>
        <v>0</v>
      </c>
      <c r="O44" s="89">
        <v>0</v>
      </c>
      <c r="P44" s="89">
        <v>0</v>
      </c>
      <c r="Q44" s="89">
        <v>0</v>
      </c>
      <c r="R44" s="89">
        <f t="shared" si="3"/>
        <v>0</v>
      </c>
      <c r="S44" s="89">
        <v>0</v>
      </c>
      <c r="T44" s="89">
        <v>0</v>
      </c>
      <c r="U44" s="89">
        <v>0</v>
      </c>
      <c r="V44" s="89">
        <f t="shared" si="4"/>
        <v>0</v>
      </c>
    </row>
    <row r="45" spans="1:22" s="92" customFormat="1" ht="15" customHeight="1">
      <c r="A45" s="45" t="s">
        <v>523</v>
      </c>
      <c r="B45" s="46" t="s">
        <v>328</v>
      </c>
      <c r="C45" s="123">
        <f>SUM(C35:C44)</f>
        <v>0</v>
      </c>
      <c r="D45" s="123">
        <f>SUM(D35:D44)</f>
        <v>0</v>
      </c>
      <c r="E45" s="123">
        <f>SUM(E35:E44)</f>
        <v>0</v>
      </c>
      <c r="F45" s="123">
        <f t="shared" si="5"/>
        <v>0</v>
      </c>
      <c r="G45" s="123">
        <f>SUM(G35:G44)</f>
        <v>0</v>
      </c>
      <c r="H45" s="123">
        <f>SUM(H35:H44)</f>
        <v>0</v>
      </c>
      <c r="I45" s="123">
        <f>SUM(I35:I44)</f>
        <v>0</v>
      </c>
      <c r="J45" s="123">
        <f t="shared" si="1"/>
        <v>0</v>
      </c>
      <c r="K45" s="123">
        <f>SUM(K35:K44)</f>
        <v>0</v>
      </c>
      <c r="L45" s="123">
        <f>SUM(L35:L44)</f>
        <v>0</v>
      </c>
      <c r="M45" s="123">
        <f>SUM(M35:M44)</f>
        <v>0</v>
      </c>
      <c r="N45" s="123">
        <f t="shared" si="2"/>
        <v>0</v>
      </c>
      <c r="O45" s="123">
        <f>SUM(O35:O44)</f>
        <v>0</v>
      </c>
      <c r="P45" s="123">
        <f>SUM(P35:P44)</f>
        <v>0</v>
      </c>
      <c r="Q45" s="123">
        <f>SUM(Q35:Q44)</f>
        <v>0</v>
      </c>
      <c r="R45" s="123">
        <f t="shared" si="3"/>
        <v>0</v>
      </c>
      <c r="S45" s="123">
        <f>SUM(S35:S44)</f>
        <v>0</v>
      </c>
      <c r="T45" s="123">
        <f>SUM(T35:T44)</f>
        <v>0</v>
      </c>
      <c r="U45" s="123">
        <f>SUM(U35:U44)</f>
        <v>0</v>
      </c>
      <c r="V45" s="123">
        <f t="shared" si="4"/>
        <v>0</v>
      </c>
    </row>
    <row r="46" spans="1:22" ht="15" customHeight="1">
      <c r="A46" s="13" t="s">
        <v>337</v>
      </c>
      <c r="B46" s="6" t="s">
        <v>338</v>
      </c>
      <c r="C46" s="89">
        <v>0</v>
      </c>
      <c r="D46" s="89">
        <v>0</v>
      </c>
      <c r="E46" s="89">
        <v>0</v>
      </c>
      <c r="F46" s="89">
        <f t="shared" si="5"/>
        <v>0</v>
      </c>
      <c r="G46" s="89">
        <v>0</v>
      </c>
      <c r="H46" s="89">
        <v>0</v>
      </c>
      <c r="I46" s="89">
        <v>0</v>
      </c>
      <c r="J46" s="89">
        <f t="shared" si="1"/>
        <v>0</v>
      </c>
      <c r="K46" s="89">
        <v>0</v>
      </c>
      <c r="L46" s="89">
        <v>0</v>
      </c>
      <c r="M46" s="89">
        <v>0</v>
      </c>
      <c r="N46" s="89">
        <f t="shared" si="2"/>
        <v>0</v>
      </c>
      <c r="O46" s="89">
        <v>0</v>
      </c>
      <c r="P46" s="89">
        <v>0</v>
      </c>
      <c r="Q46" s="89">
        <v>0</v>
      </c>
      <c r="R46" s="89">
        <f t="shared" si="3"/>
        <v>0</v>
      </c>
      <c r="S46" s="89">
        <v>0</v>
      </c>
      <c r="T46" s="89">
        <v>0</v>
      </c>
      <c r="U46" s="89">
        <v>0</v>
      </c>
      <c r="V46" s="89">
        <f t="shared" si="4"/>
        <v>0</v>
      </c>
    </row>
    <row r="47" spans="1:22" ht="15" customHeight="1">
      <c r="A47" s="5" t="s">
        <v>504</v>
      </c>
      <c r="B47" s="6" t="s">
        <v>339</v>
      </c>
      <c r="C47" s="89">
        <v>0</v>
      </c>
      <c r="D47" s="89">
        <v>0</v>
      </c>
      <c r="E47" s="89">
        <v>0</v>
      </c>
      <c r="F47" s="89">
        <f t="shared" si="5"/>
        <v>0</v>
      </c>
      <c r="G47" s="89">
        <v>0</v>
      </c>
      <c r="H47" s="89">
        <v>0</v>
      </c>
      <c r="I47" s="89">
        <v>0</v>
      </c>
      <c r="J47" s="89">
        <f t="shared" si="1"/>
        <v>0</v>
      </c>
      <c r="K47" s="89">
        <v>0</v>
      </c>
      <c r="L47" s="89">
        <v>0</v>
      </c>
      <c r="M47" s="89">
        <v>0</v>
      </c>
      <c r="N47" s="89">
        <f t="shared" si="2"/>
        <v>0</v>
      </c>
      <c r="O47" s="89">
        <v>0</v>
      </c>
      <c r="P47" s="89">
        <v>0</v>
      </c>
      <c r="Q47" s="89">
        <v>0</v>
      </c>
      <c r="R47" s="89">
        <f t="shared" si="3"/>
        <v>0</v>
      </c>
      <c r="S47" s="89">
        <v>0</v>
      </c>
      <c r="T47" s="89">
        <v>0</v>
      </c>
      <c r="U47" s="89">
        <v>0</v>
      </c>
      <c r="V47" s="89">
        <f t="shared" si="4"/>
        <v>0</v>
      </c>
    </row>
    <row r="48" spans="1:22" ht="15" customHeight="1">
      <c r="A48" s="13" t="s">
        <v>505</v>
      </c>
      <c r="B48" s="6" t="s">
        <v>340</v>
      </c>
      <c r="C48" s="89">
        <v>0</v>
      </c>
      <c r="D48" s="89">
        <v>0</v>
      </c>
      <c r="E48" s="89">
        <v>0</v>
      </c>
      <c r="F48" s="89">
        <f t="shared" si="5"/>
        <v>0</v>
      </c>
      <c r="G48" s="89">
        <v>0</v>
      </c>
      <c r="H48" s="89">
        <v>0</v>
      </c>
      <c r="I48" s="89">
        <v>0</v>
      </c>
      <c r="J48" s="89">
        <f t="shared" si="1"/>
        <v>0</v>
      </c>
      <c r="K48" s="89">
        <v>0</v>
      </c>
      <c r="L48" s="89">
        <v>0</v>
      </c>
      <c r="M48" s="89">
        <v>0</v>
      </c>
      <c r="N48" s="89">
        <f t="shared" si="2"/>
        <v>0</v>
      </c>
      <c r="O48" s="89">
        <v>0</v>
      </c>
      <c r="P48" s="89">
        <v>0</v>
      </c>
      <c r="Q48" s="89">
        <v>0</v>
      </c>
      <c r="R48" s="89">
        <f t="shared" si="3"/>
        <v>0</v>
      </c>
      <c r="S48" s="89">
        <v>0</v>
      </c>
      <c r="T48" s="89">
        <v>0</v>
      </c>
      <c r="U48" s="89">
        <v>0</v>
      </c>
      <c r="V48" s="89">
        <f t="shared" si="4"/>
        <v>0</v>
      </c>
    </row>
    <row r="49" spans="1:22" s="92" customFormat="1" ht="15" customHeight="1">
      <c r="A49" s="36" t="s">
        <v>525</v>
      </c>
      <c r="B49" s="46" t="s">
        <v>341</v>
      </c>
      <c r="C49" s="123">
        <f>SUM(C46:C48)</f>
        <v>0</v>
      </c>
      <c r="D49" s="123">
        <f>SUM(D46:D48)</f>
        <v>0</v>
      </c>
      <c r="E49" s="123">
        <f>SUM(E46:E48)</f>
        <v>0</v>
      </c>
      <c r="F49" s="123">
        <f t="shared" si="5"/>
        <v>0</v>
      </c>
      <c r="G49" s="123">
        <f>SUM(G46:G48)</f>
        <v>0</v>
      </c>
      <c r="H49" s="123">
        <f>SUM(H46:H48)</f>
        <v>0</v>
      </c>
      <c r="I49" s="123">
        <f>SUM(I46:I48)</f>
        <v>0</v>
      </c>
      <c r="J49" s="123">
        <f t="shared" si="1"/>
        <v>0</v>
      </c>
      <c r="K49" s="123">
        <f>SUM(K46:K48)</f>
        <v>0</v>
      </c>
      <c r="L49" s="123">
        <f>SUM(L46:L48)</f>
        <v>0</v>
      </c>
      <c r="M49" s="123">
        <f>SUM(M46:M48)</f>
        <v>0</v>
      </c>
      <c r="N49" s="123">
        <f t="shared" si="2"/>
        <v>0</v>
      </c>
      <c r="O49" s="123">
        <f>SUM(O46:O48)</f>
        <v>0</v>
      </c>
      <c r="P49" s="123">
        <f>SUM(P46:P48)</f>
        <v>0</v>
      </c>
      <c r="Q49" s="123">
        <f>SUM(Q46:Q48)</f>
        <v>0</v>
      </c>
      <c r="R49" s="123">
        <f t="shared" si="3"/>
        <v>0</v>
      </c>
      <c r="S49" s="123">
        <f>SUM(S46:S48)</f>
        <v>0</v>
      </c>
      <c r="T49" s="123">
        <f>SUM(T46:T48)</f>
        <v>0</v>
      </c>
      <c r="U49" s="123">
        <f>SUM(U46:U48)</f>
        <v>0</v>
      </c>
      <c r="V49" s="123">
        <f t="shared" si="4"/>
        <v>0</v>
      </c>
    </row>
    <row r="50" spans="1:22" s="92" customFormat="1" ht="15" customHeight="1">
      <c r="A50" s="163" t="s">
        <v>42</v>
      </c>
      <c r="B50" s="167"/>
      <c r="C50" s="168">
        <f>C20+C34+C45+C49</f>
        <v>0</v>
      </c>
      <c r="D50" s="168">
        <f t="shared" ref="D50:N50" si="6">D20+D34+D45+D49</f>
        <v>0</v>
      </c>
      <c r="E50" s="168">
        <f t="shared" si="6"/>
        <v>0</v>
      </c>
      <c r="F50" s="168">
        <f t="shared" si="6"/>
        <v>0</v>
      </c>
      <c r="G50" s="168">
        <f t="shared" si="6"/>
        <v>0</v>
      </c>
      <c r="H50" s="168">
        <f t="shared" si="6"/>
        <v>0</v>
      </c>
      <c r="I50" s="168">
        <f t="shared" si="6"/>
        <v>0</v>
      </c>
      <c r="J50" s="168">
        <f t="shared" si="6"/>
        <v>0</v>
      </c>
      <c r="K50" s="168">
        <f t="shared" si="6"/>
        <v>0</v>
      </c>
      <c r="L50" s="168">
        <f t="shared" si="6"/>
        <v>0</v>
      </c>
      <c r="M50" s="168">
        <f t="shared" si="6"/>
        <v>0</v>
      </c>
      <c r="N50" s="168">
        <f t="shared" si="6"/>
        <v>0</v>
      </c>
      <c r="O50" s="168">
        <f t="shared" ref="O50:R50" si="7">O20+O34+O45+O49</f>
        <v>0</v>
      </c>
      <c r="P50" s="168">
        <f t="shared" si="7"/>
        <v>0</v>
      </c>
      <c r="Q50" s="168">
        <f t="shared" si="7"/>
        <v>0</v>
      </c>
      <c r="R50" s="168">
        <f t="shared" si="7"/>
        <v>0</v>
      </c>
      <c r="S50" s="168">
        <f t="shared" ref="S50:V50" si="8">S20+S34+S45+S49</f>
        <v>0</v>
      </c>
      <c r="T50" s="168">
        <f t="shared" si="8"/>
        <v>0</v>
      </c>
      <c r="U50" s="168">
        <f t="shared" si="8"/>
        <v>0</v>
      </c>
      <c r="V50" s="168">
        <f t="shared" si="8"/>
        <v>0</v>
      </c>
    </row>
    <row r="51" spans="1:22" ht="15" customHeight="1">
      <c r="A51" s="5" t="s">
        <v>283</v>
      </c>
      <c r="B51" s="6" t="s">
        <v>284</v>
      </c>
      <c r="C51" s="89">
        <v>0</v>
      </c>
      <c r="D51" s="89">
        <v>0</v>
      </c>
      <c r="E51" s="89">
        <v>0</v>
      </c>
      <c r="F51" s="89">
        <f t="shared" si="5"/>
        <v>0</v>
      </c>
      <c r="G51" s="89">
        <v>0</v>
      </c>
      <c r="H51" s="89">
        <v>0</v>
      </c>
      <c r="I51" s="89">
        <v>0</v>
      </c>
      <c r="J51" s="89">
        <f t="shared" si="1"/>
        <v>0</v>
      </c>
      <c r="K51" s="89">
        <v>0</v>
      </c>
      <c r="L51" s="89">
        <v>0</v>
      </c>
      <c r="M51" s="89">
        <v>0</v>
      </c>
      <c r="N51" s="89">
        <f t="shared" si="2"/>
        <v>0</v>
      </c>
      <c r="O51" s="89">
        <v>0</v>
      </c>
      <c r="P51" s="89">
        <v>0</v>
      </c>
      <c r="Q51" s="89">
        <v>0</v>
      </c>
      <c r="R51" s="89">
        <f t="shared" ref="R51:R66" si="9">SUM(O51:Q51)</f>
        <v>0</v>
      </c>
      <c r="S51" s="89">
        <v>0</v>
      </c>
      <c r="T51" s="89">
        <v>0</v>
      </c>
      <c r="U51" s="89">
        <v>0</v>
      </c>
      <c r="V51" s="89">
        <f t="shared" ref="V51:V66" si="10">SUM(S51:U51)</f>
        <v>0</v>
      </c>
    </row>
    <row r="52" spans="1:22" ht="15" customHeight="1">
      <c r="A52" s="5" t="s">
        <v>285</v>
      </c>
      <c r="B52" s="6" t="s">
        <v>286</v>
      </c>
      <c r="C52" s="89">
        <v>0</v>
      </c>
      <c r="D52" s="89">
        <v>0</v>
      </c>
      <c r="E52" s="89">
        <v>0</v>
      </c>
      <c r="F52" s="89">
        <f t="shared" si="5"/>
        <v>0</v>
      </c>
      <c r="G52" s="89">
        <v>0</v>
      </c>
      <c r="H52" s="89">
        <v>0</v>
      </c>
      <c r="I52" s="89">
        <v>0</v>
      </c>
      <c r="J52" s="89">
        <f t="shared" si="1"/>
        <v>0</v>
      </c>
      <c r="K52" s="89">
        <v>0</v>
      </c>
      <c r="L52" s="89">
        <v>0</v>
      </c>
      <c r="M52" s="89">
        <v>0</v>
      </c>
      <c r="N52" s="89">
        <f t="shared" si="2"/>
        <v>0</v>
      </c>
      <c r="O52" s="89">
        <v>0</v>
      </c>
      <c r="P52" s="89">
        <v>0</v>
      </c>
      <c r="Q52" s="89">
        <v>0</v>
      </c>
      <c r="R52" s="89">
        <f t="shared" si="9"/>
        <v>0</v>
      </c>
      <c r="S52" s="89">
        <v>0</v>
      </c>
      <c r="T52" s="89">
        <v>0</v>
      </c>
      <c r="U52" s="89">
        <v>0</v>
      </c>
      <c r="V52" s="89">
        <f t="shared" si="10"/>
        <v>0</v>
      </c>
    </row>
    <row r="53" spans="1:22" ht="15" customHeight="1">
      <c r="A53" s="5" t="s">
        <v>482</v>
      </c>
      <c r="B53" s="6" t="s">
        <v>287</v>
      </c>
      <c r="C53" s="89">
        <v>0</v>
      </c>
      <c r="D53" s="89">
        <v>0</v>
      </c>
      <c r="E53" s="89">
        <v>0</v>
      </c>
      <c r="F53" s="89">
        <f t="shared" si="5"/>
        <v>0</v>
      </c>
      <c r="G53" s="89">
        <v>0</v>
      </c>
      <c r="H53" s="89">
        <v>0</v>
      </c>
      <c r="I53" s="89">
        <v>0</v>
      </c>
      <c r="J53" s="89">
        <f t="shared" si="1"/>
        <v>0</v>
      </c>
      <c r="K53" s="89">
        <v>0</v>
      </c>
      <c r="L53" s="89">
        <v>0</v>
      </c>
      <c r="M53" s="89">
        <v>0</v>
      </c>
      <c r="N53" s="89">
        <f t="shared" si="2"/>
        <v>0</v>
      </c>
      <c r="O53" s="89">
        <v>0</v>
      </c>
      <c r="P53" s="89">
        <v>0</v>
      </c>
      <c r="Q53" s="89">
        <v>0</v>
      </c>
      <c r="R53" s="89">
        <f t="shared" si="9"/>
        <v>0</v>
      </c>
      <c r="S53" s="89">
        <v>0</v>
      </c>
      <c r="T53" s="89">
        <v>0</v>
      </c>
      <c r="U53" s="89">
        <v>0</v>
      </c>
      <c r="V53" s="89">
        <f t="shared" si="10"/>
        <v>0</v>
      </c>
    </row>
    <row r="54" spans="1:22" ht="15" customHeight="1">
      <c r="A54" s="5" t="s">
        <v>483</v>
      </c>
      <c r="B54" s="6" t="s">
        <v>288</v>
      </c>
      <c r="C54" s="89">
        <v>0</v>
      </c>
      <c r="D54" s="89">
        <v>0</v>
      </c>
      <c r="E54" s="89">
        <v>0</v>
      </c>
      <c r="F54" s="89">
        <f t="shared" si="5"/>
        <v>0</v>
      </c>
      <c r="G54" s="89">
        <v>0</v>
      </c>
      <c r="H54" s="89">
        <v>0</v>
      </c>
      <c r="I54" s="89">
        <v>0</v>
      </c>
      <c r="J54" s="89">
        <f t="shared" si="1"/>
        <v>0</v>
      </c>
      <c r="K54" s="89">
        <v>0</v>
      </c>
      <c r="L54" s="89">
        <v>0</v>
      </c>
      <c r="M54" s="89">
        <v>0</v>
      </c>
      <c r="N54" s="89">
        <f t="shared" si="2"/>
        <v>0</v>
      </c>
      <c r="O54" s="89">
        <v>0</v>
      </c>
      <c r="P54" s="89">
        <v>0</v>
      </c>
      <c r="Q54" s="89">
        <v>0</v>
      </c>
      <c r="R54" s="89">
        <f t="shared" si="9"/>
        <v>0</v>
      </c>
      <c r="S54" s="89">
        <v>0</v>
      </c>
      <c r="T54" s="89">
        <v>0</v>
      </c>
      <c r="U54" s="89">
        <v>0</v>
      </c>
      <c r="V54" s="89">
        <f t="shared" si="10"/>
        <v>0</v>
      </c>
    </row>
    <row r="55" spans="1:22" ht="15" customHeight="1">
      <c r="A55" s="5" t="s">
        <v>484</v>
      </c>
      <c r="B55" s="6" t="s">
        <v>289</v>
      </c>
      <c r="C55" s="89">
        <v>0</v>
      </c>
      <c r="D55" s="89">
        <v>0</v>
      </c>
      <c r="E55" s="89">
        <v>0</v>
      </c>
      <c r="F55" s="89">
        <f t="shared" si="5"/>
        <v>0</v>
      </c>
      <c r="G55" s="89">
        <v>0</v>
      </c>
      <c r="H55" s="89">
        <v>0</v>
      </c>
      <c r="I55" s="89">
        <v>0</v>
      </c>
      <c r="J55" s="89">
        <f t="shared" si="1"/>
        <v>0</v>
      </c>
      <c r="K55" s="89">
        <v>0</v>
      </c>
      <c r="L55" s="89">
        <v>0</v>
      </c>
      <c r="M55" s="89">
        <v>0</v>
      </c>
      <c r="N55" s="89">
        <f t="shared" si="2"/>
        <v>0</v>
      </c>
      <c r="O55" s="89">
        <v>0</v>
      </c>
      <c r="P55" s="89">
        <v>0</v>
      </c>
      <c r="Q55" s="89">
        <v>0</v>
      </c>
      <c r="R55" s="89">
        <f t="shared" si="9"/>
        <v>0</v>
      </c>
      <c r="S55" s="89">
        <v>0</v>
      </c>
      <c r="T55" s="89">
        <v>0</v>
      </c>
      <c r="U55" s="89">
        <v>0</v>
      </c>
      <c r="V55" s="89">
        <f t="shared" si="10"/>
        <v>0</v>
      </c>
    </row>
    <row r="56" spans="1:22" s="92" customFormat="1" ht="15" customHeight="1">
      <c r="A56" s="36" t="s">
        <v>519</v>
      </c>
      <c r="B56" s="46" t="s">
        <v>290</v>
      </c>
      <c r="C56" s="93">
        <f>SUM(C51:C55)</f>
        <v>0</v>
      </c>
      <c r="D56" s="93">
        <f>SUM(D51:D55)</f>
        <v>0</v>
      </c>
      <c r="E56" s="93">
        <f>SUM(E51:E55)</f>
        <v>0</v>
      </c>
      <c r="F56" s="93">
        <f t="shared" si="5"/>
        <v>0</v>
      </c>
      <c r="G56" s="93">
        <f>SUM(G51:G55)</f>
        <v>0</v>
      </c>
      <c r="H56" s="93">
        <f>SUM(H51:H55)</f>
        <v>0</v>
      </c>
      <c r="I56" s="93">
        <f>SUM(I51:I55)</f>
        <v>0</v>
      </c>
      <c r="J56" s="93">
        <f t="shared" si="1"/>
        <v>0</v>
      </c>
      <c r="K56" s="93">
        <f>SUM(K51:K55)</f>
        <v>0</v>
      </c>
      <c r="L56" s="93">
        <f>SUM(L51:L55)</f>
        <v>0</v>
      </c>
      <c r="M56" s="93">
        <f>SUM(M51:M55)</f>
        <v>0</v>
      </c>
      <c r="N56" s="93">
        <f t="shared" si="2"/>
        <v>0</v>
      </c>
      <c r="O56" s="93">
        <f>SUM(O51:O55)</f>
        <v>0</v>
      </c>
      <c r="P56" s="93">
        <f>SUM(P51:P55)</f>
        <v>0</v>
      </c>
      <c r="Q56" s="93">
        <f>SUM(Q51:Q55)</f>
        <v>0</v>
      </c>
      <c r="R56" s="93">
        <f t="shared" si="9"/>
        <v>0</v>
      </c>
      <c r="S56" s="93">
        <f>SUM(S51:S55)</f>
        <v>0</v>
      </c>
      <c r="T56" s="93">
        <f>SUM(T51:T55)</f>
        <v>0</v>
      </c>
      <c r="U56" s="93">
        <f>SUM(U51:U55)</f>
        <v>0</v>
      </c>
      <c r="V56" s="93">
        <f t="shared" si="10"/>
        <v>0</v>
      </c>
    </row>
    <row r="57" spans="1:22" ht="15" customHeight="1">
      <c r="A57" s="13" t="s">
        <v>501</v>
      </c>
      <c r="B57" s="6" t="s">
        <v>329</v>
      </c>
      <c r="C57" s="89">
        <v>0</v>
      </c>
      <c r="D57" s="89">
        <v>0</v>
      </c>
      <c r="E57" s="89">
        <v>0</v>
      </c>
      <c r="F57" s="89">
        <f t="shared" si="5"/>
        <v>0</v>
      </c>
      <c r="G57" s="89">
        <v>0</v>
      </c>
      <c r="H57" s="89">
        <v>0</v>
      </c>
      <c r="I57" s="89">
        <v>0</v>
      </c>
      <c r="J57" s="89">
        <f t="shared" si="1"/>
        <v>0</v>
      </c>
      <c r="K57" s="89">
        <v>0</v>
      </c>
      <c r="L57" s="89">
        <v>0</v>
      </c>
      <c r="M57" s="89">
        <v>0</v>
      </c>
      <c r="N57" s="89">
        <f t="shared" si="2"/>
        <v>0</v>
      </c>
      <c r="O57" s="89">
        <v>0</v>
      </c>
      <c r="P57" s="89">
        <v>0</v>
      </c>
      <c r="Q57" s="89">
        <v>0</v>
      </c>
      <c r="R57" s="89">
        <f t="shared" si="9"/>
        <v>0</v>
      </c>
      <c r="S57" s="89">
        <v>0</v>
      </c>
      <c r="T57" s="89">
        <v>0</v>
      </c>
      <c r="U57" s="89">
        <v>0</v>
      </c>
      <c r="V57" s="89">
        <f t="shared" si="10"/>
        <v>0</v>
      </c>
    </row>
    <row r="58" spans="1:22" ht="15" customHeight="1">
      <c r="A58" s="13" t="s">
        <v>502</v>
      </c>
      <c r="B58" s="6" t="s">
        <v>330</v>
      </c>
      <c r="C58" s="89">
        <v>0</v>
      </c>
      <c r="D58" s="89">
        <v>0</v>
      </c>
      <c r="E58" s="89">
        <v>0</v>
      </c>
      <c r="F58" s="89">
        <f t="shared" si="5"/>
        <v>0</v>
      </c>
      <c r="G58" s="89">
        <v>0</v>
      </c>
      <c r="H58" s="89">
        <v>0</v>
      </c>
      <c r="I58" s="89">
        <v>0</v>
      </c>
      <c r="J58" s="89">
        <f t="shared" si="1"/>
        <v>0</v>
      </c>
      <c r="K58" s="89">
        <v>0</v>
      </c>
      <c r="L58" s="89">
        <v>0</v>
      </c>
      <c r="M58" s="89">
        <v>0</v>
      </c>
      <c r="N58" s="89">
        <f t="shared" si="2"/>
        <v>0</v>
      </c>
      <c r="O58" s="89">
        <v>0</v>
      </c>
      <c r="P58" s="89">
        <v>0</v>
      </c>
      <c r="Q58" s="89">
        <v>0</v>
      </c>
      <c r="R58" s="89">
        <f t="shared" si="9"/>
        <v>0</v>
      </c>
      <c r="S58" s="89">
        <v>0</v>
      </c>
      <c r="T58" s="89">
        <v>0</v>
      </c>
      <c r="U58" s="89">
        <v>0</v>
      </c>
      <c r="V58" s="89">
        <f t="shared" si="10"/>
        <v>0</v>
      </c>
    </row>
    <row r="59" spans="1:22" ht="15" customHeight="1">
      <c r="A59" s="13" t="s">
        <v>331</v>
      </c>
      <c r="B59" s="6" t="s">
        <v>332</v>
      </c>
      <c r="C59" s="89">
        <v>0</v>
      </c>
      <c r="D59" s="89">
        <v>0</v>
      </c>
      <c r="E59" s="89">
        <v>0</v>
      </c>
      <c r="F59" s="89">
        <f t="shared" si="5"/>
        <v>0</v>
      </c>
      <c r="G59" s="89">
        <v>0</v>
      </c>
      <c r="H59" s="89">
        <v>0</v>
      </c>
      <c r="I59" s="89">
        <v>0</v>
      </c>
      <c r="J59" s="89">
        <f t="shared" si="1"/>
        <v>0</v>
      </c>
      <c r="K59" s="89">
        <v>0</v>
      </c>
      <c r="L59" s="89">
        <v>0</v>
      </c>
      <c r="M59" s="89">
        <v>0</v>
      </c>
      <c r="N59" s="89">
        <f t="shared" si="2"/>
        <v>0</v>
      </c>
      <c r="O59" s="89">
        <v>0</v>
      </c>
      <c r="P59" s="89">
        <v>0</v>
      </c>
      <c r="Q59" s="89">
        <v>0</v>
      </c>
      <c r="R59" s="89">
        <f t="shared" si="9"/>
        <v>0</v>
      </c>
      <c r="S59" s="89">
        <v>0</v>
      </c>
      <c r="T59" s="89">
        <v>0</v>
      </c>
      <c r="U59" s="89">
        <v>0</v>
      </c>
      <c r="V59" s="89">
        <f t="shared" si="10"/>
        <v>0</v>
      </c>
    </row>
    <row r="60" spans="1:22" ht="15" customHeight="1">
      <c r="A60" s="13" t="s">
        <v>503</v>
      </c>
      <c r="B60" s="6" t="s">
        <v>333</v>
      </c>
      <c r="C60" s="89">
        <v>0</v>
      </c>
      <c r="D60" s="89">
        <v>0</v>
      </c>
      <c r="E60" s="89">
        <v>0</v>
      </c>
      <c r="F60" s="89">
        <f t="shared" si="5"/>
        <v>0</v>
      </c>
      <c r="G60" s="89">
        <v>0</v>
      </c>
      <c r="H60" s="89">
        <v>0</v>
      </c>
      <c r="I60" s="89">
        <v>0</v>
      </c>
      <c r="J60" s="89">
        <f t="shared" si="1"/>
        <v>0</v>
      </c>
      <c r="K60" s="89">
        <v>0</v>
      </c>
      <c r="L60" s="89">
        <v>0</v>
      </c>
      <c r="M60" s="89">
        <v>0</v>
      </c>
      <c r="N60" s="89">
        <f t="shared" si="2"/>
        <v>0</v>
      </c>
      <c r="O60" s="89">
        <v>0</v>
      </c>
      <c r="P60" s="89">
        <v>0</v>
      </c>
      <c r="Q60" s="89">
        <v>0</v>
      </c>
      <c r="R60" s="89">
        <f t="shared" si="9"/>
        <v>0</v>
      </c>
      <c r="S60" s="89">
        <v>0</v>
      </c>
      <c r="T60" s="89">
        <v>0</v>
      </c>
      <c r="U60" s="89">
        <v>0</v>
      </c>
      <c r="V60" s="89">
        <f t="shared" si="10"/>
        <v>0</v>
      </c>
    </row>
    <row r="61" spans="1:22" ht="15" customHeight="1">
      <c r="A61" s="13" t="s">
        <v>334</v>
      </c>
      <c r="B61" s="6" t="s">
        <v>335</v>
      </c>
      <c r="C61" s="89">
        <v>0</v>
      </c>
      <c r="D61" s="89">
        <v>0</v>
      </c>
      <c r="E61" s="89">
        <v>0</v>
      </c>
      <c r="F61" s="89">
        <f t="shared" si="5"/>
        <v>0</v>
      </c>
      <c r="G61" s="89">
        <v>0</v>
      </c>
      <c r="H61" s="89">
        <v>0</v>
      </c>
      <c r="I61" s="89">
        <v>0</v>
      </c>
      <c r="J61" s="89">
        <f t="shared" si="1"/>
        <v>0</v>
      </c>
      <c r="K61" s="89">
        <v>0</v>
      </c>
      <c r="L61" s="89">
        <v>0</v>
      </c>
      <c r="M61" s="89">
        <v>0</v>
      </c>
      <c r="N61" s="89">
        <f t="shared" si="2"/>
        <v>0</v>
      </c>
      <c r="O61" s="89">
        <v>0</v>
      </c>
      <c r="P61" s="89">
        <v>0</v>
      </c>
      <c r="Q61" s="89">
        <v>0</v>
      </c>
      <c r="R61" s="89">
        <f t="shared" si="9"/>
        <v>0</v>
      </c>
      <c r="S61" s="89">
        <v>0</v>
      </c>
      <c r="T61" s="89">
        <v>0</v>
      </c>
      <c r="U61" s="89">
        <v>0</v>
      </c>
      <c r="V61" s="89">
        <f t="shared" si="10"/>
        <v>0</v>
      </c>
    </row>
    <row r="62" spans="1:22" s="92" customFormat="1" ht="15" customHeight="1">
      <c r="A62" s="36" t="s">
        <v>524</v>
      </c>
      <c r="B62" s="46" t="s">
        <v>336</v>
      </c>
      <c r="C62" s="93">
        <f>SUM(C57:C61)</f>
        <v>0</v>
      </c>
      <c r="D62" s="93">
        <f>SUM(D57:D61)</f>
        <v>0</v>
      </c>
      <c r="E62" s="93">
        <f>SUM(E57:E61)</f>
        <v>0</v>
      </c>
      <c r="F62" s="93">
        <f t="shared" si="5"/>
        <v>0</v>
      </c>
      <c r="G62" s="93">
        <f>SUM(G57:G61)</f>
        <v>0</v>
      </c>
      <c r="H62" s="93">
        <f>SUM(H57:H61)</f>
        <v>0</v>
      </c>
      <c r="I62" s="93">
        <f>SUM(I57:I61)</f>
        <v>0</v>
      </c>
      <c r="J62" s="93">
        <f t="shared" si="1"/>
        <v>0</v>
      </c>
      <c r="K62" s="93">
        <f>SUM(K57:K61)</f>
        <v>0</v>
      </c>
      <c r="L62" s="93">
        <f>SUM(L57:L61)</f>
        <v>0</v>
      </c>
      <c r="M62" s="93">
        <f>SUM(M57:M61)</f>
        <v>0</v>
      </c>
      <c r="N62" s="93">
        <f t="shared" si="2"/>
        <v>0</v>
      </c>
      <c r="O62" s="93">
        <f>SUM(O57:O61)</f>
        <v>0</v>
      </c>
      <c r="P62" s="93">
        <f>SUM(P57:P61)</f>
        <v>0</v>
      </c>
      <c r="Q62" s="93">
        <f>SUM(Q57:Q61)</f>
        <v>0</v>
      </c>
      <c r="R62" s="93">
        <f t="shared" si="9"/>
        <v>0</v>
      </c>
      <c r="S62" s="93">
        <f>SUM(S57:S61)</f>
        <v>0</v>
      </c>
      <c r="T62" s="93">
        <f>SUM(T57:T61)</f>
        <v>0</v>
      </c>
      <c r="U62" s="93">
        <f>SUM(U57:U61)</f>
        <v>0</v>
      </c>
      <c r="V62" s="93">
        <f t="shared" si="10"/>
        <v>0</v>
      </c>
    </row>
    <row r="63" spans="1:22" ht="15" customHeight="1">
      <c r="A63" s="13" t="s">
        <v>342</v>
      </c>
      <c r="B63" s="6" t="s">
        <v>343</v>
      </c>
      <c r="C63" s="89">
        <v>0</v>
      </c>
      <c r="D63" s="89">
        <v>0</v>
      </c>
      <c r="E63" s="89">
        <v>0</v>
      </c>
      <c r="F63" s="89">
        <f t="shared" si="5"/>
        <v>0</v>
      </c>
      <c r="G63" s="89">
        <v>0</v>
      </c>
      <c r="H63" s="89">
        <v>0</v>
      </c>
      <c r="I63" s="89">
        <v>0</v>
      </c>
      <c r="J63" s="89">
        <f t="shared" si="1"/>
        <v>0</v>
      </c>
      <c r="K63" s="89">
        <v>0</v>
      </c>
      <c r="L63" s="89">
        <v>0</v>
      </c>
      <c r="M63" s="89">
        <v>0</v>
      </c>
      <c r="N63" s="89">
        <f t="shared" si="2"/>
        <v>0</v>
      </c>
      <c r="O63" s="89">
        <v>0</v>
      </c>
      <c r="P63" s="89">
        <v>0</v>
      </c>
      <c r="Q63" s="89">
        <v>0</v>
      </c>
      <c r="R63" s="89">
        <f t="shared" si="9"/>
        <v>0</v>
      </c>
      <c r="S63" s="89">
        <v>0</v>
      </c>
      <c r="T63" s="89">
        <v>0</v>
      </c>
      <c r="U63" s="89">
        <v>0</v>
      </c>
      <c r="V63" s="89">
        <f t="shared" si="10"/>
        <v>0</v>
      </c>
    </row>
    <row r="64" spans="1:22" ht="15" customHeight="1">
      <c r="A64" s="5" t="s">
        <v>506</v>
      </c>
      <c r="B64" s="6" t="s">
        <v>344</v>
      </c>
      <c r="C64" s="89">
        <v>0</v>
      </c>
      <c r="D64" s="89">
        <v>0</v>
      </c>
      <c r="E64" s="89">
        <v>0</v>
      </c>
      <c r="F64" s="89">
        <f t="shared" si="5"/>
        <v>0</v>
      </c>
      <c r="G64" s="89">
        <v>0</v>
      </c>
      <c r="H64" s="89">
        <v>0</v>
      </c>
      <c r="I64" s="89">
        <v>0</v>
      </c>
      <c r="J64" s="89">
        <f t="shared" si="1"/>
        <v>0</v>
      </c>
      <c r="K64" s="89">
        <v>0</v>
      </c>
      <c r="L64" s="89">
        <v>0</v>
      </c>
      <c r="M64" s="89">
        <v>0</v>
      </c>
      <c r="N64" s="89">
        <f t="shared" si="2"/>
        <v>0</v>
      </c>
      <c r="O64" s="89">
        <v>0</v>
      </c>
      <c r="P64" s="89">
        <v>0</v>
      </c>
      <c r="Q64" s="89">
        <v>0</v>
      </c>
      <c r="R64" s="89">
        <f t="shared" si="9"/>
        <v>0</v>
      </c>
      <c r="S64" s="89">
        <v>0</v>
      </c>
      <c r="T64" s="89">
        <v>0</v>
      </c>
      <c r="U64" s="89">
        <v>0</v>
      </c>
      <c r="V64" s="89">
        <f t="shared" si="10"/>
        <v>0</v>
      </c>
    </row>
    <row r="65" spans="1:22" ht="15" customHeight="1">
      <c r="A65" s="13" t="s">
        <v>507</v>
      </c>
      <c r="B65" s="6" t="s">
        <v>345</v>
      </c>
      <c r="C65" s="89">
        <v>0</v>
      </c>
      <c r="D65" s="89">
        <v>0</v>
      </c>
      <c r="E65" s="89">
        <v>0</v>
      </c>
      <c r="F65" s="89">
        <f t="shared" si="5"/>
        <v>0</v>
      </c>
      <c r="G65" s="89">
        <v>0</v>
      </c>
      <c r="H65" s="89">
        <v>0</v>
      </c>
      <c r="I65" s="89">
        <v>0</v>
      </c>
      <c r="J65" s="89">
        <f t="shared" si="1"/>
        <v>0</v>
      </c>
      <c r="K65" s="89">
        <v>0</v>
      </c>
      <c r="L65" s="89">
        <v>0</v>
      </c>
      <c r="M65" s="89">
        <v>0</v>
      </c>
      <c r="N65" s="89">
        <f t="shared" si="2"/>
        <v>0</v>
      </c>
      <c r="O65" s="89">
        <v>0</v>
      </c>
      <c r="P65" s="89">
        <v>0</v>
      </c>
      <c r="Q65" s="89">
        <v>0</v>
      </c>
      <c r="R65" s="89">
        <f t="shared" si="9"/>
        <v>0</v>
      </c>
      <c r="S65" s="89">
        <v>0</v>
      </c>
      <c r="T65" s="89">
        <v>0</v>
      </c>
      <c r="U65" s="89">
        <v>0</v>
      </c>
      <c r="V65" s="89">
        <f t="shared" si="10"/>
        <v>0</v>
      </c>
    </row>
    <row r="66" spans="1:22" s="92" customFormat="1" ht="15" customHeight="1">
      <c r="A66" s="36" t="s">
        <v>527</v>
      </c>
      <c r="B66" s="46" t="s">
        <v>346</v>
      </c>
      <c r="C66" s="93">
        <f>SUM(C63:C65)</f>
        <v>0</v>
      </c>
      <c r="D66" s="93">
        <f>SUM(D63:D65)</f>
        <v>0</v>
      </c>
      <c r="E66" s="93">
        <f>SUM(E63:E65)</f>
        <v>0</v>
      </c>
      <c r="F66" s="93">
        <f t="shared" si="5"/>
        <v>0</v>
      </c>
      <c r="G66" s="93">
        <f>SUM(G63:G65)</f>
        <v>0</v>
      </c>
      <c r="H66" s="93">
        <f>SUM(H63:H65)</f>
        <v>0</v>
      </c>
      <c r="I66" s="93">
        <f>SUM(I63:I65)</f>
        <v>0</v>
      </c>
      <c r="J66" s="93">
        <f t="shared" si="1"/>
        <v>0</v>
      </c>
      <c r="K66" s="93">
        <f>SUM(K63:K65)</f>
        <v>0</v>
      </c>
      <c r="L66" s="93">
        <f>SUM(L63:L65)</f>
        <v>0</v>
      </c>
      <c r="M66" s="93">
        <f>SUM(M63:M65)</f>
        <v>0</v>
      </c>
      <c r="N66" s="93">
        <f t="shared" si="2"/>
        <v>0</v>
      </c>
      <c r="O66" s="93">
        <f>SUM(O63:O65)</f>
        <v>0</v>
      </c>
      <c r="P66" s="93">
        <f>SUM(P63:P65)</f>
        <v>0</v>
      </c>
      <c r="Q66" s="93">
        <f>SUM(Q63:Q65)</f>
        <v>0</v>
      </c>
      <c r="R66" s="93">
        <f t="shared" si="9"/>
        <v>0</v>
      </c>
      <c r="S66" s="93">
        <f>SUM(S63:S65)</f>
        <v>0</v>
      </c>
      <c r="T66" s="93">
        <f>SUM(T63:T65)</f>
        <v>0</v>
      </c>
      <c r="U66" s="93">
        <f>SUM(U63:U65)</f>
        <v>0</v>
      </c>
      <c r="V66" s="93">
        <f t="shared" si="10"/>
        <v>0</v>
      </c>
    </row>
    <row r="67" spans="1:22" s="92" customFormat="1" ht="15" customHeight="1">
      <c r="A67" s="163" t="s">
        <v>43</v>
      </c>
      <c r="B67" s="167"/>
      <c r="C67" s="168">
        <f>C56+C62+C66</f>
        <v>0</v>
      </c>
      <c r="D67" s="168">
        <f t="shared" ref="D67:N67" si="11">D56+D62+D66</f>
        <v>0</v>
      </c>
      <c r="E67" s="168">
        <f t="shared" si="11"/>
        <v>0</v>
      </c>
      <c r="F67" s="168">
        <f t="shared" si="11"/>
        <v>0</v>
      </c>
      <c r="G67" s="168">
        <f t="shared" si="11"/>
        <v>0</v>
      </c>
      <c r="H67" s="168">
        <f t="shared" si="11"/>
        <v>0</v>
      </c>
      <c r="I67" s="168">
        <f t="shared" si="11"/>
        <v>0</v>
      </c>
      <c r="J67" s="168">
        <f t="shared" si="11"/>
        <v>0</v>
      </c>
      <c r="K67" s="168">
        <f t="shared" si="11"/>
        <v>0</v>
      </c>
      <c r="L67" s="168">
        <f t="shared" si="11"/>
        <v>0</v>
      </c>
      <c r="M67" s="168">
        <f t="shared" si="11"/>
        <v>0</v>
      </c>
      <c r="N67" s="168">
        <f t="shared" si="11"/>
        <v>0</v>
      </c>
      <c r="O67" s="168">
        <f t="shared" ref="O67:R67" si="12">O56+O62+O66</f>
        <v>0</v>
      </c>
      <c r="P67" s="168">
        <f t="shared" si="12"/>
        <v>0</v>
      </c>
      <c r="Q67" s="168">
        <f t="shared" si="12"/>
        <v>0</v>
      </c>
      <c r="R67" s="168">
        <f t="shared" si="12"/>
        <v>0</v>
      </c>
      <c r="S67" s="168">
        <f t="shared" ref="S67:V67" si="13">S56+S62+S66</f>
        <v>0</v>
      </c>
      <c r="T67" s="168">
        <f t="shared" si="13"/>
        <v>0</v>
      </c>
      <c r="U67" s="168">
        <f t="shared" si="13"/>
        <v>0</v>
      </c>
      <c r="V67" s="168">
        <f t="shared" si="13"/>
        <v>0</v>
      </c>
    </row>
    <row r="68" spans="1:22" s="92" customFormat="1" ht="15.75">
      <c r="A68" s="171" t="s">
        <v>526</v>
      </c>
      <c r="B68" s="152" t="s">
        <v>347</v>
      </c>
      <c r="C68" s="156">
        <f>C20+C34+C45+C49+C56+C62+C66</f>
        <v>0</v>
      </c>
      <c r="D68" s="156">
        <f>D20+D34+D45+D49+D56+D62+D66</f>
        <v>0</v>
      </c>
      <c r="E68" s="156">
        <f>E20+E34+E45+E49+E56+E62+E66</f>
        <v>0</v>
      </c>
      <c r="F68" s="156">
        <f t="shared" si="5"/>
        <v>0</v>
      </c>
      <c r="G68" s="156">
        <f>G20+G34+G45+G49+G56+G62+G66</f>
        <v>0</v>
      </c>
      <c r="H68" s="156">
        <f>H20+H34+H45+H49+H56+H62+H66</f>
        <v>0</v>
      </c>
      <c r="I68" s="156">
        <f>I20+I34+I45+I49+I56+I62+I66</f>
        <v>0</v>
      </c>
      <c r="J68" s="156">
        <f t="shared" si="1"/>
        <v>0</v>
      </c>
      <c r="K68" s="156">
        <f>K20+K34+K45+K49+K56+K62+K66</f>
        <v>0</v>
      </c>
      <c r="L68" s="156">
        <f>L20+L34+L45+L49+L56+L62+L66</f>
        <v>0</v>
      </c>
      <c r="M68" s="156">
        <f>M20+M34+M45+M49+M56+M62+M66</f>
        <v>0</v>
      </c>
      <c r="N68" s="156">
        <f t="shared" si="2"/>
        <v>0</v>
      </c>
      <c r="O68" s="156">
        <f>O20+O34+O45+O49+O56+O62+O66</f>
        <v>0</v>
      </c>
      <c r="P68" s="156">
        <f>P20+P34+P45+P49+P56+P62+P66</f>
        <v>0</v>
      </c>
      <c r="Q68" s="156">
        <f>Q20+Q34+Q45+Q49+Q56+Q62+Q66</f>
        <v>0</v>
      </c>
      <c r="R68" s="156">
        <f t="shared" ref="R68" si="14">SUM(O68:Q68)</f>
        <v>0</v>
      </c>
      <c r="S68" s="156">
        <f>S20+S34+S45+S49+S56+S62+S66</f>
        <v>0</v>
      </c>
      <c r="T68" s="156">
        <f>T20+T34+T45+T49+T56+T62+T66</f>
        <v>0</v>
      </c>
      <c r="U68" s="156">
        <f>U20+U34+U45+U49+U56+U62+U66</f>
        <v>0</v>
      </c>
      <c r="V68" s="156">
        <f t="shared" ref="V68" si="15">SUM(S68:U68)</f>
        <v>0</v>
      </c>
    </row>
    <row r="69" spans="1:22" s="92" customFormat="1" ht="15.75">
      <c r="A69" s="191" t="s">
        <v>44</v>
      </c>
      <c r="B69" s="192"/>
      <c r="C69" s="193">
        <f>C50-'3. melléklet'!C76</f>
        <v>-17804227</v>
      </c>
      <c r="D69" s="193">
        <f>D50-'3. melléklet'!D76</f>
        <v>0</v>
      </c>
      <c r="E69" s="193">
        <f>E50-'3. melléklet'!E76</f>
        <v>0</v>
      </c>
      <c r="F69" s="193">
        <f>F50-'3. melléklet'!F76</f>
        <v>-17804227</v>
      </c>
      <c r="G69" s="193">
        <f>G50-'3. melléklet'!G76</f>
        <v>-17807227</v>
      </c>
      <c r="H69" s="193">
        <f>H50-'3. melléklet'!H76</f>
        <v>0</v>
      </c>
      <c r="I69" s="193">
        <f>I50-'3. melléklet'!I76</f>
        <v>0</v>
      </c>
      <c r="J69" s="193">
        <f>J50-'3. melléklet'!J76</f>
        <v>-17807227</v>
      </c>
      <c r="K69" s="193">
        <f>K50-'3. melléklet'!K76</f>
        <v>-15927641</v>
      </c>
      <c r="L69" s="193">
        <f>L50-'3. melléklet'!L76</f>
        <v>0</v>
      </c>
      <c r="M69" s="193">
        <f>M50-'3. melléklet'!M76</f>
        <v>0</v>
      </c>
      <c r="N69" s="193">
        <f>N50-'3. melléklet'!N76</f>
        <v>-15927641</v>
      </c>
      <c r="O69" s="193">
        <f>O50-'3. melléklet'!O76</f>
        <v>-15927641</v>
      </c>
      <c r="P69" s="193">
        <f>P50-'3. melléklet'!P76</f>
        <v>0</v>
      </c>
      <c r="Q69" s="193">
        <f>Q50-'3. melléklet'!Q76</f>
        <v>0</v>
      </c>
      <c r="R69" s="193">
        <f>R50-'3. melléklet'!R76</f>
        <v>-15927641</v>
      </c>
      <c r="S69" s="193">
        <f>S50-'3. melléklet'!S76</f>
        <v>-15927641</v>
      </c>
      <c r="T69" s="193">
        <f>T50-'3. melléklet'!T76</f>
        <v>0</v>
      </c>
      <c r="U69" s="193">
        <f>U50-'3. melléklet'!U76</f>
        <v>0</v>
      </c>
      <c r="V69" s="193">
        <f>V50-'3. melléklet'!V76</f>
        <v>-15927641</v>
      </c>
    </row>
    <row r="70" spans="1:22" s="92" customFormat="1" ht="15.75">
      <c r="A70" s="191" t="s">
        <v>45</v>
      </c>
      <c r="B70" s="192"/>
      <c r="C70" s="193">
        <f>C67-'3. melléklet'!C100</f>
        <v>0</v>
      </c>
      <c r="D70" s="193">
        <f>D67-'3. melléklet'!D100</f>
        <v>0</v>
      </c>
      <c r="E70" s="193">
        <f>E67-'3. melléklet'!E100</f>
        <v>0</v>
      </c>
      <c r="F70" s="193">
        <f>F67-'3. melléklet'!F100</f>
        <v>0</v>
      </c>
      <c r="G70" s="193">
        <f>G67-'3. melléklet'!G100</f>
        <v>0</v>
      </c>
      <c r="H70" s="193">
        <f>H67-'3. melléklet'!H100</f>
        <v>0</v>
      </c>
      <c r="I70" s="193">
        <f>I67-'3. melléklet'!I100</f>
        <v>0</v>
      </c>
      <c r="J70" s="193">
        <f>J67-'3. melléklet'!J100</f>
        <v>0</v>
      </c>
      <c r="K70" s="193">
        <f>K67-'3. melléklet'!K100</f>
        <v>-65000</v>
      </c>
      <c r="L70" s="193">
        <f>L67-'3. melléklet'!L100</f>
        <v>0</v>
      </c>
      <c r="M70" s="193">
        <f>M67-'3. melléklet'!M100</f>
        <v>0</v>
      </c>
      <c r="N70" s="193">
        <f>N67-'3. melléklet'!N100</f>
        <v>-65000</v>
      </c>
      <c r="O70" s="193">
        <f>O67-'3. melléklet'!O100</f>
        <v>-65000</v>
      </c>
      <c r="P70" s="193">
        <f>P67-'3. melléklet'!P100</f>
        <v>0</v>
      </c>
      <c r="Q70" s="193">
        <f>Q67-'3. melléklet'!Q100</f>
        <v>0</v>
      </c>
      <c r="R70" s="193">
        <f>R67-'3. melléklet'!R100</f>
        <v>-65000</v>
      </c>
      <c r="S70" s="193">
        <f>S67-'3. melléklet'!S100</f>
        <v>-65000</v>
      </c>
      <c r="T70" s="193">
        <f>T67-'3. melléklet'!T100</f>
        <v>0</v>
      </c>
      <c r="U70" s="193">
        <f>U67-'3. melléklet'!U100</f>
        <v>0</v>
      </c>
      <c r="V70" s="193">
        <f>V67-'3. melléklet'!V100</f>
        <v>-65000</v>
      </c>
    </row>
    <row r="71" spans="1:22">
      <c r="A71" s="34" t="s">
        <v>508</v>
      </c>
      <c r="B71" s="5" t="s">
        <v>348</v>
      </c>
      <c r="C71" s="89">
        <v>0</v>
      </c>
      <c r="D71" s="89">
        <v>0</v>
      </c>
      <c r="E71" s="89">
        <v>0</v>
      </c>
      <c r="F71" s="89">
        <f t="shared" si="5"/>
        <v>0</v>
      </c>
      <c r="G71" s="89">
        <v>0</v>
      </c>
      <c r="H71" s="89">
        <v>0</v>
      </c>
      <c r="I71" s="89">
        <v>0</v>
      </c>
      <c r="J71" s="89">
        <f t="shared" si="1"/>
        <v>0</v>
      </c>
      <c r="K71" s="89">
        <v>0</v>
      </c>
      <c r="L71" s="89">
        <v>0</v>
      </c>
      <c r="M71" s="89">
        <v>0</v>
      </c>
      <c r="N71" s="89">
        <f t="shared" si="2"/>
        <v>0</v>
      </c>
      <c r="O71" s="89">
        <v>0</v>
      </c>
      <c r="P71" s="89">
        <v>0</v>
      </c>
      <c r="Q71" s="89">
        <v>0</v>
      </c>
      <c r="R71" s="89">
        <f t="shared" ref="R71:R98" si="16">SUM(O71:Q71)</f>
        <v>0</v>
      </c>
      <c r="S71" s="89">
        <v>0</v>
      </c>
      <c r="T71" s="89">
        <v>0</v>
      </c>
      <c r="U71" s="89">
        <v>0</v>
      </c>
      <c r="V71" s="89">
        <f t="shared" ref="V71:V98" si="17">SUM(S71:U71)</f>
        <v>0</v>
      </c>
    </row>
    <row r="72" spans="1:22">
      <c r="A72" s="13" t="s">
        <v>349</v>
      </c>
      <c r="B72" s="5" t="s">
        <v>350</v>
      </c>
      <c r="C72" s="89">
        <v>0</v>
      </c>
      <c r="D72" s="89">
        <v>0</v>
      </c>
      <c r="E72" s="89">
        <v>0</v>
      </c>
      <c r="F72" s="89">
        <f t="shared" ref="F72:F98" si="18">SUM(C72:E72)</f>
        <v>0</v>
      </c>
      <c r="G72" s="89">
        <v>0</v>
      </c>
      <c r="H72" s="89">
        <v>0</v>
      </c>
      <c r="I72" s="89">
        <v>0</v>
      </c>
      <c r="J72" s="89">
        <f t="shared" ref="J72:J98" si="19">SUM(G72:I72)</f>
        <v>0</v>
      </c>
      <c r="K72" s="89">
        <v>0</v>
      </c>
      <c r="L72" s="89">
        <v>0</v>
      </c>
      <c r="M72" s="89">
        <v>0</v>
      </c>
      <c r="N72" s="89">
        <f t="shared" ref="N72:N98" si="20">SUM(K72:M72)</f>
        <v>0</v>
      </c>
      <c r="O72" s="89">
        <v>0</v>
      </c>
      <c r="P72" s="89">
        <v>0</v>
      </c>
      <c r="Q72" s="89">
        <v>0</v>
      </c>
      <c r="R72" s="89">
        <f t="shared" si="16"/>
        <v>0</v>
      </c>
      <c r="S72" s="89">
        <v>0</v>
      </c>
      <c r="T72" s="89">
        <v>0</v>
      </c>
      <c r="U72" s="89">
        <v>0</v>
      </c>
      <c r="V72" s="89">
        <f t="shared" si="17"/>
        <v>0</v>
      </c>
    </row>
    <row r="73" spans="1:22">
      <c r="A73" s="34" t="s">
        <v>509</v>
      </c>
      <c r="B73" s="5" t="s">
        <v>351</v>
      </c>
      <c r="C73" s="89">
        <v>0</v>
      </c>
      <c r="D73" s="89">
        <v>0</v>
      </c>
      <c r="E73" s="89">
        <v>0</v>
      </c>
      <c r="F73" s="89">
        <f t="shared" si="18"/>
        <v>0</v>
      </c>
      <c r="G73" s="89">
        <v>0</v>
      </c>
      <c r="H73" s="89">
        <v>0</v>
      </c>
      <c r="I73" s="89">
        <v>0</v>
      </c>
      <c r="J73" s="89">
        <f t="shared" si="19"/>
        <v>0</v>
      </c>
      <c r="K73" s="89">
        <v>0</v>
      </c>
      <c r="L73" s="89">
        <v>0</v>
      </c>
      <c r="M73" s="89">
        <v>0</v>
      </c>
      <c r="N73" s="89">
        <f t="shared" si="20"/>
        <v>0</v>
      </c>
      <c r="O73" s="89">
        <v>0</v>
      </c>
      <c r="P73" s="89">
        <v>0</v>
      </c>
      <c r="Q73" s="89">
        <v>0</v>
      </c>
      <c r="R73" s="89">
        <f t="shared" si="16"/>
        <v>0</v>
      </c>
      <c r="S73" s="89">
        <v>0</v>
      </c>
      <c r="T73" s="89">
        <v>0</v>
      </c>
      <c r="U73" s="89">
        <v>0</v>
      </c>
      <c r="V73" s="89">
        <f t="shared" si="17"/>
        <v>0</v>
      </c>
    </row>
    <row r="74" spans="1:22" s="92" customFormat="1">
      <c r="A74" s="15" t="s">
        <v>528</v>
      </c>
      <c r="B74" s="7" t="s">
        <v>352</v>
      </c>
      <c r="C74" s="93">
        <f>SUM(C71:C73)</f>
        <v>0</v>
      </c>
      <c r="D74" s="93">
        <f>SUM(D71:D73)</f>
        <v>0</v>
      </c>
      <c r="E74" s="93">
        <f>SUM(E71:E73)</f>
        <v>0</v>
      </c>
      <c r="F74" s="93">
        <f t="shared" si="18"/>
        <v>0</v>
      </c>
      <c r="G74" s="93">
        <f>SUM(G71:G73)</f>
        <v>0</v>
      </c>
      <c r="H74" s="93">
        <f>SUM(H71:H73)</f>
        <v>0</v>
      </c>
      <c r="I74" s="93">
        <f>SUM(I71:I73)</f>
        <v>0</v>
      </c>
      <c r="J74" s="93">
        <f t="shared" si="19"/>
        <v>0</v>
      </c>
      <c r="K74" s="93">
        <f>SUM(K71:K73)</f>
        <v>0</v>
      </c>
      <c r="L74" s="93">
        <f>SUM(L71:L73)</f>
        <v>0</v>
      </c>
      <c r="M74" s="93">
        <f>SUM(M71:M73)</f>
        <v>0</v>
      </c>
      <c r="N74" s="93">
        <f t="shared" si="20"/>
        <v>0</v>
      </c>
      <c r="O74" s="93">
        <f>SUM(O71:O73)</f>
        <v>0</v>
      </c>
      <c r="P74" s="93">
        <f>SUM(P71:P73)</f>
        <v>0</v>
      </c>
      <c r="Q74" s="93">
        <f>SUM(Q71:Q73)</f>
        <v>0</v>
      </c>
      <c r="R74" s="93">
        <f t="shared" si="16"/>
        <v>0</v>
      </c>
      <c r="S74" s="93">
        <f>SUM(S71:S73)</f>
        <v>0</v>
      </c>
      <c r="T74" s="93">
        <f>SUM(T71:T73)</f>
        <v>0</v>
      </c>
      <c r="U74" s="93">
        <f>SUM(U71:U73)</f>
        <v>0</v>
      </c>
      <c r="V74" s="93">
        <f t="shared" si="17"/>
        <v>0</v>
      </c>
    </row>
    <row r="75" spans="1:22">
      <c r="A75" s="13" t="s">
        <v>510</v>
      </c>
      <c r="B75" s="5" t="s">
        <v>353</v>
      </c>
      <c r="C75" s="89">
        <v>0</v>
      </c>
      <c r="D75" s="89">
        <v>0</v>
      </c>
      <c r="E75" s="89">
        <v>0</v>
      </c>
      <c r="F75" s="89">
        <f t="shared" si="18"/>
        <v>0</v>
      </c>
      <c r="G75" s="89">
        <v>0</v>
      </c>
      <c r="H75" s="89">
        <v>0</v>
      </c>
      <c r="I75" s="89">
        <v>0</v>
      </c>
      <c r="J75" s="89">
        <f t="shared" si="19"/>
        <v>0</v>
      </c>
      <c r="K75" s="89">
        <v>0</v>
      </c>
      <c r="L75" s="89">
        <v>0</v>
      </c>
      <c r="M75" s="89">
        <v>0</v>
      </c>
      <c r="N75" s="89">
        <f t="shared" si="20"/>
        <v>0</v>
      </c>
      <c r="O75" s="89">
        <v>0</v>
      </c>
      <c r="P75" s="89">
        <v>0</v>
      </c>
      <c r="Q75" s="89">
        <v>0</v>
      </c>
      <c r="R75" s="89">
        <f t="shared" si="16"/>
        <v>0</v>
      </c>
      <c r="S75" s="89">
        <v>0</v>
      </c>
      <c r="T75" s="89">
        <v>0</v>
      </c>
      <c r="U75" s="89">
        <v>0</v>
      </c>
      <c r="V75" s="89">
        <f t="shared" si="17"/>
        <v>0</v>
      </c>
    </row>
    <row r="76" spans="1:22">
      <c r="A76" s="34" t="s">
        <v>354</v>
      </c>
      <c r="B76" s="5" t="s">
        <v>355</v>
      </c>
      <c r="C76" s="89">
        <v>0</v>
      </c>
      <c r="D76" s="89">
        <v>0</v>
      </c>
      <c r="E76" s="89">
        <v>0</v>
      </c>
      <c r="F76" s="89">
        <f t="shared" si="18"/>
        <v>0</v>
      </c>
      <c r="G76" s="89">
        <v>0</v>
      </c>
      <c r="H76" s="89">
        <v>0</v>
      </c>
      <c r="I76" s="89">
        <v>0</v>
      </c>
      <c r="J76" s="89">
        <f t="shared" si="19"/>
        <v>0</v>
      </c>
      <c r="K76" s="89">
        <v>0</v>
      </c>
      <c r="L76" s="89">
        <v>0</v>
      </c>
      <c r="M76" s="89">
        <v>0</v>
      </c>
      <c r="N76" s="89">
        <f t="shared" si="20"/>
        <v>0</v>
      </c>
      <c r="O76" s="89">
        <v>0</v>
      </c>
      <c r="P76" s="89">
        <v>0</v>
      </c>
      <c r="Q76" s="89">
        <v>0</v>
      </c>
      <c r="R76" s="89">
        <f t="shared" si="16"/>
        <v>0</v>
      </c>
      <c r="S76" s="89">
        <v>0</v>
      </c>
      <c r="T76" s="89">
        <v>0</v>
      </c>
      <c r="U76" s="89">
        <v>0</v>
      </c>
      <c r="V76" s="89">
        <f t="shared" si="17"/>
        <v>0</v>
      </c>
    </row>
    <row r="77" spans="1:22">
      <c r="A77" s="13" t="s">
        <v>511</v>
      </c>
      <c r="B77" s="5" t="s">
        <v>356</v>
      </c>
      <c r="C77" s="89">
        <v>0</v>
      </c>
      <c r="D77" s="89">
        <v>0</v>
      </c>
      <c r="E77" s="89">
        <v>0</v>
      </c>
      <c r="F77" s="89">
        <f t="shared" si="18"/>
        <v>0</v>
      </c>
      <c r="G77" s="89">
        <v>0</v>
      </c>
      <c r="H77" s="89">
        <v>0</v>
      </c>
      <c r="I77" s="89">
        <v>0</v>
      </c>
      <c r="J77" s="89">
        <f t="shared" si="19"/>
        <v>0</v>
      </c>
      <c r="K77" s="89">
        <v>0</v>
      </c>
      <c r="L77" s="89">
        <v>0</v>
      </c>
      <c r="M77" s="89">
        <v>0</v>
      </c>
      <c r="N77" s="89">
        <f t="shared" si="20"/>
        <v>0</v>
      </c>
      <c r="O77" s="89">
        <v>0</v>
      </c>
      <c r="P77" s="89">
        <v>0</v>
      </c>
      <c r="Q77" s="89">
        <v>0</v>
      </c>
      <c r="R77" s="89">
        <f t="shared" si="16"/>
        <v>0</v>
      </c>
      <c r="S77" s="89">
        <v>0</v>
      </c>
      <c r="T77" s="89">
        <v>0</v>
      </c>
      <c r="U77" s="89">
        <v>0</v>
      </c>
      <c r="V77" s="89">
        <f t="shared" si="17"/>
        <v>0</v>
      </c>
    </row>
    <row r="78" spans="1:22">
      <c r="A78" s="34" t="s">
        <v>357</v>
      </c>
      <c r="B78" s="5" t="s">
        <v>358</v>
      </c>
      <c r="C78" s="89">
        <v>0</v>
      </c>
      <c r="D78" s="89">
        <v>0</v>
      </c>
      <c r="E78" s="89">
        <v>0</v>
      </c>
      <c r="F78" s="89">
        <f t="shared" si="18"/>
        <v>0</v>
      </c>
      <c r="G78" s="89">
        <v>0</v>
      </c>
      <c r="H78" s="89">
        <v>0</v>
      </c>
      <c r="I78" s="89">
        <v>0</v>
      </c>
      <c r="J78" s="89">
        <f t="shared" si="19"/>
        <v>0</v>
      </c>
      <c r="K78" s="89">
        <v>0</v>
      </c>
      <c r="L78" s="89">
        <v>0</v>
      </c>
      <c r="M78" s="89">
        <v>0</v>
      </c>
      <c r="N78" s="89">
        <f t="shared" si="20"/>
        <v>0</v>
      </c>
      <c r="O78" s="89">
        <v>0</v>
      </c>
      <c r="P78" s="89">
        <v>0</v>
      </c>
      <c r="Q78" s="89">
        <v>0</v>
      </c>
      <c r="R78" s="89">
        <f t="shared" si="16"/>
        <v>0</v>
      </c>
      <c r="S78" s="89">
        <v>0</v>
      </c>
      <c r="T78" s="89">
        <v>0</v>
      </c>
      <c r="U78" s="89">
        <v>0</v>
      </c>
      <c r="V78" s="89">
        <f t="shared" si="17"/>
        <v>0</v>
      </c>
    </row>
    <row r="79" spans="1:22" s="92" customFormat="1">
      <c r="A79" s="14" t="s">
        <v>529</v>
      </c>
      <c r="B79" s="7" t="s">
        <v>359</v>
      </c>
      <c r="C79" s="93">
        <f>SUM(C75:C78)</f>
        <v>0</v>
      </c>
      <c r="D79" s="93">
        <f>SUM(D75:D78)</f>
        <v>0</v>
      </c>
      <c r="E79" s="93">
        <f>SUM(E75:E78)</f>
        <v>0</v>
      </c>
      <c r="F79" s="93">
        <f t="shared" si="18"/>
        <v>0</v>
      </c>
      <c r="G79" s="93">
        <f>SUM(G75:G78)</f>
        <v>0</v>
      </c>
      <c r="H79" s="93">
        <f>SUM(H75:H78)</f>
        <v>0</v>
      </c>
      <c r="I79" s="93">
        <f>SUM(I75:I78)</f>
        <v>0</v>
      </c>
      <c r="J79" s="93">
        <f t="shared" si="19"/>
        <v>0</v>
      </c>
      <c r="K79" s="93">
        <f>SUM(K75:K78)</f>
        <v>0</v>
      </c>
      <c r="L79" s="93">
        <f>SUM(L75:L78)</f>
        <v>0</v>
      </c>
      <c r="M79" s="93">
        <f>SUM(M75:M78)</f>
        <v>0</v>
      </c>
      <c r="N79" s="93">
        <f t="shared" si="20"/>
        <v>0</v>
      </c>
      <c r="O79" s="93">
        <f>SUM(O75:O78)</f>
        <v>0</v>
      </c>
      <c r="P79" s="93">
        <f>SUM(P75:P78)</f>
        <v>0</v>
      </c>
      <c r="Q79" s="93">
        <f>SUM(Q75:Q78)</f>
        <v>0</v>
      </c>
      <c r="R79" s="93">
        <f t="shared" si="16"/>
        <v>0</v>
      </c>
      <c r="S79" s="93">
        <f>SUM(S75:S78)</f>
        <v>0</v>
      </c>
      <c r="T79" s="93">
        <f>SUM(T75:T78)</f>
        <v>0</v>
      </c>
      <c r="U79" s="93">
        <f>SUM(U75:U78)</f>
        <v>0</v>
      </c>
      <c r="V79" s="93">
        <f t="shared" si="17"/>
        <v>0</v>
      </c>
    </row>
    <row r="80" spans="1:22">
      <c r="A80" s="5" t="s">
        <v>636</v>
      </c>
      <c r="B80" s="5" t="s">
        <v>360</v>
      </c>
      <c r="C80" s="89">
        <v>0</v>
      </c>
      <c r="D80" s="89">
        <v>0</v>
      </c>
      <c r="E80" s="89">
        <v>0</v>
      </c>
      <c r="F80" s="89">
        <f t="shared" si="18"/>
        <v>0</v>
      </c>
      <c r="G80" s="89">
        <v>0</v>
      </c>
      <c r="H80" s="89">
        <v>0</v>
      </c>
      <c r="I80" s="89">
        <v>0</v>
      </c>
      <c r="J80" s="89">
        <f t="shared" si="19"/>
        <v>0</v>
      </c>
      <c r="K80" s="138">
        <v>17148</v>
      </c>
      <c r="L80" s="89">
        <v>0</v>
      </c>
      <c r="M80" s="89">
        <v>0</v>
      </c>
      <c r="N80" s="89">
        <f t="shared" si="20"/>
        <v>17148</v>
      </c>
      <c r="O80" s="138">
        <v>17148</v>
      </c>
      <c r="P80" s="89">
        <v>0</v>
      </c>
      <c r="Q80" s="89">
        <v>0</v>
      </c>
      <c r="R80" s="89">
        <f t="shared" si="16"/>
        <v>17148</v>
      </c>
      <c r="S80" s="138">
        <v>17148</v>
      </c>
      <c r="T80" s="89">
        <v>0</v>
      </c>
      <c r="U80" s="89">
        <v>0</v>
      </c>
      <c r="V80" s="89">
        <f t="shared" si="17"/>
        <v>17148</v>
      </c>
    </row>
    <row r="81" spans="1:22">
      <c r="A81" s="5" t="s">
        <v>637</v>
      </c>
      <c r="B81" s="5" t="s">
        <v>360</v>
      </c>
      <c r="C81" s="89">
        <v>0</v>
      </c>
      <c r="D81" s="89">
        <v>0</v>
      </c>
      <c r="E81" s="89">
        <v>0</v>
      </c>
      <c r="F81" s="89">
        <f t="shared" si="18"/>
        <v>0</v>
      </c>
      <c r="G81" s="89">
        <v>0</v>
      </c>
      <c r="H81" s="89">
        <v>0</v>
      </c>
      <c r="I81" s="89">
        <v>0</v>
      </c>
      <c r="J81" s="89">
        <f t="shared" si="19"/>
        <v>0</v>
      </c>
      <c r="K81" s="89">
        <v>0</v>
      </c>
      <c r="L81" s="89">
        <v>0</v>
      </c>
      <c r="M81" s="89">
        <v>0</v>
      </c>
      <c r="N81" s="89">
        <f t="shared" si="20"/>
        <v>0</v>
      </c>
      <c r="O81" s="89">
        <v>0</v>
      </c>
      <c r="P81" s="89">
        <v>0</v>
      </c>
      <c r="Q81" s="89">
        <v>0</v>
      </c>
      <c r="R81" s="89">
        <f t="shared" si="16"/>
        <v>0</v>
      </c>
      <c r="S81" s="89">
        <v>0</v>
      </c>
      <c r="T81" s="89">
        <v>0</v>
      </c>
      <c r="U81" s="89">
        <v>0</v>
      </c>
      <c r="V81" s="89">
        <f t="shared" si="17"/>
        <v>0</v>
      </c>
    </row>
    <row r="82" spans="1:22">
      <c r="A82" s="5" t="s">
        <v>634</v>
      </c>
      <c r="B82" s="5" t="s">
        <v>361</v>
      </c>
      <c r="C82" s="89">
        <v>0</v>
      </c>
      <c r="D82" s="89">
        <v>0</v>
      </c>
      <c r="E82" s="89">
        <v>0</v>
      </c>
      <c r="F82" s="89">
        <f t="shared" si="18"/>
        <v>0</v>
      </c>
      <c r="G82" s="89">
        <v>0</v>
      </c>
      <c r="H82" s="89">
        <v>0</v>
      </c>
      <c r="I82" s="89">
        <v>0</v>
      </c>
      <c r="J82" s="89">
        <f t="shared" si="19"/>
        <v>0</v>
      </c>
      <c r="K82" s="89">
        <v>0</v>
      </c>
      <c r="L82" s="89">
        <v>0</v>
      </c>
      <c r="M82" s="89">
        <v>0</v>
      </c>
      <c r="N82" s="89">
        <f t="shared" si="20"/>
        <v>0</v>
      </c>
      <c r="O82" s="89">
        <v>0</v>
      </c>
      <c r="P82" s="89">
        <v>0</v>
      </c>
      <c r="Q82" s="89">
        <v>0</v>
      </c>
      <c r="R82" s="89">
        <f t="shared" si="16"/>
        <v>0</v>
      </c>
      <c r="S82" s="89">
        <v>0</v>
      </c>
      <c r="T82" s="89">
        <v>0</v>
      </c>
      <c r="U82" s="89">
        <v>0</v>
      </c>
      <c r="V82" s="89">
        <f t="shared" si="17"/>
        <v>0</v>
      </c>
    </row>
    <row r="83" spans="1:22">
      <c r="A83" s="5" t="s">
        <v>635</v>
      </c>
      <c r="B83" s="5" t="s">
        <v>361</v>
      </c>
      <c r="C83" s="89">
        <v>0</v>
      </c>
      <c r="D83" s="89">
        <v>0</v>
      </c>
      <c r="E83" s="89">
        <v>0</v>
      </c>
      <c r="F83" s="89">
        <f t="shared" si="18"/>
        <v>0</v>
      </c>
      <c r="G83" s="89">
        <v>0</v>
      </c>
      <c r="H83" s="89">
        <v>0</v>
      </c>
      <c r="I83" s="89">
        <v>0</v>
      </c>
      <c r="J83" s="89">
        <f t="shared" si="19"/>
        <v>0</v>
      </c>
      <c r="K83" s="89">
        <v>0</v>
      </c>
      <c r="L83" s="89">
        <v>0</v>
      </c>
      <c r="M83" s="89">
        <v>0</v>
      </c>
      <c r="N83" s="89">
        <f t="shared" si="20"/>
        <v>0</v>
      </c>
      <c r="O83" s="89">
        <v>0</v>
      </c>
      <c r="P83" s="89">
        <v>0</v>
      </c>
      <c r="Q83" s="89">
        <v>0</v>
      </c>
      <c r="R83" s="89">
        <f t="shared" si="16"/>
        <v>0</v>
      </c>
      <c r="S83" s="89">
        <v>0</v>
      </c>
      <c r="T83" s="89">
        <v>0</v>
      </c>
      <c r="U83" s="89">
        <v>0</v>
      </c>
      <c r="V83" s="89">
        <f t="shared" si="17"/>
        <v>0</v>
      </c>
    </row>
    <row r="84" spans="1:22" s="92" customFormat="1">
      <c r="A84" s="7" t="s">
        <v>530</v>
      </c>
      <c r="B84" s="7" t="s">
        <v>362</v>
      </c>
      <c r="C84" s="93">
        <f>SUM(C80:C83)</f>
        <v>0</v>
      </c>
      <c r="D84" s="93">
        <f>SUM(D80:D83)</f>
        <v>0</v>
      </c>
      <c r="E84" s="93">
        <f>SUM(E80:E83)</f>
        <v>0</v>
      </c>
      <c r="F84" s="132">
        <f t="shared" si="18"/>
        <v>0</v>
      </c>
      <c r="G84" s="132">
        <f>SUM(G80:G83)</f>
        <v>0</v>
      </c>
      <c r="H84" s="132">
        <f>SUM(H80:H83)</f>
        <v>0</v>
      </c>
      <c r="I84" s="132">
        <f>SUM(I80:I83)</f>
        <v>0</v>
      </c>
      <c r="J84" s="132">
        <f t="shared" si="19"/>
        <v>0</v>
      </c>
      <c r="K84" s="132">
        <f>SUM(K80:K83)</f>
        <v>17148</v>
      </c>
      <c r="L84" s="132">
        <f>SUM(L80:L83)</f>
        <v>0</v>
      </c>
      <c r="M84" s="132">
        <f>SUM(M80:M83)</f>
        <v>0</v>
      </c>
      <c r="N84" s="132">
        <f t="shared" si="20"/>
        <v>17148</v>
      </c>
      <c r="O84" s="132">
        <f>SUM(O80:O83)</f>
        <v>17148</v>
      </c>
      <c r="P84" s="93">
        <f>SUM(P80:P83)</f>
        <v>0</v>
      </c>
      <c r="Q84" s="93">
        <f>SUM(Q80:Q83)</f>
        <v>0</v>
      </c>
      <c r="R84" s="93">
        <f t="shared" si="16"/>
        <v>17148</v>
      </c>
      <c r="S84" s="93">
        <f>SUM(S80:S83)</f>
        <v>17148</v>
      </c>
      <c r="T84" s="93">
        <f>SUM(T80:T83)</f>
        <v>0</v>
      </c>
      <c r="U84" s="93">
        <f>SUM(U80:U83)</f>
        <v>0</v>
      </c>
      <c r="V84" s="93">
        <f t="shared" si="17"/>
        <v>17148</v>
      </c>
    </row>
    <row r="85" spans="1:22" s="92" customFormat="1">
      <c r="A85" s="14" t="s">
        <v>363</v>
      </c>
      <c r="B85" s="7" t="s">
        <v>364</v>
      </c>
      <c r="C85" s="93">
        <v>0</v>
      </c>
      <c r="D85" s="93">
        <v>0</v>
      </c>
      <c r="E85" s="93">
        <v>0</v>
      </c>
      <c r="F85" s="132">
        <f t="shared" si="18"/>
        <v>0</v>
      </c>
      <c r="G85" s="132">
        <v>0</v>
      </c>
      <c r="H85" s="132">
        <v>0</v>
      </c>
      <c r="I85" s="132">
        <v>0</v>
      </c>
      <c r="J85" s="132">
        <f t="shared" si="19"/>
        <v>0</v>
      </c>
      <c r="K85" s="132">
        <v>0</v>
      </c>
      <c r="L85" s="132">
        <v>0</v>
      </c>
      <c r="M85" s="132">
        <v>0</v>
      </c>
      <c r="N85" s="132">
        <f t="shared" si="20"/>
        <v>0</v>
      </c>
      <c r="O85" s="132">
        <v>0</v>
      </c>
      <c r="P85" s="93">
        <v>0</v>
      </c>
      <c r="Q85" s="93">
        <v>0</v>
      </c>
      <c r="R85" s="93">
        <f t="shared" si="16"/>
        <v>0</v>
      </c>
      <c r="S85" s="93">
        <v>0</v>
      </c>
      <c r="T85" s="93">
        <v>0</v>
      </c>
      <c r="U85" s="93">
        <v>0</v>
      </c>
      <c r="V85" s="93">
        <f t="shared" si="17"/>
        <v>0</v>
      </c>
    </row>
    <row r="86" spans="1:22" s="92" customFormat="1">
      <c r="A86" s="14" t="s">
        <v>365</v>
      </c>
      <c r="B86" s="7" t="s">
        <v>366</v>
      </c>
      <c r="C86" s="93">
        <v>0</v>
      </c>
      <c r="D86" s="93">
        <v>0</v>
      </c>
      <c r="E86" s="93">
        <v>0</v>
      </c>
      <c r="F86" s="132">
        <f t="shared" si="18"/>
        <v>0</v>
      </c>
      <c r="G86" s="132">
        <v>0</v>
      </c>
      <c r="H86" s="132">
        <v>0</v>
      </c>
      <c r="I86" s="132">
        <v>0</v>
      </c>
      <c r="J86" s="132">
        <f t="shared" si="19"/>
        <v>0</v>
      </c>
      <c r="K86" s="132">
        <v>0</v>
      </c>
      <c r="L86" s="132">
        <v>0</v>
      </c>
      <c r="M86" s="132">
        <v>0</v>
      </c>
      <c r="N86" s="132">
        <f t="shared" si="20"/>
        <v>0</v>
      </c>
      <c r="O86" s="132">
        <v>0</v>
      </c>
      <c r="P86" s="93">
        <v>0</v>
      </c>
      <c r="Q86" s="93">
        <v>0</v>
      </c>
      <c r="R86" s="93">
        <f t="shared" si="16"/>
        <v>0</v>
      </c>
      <c r="S86" s="93">
        <v>0</v>
      </c>
      <c r="T86" s="93">
        <v>0</v>
      </c>
      <c r="U86" s="93">
        <v>0</v>
      </c>
      <c r="V86" s="93">
        <f t="shared" si="17"/>
        <v>0</v>
      </c>
    </row>
    <row r="87" spans="1:22" s="92" customFormat="1">
      <c r="A87" s="14" t="s">
        <v>367</v>
      </c>
      <c r="B87" s="7" t="s">
        <v>368</v>
      </c>
      <c r="C87" s="93">
        <v>17804227</v>
      </c>
      <c r="D87" s="93">
        <v>0</v>
      </c>
      <c r="E87" s="93">
        <v>0</v>
      </c>
      <c r="F87" s="132">
        <f t="shared" si="18"/>
        <v>17804227</v>
      </c>
      <c r="G87" s="132">
        <v>17807227</v>
      </c>
      <c r="H87" s="132">
        <v>0</v>
      </c>
      <c r="I87" s="132">
        <v>0</v>
      </c>
      <c r="J87" s="132">
        <f t="shared" si="19"/>
        <v>17807227</v>
      </c>
      <c r="K87" s="132">
        <v>15975493</v>
      </c>
      <c r="L87" s="132">
        <v>0</v>
      </c>
      <c r="M87" s="132">
        <v>0</v>
      </c>
      <c r="N87" s="132">
        <f t="shared" si="20"/>
        <v>15975493</v>
      </c>
      <c r="O87" s="132">
        <v>15975493</v>
      </c>
      <c r="P87" s="132">
        <v>0</v>
      </c>
      <c r="Q87" s="132">
        <v>0</v>
      </c>
      <c r="R87" s="132">
        <f t="shared" si="16"/>
        <v>15975493</v>
      </c>
      <c r="S87" s="132">
        <v>15975493</v>
      </c>
      <c r="T87" s="132">
        <v>0</v>
      </c>
      <c r="U87" s="132">
        <v>0</v>
      </c>
      <c r="V87" s="132">
        <f t="shared" si="17"/>
        <v>15975493</v>
      </c>
    </row>
    <row r="88" spans="1:22" s="92" customFormat="1">
      <c r="A88" s="14" t="s">
        <v>369</v>
      </c>
      <c r="B88" s="7" t="s">
        <v>370</v>
      </c>
      <c r="C88" s="93">
        <v>0</v>
      </c>
      <c r="D88" s="93">
        <v>0</v>
      </c>
      <c r="E88" s="93">
        <v>0</v>
      </c>
      <c r="F88" s="132">
        <f t="shared" si="18"/>
        <v>0</v>
      </c>
      <c r="G88" s="132">
        <v>0</v>
      </c>
      <c r="H88" s="132">
        <v>0</v>
      </c>
      <c r="I88" s="132">
        <v>0</v>
      </c>
      <c r="J88" s="132">
        <f t="shared" si="19"/>
        <v>0</v>
      </c>
      <c r="K88" s="132">
        <v>0</v>
      </c>
      <c r="L88" s="132">
        <v>0</v>
      </c>
      <c r="M88" s="132">
        <v>0</v>
      </c>
      <c r="N88" s="132">
        <f t="shared" si="20"/>
        <v>0</v>
      </c>
      <c r="O88" s="132">
        <v>0</v>
      </c>
      <c r="P88" s="93">
        <v>0</v>
      </c>
      <c r="Q88" s="93">
        <v>0</v>
      </c>
      <c r="R88" s="93">
        <f t="shared" si="16"/>
        <v>0</v>
      </c>
      <c r="S88" s="93">
        <v>0</v>
      </c>
      <c r="T88" s="93">
        <v>0</v>
      </c>
      <c r="U88" s="93">
        <v>0</v>
      </c>
      <c r="V88" s="93">
        <f t="shared" si="17"/>
        <v>0</v>
      </c>
    </row>
    <row r="89" spans="1:22" s="92" customFormat="1">
      <c r="A89" s="15" t="s">
        <v>512</v>
      </c>
      <c r="B89" s="7" t="s">
        <v>371</v>
      </c>
      <c r="C89" s="93">
        <v>0</v>
      </c>
      <c r="D89" s="93">
        <v>0</v>
      </c>
      <c r="E89" s="93">
        <v>0</v>
      </c>
      <c r="F89" s="132">
        <f t="shared" si="18"/>
        <v>0</v>
      </c>
      <c r="G89" s="132">
        <v>0</v>
      </c>
      <c r="H89" s="132">
        <v>0</v>
      </c>
      <c r="I89" s="132">
        <v>0</v>
      </c>
      <c r="J89" s="132">
        <f t="shared" si="19"/>
        <v>0</v>
      </c>
      <c r="K89" s="132">
        <v>0</v>
      </c>
      <c r="L89" s="132">
        <v>0</v>
      </c>
      <c r="M89" s="132">
        <v>0</v>
      </c>
      <c r="N89" s="132">
        <f t="shared" si="20"/>
        <v>0</v>
      </c>
      <c r="O89" s="132">
        <v>0</v>
      </c>
      <c r="P89" s="93">
        <v>0</v>
      </c>
      <c r="Q89" s="93">
        <v>0</v>
      </c>
      <c r="R89" s="93">
        <f t="shared" si="16"/>
        <v>0</v>
      </c>
      <c r="S89" s="93">
        <v>0</v>
      </c>
      <c r="T89" s="93">
        <v>0</v>
      </c>
      <c r="U89" s="93">
        <v>0</v>
      </c>
      <c r="V89" s="93">
        <f t="shared" si="17"/>
        <v>0</v>
      </c>
    </row>
    <row r="90" spans="1:22" s="92" customFormat="1" ht="15.75">
      <c r="A90" s="45" t="s">
        <v>531</v>
      </c>
      <c r="B90" s="36" t="s">
        <v>373</v>
      </c>
      <c r="C90" s="123">
        <f>C74+C79+C84+C85+C87+C86+C88+C89</f>
        <v>17804227</v>
      </c>
      <c r="D90" s="123">
        <f>D74+D79+D84+D85+D87+D86+D88+D89</f>
        <v>0</v>
      </c>
      <c r="E90" s="123">
        <f>E74+E79+E84+E85+E87+E86+E88+E89</f>
        <v>0</v>
      </c>
      <c r="F90" s="133">
        <f t="shared" si="18"/>
        <v>17804227</v>
      </c>
      <c r="G90" s="133">
        <f>G74+G79+G84+G85+G87+G86+G88+G89</f>
        <v>17807227</v>
      </c>
      <c r="H90" s="133">
        <f>H74+H79+H84+H85+H87+H86+H88+H89</f>
        <v>0</v>
      </c>
      <c r="I90" s="133">
        <f>I74+I79+I84+I85+I87+I86+I88+I89</f>
        <v>0</v>
      </c>
      <c r="J90" s="133">
        <f t="shared" si="19"/>
        <v>17807227</v>
      </c>
      <c r="K90" s="133">
        <f>K74+K79+K84+K85+K87+K86+K88+K89</f>
        <v>15992641</v>
      </c>
      <c r="L90" s="133">
        <f>L74+L79+L84+L85+L87+L86+L88+L89</f>
        <v>0</v>
      </c>
      <c r="M90" s="133">
        <f>M74+M79+M84+M85+M87+M86+M88+M89</f>
        <v>0</v>
      </c>
      <c r="N90" s="133">
        <f t="shared" si="20"/>
        <v>15992641</v>
      </c>
      <c r="O90" s="133">
        <f>O74+O79+O84+O85+O87+O86+O88+O89</f>
        <v>15992641</v>
      </c>
      <c r="P90" s="123">
        <f>P74+P79+P84+P85+P87+P86+P88+P89</f>
        <v>0</v>
      </c>
      <c r="Q90" s="123">
        <f>Q74+Q79+Q84+Q85+Q87+Q86+Q88+Q89</f>
        <v>0</v>
      </c>
      <c r="R90" s="123">
        <f t="shared" si="16"/>
        <v>15992641</v>
      </c>
      <c r="S90" s="123">
        <f>S74+S79+S84+S85+S87+S86+S88+S89</f>
        <v>15992641</v>
      </c>
      <c r="T90" s="123">
        <f>T74+T79+T84+T85+T87+T86+T88+T89</f>
        <v>0</v>
      </c>
      <c r="U90" s="123">
        <f>U74+U79+U84+U85+U87+U86+U88+U89</f>
        <v>0</v>
      </c>
      <c r="V90" s="123">
        <f t="shared" si="17"/>
        <v>15992641</v>
      </c>
    </row>
    <row r="91" spans="1:22">
      <c r="A91" s="13" t="s">
        <v>374</v>
      </c>
      <c r="B91" s="5" t="s">
        <v>375</v>
      </c>
      <c r="C91" s="89">
        <v>0</v>
      </c>
      <c r="D91" s="89">
        <v>0</v>
      </c>
      <c r="E91" s="89">
        <v>0</v>
      </c>
      <c r="F91" s="89">
        <f t="shared" si="18"/>
        <v>0</v>
      </c>
      <c r="G91" s="89">
        <v>0</v>
      </c>
      <c r="H91" s="89">
        <v>0</v>
      </c>
      <c r="I91" s="89">
        <v>0</v>
      </c>
      <c r="J91" s="89">
        <f t="shared" si="19"/>
        <v>0</v>
      </c>
      <c r="K91" s="89">
        <v>0</v>
      </c>
      <c r="L91" s="89">
        <v>0</v>
      </c>
      <c r="M91" s="89">
        <v>0</v>
      </c>
      <c r="N91" s="89">
        <f t="shared" si="20"/>
        <v>0</v>
      </c>
      <c r="O91" s="89">
        <v>0</v>
      </c>
      <c r="P91" s="89">
        <v>0</v>
      </c>
      <c r="Q91" s="89">
        <v>0</v>
      </c>
      <c r="R91" s="89">
        <f t="shared" si="16"/>
        <v>0</v>
      </c>
      <c r="S91" s="89">
        <v>0</v>
      </c>
      <c r="T91" s="89">
        <v>0</v>
      </c>
      <c r="U91" s="89">
        <v>0</v>
      </c>
      <c r="V91" s="89">
        <f t="shared" si="17"/>
        <v>0</v>
      </c>
    </row>
    <row r="92" spans="1:22">
      <c r="A92" s="13" t="s">
        <v>376</v>
      </c>
      <c r="B92" s="5" t="s">
        <v>377</v>
      </c>
      <c r="C92" s="89">
        <v>0</v>
      </c>
      <c r="D92" s="89">
        <v>0</v>
      </c>
      <c r="E92" s="89">
        <v>0</v>
      </c>
      <c r="F92" s="89">
        <f t="shared" si="18"/>
        <v>0</v>
      </c>
      <c r="G92" s="89">
        <v>0</v>
      </c>
      <c r="H92" s="89">
        <v>0</v>
      </c>
      <c r="I92" s="89">
        <v>0</v>
      </c>
      <c r="J92" s="89">
        <f t="shared" si="19"/>
        <v>0</v>
      </c>
      <c r="K92" s="89">
        <v>0</v>
      </c>
      <c r="L92" s="89">
        <v>0</v>
      </c>
      <c r="M92" s="89">
        <v>0</v>
      </c>
      <c r="N92" s="89">
        <f t="shared" si="20"/>
        <v>0</v>
      </c>
      <c r="O92" s="89">
        <v>0</v>
      </c>
      <c r="P92" s="89">
        <v>0</v>
      </c>
      <c r="Q92" s="89">
        <v>0</v>
      </c>
      <c r="R92" s="89">
        <f t="shared" si="16"/>
        <v>0</v>
      </c>
      <c r="S92" s="89">
        <v>0</v>
      </c>
      <c r="T92" s="89">
        <v>0</v>
      </c>
      <c r="U92" s="89">
        <v>0</v>
      </c>
      <c r="V92" s="89">
        <f t="shared" si="17"/>
        <v>0</v>
      </c>
    </row>
    <row r="93" spans="1:22">
      <c r="A93" s="34" t="s">
        <v>378</v>
      </c>
      <c r="B93" s="5" t="s">
        <v>379</v>
      </c>
      <c r="C93" s="89">
        <v>0</v>
      </c>
      <c r="D93" s="89">
        <v>0</v>
      </c>
      <c r="E93" s="89">
        <v>0</v>
      </c>
      <c r="F93" s="89">
        <f t="shared" si="18"/>
        <v>0</v>
      </c>
      <c r="G93" s="89">
        <v>0</v>
      </c>
      <c r="H93" s="89">
        <v>0</v>
      </c>
      <c r="I93" s="89">
        <v>0</v>
      </c>
      <c r="J93" s="89">
        <f t="shared" si="19"/>
        <v>0</v>
      </c>
      <c r="K93" s="89">
        <v>0</v>
      </c>
      <c r="L93" s="89">
        <v>0</v>
      </c>
      <c r="M93" s="89">
        <v>0</v>
      </c>
      <c r="N93" s="89">
        <f t="shared" si="20"/>
        <v>0</v>
      </c>
      <c r="O93" s="89">
        <v>0</v>
      </c>
      <c r="P93" s="89">
        <v>0</v>
      </c>
      <c r="Q93" s="89">
        <v>0</v>
      </c>
      <c r="R93" s="89">
        <f t="shared" si="16"/>
        <v>0</v>
      </c>
      <c r="S93" s="89">
        <v>0</v>
      </c>
      <c r="T93" s="89">
        <v>0</v>
      </c>
      <c r="U93" s="89">
        <v>0</v>
      </c>
      <c r="V93" s="89">
        <f t="shared" si="17"/>
        <v>0</v>
      </c>
    </row>
    <row r="94" spans="1:22">
      <c r="A94" s="34" t="s">
        <v>513</v>
      </c>
      <c r="B94" s="5" t="s">
        <v>380</v>
      </c>
      <c r="C94" s="89">
        <v>0</v>
      </c>
      <c r="D94" s="89">
        <v>0</v>
      </c>
      <c r="E94" s="89">
        <v>0</v>
      </c>
      <c r="F94" s="89">
        <f t="shared" si="18"/>
        <v>0</v>
      </c>
      <c r="G94" s="89">
        <v>0</v>
      </c>
      <c r="H94" s="89">
        <v>0</v>
      </c>
      <c r="I94" s="89">
        <v>0</v>
      </c>
      <c r="J94" s="89">
        <f t="shared" si="19"/>
        <v>0</v>
      </c>
      <c r="K94" s="89">
        <v>0</v>
      </c>
      <c r="L94" s="89">
        <v>0</v>
      </c>
      <c r="M94" s="89">
        <v>0</v>
      </c>
      <c r="N94" s="89">
        <f t="shared" si="20"/>
        <v>0</v>
      </c>
      <c r="O94" s="89">
        <v>0</v>
      </c>
      <c r="P94" s="89">
        <v>0</v>
      </c>
      <c r="Q94" s="89">
        <v>0</v>
      </c>
      <c r="R94" s="89">
        <f t="shared" si="16"/>
        <v>0</v>
      </c>
      <c r="S94" s="89">
        <v>0</v>
      </c>
      <c r="T94" s="89">
        <v>0</v>
      </c>
      <c r="U94" s="89">
        <v>0</v>
      </c>
      <c r="V94" s="89">
        <f t="shared" si="17"/>
        <v>0</v>
      </c>
    </row>
    <row r="95" spans="1:22" s="92" customFormat="1">
      <c r="A95" s="14" t="s">
        <v>532</v>
      </c>
      <c r="B95" s="7" t="s">
        <v>381</v>
      </c>
      <c r="C95" s="93">
        <v>0</v>
      </c>
      <c r="D95" s="93">
        <v>0</v>
      </c>
      <c r="E95" s="93">
        <v>0</v>
      </c>
      <c r="F95" s="93">
        <f t="shared" si="18"/>
        <v>0</v>
      </c>
      <c r="G95" s="93">
        <v>0</v>
      </c>
      <c r="H95" s="93">
        <v>0</v>
      </c>
      <c r="I95" s="93">
        <v>0</v>
      </c>
      <c r="J95" s="93">
        <f t="shared" si="19"/>
        <v>0</v>
      </c>
      <c r="K95" s="93">
        <v>0</v>
      </c>
      <c r="L95" s="93">
        <v>0</v>
      </c>
      <c r="M95" s="93">
        <v>0</v>
      </c>
      <c r="N95" s="93">
        <f t="shared" si="20"/>
        <v>0</v>
      </c>
      <c r="O95" s="93">
        <v>0</v>
      </c>
      <c r="P95" s="93">
        <v>0</v>
      </c>
      <c r="Q95" s="93">
        <v>0</v>
      </c>
      <c r="R95" s="93">
        <f t="shared" si="16"/>
        <v>0</v>
      </c>
      <c r="S95" s="93">
        <v>0</v>
      </c>
      <c r="T95" s="93">
        <v>0</v>
      </c>
      <c r="U95" s="93">
        <v>0</v>
      </c>
      <c r="V95" s="93">
        <f t="shared" si="17"/>
        <v>0</v>
      </c>
    </row>
    <row r="96" spans="1:22" s="92" customFormat="1">
      <c r="A96" s="15" t="s">
        <v>382</v>
      </c>
      <c r="B96" s="7" t="s">
        <v>383</v>
      </c>
      <c r="C96" s="93">
        <v>0</v>
      </c>
      <c r="D96" s="93">
        <v>0</v>
      </c>
      <c r="E96" s="93">
        <v>0</v>
      </c>
      <c r="F96" s="93">
        <f t="shared" si="18"/>
        <v>0</v>
      </c>
      <c r="G96" s="93">
        <v>0</v>
      </c>
      <c r="H96" s="93">
        <v>0</v>
      </c>
      <c r="I96" s="93">
        <v>0</v>
      </c>
      <c r="J96" s="93">
        <f t="shared" si="19"/>
        <v>0</v>
      </c>
      <c r="K96" s="93">
        <v>0</v>
      </c>
      <c r="L96" s="93">
        <v>0</v>
      </c>
      <c r="M96" s="93">
        <v>0</v>
      </c>
      <c r="N96" s="93">
        <f t="shared" si="20"/>
        <v>0</v>
      </c>
      <c r="O96" s="93">
        <v>0</v>
      </c>
      <c r="P96" s="93">
        <v>0</v>
      </c>
      <c r="Q96" s="93">
        <v>0</v>
      </c>
      <c r="R96" s="93">
        <f t="shared" si="16"/>
        <v>0</v>
      </c>
      <c r="S96" s="93">
        <v>0</v>
      </c>
      <c r="T96" s="93">
        <v>0</v>
      </c>
      <c r="U96" s="93">
        <v>0</v>
      </c>
      <c r="V96" s="93">
        <f t="shared" si="17"/>
        <v>0</v>
      </c>
    </row>
    <row r="97" spans="1:22" s="92" customFormat="1" ht="15.75">
      <c r="A97" s="37" t="s">
        <v>533</v>
      </c>
      <c r="B97" s="38" t="s">
        <v>384</v>
      </c>
      <c r="C97" s="123">
        <f>C90+C95+C96</f>
        <v>17804227</v>
      </c>
      <c r="D97" s="123">
        <f>D90+D95+D96</f>
        <v>0</v>
      </c>
      <c r="E97" s="123">
        <f>E90+E95+E96</f>
        <v>0</v>
      </c>
      <c r="F97" s="123">
        <f t="shared" si="18"/>
        <v>17804227</v>
      </c>
      <c r="G97" s="123">
        <f>G90+G95+G96</f>
        <v>17807227</v>
      </c>
      <c r="H97" s="123">
        <f>H90+H95+H96</f>
        <v>0</v>
      </c>
      <c r="I97" s="123">
        <f>I90+I95+I96</f>
        <v>0</v>
      </c>
      <c r="J97" s="123">
        <f t="shared" si="19"/>
        <v>17807227</v>
      </c>
      <c r="K97" s="123">
        <f>K90+K95+K96</f>
        <v>15992641</v>
      </c>
      <c r="L97" s="123">
        <f>L90+L95+L96</f>
        <v>0</v>
      </c>
      <c r="M97" s="123">
        <f>M90+M95+M96</f>
        <v>0</v>
      </c>
      <c r="N97" s="123">
        <f t="shared" si="20"/>
        <v>15992641</v>
      </c>
      <c r="O97" s="123">
        <f>O90+O95+O96</f>
        <v>15992641</v>
      </c>
      <c r="P97" s="123">
        <f>P90+P95+P96</f>
        <v>0</v>
      </c>
      <c r="Q97" s="123">
        <f>Q90+Q95+Q96</f>
        <v>0</v>
      </c>
      <c r="R97" s="123">
        <f t="shared" si="16"/>
        <v>15992641</v>
      </c>
      <c r="S97" s="123">
        <f>S90+S95+S96</f>
        <v>15992641</v>
      </c>
      <c r="T97" s="123">
        <f>T90+T95+T96</f>
        <v>0</v>
      </c>
      <c r="U97" s="123">
        <f>U90+U95+U96</f>
        <v>0</v>
      </c>
      <c r="V97" s="123">
        <f t="shared" si="17"/>
        <v>15992641</v>
      </c>
    </row>
    <row r="98" spans="1:22" s="92" customFormat="1" ht="17.25">
      <c r="A98" s="94" t="s">
        <v>515</v>
      </c>
      <c r="B98" s="94"/>
      <c r="C98" s="125">
        <f>C68+C97</f>
        <v>17804227</v>
      </c>
      <c r="D98" s="125">
        <f>D68+D97</f>
        <v>0</v>
      </c>
      <c r="E98" s="125">
        <f>E68+E97</f>
        <v>0</v>
      </c>
      <c r="F98" s="134">
        <f t="shared" si="18"/>
        <v>17804227</v>
      </c>
      <c r="G98" s="125">
        <f>G68+G97</f>
        <v>17807227</v>
      </c>
      <c r="H98" s="125">
        <f>H68+H97</f>
        <v>0</v>
      </c>
      <c r="I98" s="125">
        <f>I68+I97</f>
        <v>0</v>
      </c>
      <c r="J98" s="134">
        <f t="shared" si="19"/>
        <v>17807227</v>
      </c>
      <c r="K98" s="125">
        <f>K68+K97</f>
        <v>15992641</v>
      </c>
      <c r="L98" s="125">
        <f>L68+L97</f>
        <v>0</v>
      </c>
      <c r="M98" s="125">
        <f>M68+M97</f>
        <v>0</v>
      </c>
      <c r="N98" s="134">
        <f t="shared" si="20"/>
        <v>15992641</v>
      </c>
      <c r="O98" s="125">
        <f>O68+O97</f>
        <v>15992641</v>
      </c>
      <c r="P98" s="125">
        <f>P68+P97</f>
        <v>0</v>
      </c>
      <c r="Q98" s="125">
        <f>Q68+Q97</f>
        <v>0</v>
      </c>
      <c r="R98" s="134">
        <f t="shared" si="16"/>
        <v>15992641</v>
      </c>
      <c r="S98" s="125">
        <f>S68+S97</f>
        <v>15992641</v>
      </c>
      <c r="T98" s="125">
        <f>T68+T97</f>
        <v>0</v>
      </c>
      <c r="U98" s="125">
        <f>U68+U97</f>
        <v>0</v>
      </c>
      <c r="V98" s="134">
        <f t="shared" si="17"/>
        <v>15992641</v>
      </c>
    </row>
  </sheetData>
  <mergeCells count="8">
    <mergeCell ref="S6:V6"/>
    <mergeCell ref="O6:R6"/>
    <mergeCell ref="K6:N6"/>
    <mergeCell ref="B1:J1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2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8"/>
  <sheetViews>
    <sheetView view="pageBreakPreview" topLeftCell="B1" zoomScale="85" zoomScaleNormal="100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2.7109375" bestFit="1" customWidth="1"/>
    <col min="12" max="12" width="11.42578125" customWidth="1"/>
    <col min="13" max="13" width="11.140625" customWidth="1"/>
    <col min="14" max="15" width="12.7109375" bestFit="1" customWidth="1"/>
    <col min="18" max="19" width="12.7109375" bestFit="1" customWidth="1"/>
    <col min="22" max="22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22">
      <c r="B1" s="220" t="s">
        <v>708</v>
      </c>
      <c r="C1" s="220"/>
      <c r="D1" s="220"/>
      <c r="E1" s="220"/>
      <c r="F1" s="220"/>
      <c r="G1" s="220"/>
      <c r="H1" s="220"/>
      <c r="I1" s="220"/>
      <c r="J1" s="220"/>
    </row>
    <row r="3" spans="1:22" ht="24" customHeight="1">
      <c r="A3" s="215" t="s">
        <v>676</v>
      </c>
      <c r="B3" s="221"/>
      <c r="C3" s="221"/>
      <c r="D3" s="221"/>
      <c r="E3" s="221"/>
      <c r="F3" s="217"/>
    </row>
    <row r="4" spans="1:22" ht="24" customHeight="1">
      <c r="A4" s="218" t="s">
        <v>678</v>
      </c>
      <c r="B4" s="216"/>
      <c r="C4" s="216"/>
      <c r="D4" s="216"/>
      <c r="E4" s="216"/>
      <c r="F4" s="217"/>
      <c r="H4" s="76"/>
    </row>
    <row r="5" spans="1:22" ht="18">
      <c r="A5" s="102"/>
    </row>
    <row r="6" spans="1:22">
      <c r="A6" s="90" t="s">
        <v>675</v>
      </c>
      <c r="C6" s="214" t="s">
        <v>655</v>
      </c>
      <c r="D6" s="214"/>
      <c r="E6" s="214"/>
      <c r="F6" s="214"/>
      <c r="G6" s="214" t="s">
        <v>690</v>
      </c>
      <c r="H6" s="214"/>
      <c r="I6" s="214"/>
      <c r="J6" s="214"/>
      <c r="K6" s="214" t="s">
        <v>693</v>
      </c>
      <c r="L6" s="214"/>
      <c r="M6" s="214"/>
      <c r="N6" s="214"/>
      <c r="O6" s="214" t="s">
        <v>697</v>
      </c>
      <c r="P6" s="214"/>
      <c r="Q6" s="214"/>
      <c r="R6" s="214"/>
      <c r="S6" s="214" t="s">
        <v>700</v>
      </c>
      <c r="T6" s="214"/>
      <c r="U6" s="214"/>
      <c r="V6" s="214"/>
    </row>
    <row r="7" spans="1:22" ht="60">
      <c r="A7" s="2" t="s">
        <v>83</v>
      </c>
      <c r="B7" s="3" t="s">
        <v>33</v>
      </c>
      <c r="C7" s="103" t="s">
        <v>588</v>
      </c>
      <c r="D7" s="103" t="s">
        <v>589</v>
      </c>
      <c r="E7" s="103" t="s">
        <v>41</v>
      </c>
      <c r="F7" s="104" t="s">
        <v>24</v>
      </c>
      <c r="G7" s="103" t="s">
        <v>588</v>
      </c>
      <c r="H7" s="103" t="s">
        <v>589</v>
      </c>
      <c r="I7" s="103" t="s">
        <v>41</v>
      </c>
      <c r="J7" s="104" t="s">
        <v>24</v>
      </c>
      <c r="K7" s="103" t="s">
        <v>588</v>
      </c>
      <c r="L7" s="103" t="s">
        <v>589</v>
      </c>
      <c r="M7" s="103" t="s">
        <v>41</v>
      </c>
      <c r="N7" s="104" t="s">
        <v>24</v>
      </c>
      <c r="O7" s="103" t="s">
        <v>588</v>
      </c>
      <c r="P7" s="103" t="s">
        <v>589</v>
      </c>
      <c r="Q7" s="103" t="s">
        <v>41</v>
      </c>
      <c r="R7" s="104" t="s">
        <v>24</v>
      </c>
      <c r="S7" s="103" t="s">
        <v>588</v>
      </c>
      <c r="T7" s="103" t="s">
        <v>589</v>
      </c>
      <c r="U7" s="103" t="s">
        <v>41</v>
      </c>
      <c r="V7" s="104" t="s">
        <v>24</v>
      </c>
    </row>
    <row r="8" spans="1:22" ht="15" customHeight="1">
      <c r="A8" s="30" t="s">
        <v>263</v>
      </c>
      <c r="B8" s="6" t="s">
        <v>264</v>
      </c>
      <c r="C8" s="89">
        <f>'[1]4. melléklet'!C8+'[1]5. melléklet '!C8</f>
        <v>12568964</v>
      </c>
      <c r="D8" s="89">
        <f>'[1]4. melléklet'!D8+'[1]5. melléklet '!D8</f>
        <v>0</v>
      </c>
      <c r="E8" s="89">
        <f>'[1]4. melléklet'!E8+'[1]5. melléklet '!E8</f>
        <v>0</v>
      </c>
      <c r="F8" s="89">
        <f t="shared" ref="F8:F71" si="0">SUM(C8:E8)</f>
        <v>12568964</v>
      </c>
      <c r="G8" s="89">
        <f>SUM('5. melléklet'!G8+'6. melléklet '!G8)</f>
        <v>12568964</v>
      </c>
      <c r="H8" s="89">
        <f>SUM('5. melléklet'!H8+'6. melléklet '!H8)</f>
        <v>0</v>
      </c>
      <c r="I8" s="89">
        <f>SUM('5. melléklet'!I8+'6. melléklet '!I8)</f>
        <v>0</v>
      </c>
      <c r="J8" s="89">
        <f>SUM('5. melléklet'!J8+'6. melléklet '!J8)</f>
        <v>12568964</v>
      </c>
      <c r="K8" s="89">
        <f>SUM('5. melléklet'!K8+'6. melléklet '!K8)</f>
        <v>12568964</v>
      </c>
      <c r="L8" s="89">
        <f>SUM('5. melléklet'!L8+'6. melléklet '!L8)</f>
        <v>0</v>
      </c>
      <c r="M8" s="89">
        <f>SUM('5. melléklet'!M8+'6. melléklet '!M8)</f>
        <v>0</v>
      </c>
      <c r="N8" s="89">
        <f>SUM('5. melléklet'!N8+'6. melléklet '!N8)</f>
        <v>12568964</v>
      </c>
      <c r="O8" s="89">
        <f>SUM('5. melléklet'!O8+'6. melléklet '!O8)</f>
        <v>12568964</v>
      </c>
      <c r="P8" s="89">
        <f>SUM('5. melléklet'!P8+'6. melléklet '!P8)</f>
        <v>0</v>
      </c>
      <c r="Q8" s="89">
        <f>SUM('5. melléklet'!Q8+'6. melléklet '!Q8)</f>
        <v>0</v>
      </c>
      <c r="R8" s="89">
        <f>SUM('5. melléklet'!R8+'6. melléklet '!R8)</f>
        <v>12568964</v>
      </c>
      <c r="S8" s="89">
        <f>SUM('5. melléklet'!S8+'6. melléklet '!S8)</f>
        <v>12569452</v>
      </c>
      <c r="T8" s="89">
        <f>SUM('5. melléklet'!T8+'6. melléklet '!T8)</f>
        <v>0</v>
      </c>
      <c r="U8" s="89">
        <f>SUM('5. melléklet'!U8+'6. melléklet '!U8)</f>
        <v>0</v>
      </c>
      <c r="V8" s="89">
        <f>SUM('5. melléklet'!V8+'6. melléklet '!V8)</f>
        <v>12569452</v>
      </c>
    </row>
    <row r="9" spans="1:22" ht="15" customHeight="1">
      <c r="A9" s="5" t="s">
        <v>265</v>
      </c>
      <c r="B9" s="6" t="s">
        <v>266</v>
      </c>
      <c r="C9" s="89">
        <f>'[1]4. melléklet'!C9+'[1]5. melléklet '!C9</f>
        <v>16371544</v>
      </c>
      <c r="D9" s="89">
        <f>'[1]4. melléklet'!D9+'[1]5. melléklet '!D9</f>
        <v>0</v>
      </c>
      <c r="E9" s="89">
        <f>'[1]4. melléklet'!E9+'[1]5. melléklet '!E9</f>
        <v>0</v>
      </c>
      <c r="F9" s="89">
        <f t="shared" si="0"/>
        <v>16371544</v>
      </c>
      <c r="G9" s="89">
        <f>SUM('5. melléklet'!G9+'6. melléklet '!G9)</f>
        <v>13130034</v>
      </c>
      <c r="H9" s="89">
        <f>SUM('5. melléklet'!H9+'6. melléklet '!H9)</f>
        <v>0</v>
      </c>
      <c r="I9" s="89">
        <f>SUM('5. melléklet'!I9+'6. melléklet '!I9)</f>
        <v>0</v>
      </c>
      <c r="J9" s="89">
        <f>SUM('5. melléklet'!J9+'6. melléklet '!J9)</f>
        <v>13130034</v>
      </c>
      <c r="K9" s="89">
        <f>SUM('5. melléklet'!K9+'6. melléklet '!K9)</f>
        <v>13130034</v>
      </c>
      <c r="L9" s="89">
        <f>SUM('5. melléklet'!L9+'6. melléklet '!L9)</f>
        <v>0</v>
      </c>
      <c r="M9" s="89">
        <f>SUM('5. melléklet'!M9+'6. melléklet '!M9)</f>
        <v>0</v>
      </c>
      <c r="N9" s="89">
        <f>SUM('5. melléklet'!N9+'6. melléklet '!N9)</f>
        <v>13130034</v>
      </c>
      <c r="O9" s="89">
        <f>SUM('5. melléklet'!O9+'6. melléklet '!O9)</f>
        <v>14133647</v>
      </c>
      <c r="P9" s="89">
        <f>SUM('5. melléklet'!P9+'6. melléklet '!P9)</f>
        <v>0</v>
      </c>
      <c r="Q9" s="89">
        <f>SUM('5. melléklet'!Q9+'6. melléklet '!Q9)</f>
        <v>0</v>
      </c>
      <c r="R9" s="89">
        <f>SUM('5. melléklet'!R9+'6. melléklet '!R9)</f>
        <v>14133647</v>
      </c>
      <c r="S9" s="89">
        <f>SUM('5. melléklet'!S9+'6. melléklet '!S9)</f>
        <v>13497618</v>
      </c>
      <c r="T9" s="89">
        <f>SUM('5. melléklet'!T9+'6. melléklet '!T9)</f>
        <v>0</v>
      </c>
      <c r="U9" s="89">
        <f>SUM('5. melléklet'!U9+'6. melléklet '!U9)</f>
        <v>0</v>
      </c>
      <c r="V9" s="89">
        <f>SUM('5. melléklet'!V9+'6. melléklet '!V9)</f>
        <v>13497618</v>
      </c>
    </row>
    <row r="10" spans="1:22" ht="15" customHeight="1">
      <c r="A10" s="5" t="s">
        <v>267</v>
      </c>
      <c r="B10" s="6" t="s">
        <v>268</v>
      </c>
      <c r="C10" s="89">
        <f>'[1]4. melléklet'!C10+'[1]5. melléklet '!C10</f>
        <v>4719340</v>
      </c>
      <c r="D10" s="89">
        <f>'[1]4. melléklet'!D10+'[1]5. melléklet '!D10</f>
        <v>0</v>
      </c>
      <c r="E10" s="89">
        <f>'[1]4. melléklet'!E10+'[1]5. melléklet '!E10</f>
        <v>0</v>
      </c>
      <c r="F10" s="89">
        <f t="shared" si="0"/>
        <v>4719340</v>
      </c>
      <c r="G10" s="89">
        <f>SUM('5. melléklet'!G10+'6. melléklet '!G10)</f>
        <v>7960850</v>
      </c>
      <c r="H10" s="89">
        <f>SUM('5. melléklet'!H10+'6. melléklet '!H10)</f>
        <v>0</v>
      </c>
      <c r="I10" s="89">
        <f>SUM('5. melléklet'!I10+'6. melléklet '!I10)</f>
        <v>0</v>
      </c>
      <c r="J10" s="89">
        <f>SUM('5. melléklet'!J10+'6. melléklet '!J10)</f>
        <v>7960850</v>
      </c>
      <c r="K10" s="89">
        <f>SUM('5. melléklet'!K10+'6. melléklet '!K10)</f>
        <v>7960850</v>
      </c>
      <c r="L10" s="89">
        <f>SUM('5. melléklet'!L10+'6. melléklet '!L10)</f>
        <v>0</v>
      </c>
      <c r="M10" s="89">
        <f>SUM('5. melléklet'!M10+'6. melléklet '!M10)</f>
        <v>0</v>
      </c>
      <c r="N10" s="89">
        <f>SUM('5. melléklet'!N10+'6. melléklet '!N10)</f>
        <v>7960850</v>
      </c>
      <c r="O10" s="89">
        <f>SUM('5. melléklet'!O10+'6. melléklet '!O10)</f>
        <v>7960850</v>
      </c>
      <c r="P10" s="89">
        <f>SUM('5. melléklet'!P10+'6. melléklet '!P10)</f>
        <v>0</v>
      </c>
      <c r="Q10" s="89">
        <f>SUM('5. melléklet'!Q10+'6. melléklet '!Q10)</f>
        <v>0</v>
      </c>
      <c r="R10" s="89">
        <f>SUM('5. melléklet'!R10+'6. melléklet '!R10)</f>
        <v>7960850</v>
      </c>
      <c r="S10" s="89">
        <f>SUM('5. melléklet'!S10+'6. melléklet '!S10)</f>
        <v>8545540</v>
      </c>
      <c r="T10" s="89">
        <f>SUM('5. melléklet'!T10+'6. melléklet '!T10)</f>
        <v>0</v>
      </c>
      <c r="U10" s="89">
        <f>SUM('5. melléklet'!U10+'6. melléklet '!U10)</f>
        <v>0</v>
      </c>
      <c r="V10" s="89">
        <f>SUM('5. melléklet'!V10+'6. melléklet '!V10)</f>
        <v>8545540</v>
      </c>
    </row>
    <row r="11" spans="1:22" ht="15" customHeight="1">
      <c r="A11" s="5" t="s">
        <v>269</v>
      </c>
      <c r="B11" s="6" t="s">
        <v>270</v>
      </c>
      <c r="C11" s="89">
        <f>'[1]4. melléklet'!C11+'[1]5. melléklet '!C11</f>
        <v>1800000</v>
      </c>
      <c r="D11" s="89">
        <f>'[1]4. melléklet'!D11+'[1]5. melléklet '!D11</f>
        <v>0</v>
      </c>
      <c r="E11" s="89">
        <f>'[1]4. melléklet'!E11+'[1]5. melléklet '!E11</f>
        <v>0</v>
      </c>
      <c r="F11" s="89">
        <f t="shared" si="0"/>
        <v>1800000</v>
      </c>
      <c r="G11" s="89">
        <f>SUM('5. melléklet'!G11+'6. melléklet '!G11)</f>
        <v>1800000</v>
      </c>
      <c r="H11" s="89">
        <f>SUM('5. melléklet'!H11+'6. melléklet '!H11)</f>
        <v>0</v>
      </c>
      <c r="I11" s="89">
        <f>SUM('5. melléklet'!I11+'6. melléklet '!I11)</f>
        <v>0</v>
      </c>
      <c r="J11" s="89">
        <f>SUM('5. melléklet'!J11+'6. melléklet '!J11)</f>
        <v>1800000</v>
      </c>
      <c r="K11" s="89">
        <f>SUM('5. melléklet'!K11+'6. melléklet '!K11)</f>
        <v>1800000</v>
      </c>
      <c r="L11" s="89">
        <f>SUM('5. melléklet'!L11+'6. melléklet '!L11)</f>
        <v>0</v>
      </c>
      <c r="M11" s="89">
        <f>SUM('5. melléklet'!M11+'6. melléklet '!M11)</f>
        <v>0</v>
      </c>
      <c r="N11" s="89">
        <f>SUM('5. melléklet'!N11+'6. melléklet '!N11)</f>
        <v>1800000</v>
      </c>
      <c r="O11" s="89">
        <f>SUM('5. melléklet'!O11+'6. melléklet '!O11)</f>
        <v>1800000</v>
      </c>
      <c r="P11" s="89">
        <f>SUM('5. melléklet'!P11+'6. melléklet '!P11)</f>
        <v>0</v>
      </c>
      <c r="Q11" s="89">
        <f>SUM('5. melléklet'!Q11+'6. melléklet '!Q11)</f>
        <v>0</v>
      </c>
      <c r="R11" s="89">
        <f>SUM('5. melléklet'!R11+'6. melléklet '!R11)</f>
        <v>1800000</v>
      </c>
      <c r="S11" s="89">
        <f>SUM('5. melléklet'!S11+'6. melléklet '!S11)</f>
        <v>1800000</v>
      </c>
      <c r="T11" s="89">
        <f>SUM('5. melléklet'!T11+'6. melléklet '!T11)</f>
        <v>0</v>
      </c>
      <c r="U11" s="89">
        <f>SUM('5. melléklet'!U11+'6. melléklet '!U11)</f>
        <v>0</v>
      </c>
      <c r="V11" s="89">
        <f>SUM('5. melléklet'!V11+'6. melléklet '!V11)</f>
        <v>1800000</v>
      </c>
    </row>
    <row r="12" spans="1:22" ht="15" customHeight="1">
      <c r="A12" s="5" t="s">
        <v>271</v>
      </c>
      <c r="B12" s="6" t="s">
        <v>272</v>
      </c>
      <c r="C12" s="89">
        <f>'[1]4. melléklet'!C12+'[1]5. melléklet '!C12</f>
        <v>0</v>
      </c>
      <c r="D12" s="89">
        <f>'[1]4. melléklet'!D12+'[1]5. melléklet '!D12</f>
        <v>0</v>
      </c>
      <c r="E12" s="89">
        <f>'[1]4. melléklet'!E12+'[1]5. melléklet '!E12</f>
        <v>0</v>
      </c>
      <c r="F12" s="89">
        <f t="shared" si="0"/>
        <v>0</v>
      </c>
      <c r="G12" s="89">
        <f>SUM('5. melléklet'!G12+'6. melléklet '!G12)</f>
        <v>266</v>
      </c>
      <c r="H12" s="89">
        <f>SUM('5. melléklet'!H12+'6. melléklet '!H12)</f>
        <v>0</v>
      </c>
      <c r="I12" s="89">
        <f>SUM('5. melléklet'!I12+'6. melléklet '!I12)</f>
        <v>0</v>
      </c>
      <c r="J12" s="89">
        <f>SUM('5. melléklet'!J12+'6. melléklet '!J12)</f>
        <v>266</v>
      </c>
      <c r="K12" s="89">
        <f>SUM('5. melléklet'!K12+'6. melléklet '!K12)</f>
        <v>754</v>
      </c>
      <c r="L12" s="89">
        <f>SUM('5. melléklet'!L12+'6. melléklet '!L12)</f>
        <v>0</v>
      </c>
      <c r="M12" s="89">
        <f>SUM('5. melléklet'!M12+'6. melléklet '!M12)</f>
        <v>0</v>
      </c>
      <c r="N12" s="89">
        <f>SUM('5. melléklet'!N12+'6. melléklet '!N12)</f>
        <v>754</v>
      </c>
      <c r="O12" s="89">
        <f>SUM('5. melléklet'!O12+'6. melléklet '!O12)</f>
        <v>754</v>
      </c>
      <c r="P12" s="89">
        <f>SUM('5. melléklet'!P12+'6. melléklet '!P12)</f>
        <v>0</v>
      </c>
      <c r="Q12" s="89">
        <f>SUM('5. melléklet'!Q12+'6. melléklet '!Q12)</f>
        <v>0</v>
      </c>
      <c r="R12" s="89">
        <f>SUM('5. melléklet'!R12+'6. melléklet '!R12)</f>
        <v>754</v>
      </c>
      <c r="S12" s="89">
        <f>SUM('5. melléklet'!S12+'6. melléklet '!S12)</f>
        <v>1020000</v>
      </c>
      <c r="T12" s="89">
        <f>SUM('5. melléklet'!T12+'6. melléklet '!T12)</f>
        <v>0</v>
      </c>
      <c r="U12" s="89">
        <f>SUM('5. melléklet'!U12+'6. melléklet '!U12)</f>
        <v>0</v>
      </c>
      <c r="V12" s="89">
        <f>SUM('5. melléklet'!V12+'6. melléklet '!V12)</f>
        <v>754</v>
      </c>
    </row>
    <row r="13" spans="1:22" ht="15" customHeight="1">
      <c r="A13" s="5" t="s">
        <v>669</v>
      </c>
      <c r="B13" s="6" t="s">
        <v>273</v>
      </c>
      <c r="C13" s="89">
        <f>'[1]4. melléklet'!C13+'[1]5. melléklet '!C13</f>
        <v>0</v>
      </c>
      <c r="D13" s="89">
        <f>'[1]4. melléklet'!D13+'[1]5. melléklet '!D13</f>
        <v>0</v>
      </c>
      <c r="E13" s="89">
        <f>'[1]4. melléklet'!E13+'[1]5. melléklet '!E13</f>
        <v>0</v>
      </c>
      <c r="F13" s="89">
        <f t="shared" si="0"/>
        <v>0</v>
      </c>
      <c r="G13" s="89">
        <f>SUM('5. melléklet'!G13+'6. melléklet '!G13)</f>
        <v>0</v>
      </c>
      <c r="H13" s="89">
        <f>SUM('5. melléklet'!H13+'6. melléklet '!H13)</f>
        <v>0</v>
      </c>
      <c r="I13" s="89">
        <f>SUM('5. melléklet'!I13+'6. melléklet '!I13)</f>
        <v>0</v>
      </c>
      <c r="J13" s="89">
        <f>SUM('5. melléklet'!J13+'6. melléklet '!J13)</f>
        <v>0</v>
      </c>
      <c r="K13" s="89">
        <f>SUM('5. melléklet'!K13+'6. melléklet '!K13)</f>
        <v>193206</v>
      </c>
      <c r="L13" s="89">
        <f>SUM('5. melléklet'!L13+'6. melléklet '!L13)</f>
        <v>0</v>
      </c>
      <c r="M13" s="89">
        <f>SUM('5. melléklet'!M13+'6. melléklet '!M13)</f>
        <v>0</v>
      </c>
      <c r="N13" s="89">
        <f>SUM('5. melléklet'!N13+'6. melléklet '!N13)</f>
        <v>193206</v>
      </c>
      <c r="O13" s="89">
        <f>SUM('5. melléklet'!O13+'6. melléklet '!O13)</f>
        <v>368169</v>
      </c>
      <c r="P13" s="89">
        <f>SUM('5. melléklet'!P13+'6. melléklet '!P13)</f>
        <v>0</v>
      </c>
      <c r="Q13" s="89">
        <f>SUM('5. melléklet'!Q13+'6. melléklet '!Q13)</f>
        <v>0</v>
      </c>
      <c r="R13" s="89">
        <f>SUM('5. melléklet'!R13+'6. melléklet '!R13)</f>
        <v>368169</v>
      </c>
      <c r="S13" s="89">
        <f>SUM('5. melléklet'!S13+'6. melléklet '!S13)</f>
        <v>368169</v>
      </c>
      <c r="T13" s="89">
        <f>SUM('5. melléklet'!T13+'6. melléklet '!T13)</f>
        <v>0</v>
      </c>
      <c r="U13" s="89">
        <f>SUM('5. melléklet'!U13+'6. melléklet '!U13)</f>
        <v>0</v>
      </c>
      <c r="V13" s="89">
        <f>SUM('5. melléklet'!V13+'6. melléklet '!V13)</f>
        <v>368169</v>
      </c>
    </row>
    <row r="14" spans="1:22" s="92" customFormat="1" ht="15" customHeight="1">
      <c r="A14" s="7" t="s">
        <v>517</v>
      </c>
      <c r="B14" s="8" t="s">
        <v>274</v>
      </c>
      <c r="C14" s="93">
        <f>'[1]4. melléklet'!C14+'[1]5. melléklet '!C14</f>
        <v>35459848</v>
      </c>
      <c r="D14" s="93">
        <f>'[1]4. melléklet'!D14+'[1]5. melléklet '!D14</f>
        <v>0</v>
      </c>
      <c r="E14" s="93">
        <f>'[1]4. melléklet'!E14+'[1]5. melléklet '!E14</f>
        <v>0</v>
      </c>
      <c r="F14" s="93">
        <f t="shared" si="0"/>
        <v>35459848</v>
      </c>
      <c r="G14" s="140">
        <f>SUM('5. melléklet'!G14+'6. melléklet '!G14)</f>
        <v>35460114</v>
      </c>
      <c r="H14" s="140">
        <f>SUM('5. melléklet'!H14+'6. melléklet '!H14)</f>
        <v>0</v>
      </c>
      <c r="I14" s="140">
        <f>SUM('5. melléklet'!I14+'6. melléklet '!I14)</f>
        <v>0</v>
      </c>
      <c r="J14" s="140">
        <f>SUM('5. melléklet'!J14+'6. melléklet '!J14)</f>
        <v>35460114</v>
      </c>
      <c r="K14" s="140">
        <f>SUM('5. melléklet'!K14+'6. melléklet '!K14)</f>
        <v>35653808</v>
      </c>
      <c r="L14" s="140">
        <f>SUM('5. melléklet'!L14+'6. melléklet '!L14)</f>
        <v>0</v>
      </c>
      <c r="M14" s="140">
        <f>SUM('5. melléklet'!M14+'6. melléklet '!M14)</f>
        <v>0</v>
      </c>
      <c r="N14" s="140">
        <f>SUM('5. melléklet'!N14+'6. melléklet '!N14)</f>
        <v>35653808</v>
      </c>
      <c r="O14" s="140">
        <f>SUM('5. melléklet'!O14+'6. melléklet '!O14)</f>
        <v>36832384</v>
      </c>
      <c r="P14" s="140">
        <f>SUM('5. melléklet'!P14+'6. melléklet '!P14)</f>
        <v>0</v>
      </c>
      <c r="Q14" s="140">
        <f>SUM('5. melléklet'!Q14+'6. melléklet '!Q14)</f>
        <v>0</v>
      </c>
      <c r="R14" s="140">
        <f>SUM('5. melléklet'!R14+'6. melléklet '!R14)</f>
        <v>36832384</v>
      </c>
      <c r="S14" s="140">
        <f>SUM('5. melléklet'!S14+'6. melléklet '!S14)</f>
        <v>37800779</v>
      </c>
      <c r="T14" s="140">
        <f>SUM('5. melléklet'!T14+'6. melléklet '!T14)</f>
        <v>0</v>
      </c>
      <c r="U14" s="140">
        <f>SUM('5. melléklet'!U14+'6. melléklet '!U14)</f>
        <v>0</v>
      </c>
      <c r="V14" s="140">
        <f>SUM('5. melléklet'!V14+'6. melléklet '!V14)</f>
        <v>36781533</v>
      </c>
    </row>
    <row r="15" spans="1:22" ht="15" customHeight="1">
      <c r="A15" s="5" t="s">
        <v>275</v>
      </c>
      <c r="B15" s="6" t="s">
        <v>276</v>
      </c>
      <c r="C15" s="89">
        <f>'[1]4. melléklet'!C15+'[1]5. melléklet '!C15</f>
        <v>0</v>
      </c>
      <c r="D15" s="89">
        <f>'[1]4. melléklet'!D15+'[1]5. melléklet '!D15</f>
        <v>0</v>
      </c>
      <c r="E15" s="89">
        <f>'[1]4. melléklet'!E15+'[1]5. melléklet '!E15</f>
        <v>0</v>
      </c>
      <c r="F15" s="89">
        <f t="shared" si="0"/>
        <v>0</v>
      </c>
      <c r="G15" s="89">
        <f>SUM('5. melléklet'!G15+'6. melléklet '!G15)</f>
        <v>0</v>
      </c>
      <c r="H15" s="89">
        <f>SUM('5. melléklet'!H15+'6. melléklet '!H15)</f>
        <v>0</v>
      </c>
      <c r="I15" s="89">
        <f>SUM('5. melléklet'!I15+'6. melléklet '!I15)</f>
        <v>0</v>
      </c>
      <c r="J15" s="89">
        <f>SUM('5. melléklet'!J15+'6. melléklet '!J15)</f>
        <v>0</v>
      </c>
      <c r="K15" s="89">
        <f>SUM('5. melléklet'!K15+'6. melléklet '!K15)</f>
        <v>0</v>
      </c>
      <c r="L15" s="89">
        <f>SUM('5. melléklet'!L15+'6. melléklet '!L15)</f>
        <v>0</v>
      </c>
      <c r="M15" s="89">
        <f>SUM('5. melléklet'!M15+'6. melléklet '!M15)</f>
        <v>0</v>
      </c>
      <c r="N15" s="89">
        <f>SUM('5. melléklet'!N15+'6. melléklet '!N15)</f>
        <v>0</v>
      </c>
      <c r="O15" s="89">
        <f>SUM('5. melléklet'!O15+'6. melléklet '!O15)</f>
        <v>0</v>
      </c>
      <c r="P15" s="89">
        <f>SUM('5. melléklet'!P15+'6. melléklet '!P15)</f>
        <v>0</v>
      </c>
      <c r="Q15" s="89">
        <f>SUM('5. melléklet'!Q15+'6. melléklet '!Q15)</f>
        <v>0</v>
      </c>
      <c r="R15" s="89">
        <f>SUM('5. melléklet'!R15+'6. melléklet '!R15)</f>
        <v>0</v>
      </c>
      <c r="S15" s="89">
        <f>SUM('5. melléklet'!S15+'6. melléklet '!S15)</f>
        <v>0</v>
      </c>
      <c r="T15" s="89">
        <f>SUM('5. melléklet'!T15+'6. melléklet '!T15)</f>
        <v>0</v>
      </c>
      <c r="U15" s="89">
        <f>SUM('5. melléklet'!U15+'6. melléklet '!U15)</f>
        <v>0</v>
      </c>
      <c r="V15" s="89">
        <f>SUM('5. melléklet'!V15+'6. melléklet '!V15)</f>
        <v>0</v>
      </c>
    </row>
    <row r="16" spans="1:22" ht="15" customHeight="1">
      <c r="A16" s="5" t="s">
        <v>277</v>
      </c>
      <c r="B16" s="6" t="s">
        <v>278</v>
      </c>
      <c r="C16" s="89">
        <f>'[1]4. melléklet'!C16+'[1]5. melléklet '!C16</f>
        <v>0</v>
      </c>
      <c r="D16" s="89">
        <f>'[1]4. melléklet'!D16+'[1]5. melléklet '!D16</f>
        <v>0</v>
      </c>
      <c r="E16" s="89">
        <f>'[1]4. melléklet'!E16+'[1]5. melléklet '!E16</f>
        <v>0</v>
      </c>
      <c r="F16" s="89">
        <f t="shared" si="0"/>
        <v>0</v>
      </c>
      <c r="G16" s="89">
        <f>SUM('5. melléklet'!G16+'6. melléklet '!G16)</f>
        <v>0</v>
      </c>
      <c r="H16" s="89">
        <f>SUM('5. melléklet'!H16+'6. melléklet '!H16)</f>
        <v>0</v>
      </c>
      <c r="I16" s="89">
        <f>SUM('5. melléklet'!I16+'6. melléklet '!I16)</f>
        <v>0</v>
      </c>
      <c r="J16" s="89">
        <f>SUM('5. melléklet'!J16+'6. melléklet '!J16)</f>
        <v>0</v>
      </c>
      <c r="K16" s="89">
        <f>SUM('5. melléklet'!K16+'6. melléklet '!K16)</f>
        <v>0</v>
      </c>
      <c r="L16" s="89">
        <f>SUM('5. melléklet'!L16+'6. melléklet '!L16)</f>
        <v>0</v>
      </c>
      <c r="M16" s="89">
        <f>SUM('5. melléklet'!M16+'6. melléklet '!M16)</f>
        <v>0</v>
      </c>
      <c r="N16" s="89">
        <f>SUM('5. melléklet'!N16+'6. melléklet '!N16)</f>
        <v>0</v>
      </c>
      <c r="O16" s="89">
        <f>SUM('5. melléklet'!O16+'6. melléklet '!O16)</f>
        <v>0</v>
      </c>
      <c r="P16" s="89">
        <f>SUM('5. melléklet'!P16+'6. melléklet '!P16)</f>
        <v>0</v>
      </c>
      <c r="Q16" s="89">
        <f>SUM('5. melléklet'!Q16+'6. melléklet '!Q16)</f>
        <v>0</v>
      </c>
      <c r="R16" s="89">
        <f>SUM('5. melléklet'!R16+'6. melléklet '!R16)</f>
        <v>0</v>
      </c>
      <c r="S16" s="89">
        <f>SUM('5. melléklet'!S16+'6. melléklet '!S16)</f>
        <v>0</v>
      </c>
      <c r="T16" s="89">
        <f>SUM('5. melléklet'!T16+'6. melléklet '!T16)</f>
        <v>0</v>
      </c>
      <c r="U16" s="89">
        <f>SUM('5. melléklet'!U16+'6. melléklet '!U16)</f>
        <v>0</v>
      </c>
      <c r="V16" s="89">
        <f>SUM('5. melléklet'!V16+'6. melléklet '!V16)</f>
        <v>0</v>
      </c>
    </row>
    <row r="17" spans="1:22" ht="15" customHeight="1">
      <c r="A17" s="5" t="s">
        <v>479</v>
      </c>
      <c r="B17" s="6" t="s">
        <v>279</v>
      </c>
      <c r="C17" s="89">
        <f>'[1]4. melléklet'!C17+'[1]5. melléklet '!C17</f>
        <v>0</v>
      </c>
      <c r="D17" s="89">
        <f>'[1]4. melléklet'!D17+'[1]5. melléklet '!D17</f>
        <v>0</v>
      </c>
      <c r="E17" s="89">
        <f>'[1]4. melléklet'!E17+'[1]5. melléklet '!E17</f>
        <v>0</v>
      </c>
      <c r="F17" s="89">
        <f t="shared" si="0"/>
        <v>0</v>
      </c>
      <c r="G17" s="89">
        <f>SUM('5. melléklet'!G17+'6. melléklet '!G17)</f>
        <v>0</v>
      </c>
      <c r="H17" s="89">
        <f>SUM('5. melléklet'!H17+'6. melléklet '!H17)</f>
        <v>0</v>
      </c>
      <c r="I17" s="89">
        <f>SUM('5. melléklet'!I17+'6. melléklet '!I17)</f>
        <v>0</v>
      </c>
      <c r="J17" s="89">
        <f>SUM('5. melléklet'!J17+'6. melléklet '!J17)</f>
        <v>0</v>
      </c>
      <c r="K17" s="89">
        <f>SUM('5. melléklet'!K17+'6. melléklet '!K17)</f>
        <v>0</v>
      </c>
      <c r="L17" s="89">
        <f>SUM('5. melléklet'!L17+'6. melléklet '!L17)</f>
        <v>0</v>
      </c>
      <c r="M17" s="89">
        <f>SUM('5. melléklet'!M17+'6. melléklet '!M17)</f>
        <v>0</v>
      </c>
      <c r="N17" s="89">
        <f>SUM('5. melléklet'!N17+'6. melléklet '!N17)</f>
        <v>0</v>
      </c>
      <c r="O17" s="89">
        <f>SUM('5. melléklet'!O17+'6. melléklet '!O17)</f>
        <v>0</v>
      </c>
      <c r="P17" s="89">
        <f>SUM('5. melléklet'!P17+'6. melléklet '!P17)</f>
        <v>0</v>
      </c>
      <c r="Q17" s="89">
        <f>SUM('5. melléklet'!Q17+'6. melléklet '!Q17)</f>
        <v>0</v>
      </c>
      <c r="R17" s="89">
        <f>SUM('5. melléklet'!R17+'6. melléklet '!R17)</f>
        <v>0</v>
      </c>
      <c r="S17" s="89">
        <f>SUM('5. melléklet'!S17+'6. melléklet '!S17)</f>
        <v>0</v>
      </c>
      <c r="T17" s="89">
        <f>SUM('5. melléklet'!T17+'6. melléklet '!T17)</f>
        <v>0</v>
      </c>
      <c r="U17" s="89">
        <f>SUM('5. melléklet'!U17+'6. melléklet '!U17)</f>
        <v>0</v>
      </c>
      <c r="V17" s="89">
        <f>SUM('5. melléklet'!V17+'6. melléklet '!V17)</f>
        <v>0</v>
      </c>
    </row>
    <row r="18" spans="1:22" ht="15" customHeight="1">
      <c r="A18" s="5" t="s">
        <v>480</v>
      </c>
      <c r="B18" s="6" t="s">
        <v>280</v>
      </c>
      <c r="C18" s="89">
        <f>'[1]4. melléklet'!C18+'[1]5. melléklet '!C18</f>
        <v>0</v>
      </c>
      <c r="D18" s="89">
        <f>'[1]4. melléklet'!D18+'[1]5. melléklet '!D18</f>
        <v>0</v>
      </c>
      <c r="E18" s="89">
        <f>'[1]4. melléklet'!E18+'[1]5. melléklet '!E18</f>
        <v>0</v>
      </c>
      <c r="F18" s="89">
        <f t="shared" si="0"/>
        <v>0</v>
      </c>
      <c r="G18" s="89">
        <f>SUM('5. melléklet'!G18+'6. melléklet '!G18)</f>
        <v>0</v>
      </c>
      <c r="H18" s="89">
        <f>SUM('5. melléklet'!H18+'6. melléklet '!H18)</f>
        <v>0</v>
      </c>
      <c r="I18" s="89">
        <f>SUM('5. melléklet'!I18+'6. melléklet '!I18)</f>
        <v>0</v>
      </c>
      <c r="J18" s="89">
        <f>SUM('5. melléklet'!J18+'6. melléklet '!J18)</f>
        <v>0</v>
      </c>
      <c r="K18" s="89">
        <f>SUM('5. melléklet'!K18+'6. melléklet '!K18)</f>
        <v>0</v>
      </c>
      <c r="L18" s="89">
        <f>SUM('5. melléklet'!L18+'6. melléklet '!L18)</f>
        <v>0</v>
      </c>
      <c r="M18" s="89">
        <f>SUM('5. melléklet'!M18+'6. melléklet '!M18)</f>
        <v>0</v>
      </c>
      <c r="N18" s="89">
        <f>SUM('5. melléklet'!N18+'6. melléklet '!N18)</f>
        <v>0</v>
      </c>
      <c r="O18" s="89">
        <f>SUM('5. melléklet'!O18+'6. melléklet '!O18)</f>
        <v>0</v>
      </c>
      <c r="P18" s="89">
        <f>SUM('5. melléklet'!P18+'6. melléklet '!P18)</f>
        <v>0</v>
      </c>
      <c r="Q18" s="89">
        <f>SUM('5. melléklet'!Q18+'6. melléklet '!Q18)</f>
        <v>0</v>
      </c>
      <c r="R18" s="89">
        <f>SUM('5. melléklet'!R18+'6. melléklet '!R18)</f>
        <v>0</v>
      </c>
      <c r="S18" s="89">
        <f>SUM('5. melléklet'!S18+'6. melléklet '!S18)</f>
        <v>0</v>
      </c>
      <c r="T18" s="89">
        <f>SUM('5. melléklet'!T18+'6. melléklet '!T18)</f>
        <v>0</v>
      </c>
      <c r="U18" s="89">
        <f>SUM('5. melléklet'!U18+'6. melléklet '!U18)</f>
        <v>0</v>
      </c>
      <c r="V18" s="89">
        <f>SUM('5. melléklet'!V18+'6. melléklet '!V18)</f>
        <v>0</v>
      </c>
    </row>
    <row r="19" spans="1:22" ht="15" customHeight="1">
      <c r="A19" s="5" t="s">
        <v>481</v>
      </c>
      <c r="B19" s="6" t="s">
        <v>281</v>
      </c>
      <c r="C19" s="89">
        <f>'[1]4. melléklet'!C19+'[1]5. melléklet '!C19</f>
        <v>0</v>
      </c>
      <c r="D19" s="89">
        <f>'[1]4. melléklet'!D19+'[1]5. melléklet '!D19</f>
        <v>0</v>
      </c>
      <c r="E19" s="89">
        <f>'[1]4. melléklet'!E19+'[1]5. melléklet '!E19</f>
        <v>0</v>
      </c>
      <c r="F19" s="89">
        <f t="shared" si="0"/>
        <v>0</v>
      </c>
      <c r="G19" s="89">
        <f>SUM('5. melléklet'!G19+'6. melléklet '!G19)</f>
        <v>0</v>
      </c>
      <c r="H19" s="89">
        <f>SUM('5. melléklet'!H19+'6. melléklet '!H19)</f>
        <v>0</v>
      </c>
      <c r="I19" s="89">
        <f>SUM('5. melléklet'!I19+'6. melléklet '!I19)</f>
        <v>0</v>
      </c>
      <c r="J19" s="89">
        <f>SUM('5. melléklet'!J19+'6. melléklet '!J19)</f>
        <v>0</v>
      </c>
      <c r="K19" s="89">
        <f>SUM('5. melléklet'!K19+'6. melléklet '!K19)</f>
        <v>19255072</v>
      </c>
      <c r="L19" s="89">
        <f>SUM('5. melléklet'!L19+'6. melléklet '!L19)</f>
        <v>0</v>
      </c>
      <c r="M19" s="89">
        <f>SUM('5. melléklet'!M19+'6. melléklet '!M19)</f>
        <v>0</v>
      </c>
      <c r="N19" s="89">
        <f>SUM('5. melléklet'!N19+'6. melléklet '!N19)</f>
        <v>19255072</v>
      </c>
      <c r="O19" s="89">
        <f>SUM('5. melléklet'!O19+'6. melléklet '!O19)</f>
        <v>19255072</v>
      </c>
      <c r="P19" s="89">
        <f>SUM('5. melléklet'!P19+'6. melléklet '!P19)</f>
        <v>0</v>
      </c>
      <c r="Q19" s="89">
        <f>SUM('5. melléklet'!Q19+'6. melléklet '!Q19)</f>
        <v>0</v>
      </c>
      <c r="R19" s="89">
        <f>SUM('5. melléklet'!R19+'6. melléklet '!R19)</f>
        <v>19255072</v>
      </c>
      <c r="S19" s="89">
        <f>SUM('5. melléklet'!S19+'6. melléklet '!S19)</f>
        <v>19255072</v>
      </c>
      <c r="T19" s="89">
        <f>SUM('5. melléklet'!T19+'6. melléklet '!T19)</f>
        <v>0</v>
      </c>
      <c r="U19" s="89">
        <f>SUM('5. melléklet'!U19+'6. melléklet '!U19)</f>
        <v>0</v>
      </c>
      <c r="V19" s="89">
        <f>SUM('5. melléklet'!V19+'6. melléklet '!V19)</f>
        <v>19255072</v>
      </c>
    </row>
    <row r="20" spans="1:22" s="92" customFormat="1" ht="15" customHeight="1">
      <c r="A20" s="36" t="s">
        <v>518</v>
      </c>
      <c r="B20" s="46" t="s">
        <v>282</v>
      </c>
      <c r="C20" s="123">
        <f>'[1]4. melléklet'!C20+'[1]5. melléklet '!C20</f>
        <v>35459848</v>
      </c>
      <c r="D20" s="123">
        <f>'[1]4. melléklet'!D20+'[1]5. melléklet '!D20</f>
        <v>0</v>
      </c>
      <c r="E20" s="123">
        <f>'[1]4. melléklet'!E20+'[1]5. melléklet '!E20</f>
        <v>0</v>
      </c>
      <c r="F20" s="93">
        <f t="shared" si="0"/>
        <v>35459848</v>
      </c>
      <c r="G20" s="140">
        <f>SUM('5. melléklet'!G20+'6. melléklet '!G20)</f>
        <v>35460114</v>
      </c>
      <c r="H20" s="140">
        <f>SUM('5. melléklet'!H20+'6. melléklet '!H20)</f>
        <v>0</v>
      </c>
      <c r="I20" s="140">
        <f>SUM('5. melléklet'!I20+'6. melléklet '!I20)</f>
        <v>0</v>
      </c>
      <c r="J20" s="140">
        <f>SUM('5. melléklet'!J20+'6. melléklet '!J20)</f>
        <v>35460114</v>
      </c>
      <c r="K20" s="140">
        <f>SUM('5. melléklet'!K20+'6. melléklet '!K20)</f>
        <v>54908880</v>
      </c>
      <c r="L20" s="140">
        <f>SUM('5. melléklet'!L20+'6. melléklet '!L20)</f>
        <v>0</v>
      </c>
      <c r="M20" s="140">
        <f>SUM('5. melléklet'!M20+'6. melléklet '!M20)</f>
        <v>0</v>
      </c>
      <c r="N20" s="140">
        <f>SUM('5. melléklet'!N20+'6. melléklet '!N20)</f>
        <v>54908880</v>
      </c>
      <c r="O20" s="140">
        <f>SUM('5. melléklet'!O20+'6. melléklet '!O20)</f>
        <v>56087456</v>
      </c>
      <c r="P20" s="140">
        <f>SUM('5. melléklet'!P20+'6. melléklet '!P20)</f>
        <v>0</v>
      </c>
      <c r="Q20" s="140">
        <f>SUM('5. melléklet'!Q20+'6. melléklet '!Q20)</f>
        <v>0</v>
      </c>
      <c r="R20" s="140">
        <f>SUM('5. melléklet'!R20+'6. melléklet '!R20)</f>
        <v>56087456</v>
      </c>
      <c r="S20" s="140">
        <f>SUM('5. melléklet'!S20+'6. melléklet '!S20)</f>
        <v>57055851</v>
      </c>
      <c r="T20" s="140">
        <f>SUM('5. melléklet'!T20+'6. melléklet '!T20)</f>
        <v>0</v>
      </c>
      <c r="U20" s="140">
        <f>SUM('5. melléklet'!U20+'6. melléklet '!U20)</f>
        <v>0</v>
      </c>
      <c r="V20" s="140">
        <f>SUM('5. melléklet'!V20+'6. melléklet '!V20)</f>
        <v>57055851</v>
      </c>
    </row>
    <row r="21" spans="1:22" ht="15" customHeight="1">
      <c r="A21" s="5" t="s">
        <v>485</v>
      </c>
      <c r="B21" s="6" t="s">
        <v>291</v>
      </c>
      <c r="C21" s="89">
        <f>'[1]4. melléklet'!C21+'[1]5. melléklet '!C21</f>
        <v>0</v>
      </c>
      <c r="D21" s="89">
        <f>'[1]4. melléklet'!D21+'[1]5. melléklet '!D21</f>
        <v>0</v>
      </c>
      <c r="E21" s="89">
        <f>'[1]4. melléklet'!E21+'[1]5. melléklet '!E21</f>
        <v>0</v>
      </c>
      <c r="F21" s="89">
        <f t="shared" si="0"/>
        <v>0</v>
      </c>
      <c r="G21" s="89">
        <f>SUM('5. melléklet'!G21+'6. melléklet '!G21)</f>
        <v>0</v>
      </c>
      <c r="H21" s="89">
        <f>SUM('5. melléklet'!H21+'6. melléklet '!H21)</f>
        <v>0</v>
      </c>
      <c r="I21" s="89">
        <f>SUM('5. melléklet'!I21+'6. melléklet '!I21)</f>
        <v>0</v>
      </c>
      <c r="J21" s="89">
        <f>SUM('5. melléklet'!J21+'6. melléklet '!J21)</f>
        <v>0</v>
      </c>
      <c r="K21" s="89">
        <f>SUM('5. melléklet'!K21+'6. melléklet '!K21)</f>
        <v>0</v>
      </c>
      <c r="L21" s="89">
        <f>SUM('5. melléklet'!L21+'6. melléklet '!L21)</f>
        <v>0</v>
      </c>
      <c r="M21" s="89">
        <f>SUM('5. melléklet'!M21+'6. melléklet '!M21)</f>
        <v>0</v>
      </c>
      <c r="N21" s="89">
        <f>SUM('5. melléklet'!N21+'6. melléklet '!N21)</f>
        <v>0</v>
      </c>
      <c r="O21" s="89">
        <f>SUM('5. melléklet'!O21+'6. melléklet '!O21)</f>
        <v>0</v>
      </c>
      <c r="P21" s="89">
        <f>SUM('5. melléklet'!P21+'6. melléklet '!P21)</f>
        <v>0</v>
      </c>
      <c r="Q21" s="89">
        <f>SUM('5. melléklet'!Q21+'6. melléklet '!Q21)</f>
        <v>0</v>
      </c>
      <c r="R21" s="89">
        <f>SUM('5. melléklet'!R21+'6. melléklet '!R21)</f>
        <v>0</v>
      </c>
      <c r="S21" s="89">
        <f>SUM('5. melléklet'!S21+'6. melléklet '!S21)</f>
        <v>0</v>
      </c>
      <c r="T21" s="89">
        <f>SUM('5. melléklet'!T21+'6. melléklet '!T21)</f>
        <v>0</v>
      </c>
      <c r="U21" s="89">
        <f>SUM('5. melléklet'!U21+'6. melléklet '!U21)</f>
        <v>0</v>
      </c>
      <c r="V21" s="89">
        <f>SUM('5. melléklet'!V21+'6. melléklet '!V21)</f>
        <v>0</v>
      </c>
    </row>
    <row r="22" spans="1:22" ht="15" customHeight="1">
      <c r="A22" s="5" t="s">
        <v>486</v>
      </c>
      <c r="B22" s="6" t="s">
        <v>292</v>
      </c>
      <c r="C22" s="89">
        <f>'[1]4. melléklet'!C22+'[1]5. melléklet '!C22</f>
        <v>0</v>
      </c>
      <c r="D22" s="89">
        <f>'[1]4. melléklet'!D22+'[1]5. melléklet '!D22</f>
        <v>0</v>
      </c>
      <c r="E22" s="89">
        <f>'[1]4. melléklet'!E22+'[1]5. melléklet '!E22</f>
        <v>0</v>
      </c>
      <c r="F22" s="89">
        <f t="shared" si="0"/>
        <v>0</v>
      </c>
      <c r="G22" s="89">
        <f>SUM('5. melléklet'!G22+'6. melléklet '!G22)</f>
        <v>0</v>
      </c>
      <c r="H22" s="89">
        <f>SUM('5. melléklet'!H22+'6. melléklet '!H22)</f>
        <v>0</v>
      </c>
      <c r="I22" s="89">
        <f>SUM('5. melléklet'!I22+'6. melléklet '!I22)</f>
        <v>0</v>
      </c>
      <c r="J22" s="89">
        <f>SUM('5. melléklet'!J22+'6. melléklet '!J22)</f>
        <v>0</v>
      </c>
      <c r="K22" s="89">
        <f>SUM('5. melléklet'!K22+'6. melléklet '!K22)</f>
        <v>0</v>
      </c>
      <c r="L22" s="89">
        <f>SUM('5. melléklet'!L22+'6. melléklet '!L22)</f>
        <v>0</v>
      </c>
      <c r="M22" s="89">
        <f>SUM('5. melléklet'!M22+'6. melléklet '!M22)</f>
        <v>0</v>
      </c>
      <c r="N22" s="89">
        <f>SUM('5. melléklet'!N22+'6. melléklet '!N22)</f>
        <v>0</v>
      </c>
      <c r="O22" s="89">
        <f>SUM('5. melléklet'!O22+'6. melléklet '!O22)</f>
        <v>0</v>
      </c>
      <c r="P22" s="89">
        <f>SUM('5. melléklet'!P22+'6. melléklet '!P22)</f>
        <v>0</v>
      </c>
      <c r="Q22" s="89">
        <f>SUM('5. melléklet'!Q22+'6. melléklet '!Q22)</f>
        <v>0</v>
      </c>
      <c r="R22" s="89">
        <f>SUM('5. melléklet'!R22+'6. melléklet '!R22)</f>
        <v>0</v>
      </c>
      <c r="S22" s="89">
        <f>SUM('5. melléklet'!S22+'6. melléklet '!S22)</f>
        <v>0</v>
      </c>
      <c r="T22" s="89">
        <f>SUM('5. melléklet'!T22+'6. melléklet '!T22)</f>
        <v>0</v>
      </c>
      <c r="U22" s="89">
        <f>SUM('5. melléklet'!U22+'6. melléklet '!U22)</f>
        <v>0</v>
      </c>
      <c r="V22" s="89">
        <f>SUM('5. melléklet'!V22+'6. melléklet '!V22)</f>
        <v>0</v>
      </c>
    </row>
    <row r="23" spans="1:22" s="92" customFormat="1" ht="15" customHeight="1">
      <c r="A23" s="7" t="s">
        <v>520</v>
      </c>
      <c r="B23" s="8" t="s">
        <v>293</v>
      </c>
      <c r="C23" s="93">
        <f>'[1]4. melléklet'!C23+'[1]5. melléklet '!C23</f>
        <v>0</v>
      </c>
      <c r="D23" s="93">
        <f>'[1]4. melléklet'!D23+'[1]5. melléklet '!D23</f>
        <v>0</v>
      </c>
      <c r="E23" s="93">
        <f>'[1]4. melléklet'!E23+'[1]5. melléklet '!E23</f>
        <v>0</v>
      </c>
      <c r="F23" s="93">
        <f t="shared" si="0"/>
        <v>0</v>
      </c>
      <c r="G23" s="89">
        <f>SUM('5. melléklet'!G23+'6. melléklet '!G23)</f>
        <v>0</v>
      </c>
      <c r="H23" s="89">
        <f>SUM('5. melléklet'!H23+'6. melléklet '!H23)</f>
        <v>0</v>
      </c>
      <c r="I23" s="89">
        <f>SUM('5. melléklet'!I23+'6. melléklet '!I23)</f>
        <v>0</v>
      </c>
      <c r="J23" s="89">
        <f>SUM('5. melléklet'!J23+'6. melléklet '!J23)</f>
        <v>0</v>
      </c>
      <c r="K23" s="89">
        <f>SUM('5. melléklet'!K23+'6. melléklet '!K23)</f>
        <v>0</v>
      </c>
      <c r="L23" s="89">
        <f>SUM('5. melléklet'!L23+'6. melléklet '!L23)</f>
        <v>0</v>
      </c>
      <c r="M23" s="89">
        <f>SUM('5. melléklet'!M23+'6. melléklet '!M23)</f>
        <v>0</v>
      </c>
      <c r="N23" s="89">
        <f>SUM('5. melléklet'!N23+'6. melléklet '!N23)</f>
        <v>0</v>
      </c>
      <c r="O23" s="89">
        <f>SUM('5. melléklet'!O23+'6. melléklet '!O23)</f>
        <v>0</v>
      </c>
      <c r="P23" s="89">
        <f>SUM('5. melléklet'!P23+'6. melléklet '!P23)</f>
        <v>0</v>
      </c>
      <c r="Q23" s="89">
        <f>SUM('5. melléklet'!Q23+'6. melléklet '!Q23)</f>
        <v>0</v>
      </c>
      <c r="R23" s="89">
        <f>SUM('5. melléklet'!R23+'6. melléklet '!R23)</f>
        <v>0</v>
      </c>
      <c r="S23" s="89">
        <f>SUM('5. melléklet'!S23+'6. melléklet '!S23)</f>
        <v>0</v>
      </c>
      <c r="T23" s="89">
        <f>SUM('5. melléklet'!T23+'6. melléklet '!T23)</f>
        <v>0</v>
      </c>
      <c r="U23" s="89">
        <f>SUM('5. melléklet'!U23+'6. melléklet '!U23)</f>
        <v>0</v>
      </c>
      <c r="V23" s="89">
        <f>SUM('5. melléklet'!V23+'6. melléklet '!V23)</f>
        <v>0</v>
      </c>
    </row>
    <row r="24" spans="1:22" ht="15" customHeight="1">
      <c r="A24" s="7" t="s">
        <v>487</v>
      </c>
      <c r="B24" s="8" t="s">
        <v>294</v>
      </c>
      <c r="C24" s="93">
        <f>'[1]4. melléklet'!C24+'[1]5. melléklet '!C24</f>
        <v>0</v>
      </c>
      <c r="D24" s="93">
        <f>'[1]4. melléklet'!D24+'[1]5. melléklet '!D24</f>
        <v>0</v>
      </c>
      <c r="E24" s="93">
        <f>'[1]4. melléklet'!E24+'[1]5. melléklet '!E24</f>
        <v>0</v>
      </c>
      <c r="F24" s="93">
        <f t="shared" si="0"/>
        <v>0</v>
      </c>
      <c r="G24" s="89">
        <f>SUM('5. melléklet'!G24+'6. melléklet '!G24)</f>
        <v>0</v>
      </c>
      <c r="H24" s="89">
        <f>SUM('5. melléklet'!H24+'6. melléklet '!H24)</f>
        <v>0</v>
      </c>
      <c r="I24" s="89">
        <f>SUM('5. melléklet'!I24+'6. melléklet '!I24)</f>
        <v>0</v>
      </c>
      <c r="J24" s="89">
        <f>SUM('5. melléklet'!J24+'6. melléklet '!J24)</f>
        <v>0</v>
      </c>
      <c r="K24" s="89">
        <f>SUM('5. melléklet'!K24+'6. melléklet '!K24)</f>
        <v>0</v>
      </c>
      <c r="L24" s="89">
        <f>SUM('5. melléklet'!L24+'6. melléklet '!L24)</f>
        <v>0</v>
      </c>
      <c r="M24" s="89">
        <f>SUM('5. melléklet'!M24+'6. melléklet '!M24)</f>
        <v>0</v>
      </c>
      <c r="N24" s="89">
        <f>SUM('5. melléklet'!N24+'6. melléklet '!N24)</f>
        <v>0</v>
      </c>
      <c r="O24" s="89">
        <f>SUM('5. melléklet'!O24+'6. melléklet '!O24)</f>
        <v>0</v>
      </c>
      <c r="P24" s="89">
        <f>SUM('5. melléklet'!P24+'6. melléklet '!P24)</f>
        <v>0</v>
      </c>
      <c r="Q24" s="89">
        <f>SUM('5. melléklet'!Q24+'6. melléklet '!Q24)</f>
        <v>0</v>
      </c>
      <c r="R24" s="89">
        <f>SUM('5. melléklet'!R24+'6. melléklet '!R24)</f>
        <v>0</v>
      </c>
      <c r="S24" s="89">
        <f>SUM('5. melléklet'!S24+'6. melléklet '!S24)</f>
        <v>0</v>
      </c>
      <c r="T24" s="89">
        <f>SUM('5. melléklet'!T24+'6. melléklet '!T24)</f>
        <v>0</v>
      </c>
      <c r="U24" s="89">
        <f>SUM('5. melléklet'!U24+'6. melléklet '!U24)</f>
        <v>0</v>
      </c>
      <c r="V24" s="89">
        <f>SUM('5. melléklet'!V24+'6. melléklet '!V24)</f>
        <v>0</v>
      </c>
    </row>
    <row r="25" spans="1:22" ht="15" customHeight="1">
      <c r="A25" s="7" t="s">
        <v>488</v>
      </c>
      <c r="B25" s="8" t="s">
        <v>295</v>
      </c>
      <c r="C25" s="93">
        <f>'[1]4. melléklet'!C25+'[1]5. melléklet '!C25</f>
        <v>0</v>
      </c>
      <c r="D25" s="93">
        <f>'[1]4. melléklet'!D25+'[1]5. melléklet '!D25</f>
        <v>0</v>
      </c>
      <c r="E25" s="93">
        <f>'[1]4. melléklet'!E25+'[1]5. melléklet '!E25</f>
        <v>0</v>
      </c>
      <c r="F25" s="93">
        <f t="shared" si="0"/>
        <v>0</v>
      </c>
      <c r="G25" s="89">
        <f>SUM('5. melléklet'!G25+'6. melléklet '!G25)</f>
        <v>0</v>
      </c>
      <c r="H25" s="89">
        <f>SUM('5. melléklet'!H25+'6. melléklet '!H25)</f>
        <v>0</v>
      </c>
      <c r="I25" s="89">
        <f>SUM('5. melléklet'!I25+'6. melléklet '!I25)</f>
        <v>0</v>
      </c>
      <c r="J25" s="89">
        <f>SUM('5. melléklet'!J25+'6. melléklet '!J25)</f>
        <v>0</v>
      </c>
      <c r="K25" s="89">
        <f>SUM('5. melléklet'!K25+'6. melléklet '!K25)</f>
        <v>0</v>
      </c>
      <c r="L25" s="89">
        <f>SUM('5. melléklet'!L25+'6. melléklet '!L25)</f>
        <v>0</v>
      </c>
      <c r="M25" s="89">
        <f>SUM('5. melléklet'!M25+'6. melléklet '!M25)</f>
        <v>0</v>
      </c>
      <c r="N25" s="89">
        <f>SUM('5. melléklet'!N25+'6. melléklet '!N25)</f>
        <v>0</v>
      </c>
      <c r="O25" s="89">
        <f>SUM('5. melléklet'!O25+'6. melléklet '!O25)</f>
        <v>0</v>
      </c>
      <c r="P25" s="89">
        <f>SUM('5. melléklet'!P25+'6. melléklet '!P25)</f>
        <v>0</v>
      </c>
      <c r="Q25" s="89">
        <f>SUM('5. melléklet'!Q25+'6. melléklet '!Q25)</f>
        <v>0</v>
      </c>
      <c r="R25" s="89">
        <f>SUM('5. melléklet'!R25+'6. melléklet '!R25)</f>
        <v>0</v>
      </c>
      <c r="S25" s="89">
        <f>SUM('5. melléklet'!S25+'6. melléklet '!S25)</f>
        <v>0</v>
      </c>
      <c r="T25" s="89">
        <f>SUM('5. melléklet'!T25+'6. melléklet '!T25)</f>
        <v>0</v>
      </c>
      <c r="U25" s="89">
        <f>SUM('5. melléklet'!U25+'6. melléklet '!U25)</f>
        <v>0</v>
      </c>
      <c r="V25" s="89">
        <f>SUM('5. melléklet'!V25+'6. melléklet '!V25)</f>
        <v>0</v>
      </c>
    </row>
    <row r="26" spans="1:22" ht="15" customHeight="1">
      <c r="A26" s="7" t="s">
        <v>489</v>
      </c>
      <c r="B26" s="8" t="s">
        <v>296</v>
      </c>
      <c r="C26" s="93">
        <f>'[1]4. melléklet'!C26+'[1]5. melléklet '!C26</f>
        <v>1190000</v>
      </c>
      <c r="D26" s="93">
        <f>'[1]4. melléklet'!D26+'[1]5. melléklet '!D26</f>
        <v>0</v>
      </c>
      <c r="E26" s="93">
        <f>'[1]4. melléklet'!E26+'[1]5. melléklet '!E26</f>
        <v>0</v>
      </c>
      <c r="F26" s="93">
        <f t="shared" si="0"/>
        <v>1190000</v>
      </c>
      <c r="G26" s="140">
        <f>SUM('5. melléklet'!G26+'6. melléklet '!G26)</f>
        <v>1190000</v>
      </c>
      <c r="H26" s="140">
        <f>SUM('5. melléklet'!H26+'6. melléklet '!H26)</f>
        <v>0</v>
      </c>
      <c r="I26" s="140">
        <f>SUM('5. melléklet'!I26+'6. melléklet '!I26)</f>
        <v>0</v>
      </c>
      <c r="J26" s="140">
        <f>SUM('5. melléklet'!J26+'6. melléklet '!J26)</f>
        <v>1190000</v>
      </c>
      <c r="K26" s="140">
        <f>SUM('5. melléklet'!K26+'6. melléklet '!K26)</f>
        <v>1190000</v>
      </c>
      <c r="L26" s="140">
        <f>SUM('5. melléklet'!L26+'6. melléklet '!L26)</f>
        <v>0</v>
      </c>
      <c r="M26" s="140">
        <f>SUM('5. melléklet'!M26+'6. melléklet '!M26)</f>
        <v>0</v>
      </c>
      <c r="N26" s="140">
        <f>SUM('5. melléklet'!N26+'6. melléklet '!N26)</f>
        <v>1190000</v>
      </c>
      <c r="O26" s="140">
        <f>SUM('5. melléklet'!O26+'6. melléklet '!O26)</f>
        <v>1190000</v>
      </c>
      <c r="P26" s="140">
        <f>SUM('5. melléklet'!P26+'6. melléklet '!P26)</f>
        <v>0</v>
      </c>
      <c r="Q26" s="140">
        <f>SUM('5. melléklet'!Q26+'6. melléklet '!Q26)</f>
        <v>0</v>
      </c>
      <c r="R26" s="140">
        <f>SUM('5. melléklet'!R26+'6. melléklet '!R26)</f>
        <v>1190000</v>
      </c>
      <c r="S26" s="140">
        <f>SUM('5. melléklet'!S26+'6. melléklet '!S26)</f>
        <v>1190000</v>
      </c>
      <c r="T26" s="140">
        <f>SUM('5. melléklet'!T26+'6. melléklet '!T26)</f>
        <v>0</v>
      </c>
      <c r="U26" s="140">
        <f>SUM('5. melléklet'!U26+'6. melléklet '!U26)</f>
        <v>0</v>
      </c>
      <c r="V26" s="140">
        <f>SUM('5. melléklet'!V26+'6. melléklet '!V26)</f>
        <v>1190000</v>
      </c>
    </row>
    <row r="27" spans="1:22" ht="15" customHeight="1">
      <c r="A27" s="5" t="s">
        <v>490</v>
      </c>
      <c r="B27" s="6" t="s">
        <v>297</v>
      </c>
      <c r="C27" s="89">
        <f>'[1]4. melléklet'!C27+'[1]5. melléklet '!C27</f>
        <v>11000000</v>
      </c>
      <c r="D27" s="89">
        <f>'[1]4. melléklet'!D27+'[1]5. melléklet '!D27</f>
        <v>0</v>
      </c>
      <c r="E27" s="89">
        <f>'[1]4. melléklet'!E27+'[1]5. melléklet '!E27</f>
        <v>0</v>
      </c>
      <c r="F27" s="89">
        <f t="shared" si="0"/>
        <v>11000000</v>
      </c>
      <c r="G27" s="89">
        <f>SUM('5. melléklet'!G27+'6. melléklet '!G27)</f>
        <v>11000000</v>
      </c>
      <c r="H27" s="89">
        <f>SUM('5. melléklet'!H27+'6. melléklet '!H27)</f>
        <v>0</v>
      </c>
      <c r="I27" s="89">
        <f>SUM('5. melléklet'!I27+'6. melléklet '!I27)</f>
        <v>0</v>
      </c>
      <c r="J27" s="89">
        <f>SUM('5. melléklet'!J27+'6. melléklet '!J27)</f>
        <v>11000000</v>
      </c>
      <c r="K27" s="89">
        <f>SUM('5. melléklet'!K27+'6. melléklet '!K27)</f>
        <v>11000000</v>
      </c>
      <c r="L27" s="89">
        <f>SUM('5. melléklet'!L27+'6. melléklet '!L27)</f>
        <v>0</v>
      </c>
      <c r="M27" s="89">
        <f>SUM('5. melléklet'!M27+'6. melléklet '!M27)</f>
        <v>0</v>
      </c>
      <c r="N27" s="89">
        <f>SUM('5. melléklet'!N27+'6. melléklet '!N27)</f>
        <v>11000000</v>
      </c>
      <c r="O27" s="89">
        <f>SUM('5. melléklet'!O27+'6. melléklet '!O27)</f>
        <v>11000000</v>
      </c>
      <c r="P27" s="89">
        <f>SUM('5. melléklet'!P27+'6. melléklet '!P27)</f>
        <v>0</v>
      </c>
      <c r="Q27" s="89">
        <f>SUM('5. melléklet'!Q27+'6. melléklet '!Q27)</f>
        <v>0</v>
      </c>
      <c r="R27" s="89">
        <f>SUM('5. melléklet'!R27+'6. melléklet '!R27)</f>
        <v>11000000</v>
      </c>
      <c r="S27" s="89">
        <f>SUM('5. melléklet'!S27+'6. melléklet '!S27)</f>
        <v>11000000</v>
      </c>
      <c r="T27" s="89">
        <f>SUM('5. melléklet'!T27+'6. melléklet '!T27)</f>
        <v>0</v>
      </c>
      <c r="U27" s="89">
        <f>SUM('5. melléklet'!U27+'6. melléklet '!U27)</f>
        <v>0</v>
      </c>
      <c r="V27" s="89">
        <f>SUM('5. melléklet'!V27+'6. melléklet '!V27)</f>
        <v>11000000</v>
      </c>
    </row>
    <row r="28" spans="1:22" ht="15" customHeight="1">
      <c r="A28" s="5" t="s">
        <v>491</v>
      </c>
      <c r="B28" s="6" t="s">
        <v>300</v>
      </c>
      <c r="C28" s="89">
        <f>'[1]4. melléklet'!C28+'[1]5. melléklet '!C28</f>
        <v>0</v>
      </c>
      <c r="D28" s="89">
        <f>'[1]4. melléklet'!D28+'[1]5. melléklet '!D28</f>
        <v>0</v>
      </c>
      <c r="E28" s="89">
        <f>'[1]4. melléklet'!E28+'[1]5. melléklet '!E28</f>
        <v>0</v>
      </c>
      <c r="F28" s="89">
        <f t="shared" si="0"/>
        <v>0</v>
      </c>
      <c r="G28" s="89">
        <f>SUM('5. melléklet'!G28+'6. melléklet '!G28)</f>
        <v>0</v>
      </c>
      <c r="H28" s="89">
        <f>SUM('5. melléklet'!H28+'6. melléklet '!H28)</f>
        <v>0</v>
      </c>
      <c r="I28" s="89">
        <f>SUM('5. melléklet'!I28+'6. melléklet '!I28)</f>
        <v>0</v>
      </c>
      <c r="J28" s="89">
        <f>SUM('5. melléklet'!J28+'6. melléklet '!J28)</f>
        <v>0</v>
      </c>
      <c r="K28" s="89">
        <f>SUM('5. melléklet'!K28+'6. melléklet '!K28)</f>
        <v>0</v>
      </c>
      <c r="L28" s="89">
        <f>SUM('5. melléklet'!L28+'6. melléklet '!L28)</f>
        <v>0</v>
      </c>
      <c r="M28" s="89">
        <f>SUM('5. melléklet'!M28+'6. melléklet '!M28)</f>
        <v>0</v>
      </c>
      <c r="N28" s="89">
        <f>SUM('5. melléklet'!N28+'6. melléklet '!N28)</f>
        <v>0</v>
      </c>
      <c r="O28" s="89">
        <f>SUM('5. melléklet'!O28+'6. melléklet '!O28)</f>
        <v>0</v>
      </c>
      <c r="P28" s="89">
        <f>SUM('5. melléklet'!P28+'6. melléklet '!P28)</f>
        <v>0</v>
      </c>
      <c r="Q28" s="89">
        <f>SUM('5. melléklet'!Q28+'6. melléklet '!Q28)</f>
        <v>0</v>
      </c>
      <c r="R28" s="89">
        <f>SUM('5. melléklet'!R28+'6. melléklet '!R28)</f>
        <v>0</v>
      </c>
      <c r="S28" s="89">
        <f>SUM('5. melléklet'!S28+'6. melléklet '!S28)</f>
        <v>0</v>
      </c>
      <c r="T28" s="89">
        <f>SUM('5. melléklet'!T28+'6. melléklet '!T28)</f>
        <v>0</v>
      </c>
      <c r="U28" s="89">
        <f>SUM('5. melléklet'!U28+'6. melléklet '!U28)</f>
        <v>0</v>
      </c>
      <c r="V28" s="89">
        <f>SUM('5. melléklet'!V28+'6. melléklet '!V28)</f>
        <v>0</v>
      </c>
    </row>
    <row r="29" spans="1:22" ht="15" customHeight="1">
      <c r="A29" s="5" t="s">
        <v>301</v>
      </c>
      <c r="B29" s="6" t="s">
        <v>302</v>
      </c>
      <c r="C29" s="89">
        <f>'[1]4. melléklet'!C29+'[1]5. melléklet '!C29</f>
        <v>0</v>
      </c>
      <c r="D29" s="89">
        <f>'[1]4. melléklet'!D29+'[1]5. melléklet '!D29</f>
        <v>0</v>
      </c>
      <c r="E29" s="89">
        <f>'[1]4. melléklet'!E29+'[1]5. melléklet '!E29</f>
        <v>0</v>
      </c>
      <c r="F29" s="89">
        <f t="shared" si="0"/>
        <v>0</v>
      </c>
      <c r="G29" s="89">
        <f>SUM('5. melléklet'!G29+'6. melléklet '!G29)</f>
        <v>0</v>
      </c>
      <c r="H29" s="89">
        <f>SUM('5. melléklet'!H29+'6. melléklet '!H29)</f>
        <v>0</v>
      </c>
      <c r="I29" s="89">
        <f>SUM('5. melléklet'!I29+'6. melléklet '!I29)</f>
        <v>0</v>
      </c>
      <c r="J29" s="89">
        <f>SUM('5. melléklet'!J29+'6. melléklet '!J29)</f>
        <v>0</v>
      </c>
      <c r="K29" s="89">
        <f>SUM('5. melléklet'!K29+'6. melléklet '!K29)</f>
        <v>0</v>
      </c>
      <c r="L29" s="89">
        <f>SUM('5. melléklet'!L29+'6. melléklet '!L29)</f>
        <v>0</v>
      </c>
      <c r="M29" s="89">
        <f>SUM('5. melléklet'!M29+'6. melléklet '!M29)</f>
        <v>0</v>
      </c>
      <c r="N29" s="89">
        <f>SUM('5. melléklet'!N29+'6. melléklet '!N29)</f>
        <v>0</v>
      </c>
      <c r="O29" s="89">
        <f>SUM('5. melléklet'!O29+'6. melléklet '!O29)</f>
        <v>0</v>
      </c>
      <c r="P29" s="89">
        <f>SUM('5. melléklet'!P29+'6. melléklet '!P29)</f>
        <v>0</v>
      </c>
      <c r="Q29" s="89">
        <f>SUM('5. melléklet'!Q29+'6. melléklet '!Q29)</f>
        <v>0</v>
      </c>
      <c r="R29" s="89">
        <f>SUM('5. melléklet'!R29+'6. melléklet '!R29)</f>
        <v>0</v>
      </c>
      <c r="S29" s="89">
        <f>SUM('5. melléklet'!S29+'6. melléklet '!S29)</f>
        <v>0</v>
      </c>
      <c r="T29" s="89">
        <f>SUM('5. melléklet'!T29+'6. melléklet '!T29)</f>
        <v>0</v>
      </c>
      <c r="U29" s="89">
        <f>SUM('5. melléklet'!U29+'6. melléklet '!U29)</f>
        <v>0</v>
      </c>
      <c r="V29" s="89">
        <f>SUM('5. melléklet'!V29+'6. melléklet '!V29)</f>
        <v>0</v>
      </c>
    </row>
    <row r="30" spans="1:22" ht="15" customHeight="1">
      <c r="A30" s="5" t="s">
        <v>492</v>
      </c>
      <c r="B30" s="6" t="s">
        <v>303</v>
      </c>
      <c r="C30" s="89">
        <f>'[1]4. melléklet'!C30+'[1]5. melléklet '!C30</f>
        <v>1900000</v>
      </c>
      <c r="D30" s="89">
        <f>'[1]4. melléklet'!D30+'[1]5. melléklet '!D30</f>
        <v>0</v>
      </c>
      <c r="E30" s="89">
        <f>'[1]4. melléklet'!E30+'[1]5. melléklet '!E30</f>
        <v>0</v>
      </c>
      <c r="F30" s="89">
        <f t="shared" si="0"/>
        <v>1900000</v>
      </c>
      <c r="G30" s="89">
        <f>SUM('5. melléklet'!G30+'6. melléklet '!G30)</f>
        <v>1900000</v>
      </c>
      <c r="H30" s="89">
        <f>SUM('5. melléklet'!H30+'6. melléklet '!H30)</f>
        <v>0</v>
      </c>
      <c r="I30" s="89">
        <f>SUM('5. melléklet'!I30+'6. melléklet '!I30)</f>
        <v>0</v>
      </c>
      <c r="J30" s="89">
        <f>SUM('5. melléklet'!J30+'6. melléklet '!J30)</f>
        <v>1900000</v>
      </c>
      <c r="K30" s="89">
        <f>SUM('5. melléklet'!K30+'6. melléklet '!K30)</f>
        <v>1900000</v>
      </c>
      <c r="L30" s="89">
        <f>SUM('5. melléklet'!L30+'6. melléklet '!L30)</f>
        <v>0</v>
      </c>
      <c r="M30" s="89">
        <f>SUM('5. melléklet'!M30+'6. melléklet '!M30)</f>
        <v>0</v>
      </c>
      <c r="N30" s="89">
        <f>SUM('5. melléklet'!N30+'6. melléklet '!N30)</f>
        <v>1900000</v>
      </c>
      <c r="O30" s="89">
        <f>SUM('5. melléklet'!O30+'6. melléklet '!O30)</f>
        <v>1900000</v>
      </c>
      <c r="P30" s="89">
        <f>SUM('5. melléklet'!P30+'6. melléklet '!P30)</f>
        <v>0</v>
      </c>
      <c r="Q30" s="89">
        <f>SUM('5. melléklet'!Q30+'6. melléklet '!Q30)</f>
        <v>0</v>
      </c>
      <c r="R30" s="89">
        <f>SUM('5. melléklet'!R30+'6. melléklet '!R30)</f>
        <v>1900000</v>
      </c>
      <c r="S30" s="89">
        <f>SUM('5. melléklet'!S30+'6. melléklet '!S30)</f>
        <v>1900000</v>
      </c>
      <c r="T30" s="89">
        <f>SUM('5. melléklet'!T30+'6. melléklet '!T30)</f>
        <v>0</v>
      </c>
      <c r="U30" s="89">
        <f>SUM('5. melléklet'!U30+'6. melléklet '!U30)</f>
        <v>0</v>
      </c>
      <c r="V30" s="89">
        <f>SUM('5. melléklet'!V30+'6. melléklet '!V30)</f>
        <v>1900000</v>
      </c>
    </row>
    <row r="31" spans="1:22" ht="15" customHeight="1">
      <c r="A31" s="5" t="s">
        <v>493</v>
      </c>
      <c r="B31" s="6" t="s">
        <v>308</v>
      </c>
      <c r="C31" s="89">
        <f>'[1]4. melléklet'!C31+'[1]5. melléklet '!C31</f>
        <v>0</v>
      </c>
      <c r="D31" s="89">
        <f>'[1]4. melléklet'!D31+'[1]5. melléklet '!D31</f>
        <v>0</v>
      </c>
      <c r="E31" s="89">
        <f>'[1]4. melléklet'!E31+'[1]5. melléklet '!E31</f>
        <v>0</v>
      </c>
      <c r="F31" s="89">
        <f t="shared" si="0"/>
        <v>0</v>
      </c>
      <c r="G31" s="89">
        <f>SUM('5. melléklet'!G31+'6. melléklet '!G31)</f>
        <v>0</v>
      </c>
      <c r="H31" s="89">
        <f>SUM('5. melléklet'!H31+'6. melléklet '!H31)</f>
        <v>0</v>
      </c>
      <c r="I31" s="89">
        <f>SUM('5. melléklet'!I31+'6. melléklet '!I31)</f>
        <v>0</v>
      </c>
      <c r="J31" s="89">
        <f>SUM('5. melléklet'!J31+'6. melléklet '!J31)</f>
        <v>0</v>
      </c>
      <c r="K31" s="89">
        <f>SUM('5. melléklet'!K31+'6. melléklet '!K31)</f>
        <v>0</v>
      </c>
      <c r="L31" s="89">
        <f>SUM('5. melléklet'!L31+'6. melléklet '!L31)</f>
        <v>0</v>
      </c>
      <c r="M31" s="89">
        <f>SUM('5. melléklet'!M31+'6. melléklet '!M31)</f>
        <v>0</v>
      </c>
      <c r="N31" s="89">
        <f>SUM('5. melléklet'!N31+'6. melléklet '!N31)</f>
        <v>0</v>
      </c>
      <c r="O31" s="89">
        <f>SUM('5. melléklet'!O31+'6. melléklet '!O31)</f>
        <v>0</v>
      </c>
      <c r="P31" s="89">
        <f>SUM('5. melléklet'!P31+'6. melléklet '!P31)</f>
        <v>0</v>
      </c>
      <c r="Q31" s="89">
        <f>SUM('5. melléklet'!Q31+'6. melléklet '!Q31)</f>
        <v>0</v>
      </c>
      <c r="R31" s="89">
        <f>SUM('5. melléklet'!R31+'6. melléklet '!R31)</f>
        <v>0</v>
      </c>
      <c r="S31" s="89">
        <f>SUM('5. melléklet'!S31+'6. melléklet '!S31)</f>
        <v>0</v>
      </c>
      <c r="T31" s="89">
        <f>SUM('5. melléklet'!T31+'6. melléklet '!T31)</f>
        <v>0</v>
      </c>
      <c r="U31" s="89">
        <f>SUM('5. melléklet'!U31+'6. melléklet '!U31)</f>
        <v>0</v>
      </c>
      <c r="V31" s="89">
        <f>SUM('5. melléklet'!V31+'6. melléklet '!V31)</f>
        <v>0</v>
      </c>
    </row>
    <row r="32" spans="1:22" s="92" customFormat="1" ht="15" customHeight="1">
      <c r="A32" s="7" t="s">
        <v>521</v>
      </c>
      <c r="B32" s="8" t="s">
        <v>311</v>
      </c>
      <c r="C32" s="93">
        <f>'[1]4. melléklet'!C32+'[1]5. melléklet '!C32</f>
        <v>0</v>
      </c>
      <c r="D32" s="93">
        <f>'[1]4. melléklet'!D32+'[1]5. melléklet '!D32</f>
        <v>0</v>
      </c>
      <c r="E32" s="93">
        <f>'[1]4. melléklet'!E32+'[1]5. melléklet '!E32</f>
        <v>0</v>
      </c>
      <c r="F32" s="93">
        <f t="shared" si="0"/>
        <v>0</v>
      </c>
      <c r="G32" s="89">
        <f>SUM('5. melléklet'!G32+'6. melléklet '!G32)</f>
        <v>12900000</v>
      </c>
      <c r="H32" s="89">
        <f>SUM('5. melléklet'!H32+'6. melléklet '!H32)</f>
        <v>0</v>
      </c>
      <c r="I32" s="89">
        <f>SUM('5. melléklet'!I32+'6. melléklet '!I32)</f>
        <v>0</v>
      </c>
      <c r="J32" s="89">
        <f>SUM('5. melléklet'!J32+'6. melléklet '!J32)</f>
        <v>12900000</v>
      </c>
      <c r="K32" s="89">
        <f>SUM('5. melléklet'!K32+'6. melléklet '!K32)</f>
        <v>12900000</v>
      </c>
      <c r="L32" s="89">
        <f>SUM('5. melléklet'!L32+'6. melléklet '!L32)</f>
        <v>0</v>
      </c>
      <c r="M32" s="89">
        <f>SUM('5. melléklet'!M32+'6. melléklet '!M32)</f>
        <v>0</v>
      </c>
      <c r="N32" s="89">
        <f>SUM('5. melléklet'!N32+'6. melléklet '!N32)</f>
        <v>12900000</v>
      </c>
      <c r="O32" s="89">
        <f>SUM('5. melléklet'!O32+'6. melléklet '!O32)</f>
        <v>12900000</v>
      </c>
      <c r="P32" s="89">
        <f>SUM('5. melléklet'!P32+'6. melléklet '!P32)</f>
        <v>0</v>
      </c>
      <c r="Q32" s="89">
        <f>SUM('5. melléklet'!Q32+'6. melléklet '!Q32)</f>
        <v>0</v>
      </c>
      <c r="R32" s="89">
        <f>SUM('5. melléklet'!R32+'6. melléklet '!R32)</f>
        <v>12900000</v>
      </c>
      <c r="S32" s="89">
        <f>SUM('5. melléklet'!S32+'6. melléklet '!S32)</f>
        <v>12900000</v>
      </c>
      <c r="T32" s="89">
        <f>SUM('5. melléklet'!T32+'6. melléklet '!T32)</f>
        <v>0</v>
      </c>
      <c r="U32" s="89">
        <f>SUM('5. melléklet'!U32+'6. melléklet '!U32)</f>
        <v>0</v>
      </c>
      <c r="V32" s="89">
        <f>SUM('5. melléklet'!V32+'6. melléklet '!V32)</f>
        <v>12900000</v>
      </c>
    </row>
    <row r="33" spans="1:22" ht="15" customHeight="1">
      <c r="A33" s="7" t="s">
        <v>494</v>
      </c>
      <c r="B33" s="8" t="s">
        <v>312</v>
      </c>
      <c r="C33" s="93">
        <f>'[1]4. melléklet'!C33+'[1]5. melléklet '!C33</f>
        <v>40000</v>
      </c>
      <c r="D33" s="93">
        <f>'[1]4. melléklet'!D33+'[1]5. melléklet '!D33</f>
        <v>0</v>
      </c>
      <c r="E33" s="93">
        <f>'[1]4. melléklet'!E33+'[1]5. melléklet '!E33</f>
        <v>20000</v>
      </c>
      <c r="F33" s="93">
        <f t="shared" si="0"/>
        <v>60000</v>
      </c>
      <c r="G33" s="140">
        <f>SUM('5. melléklet'!G33+'6. melléklet '!G33)</f>
        <v>40000</v>
      </c>
      <c r="H33" s="140">
        <f>SUM('5. melléklet'!H33+'6. melléklet '!H33)</f>
        <v>0</v>
      </c>
      <c r="I33" s="140">
        <f>SUM('5. melléklet'!I33+'6. melléklet '!I33)</f>
        <v>20000</v>
      </c>
      <c r="J33" s="140">
        <f>SUM('5. melléklet'!J33+'6. melléklet '!J33)</f>
        <v>60000</v>
      </c>
      <c r="K33" s="140">
        <f>SUM('5. melléklet'!K33+'6. melléklet '!K33)</f>
        <v>40000</v>
      </c>
      <c r="L33" s="140">
        <f>SUM('5. melléklet'!L33+'6. melléklet '!L33)</f>
        <v>0</v>
      </c>
      <c r="M33" s="140">
        <f>SUM('5. melléklet'!M33+'6. melléklet '!M33)</f>
        <v>20000</v>
      </c>
      <c r="N33" s="140">
        <f>SUM('5. melléklet'!N33+'6. melléklet '!N33)</f>
        <v>60000</v>
      </c>
      <c r="O33" s="140">
        <f>SUM('5. melléklet'!O33+'6. melléklet '!O33)</f>
        <v>40000</v>
      </c>
      <c r="P33" s="140">
        <f>SUM('5. melléklet'!P33+'6. melléklet '!P33)</f>
        <v>0</v>
      </c>
      <c r="Q33" s="140">
        <f>SUM('5. melléklet'!Q33+'6. melléklet '!Q33)</f>
        <v>20000</v>
      </c>
      <c r="R33" s="140">
        <f>SUM('5. melléklet'!R33+'6. melléklet '!R33)</f>
        <v>60000</v>
      </c>
      <c r="S33" s="140">
        <f>SUM('5. melléklet'!S33+'6. melléklet '!S33)</f>
        <v>40000</v>
      </c>
      <c r="T33" s="140">
        <f>SUM('5. melléklet'!T33+'6. melléklet '!T33)</f>
        <v>0</v>
      </c>
      <c r="U33" s="140">
        <f>SUM('5. melléklet'!U33+'6. melléklet '!U33)</f>
        <v>20000</v>
      </c>
      <c r="V33" s="140">
        <f>SUM('5. melléklet'!V33+'6. melléklet '!V33)</f>
        <v>60000</v>
      </c>
    </row>
    <row r="34" spans="1:22" s="92" customFormat="1" ht="15" customHeight="1">
      <c r="A34" s="36" t="s">
        <v>522</v>
      </c>
      <c r="B34" s="46" t="s">
        <v>313</v>
      </c>
      <c r="C34" s="123">
        <f>'[1]4. melléklet'!C34+'[1]5. melléklet '!C34</f>
        <v>14130000</v>
      </c>
      <c r="D34" s="123">
        <f>'[1]4. melléklet'!D34+'[1]5. melléklet '!D34</f>
        <v>0</v>
      </c>
      <c r="E34" s="123">
        <f>'[1]4. melléklet'!E34+'[1]5. melléklet '!E34</f>
        <v>20000</v>
      </c>
      <c r="F34" s="123">
        <f t="shared" si="0"/>
        <v>14150000</v>
      </c>
      <c r="G34" s="141">
        <f>SUM('5. melléklet'!G34+'6. melléklet '!G34)</f>
        <v>14130000</v>
      </c>
      <c r="H34" s="141">
        <f>SUM('5. melléklet'!H34+'6. melléklet '!H34)</f>
        <v>0</v>
      </c>
      <c r="I34" s="141">
        <f>SUM('5. melléklet'!I34+'6. melléklet '!I34)</f>
        <v>20000</v>
      </c>
      <c r="J34" s="141">
        <f>SUM('5. melléklet'!J34+'6. melléklet '!J34)</f>
        <v>14150000</v>
      </c>
      <c r="K34" s="141">
        <f>SUM('5. melléklet'!K34+'6. melléklet '!K34)</f>
        <v>14130000</v>
      </c>
      <c r="L34" s="141">
        <f>SUM('5. melléklet'!L34+'6. melléklet '!L34)</f>
        <v>0</v>
      </c>
      <c r="M34" s="141">
        <f>SUM('5. melléklet'!M34+'6. melléklet '!M34)</f>
        <v>20000</v>
      </c>
      <c r="N34" s="141">
        <f>SUM('5. melléklet'!N34+'6. melléklet '!N34)</f>
        <v>14150000</v>
      </c>
      <c r="O34" s="141">
        <f>SUM('5. melléklet'!O34+'6. melléklet '!O34)</f>
        <v>14130000</v>
      </c>
      <c r="P34" s="141">
        <f>SUM('5. melléklet'!P34+'6. melléklet '!P34)</f>
        <v>0</v>
      </c>
      <c r="Q34" s="141">
        <f>SUM('5. melléklet'!Q34+'6. melléklet '!Q34)</f>
        <v>20000</v>
      </c>
      <c r="R34" s="141">
        <f>SUM('5. melléklet'!R34+'6. melléklet '!R34)</f>
        <v>14150000</v>
      </c>
      <c r="S34" s="141">
        <f>SUM('5. melléklet'!S34+'6. melléklet '!S34)</f>
        <v>14130000</v>
      </c>
      <c r="T34" s="141">
        <f>SUM('5. melléklet'!T34+'6. melléklet '!T34)</f>
        <v>0</v>
      </c>
      <c r="U34" s="141">
        <f>SUM('5. melléklet'!U34+'6. melléklet '!U34)</f>
        <v>20000</v>
      </c>
      <c r="V34" s="141">
        <f>SUM('5. melléklet'!V34+'6. melléklet '!V34)</f>
        <v>14150000</v>
      </c>
    </row>
    <row r="35" spans="1:22" ht="15" customHeight="1">
      <c r="A35" s="13" t="s">
        <v>314</v>
      </c>
      <c r="B35" s="6" t="s">
        <v>315</v>
      </c>
      <c r="C35" s="89">
        <f>'[1]4. melléklet'!C35+'[1]5. melléklet '!C35</f>
        <v>0</v>
      </c>
      <c r="D35" s="89">
        <f>'[1]4. melléklet'!D35+'[1]5. melléklet '!D35</f>
        <v>0</v>
      </c>
      <c r="E35" s="89">
        <f>'[1]4. melléklet'!E35+'[1]5. melléklet '!E35</f>
        <v>0</v>
      </c>
      <c r="F35" s="89">
        <f t="shared" si="0"/>
        <v>0</v>
      </c>
      <c r="G35" s="89">
        <f>SUM('5. melléklet'!G35+'6. melléklet '!G35)</f>
        <v>0</v>
      </c>
      <c r="H35" s="89">
        <f>SUM('5. melléklet'!H35+'6. melléklet '!H35)</f>
        <v>0</v>
      </c>
      <c r="I35" s="89">
        <f>SUM('5. melléklet'!I35+'6. melléklet '!I35)</f>
        <v>0</v>
      </c>
      <c r="J35" s="89">
        <f>SUM('5. melléklet'!J35+'6. melléklet '!J35)</f>
        <v>0</v>
      </c>
      <c r="K35" s="89">
        <f>SUM('5. melléklet'!K35+'6. melléklet '!K35)</f>
        <v>0</v>
      </c>
      <c r="L35" s="89">
        <f>SUM('5. melléklet'!L35+'6. melléklet '!L35)</f>
        <v>0</v>
      </c>
      <c r="M35" s="89">
        <f>SUM('5. melléklet'!M35+'6. melléklet '!M35)</f>
        <v>0</v>
      </c>
      <c r="N35" s="89">
        <f>SUM('5. melléklet'!N35+'6. melléklet '!N35)</f>
        <v>0</v>
      </c>
      <c r="O35" s="89">
        <f>SUM('5. melléklet'!O35+'6. melléklet '!O35)</f>
        <v>0</v>
      </c>
      <c r="P35" s="89">
        <f>SUM('5. melléklet'!P35+'6. melléklet '!P35)</f>
        <v>0</v>
      </c>
      <c r="Q35" s="89">
        <f>SUM('5. melléklet'!Q35+'6. melléklet '!Q35)</f>
        <v>0</v>
      </c>
      <c r="R35" s="89">
        <f>SUM('5. melléklet'!R35+'6. melléklet '!R35)</f>
        <v>0</v>
      </c>
      <c r="S35" s="89">
        <f>SUM('5. melléklet'!S35+'6. melléklet '!S35)</f>
        <v>0</v>
      </c>
      <c r="T35" s="89">
        <f>SUM('5. melléklet'!T35+'6. melléklet '!T35)</f>
        <v>0</v>
      </c>
      <c r="U35" s="89">
        <f>SUM('5. melléklet'!U35+'6. melléklet '!U35)</f>
        <v>0</v>
      </c>
      <c r="V35" s="89">
        <f>SUM('5. melléklet'!V35+'6. melléklet '!V35)</f>
        <v>0</v>
      </c>
    </row>
    <row r="36" spans="1:22" ht="15" customHeight="1">
      <c r="A36" s="13" t="s">
        <v>495</v>
      </c>
      <c r="B36" s="6" t="s">
        <v>316</v>
      </c>
      <c r="C36" s="89">
        <f>'[1]4. melléklet'!C36+'[1]5. melléklet '!C36</f>
        <v>0</v>
      </c>
      <c r="D36" s="89">
        <f>'[1]4. melléklet'!D36+'[1]5. melléklet '!D36</f>
        <v>0</v>
      </c>
      <c r="E36" s="89">
        <f>'[1]4. melléklet'!E36+'[1]5. melléklet '!E36</f>
        <v>0</v>
      </c>
      <c r="F36" s="89">
        <f t="shared" si="0"/>
        <v>0</v>
      </c>
      <c r="G36" s="89">
        <f>SUM('5. melléklet'!G36+'6. melléklet '!G36)</f>
        <v>0</v>
      </c>
      <c r="H36" s="89">
        <f>SUM('5. melléklet'!H36+'6. melléklet '!H36)</f>
        <v>0</v>
      </c>
      <c r="I36" s="89">
        <f>SUM('5. melléklet'!I36+'6. melléklet '!I36)</f>
        <v>0</v>
      </c>
      <c r="J36" s="89">
        <f>SUM('5. melléklet'!J36+'6. melléklet '!J36)</f>
        <v>0</v>
      </c>
      <c r="K36" s="89">
        <f>SUM('5. melléklet'!K36+'6. melléklet '!K36)</f>
        <v>0</v>
      </c>
      <c r="L36" s="89">
        <f>SUM('5. melléklet'!L36+'6. melléklet '!L36)</f>
        <v>0</v>
      </c>
      <c r="M36" s="89">
        <f>SUM('5. melléklet'!M36+'6. melléklet '!M36)</f>
        <v>0</v>
      </c>
      <c r="N36" s="89">
        <f>SUM('5. melléklet'!N36+'6. melléklet '!N36)</f>
        <v>0</v>
      </c>
      <c r="O36" s="89">
        <f>SUM('5. melléklet'!O36+'6. melléklet '!O36)</f>
        <v>0</v>
      </c>
      <c r="P36" s="89">
        <f>SUM('5. melléklet'!P36+'6. melléklet '!P36)</f>
        <v>0</v>
      </c>
      <c r="Q36" s="89">
        <f>SUM('5. melléklet'!Q36+'6. melléklet '!Q36)</f>
        <v>0</v>
      </c>
      <c r="R36" s="89">
        <f>SUM('5. melléklet'!R36+'6. melléklet '!R36)</f>
        <v>0</v>
      </c>
      <c r="S36" s="89">
        <f>SUM('5. melléklet'!S36+'6. melléklet '!S36)</f>
        <v>0</v>
      </c>
      <c r="T36" s="89">
        <f>SUM('5. melléklet'!T36+'6. melléklet '!T36)</f>
        <v>0</v>
      </c>
      <c r="U36" s="89">
        <f>SUM('5. melléklet'!U36+'6. melléklet '!U36)</f>
        <v>0</v>
      </c>
      <c r="V36" s="89">
        <f>SUM('5. melléklet'!V36+'6. melléklet '!V36)</f>
        <v>0</v>
      </c>
    </row>
    <row r="37" spans="1:22" ht="15" customHeight="1">
      <c r="A37" s="13" t="s">
        <v>496</v>
      </c>
      <c r="B37" s="6" t="s">
        <v>317</v>
      </c>
      <c r="C37" s="89">
        <f>'[1]4. melléklet'!C37+'[1]5. melléklet '!C37</f>
        <v>597200</v>
      </c>
      <c r="D37" s="89">
        <f>'[1]4. melléklet'!D37+'[1]5. melléklet '!D37</f>
        <v>0</v>
      </c>
      <c r="E37" s="89">
        <f>'[1]4. melléklet'!E37+'[1]5. melléklet '!E37</f>
        <v>0</v>
      </c>
      <c r="F37" s="89">
        <f t="shared" si="0"/>
        <v>597200</v>
      </c>
      <c r="G37" s="89">
        <f>SUM('5. melléklet'!G37+'6. melléklet '!G37)</f>
        <v>597200</v>
      </c>
      <c r="H37" s="89">
        <f>SUM('5. melléklet'!H37+'6. melléklet '!H37)</f>
        <v>0</v>
      </c>
      <c r="I37" s="89">
        <f>SUM('5. melléklet'!I37+'6. melléklet '!I37)</f>
        <v>0</v>
      </c>
      <c r="J37" s="89">
        <f>SUM('5. melléklet'!J37+'6. melléklet '!J37)</f>
        <v>597200</v>
      </c>
      <c r="K37" s="89">
        <f>SUM('5. melléklet'!K37+'6. melléklet '!K37)</f>
        <v>597200</v>
      </c>
      <c r="L37" s="89">
        <f>SUM('5. melléklet'!L37+'6. melléklet '!L37)</f>
        <v>0</v>
      </c>
      <c r="M37" s="89">
        <f>SUM('5. melléklet'!M37+'6. melléklet '!M37)</f>
        <v>0</v>
      </c>
      <c r="N37" s="89">
        <f>SUM('5. melléklet'!N37+'6. melléklet '!N37)</f>
        <v>597200</v>
      </c>
      <c r="O37" s="89">
        <f>SUM('5. melléklet'!O37+'6. melléklet '!O37)</f>
        <v>597200</v>
      </c>
      <c r="P37" s="89">
        <f>SUM('5. melléklet'!P37+'6. melléklet '!P37)</f>
        <v>0</v>
      </c>
      <c r="Q37" s="89">
        <f>SUM('5. melléklet'!Q37+'6. melléklet '!Q37)</f>
        <v>0</v>
      </c>
      <c r="R37" s="89">
        <f>SUM('5. melléklet'!R37+'6. melléklet '!R37)</f>
        <v>597200</v>
      </c>
      <c r="S37" s="89">
        <f>SUM('5. melléklet'!S37+'6. melléklet '!S37)</f>
        <v>597200</v>
      </c>
      <c r="T37" s="89">
        <f>SUM('5. melléklet'!T37+'6. melléklet '!T37)</f>
        <v>0</v>
      </c>
      <c r="U37" s="89">
        <f>SUM('5. melléklet'!U37+'6. melléklet '!U37)</f>
        <v>0</v>
      </c>
      <c r="V37" s="89">
        <f>SUM('5. melléklet'!V37+'6. melléklet '!V37)</f>
        <v>597200</v>
      </c>
    </row>
    <row r="38" spans="1:22" ht="15" customHeight="1">
      <c r="A38" s="13" t="s">
        <v>497</v>
      </c>
      <c r="B38" s="6" t="s">
        <v>318</v>
      </c>
      <c r="C38" s="89">
        <f>'[1]4. melléklet'!C38+'[1]5. melléklet '!C38</f>
        <v>0</v>
      </c>
      <c r="D38" s="89">
        <f>'[1]4. melléklet'!D38+'[1]5. melléklet '!D38</f>
        <v>0</v>
      </c>
      <c r="E38" s="89">
        <f>'[1]4. melléklet'!E38+'[1]5. melléklet '!E38</f>
        <v>0</v>
      </c>
      <c r="F38" s="89">
        <f t="shared" si="0"/>
        <v>0</v>
      </c>
      <c r="G38" s="89">
        <f>SUM('5. melléklet'!G38+'6. melléklet '!G38)</f>
        <v>0</v>
      </c>
      <c r="H38" s="89">
        <f>SUM('5. melléklet'!H38+'6. melléklet '!H38)</f>
        <v>0</v>
      </c>
      <c r="I38" s="89">
        <f>SUM('5. melléklet'!I38+'6. melléklet '!I38)</f>
        <v>0</v>
      </c>
      <c r="J38" s="89">
        <f>SUM('5. melléklet'!J38+'6. melléklet '!J38)</f>
        <v>0</v>
      </c>
      <c r="K38" s="89">
        <f>SUM('5. melléklet'!K38+'6. melléklet '!K38)</f>
        <v>0</v>
      </c>
      <c r="L38" s="89">
        <f>SUM('5. melléklet'!L38+'6. melléklet '!L38)</f>
        <v>0</v>
      </c>
      <c r="M38" s="89">
        <f>SUM('5. melléklet'!M38+'6. melléklet '!M38)</f>
        <v>0</v>
      </c>
      <c r="N38" s="89">
        <f>SUM('5. melléklet'!N38+'6. melléklet '!N38)</f>
        <v>0</v>
      </c>
      <c r="O38" s="89">
        <f>SUM('5. melléklet'!O38+'6. melléklet '!O38)</f>
        <v>0</v>
      </c>
      <c r="P38" s="89">
        <f>SUM('5. melléklet'!P38+'6. melléklet '!P38)</f>
        <v>0</v>
      </c>
      <c r="Q38" s="89">
        <f>SUM('5. melléklet'!Q38+'6. melléklet '!Q38)</f>
        <v>0</v>
      </c>
      <c r="R38" s="89">
        <f>SUM('5. melléklet'!R38+'6. melléklet '!R38)</f>
        <v>0</v>
      </c>
      <c r="S38" s="89">
        <f>SUM('5. melléklet'!S38+'6. melléklet '!S38)</f>
        <v>0</v>
      </c>
      <c r="T38" s="89">
        <f>SUM('5. melléklet'!T38+'6. melléklet '!T38)</f>
        <v>0</v>
      </c>
      <c r="U38" s="89">
        <f>SUM('5. melléklet'!U38+'6. melléklet '!U38)</f>
        <v>0</v>
      </c>
      <c r="V38" s="89">
        <f>SUM('5. melléklet'!V38+'6. melléklet '!V38)</f>
        <v>0</v>
      </c>
    </row>
    <row r="39" spans="1:22" ht="15" customHeight="1">
      <c r="A39" s="13" t="s">
        <v>319</v>
      </c>
      <c r="B39" s="6" t="s">
        <v>320</v>
      </c>
      <c r="C39" s="89">
        <f>'[1]4. melléklet'!C39+'[1]5. melléklet '!C39</f>
        <v>1000000</v>
      </c>
      <c r="D39" s="89">
        <f>'[1]4. melléklet'!D39+'[1]5. melléklet '!D39</f>
        <v>0</v>
      </c>
      <c r="E39" s="89">
        <f>'[1]4. melléklet'!E39+'[1]5. melléklet '!E39</f>
        <v>0</v>
      </c>
      <c r="F39" s="89">
        <f t="shared" si="0"/>
        <v>1000000</v>
      </c>
      <c r="G39" s="89">
        <f>SUM('5. melléklet'!G39+'6. melléklet '!G39)</f>
        <v>1000000</v>
      </c>
      <c r="H39" s="89">
        <f>SUM('5. melléklet'!H39+'6. melléklet '!H39)</f>
        <v>0</v>
      </c>
      <c r="I39" s="89">
        <f>SUM('5. melléklet'!I39+'6. melléklet '!I39)</f>
        <v>0</v>
      </c>
      <c r="J39" s="89">
        <f>SUM('5. melléklet'!J39+'6. melléklet '!J39)</f>
        <v>1000000</v>
      </c>
      <c r="K39" s="89">
        <f>SUM('5. melléklet'!K39+'6. melléklet '!K39)</f>
        <v>1000000</v>
      </c>
      <c r="L39" s="89">
        <f>SUM('5. melléklet'!L39+'6. melléklet '!L39)</f>
        <v>0</v>
      </c>
      <c r="M39" s="89">
        <f>SUM('5. melléklet'!M39+'6. melléklet '!M39)</f>
        <v>0</v>
      </c>
      <c r="N39" s="89">
        <f>SUM('5. melléklet'!N39+'6. melléklet '!N39)</f>
        <v>1000000</v>
      </c>
      <c r="O39" s="89">
        <f>SUM('5. melléklet'!O39+'6. melléklet '!O39)</f>
        <v>1000000</v>
      </c>
      <c r="P39" s="89">
        <f>SUM('5. melléklet'!P39+'6. melléklet '!P39)</f>
        <v>0</v>
      </c>
      <c r="Q39" s="89">
        <f>SUM('5. melléklet'!Q39+'6. melléklet '!Q39)</f>
        <v>0</v>
      </c>
      <c r="R39" s="89">
        <f>SUM('5. melléklet'!R39+'6. melléklet '!R39)</f>
        <v>1000000</v>
      </c>
      <c r="S39" s="89">
        <f>SUM('5. melléklet'!S39+'6. melléklet '!S39)</f>
        <v>1000000</v>
      </c>
      <c r="T39" s="89">
        <f>SUM('5. melléklet'!T39+'6. melléklet '!T39)</f>
        <v>0</v>
      </c>
      <c r="U39" s="89">
        <f>SUM('5. melléklet'!U39+'6. melléklet '!U39)</f>
        <v>0</v>
      </c>
      <c r="V39" s="89">
        <f>SUM('5. melléklet'!V39+'6. melléklet '!V39)</f>
        <v>1000000</v>
      </c>
    </row>
    <row r="40" spans="1:22" ht="15" customHeight="1">
      <c r="A40" s="13" t="s">
        <v>321</v>
      </c>
      <c r="B40" s="6" t="s">
        <v>322</v>
      </c>
      <c r="C40" s="89">
        <f>'[1]4. melléklet'!C40+'[1]5. melléklet '!C40</f>
        <v>0</v>
      </c>
      <c r="D40" s="89">
        <f>'[1]4. melléklet'!D40+'[1]5. melléklet '!D40</f>
        <v>0</v>
      </c>
      <c r="E40" s="89">
        <f>'[1]4. melléklet'!E40+'[1]5. melléklet '!E40</f>
        <v>0</v>
      </c>
      <c r="F40" s="89">
        <f t="shared" si="0"/>
        <v>0</v>
      </c>
      <c r="G40" s="89">
        <f>SUM('5. melléklet'!G40+'6. melléklet '!G40)</f>
        <v>0</v>
      </c>
      <c r="H40" s="89">
        <f>SUM('5. melléklet'!H40+'6. melléklet '!H40)</f>
        <v>0</v>
      </c>
      <c r="I40" s="89">
        <f>SUM('5. melléklet'!I40+'6. melléklet '!I40)</f>
        <v>0</v>
      </c>
      <c r="J40" s="89">
        <f>SUM('5. melléklet'!J40+'6. melléklet '!J40)</f>
        <v>0</v>
      </c>
      <c r="K40" s="89">
        <f>SUM('5. melléklet'!K40+'6. melléklet '!K40)</f>
        <v>0</v>
      </c>
      <c r="L40" s="89">
        <f>SUM('5. melléklet'!L40+'6. melléklet '!L40)</f>
        <v>0</v>
      </c>
      <c r="M40" s="89">
        <f>SUM('5. melléklet'!M40+'6. melléklet '!M40)</f>
        <v>0</v>
      </c>
      <c r="N40" s="89">
        <f>SUM('5. melléklet'!N40+'6. melléklet '!N40)</f>
        <v>0</v>
      </c>
      <c r="O40" s="89">
        <f>SUM('5. melléklet'!O40+'6. melléklet '!O40)</f>
        <v>0</v>
      </c>
      <c r="P40" s="89">
        <f>SUM('5. melléklet'!P40+'6. melléklet '!P40)</f>
        <v>0</v>
      </c>
      <c r="Q40" s="89">
        <f>SUM('5. melléklet'!Q40+'6. melléklet '!Q40)</f>
        <v>0</v>
      </c>
      <c r="R40" s="89">
        <f>SUM('5. melléklet'!R40+'6. melléklet '!R40)</f>
        <v>0</v>
      </c>
      <c r="S40" s="89">
        <f>SUM('5. melléklet'!S40+'6. melléklet '!S40)</f>
        <v>0</v>
      </c>
      <c r="T40" s="89">
        <f>SUM('5. melléklet'!T40+'6. melléklet '!T40)</f>
        <v>0</v>
      </c>
      <c r="U40" s="89">
        <f>SUM('5. melléklet'!U40+'6. melléklet '!U40)</f>
        <v>0</v>
      </c>
      <c r="V40" s="89">
        <f>SUM('5. melléklet'!V40+'6. melléklet '!V40)</f>
        <v>0</v>
      </c>
    </row>
    <row r="41" spans="1:22" ht="15" customHeight="1">
      <c r="A41" s="13" t="s">
        <v>323</v>
      </c>
      <c r="B41" s="6" t="s">
        <v>324</v>
      </c>
      <c r="C41" s="89">
        <f>'[1]4. melléklet'!C41+'[1]5. melléklet '!C41</f>
        <v>0</v>
      </c>
      <c r="D41" s="89">
        <f>'[1]4. melléklet'!D41+'[1]5. melléklet '!D41</f>
        <v>0</v>
      </c>
      <c r="E41" s="89">
        <f>'[1]4. melléklet'!E41+'[1]5. melléklet '!E41</f>
        <v>0</v>
      </c>
      <c r="F41" s="89">
        <f t="shared" si="0"/>
        <v>0</v>
      </c>
      <c r="G41" s="89">
        <f>SUM('5. melléklet'!G41+'6. melléklet '!G41)</f>
        <v>0</v>
      </c>
      <c r="H41" s="89">
        <f>SUM('5. melléklet'!H41+'6. melléklet '!H41)</f>
        <v>0</v>
      </c>
      <c r="I41" s="89">
        <f>SUM('5. melléklet'!I41+'6. melléklet '!I41)</f>
        <v>0</v>
      </c>
      <c r="J41" s="89">
        <f>SUM('5. melléklet'!J41+'6. melléklet '!J41)</f>
        <v>0</v>
      </c>
      <c r="K41" s="89">
        <f>SUM('5. melléklet'!K41+'6. melléklet '!K41)</f>
        <v>0</v>
      </c>
      <c r="L41" s="89">
        <f>SUM('5. melléklet'!L41+'6. melléklet '!L41)</f>
        <v>0</v>
      </c>
      <c r="M41" s="89">
        <f>SUM('5. melléklet'!M41+'6. melléklet '!M41)</f>
        <v>0</v>
      </c>
      <c r="N41" s="89">
        <f>SUM('5. melléklet'!N41+'6. melléklet '!N41)</f>
        <v>0</v>
      </c>
      <c r="O41" s="89">
        <f>SUM('5. melléklet'!O41+'6. melléklet '!O41)</f>
        <v>0</v>
      </c>
      <c r="P41" s="89">
        <f>SUM('5. melléklet'!P41+'6. melléklet '!P41)</f>
        <v>0</v>
      </c>
      <c r="Q41" s="89">
        <f>SUM('5. melléklet'!Q41+'6. melléklet '!Q41)</f>
        <v>0</v>
      </c>
      <c r="R41" s="89">
        <f>SUM('5. melléklet'!R41+'6. melléklet '!R41)</f>
        <v>0</v>
      </c>
      <c r="S41" s="89">
        <f>SUM('5. melléklet'!S41+'6. melléklet '!S41)</f>
        <v>0</v>
      </c>
      <c r="T41" s="89">
        <f>SUM('5. melléklet'!T41+'6. melléklet '!T41)</f>
        <v>0</v>
      </c>
      <c r="U41" s="89">
        <f>SUM('5. melléklet'!U41+'6. melléklet '!U41)</f>
        <v>0</v>
      </c>
      <c r="V41" s="89">
        <f>SUM('5. melléklet'!V41+'6. melléklet '!V41)</f>
        <v>0</v>
      </c>
    </row>
    <row r="42" spans="1:22" ht="15" customHeight="1">
      <c r="A42" s="13" t="s">
        <v>498</v>
      </c>
      <c r="B42" s="6" t="s">
        <v>325</v>
      </c>
      <c r="C42" s="89">
        <f>'[1]4. melléklet'!C42+'[1]5. melléklet '!C42</f>
        <v>0</v>
      </c>
      <c r="D42" s="89">
        <f>'[1]4. melléklet'!D42+'[1]5. melléklet '!D42</f>
        <v>0</v>
      </c>
      <c r="E42" s="89">
        <f>'[1]4. melléklet'!E42+'[1]5. melléklet '!E42</f>
        <v>0</v>
      </c>
      <c r="F42" s="89">
        <f t="shared" si="0"/>
        <v>0</v>
      </c>
      <c r="G42" s="89">
        <f>SUM('5. melléklet'!G42+'6. melléklet '!G42)</f>
        <v>0</v>
      </c>
      <c r="H42" s="89">
        <f>SUM('5. melléklet'!H42+'6. melléklet '!H42)</f>
        <v>0</v>
      </c>
      <c r="I42" s="89">
        <f>SUM('5. melléklet'!I42+'6. melléklet '!I42)</f>
        <v>0</v>
      </c>
      <c r="J42" s="89">
        <f>SUM('5. melléklet'!J42+'6. melléklet '!J42)</f>
        <v>0</v>
      </c>
      <c r="K42" s="89">
        <f>SUM('5. melléklet'!K42+'6. melléklet '!K42)</f>
        <v>0</v>
      </c>
      <c r="L42" s="89">
        <f>SUM('5. melléklet'!L42+'6. melléklet '!L42)</f>
        <v>0</v>
      </c>
      <c r="M42" s="89">
        <f>SUM('5. melléklet'!M42+'6. melléklet '!M42)</f>
        <v>0</v>
      </c>
      <c r="N42" s="89">
        <f>SUM('5. melléklet'!N42+'6. melléklet '!N42)</f>
        <v>0</v>
      </c>
      <c r="O42" s="89">
        <f>SUM('5. melléklet'!O42+'6. melléklet '!O42)</f>
        <v>0</v>
      </c>
      <c r="P42" s="89">
        <f>SUM('5. melléklet'!P42+'6. melléklet '!P42)</f>
        <v>0</v>
      </c>
      <c r="Q42" s="89">
        <f>SUM('5. melléklet'!Q42+'6. melléklet '!Q42)</f>
        <v>0</v>
      </c>
      <c r="R42" s="89">
        <f>SUM('5. melléklet'!R42+'6. melléklet '!R42)</f>
        <v>0</v>
      </c>
      <c r="S42" s="89">
        <f>SUM('5. melléklet'!S42+'6. melléklet '!S42)</f>
        <v>0</v>
      </c>
      <c r="T42" s="89">
        <f>SUM('5. melléklet'!T42+'6. melléklet '!T42)</f>
        <v>0</v>
      </c>
      <c r="U42" s="89">
        <f>SUM('5. melléklet'!U42+'6. melléklet '!U42)</f>
        <v>0</v>
      </c>
      <c r="V42" s="89">
        <f>SUM('5. melléklet'!V42+'6. melléklet '!V42)</f>
        <v>0</v>
      </c>
    </row>
    <row r="43" spans="1:22" ht="15" customHeight="1">
      <c r="A43" s="13" t="s">
        <v>499</v>
      </c>
      <c r="B43" s="6" t="s">
        <v>326</v>
      </c>
      <c r="C43" s="89">
        <f>'[1]4. melléklet'!C43+'[1]5. melléklet '!C43</f>
        <v>0</v>
      </c>
      <c r="D43" s="89">
        <f>'[1]4. melléklet'!D43+'[1]5. melléklet '!D43</f>
        <v>0</v>
      </c>
      <c r="E43" s="89">
        <f>'[1]4. melléklet'!E43+'[1]5. melléklet '!E43</f>
        <v>0</v>
      </c>
      <c r="F43" s="89">
        <f t="shared" si="0"/>
        <v>0</v>
      </c>
      <c r="G43" s="89">
        <f>SUM('5. melléklet'!G43+'6. melléklet '!G43)</f>
        <v>0</v>
      </c>
      <c r="H43" s="89">
        <f>SUM('5. melléklet'!H43+'6. melléklet '!H43)</f>
        <v>0</v>
      </c>
      <c r="I43" s="89">
        <f>SUM('5. melléklet'!I43+'6. melléklet '!I43)</f>
        <v>0</v>
      </c>
      <c r="J43" s="89">
        <f>SUM('5. melléklet'!J43+'6. melléklet '!J43)</f>
        <v>0</v>
      </c>
      <c r="K43" s="89">
        <f>SUM('5. melléklet'!K43+'6. melléklet '!K43)</f>
        <v>0</v>
      </c>
      <c r="L43" s="89">
        <f>SUM('5. melléklet'!L43+'6. melléklet '!L43)</f>
        <v>0</v>
      </c>
      <c r="M43" s="89">
        <f>SUM('5. melléklet'!M43+'6. melléklet '!M43)</f>
        <v>0</v>
      </c>
      <c r="N43" s="89">
        <f>SUM('5. melléklet'!N43+'6. melléklet '!N43)</f>
        <v>0</v>
      </c>
      <c r="O43" s="89">
        <f>SUM('5. melléklet'!O43+'6. melléklet '!O43)</f>
        <v>0</v>
      </c>
      <c r="P43" s="89">
        <f>SUM('5. melléklet'!P43+'6. melléklet '!P43)</f>
        <v>0</v>
      </c>
      <c r="Q43" s="89">
        <f>SUM('5. melléklet'!Q43+'6. melléklet '!Q43)</f>
        <v>0</v>
      </c>
      <c r="R43" s="89">
        <f>SUM('5. melléklet'!R43+'6. melléklet '!R43)</f>
        <v>0</v>
      </c>
      <c r="S43" s="89">
        <f>SUM('5. melléklet'!S43+'6. melléklet '!S43)</f>
        <v>0</v>
      </c>
      <c r="T43" s="89">
        <f>SUM('5. melléklet'!T43+'6. melléklet '!T43)</f>
        <v>0</v>
      </c>
      <c r="U43" s="89">
        <f>SUM('5. melléklet'!U43+'6. melléklet '!U43)</f>
        <v>0</v>
      </c>
      <c r="V43" s="89">
        <f>SUM('5. melléklet'!V43+'6. melléklet '!V43)</f>
        <v>0</v>
      </c>
    </row>
    <row r="44" spans="1:22" ht="15" customHeight="1">
      <c r="A44" s="13" t="s">
        <v>500</v>
      </c>
      <c r="B44" s="6" t="s">
        <v>327</v>
      </c>
      <c r="C44" s="89">
        <f>'[1]4. melléklet'!C44+'[1]5. melléklet '!C44</f>
        <v>1575000</v>
      </c>
      <c r="D44" s="89">
        <f>'[1]4. melléklet'!D44+'[1]5. melléklet '!D44</f>
        <v>300000</v>
      </c>
      <c r="E44" s="89">
        <f>'[1]4. melléklet'!E44+'[1]5. melléklet '!E44</f>
        <v>0</v>
      </c>
      <c r="F44" s="89">
        <f t="shared" si="0"/>
        <v>1875000</v>
      </c>
      <c r="G44" s="89">
        <f>SUM('5. melléklet'!G44+'6. melléklet '!G44)</f>
        <v>1575000</v>
      </c>
      <c r="H44" s="89">
        <f>SUM('5. melléklet'!H44+'6. melléklet '!H44)</f>
        <v>300000</v>
      </c>
      <c r="I44" s="89">
        <f>SUM('5. melléklet'!I44+'6. melléklet '!I44)</f>
        <v>0</v>
      </c>
      <c r="J44" s="89">
        <f>SUM('5. melléklet'!J44+'6. melléklet '!J44)</f>
        <v>1875000</v>
      </c>
      <c r="K44" s="89">
        <f>SUM('5. melléklet'!K44+'6. melléklet '!K44)</f>
        <v>1575000</v>
      </c>
      <c r="L44" s="89">
        <f>SUM('5. melléklet'!L44+'6. melléklet '!L44)</f>
        <v>300000</v>
      </c>
      <c r="M44" s="89">
        <f>SUM('5. melléklet'!M44+'6. melléklet '!M44)</f>
        <v>0</v>
      </c>
      <c r="N44" s="89">
        <f>SUM('5. melléklet'!N44+'6. melléklet '!N44)</f>
        <v>1875000</v>
      </c>
      <c r="O44" s="89">
        <f>SUM('5. melléklet'!O44+'6. melléklet '!O44)</f>
        <v>1575000</v>
      </c>
      <c r="P44" s="89">
        <f>SUM('5. melléklet'!P44+'6. melléklet '!P44)</f>
        <v>300000</v>
      </c>
      <c r="Q44" s="89">
        <f>SUM('5. melléklet'!Q44+'6. melléklet '!Q44)</f>
        <v>0</v>
      </c>
      <c r="R44" s="89">
        <f>SUM('5. melléklet'!R44+'6. melléklet '!R44)</f>
        <v>1875000</v>
      </c>
      <c r="S44" s="89">
        <f>SUM('5. melléklet'!S44+'6. melléklet '!S44)</f>
        <v>1575000</v>
      </c>
      <c r="T44" s="89">
        <f>SUM('5. melléklet'!T44+'6. melléklet '!T44)</f>
        <v>300000</v>
      </c>
      <c r="U44" s="89">
        <f>SUM('5. melléklet'!U44+'6. melléklet '!U44)</f>
        <v>0</v>
      </c>
      <c r="V44" s="89">
        <f>SUM('5. melléklet'!V44+'6. melléklet '!V44)</f>
        <v>1875000</v>
      </c>
    </row>
    <row r="45" spans="1:22" s="92" customFormat="1" ht="15" customHeight="1">
      <c r="A45" s="45" t="s">
        <v>523</v>
      </c>
      <c r="B45" s="46" t="s">
        <v>328</v>
      </c>
      <c r="C45" s="123">
        <f>'[1]4. melléklet'!C45+'[1]5. melléklet '!C45</f>
        <v>3172200</v>
      </c>
      <c r="D45" s="123">
        <f>'[1]4. melléklet'!D45+'[1]5. melléklet '!D45</f>
        <v>300000</v>
      </c>
      <c r="E45" s="123">
        <f>'[1]4. melléklet'!E45+'[1]5. melléklet '!E45</f>
        <v>0</v>
      </c>
      <c r="F45" s="123">
        <f t="shared" si="0"/>
        <v>3472200</v>
      </c>
      <c r="G45" s="141">
        <f>SUM('5. melléklet'!G45+'6. melléklet '!G45)</f>
        <v>3172200</v>
      </c>
      <c r="H45" s="141">
        <f>SUM('5. melléklet'!H45+'6. melléklet '!H45)</f>
        <v>300000</v>
      </c>
      <c r="I45" s="141">
        <f>SUM('5. melléklet'!I45+'6. melléklet '!I45)</f>
        <v>0</v>
      </c>
      <c r="J45" s="141">
        <f>SUM('5. melléklet'!J45+'6. melléklet '!J45)</f>
        <v>3472200</v>
      </c>
      <c r="K45" s="141">
        <f>SUM('5. melléklet'!K45+'6. melléklet '!K45)</f>
        <v>3172200</v>
      </c>
      <c r="L45" s="141">
        <f>SUM('5. melléklet'!L45+'6. melléklet '!L45)</f>
        <v>300000</v>
      </c>
      <c r="M45" s="141">
        <f>SUM('5. melléklet'!M45+'6. melléklet '!M45)</f>
        <v>0</v>
      </c>
      <c r="N45" s="141">
        <f>SUM('5. melléklet'!N45+'6. melléklet '!N45)</f>
        <v>3472200</v>
      </c>
      <c r="O45" s="141">
        <f>SUM('5. melléklet'!O45+'6. melléklet '!O45)</f>
        <v>3172200</v>
      </c>
      <c r="P45" s="141">
        <f>SUM('5. melléklet'!P45+'6. melléklet '!P45)</f>
        <v>300000</v>
      </c>
      <c r="Q45" s="141">
        <f>SUM('5. melléklet'!Q45+'6. melléklet '!Q45)</f>
        <v>0</v>
      </c>
      <c r="R45" s="141">
        <f>SUM('5. melléklet'!R45+'6. melléklet '!R45)</f>
        <v>3472200</v>
      </c>
      <c r="S45" s="141">
        <f>SUM('5. melléklet'!S45+'6. melléklet '!S45)</f>
        <v>3172200</v>
      </c>
      <c r="T45" s="141">
        <f>SUM('5. melléklet'!T45+'6. melléklet '!T45)</f>
        <v>300000</v>
      </c>
      <c r="U45" s="141">
        <f>SUM('5. melléklet'!U45+'6. melléklet '!U45)</f>
        <v>0</v>
      </c>
      <c r="V45" s="141">
        <f>SUM('5. melléklet'!V45+'6. melléklet '!V45)</f>
        <v>3472200</v>
      </c>
    </row>
    <row r="46" spans="1:22" ht="15" customHeight="1">
      <c r="A46" s="13" t="s">
        <v>337</v>
      </c>
      <c r="B46" s="6" t="s">
        <v>338</v>
      </c>
      <c r="C46" s="89">
        <f>'[1]4. melléklet'!C46+'[1]5. melléklet '!C46</f>
        <v>0</v>
      </c>
      <c r="D46" s="89">
        <f>'[1]4. melléklet'!D46+'[1]5. melléklet '!D46</f>
        <v>0</v>
      </c>
      <c r="E46" s="89">
        <f>'[1]4. melléklet'!E46+'[1]5. melléklet '!E46</f>
        <v>0</v>
      </c>
      <c r="F46" s="89">
        <f t="shared" si="0"/>
        <v>0</v>
      </c>
      <c r="G46" s="89">
        <f>SUM('5. melléklet'!G46+'6. melléklet '!G46)</f>
        <v>0</v>
      </c>
      <c r="H46" s="89">
        <f>SUM('5. melléklet'!H46+'6. melléklet '!H46)</f>
        <v>0</v>
      </c>
      <c r="I46" s="89">
        <f>SUM('5. melléklet'!I46+'6. melléklet '!I46)</f>
        <v>0</v>
      </c>
      <c r="J46" s="89">
        <f>SUM('5. melléklet'!J46+'6. melléklet '!J46)</f>
        <v>0</v>
      </c>
      <c r="K46" s="89">
        <f>SUM('5. melléklet'!K46+'6. melléklet '!K46)</f>
        <v>0</v>
      </c>
      <c r="L46" s="89">
        <f>SUM('5. melléklet'!L46+'6. melléklet '!L46)</f>
        <v>0</v>
      </c>
      <c r="M46" s="89">
        <f>SUM('5. melléklet'!M46+'6. melléklet '!M46)</f>
        <v>0</v>
      </c>
      <c r="N46" s="89">
        <f>SUM('5. melléklet'!N46+'6. melléklet '!N46)</f>
        <v>0</v>
      </c>
      <c r="O46" s="89">
        <f>SUM('5. melléklet'!O46+'6. melléklet '!O46)</f>
        <v>0</v>
      </c>
      <c r="P46" s="89">
        <f>SUM('5. melléklet'!P46+'6. melléklet '!P46)</f>
        <v>0</v>
      </c>
      <c r="Q46" s="89">
        <f>SUM('5. melléklet'!Q46+'6. melléklet '!Q46)</f>
        <v>0</v>
      </c>
      <c r="R46" s="89">
        <f>SUM('5. melléklet'!R46+'6. melléklet '!R46)</f>
        <v>0</v>
      </c>
      <c r="S46" s="89">
        <f>SUM('5. melléklet'!S46+'6. melléklet '!S46)</f>
        <v>0</v>
      </c>
      <c r="T46" s="89">
        <f>SUM('5. melléklet'!T46+'6. melléklet '!T46)</f>
        <v>0</v>
      </c>
      <c r="U46" s="89">
        <f>SUM('5. melléklet'!U46+'6. melléklet '!U46)</f>
        <v>0</v>
      </c>
      <c r="V46" s="89">
        <f>SUM('5. melléklet'!V46+'6. melléklet '!V46)</f>
        <v>0</v>
      </c>
    </row>
    <row r="47" spans="1:22" ht="15" customHeight="1">
      <c r="A47" s="5" t="s">
        <v>504</v>
      </c>
      <c r="B47" s="6" t="s">
        <v>339</v>
      </c>
      <c r="C47" s="89">
        <f>'[1]4. melléklet'!C47+'[1]5. melléklet '!C47</f>
        <v>0</v>
      </c>
      <c r="D47" s="89">
        <f>'[1]4. melléklet'!D47+'[1]5. melléklet '!D47</f>
        <v>0</v>
      </c>
      <c r="E47" s="89">
        <f>'[1]4. melléklet'!E47+'[1]5. melléklet '!E47</f>
        <v>0</v>
      </c>
      <c r="F47" s="89">
        <f t="shared" si="0"/>
        <v>0</v>
      </c>
      <c r="G47" s="89">
        <f>SUM('5. melléklet'!G47+'6. melléklet '!G47)</f>
        <v>0</v>
      </c>
      <c r="H47" s="89">
        <f>SUM('5. melléklet'!H47+'6. melléklet '!H47)</f>
        <v>0</v>
      </c>
      <c r="I47" s="89">
        <f>SUM('5. melléklet'!I47+'6. melléklet '!I47)</f>
        <v>0</v>
      </c>
      <c r="J47" s="89">
        <f>SUM('5. melléklet'!J47+'6. melléklet '!J47)</f>
        <v>0</v>
      </c>
      <c r="K47" s="89">
        <f>SUM('5. melléklet'!K47+'6. melléklet '!K47)</f>
        <v>0</v>
      </c>
      <c r="L47" s="89">
        <f>SUM('5. melléklet'!L47+'6. melléklet '!L47)</f>
        <v>0</v>
      </c>
      <c r="M47" s="89">
        <f>SUM('5. melléklet'!M47+'6. melléklet '!M47)</f>
        <v>0</v>
      </c>
      <c r="N47" s="89">
        <f>SUM('5. melléklet'!N47+'6. melléklet '!N47)</f>
        <v>0</v>
      </c>
      <c r="O47" s="89">
        <f>SUM('5. melléklet'!O47+'6. melléklet '!O47)</f>
        <v>0</v>
      </c>
      <c r="P47" s="89">
        <f>SUM('5. melléklet'!P47+'6. melléklet '!P47)</f>
        <v>0</v>
      </c>
      <c r="Q47" s="89">
        <f>SUM('5. melléklet'!Q47+'6. melléklet '!Q47)</f>
        <v>0</v>
      </c>
      <c r="R47" s="89">
        <f>SUM('5. melléklet'!R47+'6. melléklet '!R47)</f>
        <v>0</v>
      </c>
      <c r="S47" s="89">
        <f>SUM('5. melléklet'!S47+'6. melléklet '!S47)</f>
        <v>0</v>
      </c>
      <c r="T47" s="89">
        <f>SUM('5. melléklet'!T47+'6. melléklet '!T47)</f>
        <v>0</v>
      </c>
      <c r="U47" s="89">
        <f>SUM('5. melléklet'!U47+'6. melléklet '!U47)</f>
        <v>0</v>
      </c>
      <c r="V47" s="89">
        <f>SUM('5. melléklet'!V47+'6. melléklet '!V47)</f>
        <v>0</v>
      </c>
    </row>
    <row r="48" spans="1:22" ht="15" customHeight="1">
      <c r="A48" s="13" t="s">
        <v>505</v>
      </c>
      <c r="B48" s="6" t="s">
        <v>340</v>
      </c>
      <c r="C48" s="89">
        <f>'[1]4. melléklet'!C48+'[1]5. melléklet '!C48</f>
        <v>883776</v>
      </c>
      <c r="D48" s="89">
        <f>'[1]4. melléklet'!D48+'[1]5. melléklet '!D48</f>
        <v>0</v>
      </c>
      <c r="E48" s="89">
        <f>'[1]4. melléklet'!E48+'[1]5. melléklet '!E48</f>
        <v>0</v>
      </c>
      <c r="F48" s="89">
        <f t="shared" si="0"/>
        <v>883776</v>
      </c>
      <c r="G48" s="89">
        <f>SUM('5. melléklet'!G48+'6. melléklet '!G48)</f>
        <v>883776</v>
      </c>
      <c r="H48" s="89">
        <f>SUM('5. melléklet'!H48+'6. melléklet '!H48)</f>
        <v>0</v>
      </c>
      <c r="I48" s="89">
        <f>SUM('5. melléklet'!I48+'6. melléklet '!I48)</f>
        <v>0</v>
      </c>
      <c r="J48" s="89">
        <f>SUM('5. melléklet'!J48+'6. melléklet '!J48)</f>
        <v>883776</v>
      </c>
      <c r="K48" s="89">
        <f>SUM('5. melléklet'!K48+'6. melléklet '!K48)</f>
        <v>883776</v>
      </c>
      <c r="L48" s="89">
        <f>SUM('5. melléklet'!L48+'6. melléklet '!L48)</f>
        <v>0</v>
      </c>
      <c r="M48" s="89">
        <f>SUM('5. melléklet'!M48+'6. melléklet '!M48)</f>
        <v>0</v>
      </c>
      <c r="N48" s="89">
        <f>SUM('5. melléklet'!N48+'6. melléklet '!N48)</f>
        <v>883776</v>
      </c>
      <c r="O48" s="89">
        <f>SUM('5. melléklet'!O48+'6. melléklet '!O48)</f>
        <v>883776</v>
      </c>
      <c r="P48" s="89">
        <f>SUM('5. melléklet'!P48+'6. melléklet '!P48)</f>
        <v>0</v>
      </c>
      <c r="Q48" s="89">
        <f>SUM('5. melléklet'!Q48+'6. melléklet '!Q48)</f>
        <v>0</v>
      </c>
      <c r="R48" s="89">
        <f>SUM('5. melléklet'!R48+'6. melléklet '!R48)</f>
        <v>883776</v>
      </c>
      <c r="S48" s="89">
        <f>SUM('5. melléklet'!S48+'6. melléklet '!S48)</f>
        <v>883776</v>
      </c>
      <c r="T48" s="89">
        <f>SUM('5. melléklet'!T48+'6. melléklet '!T48)</f>
        <v>0</v>
      </c>
      <c r="U48" s="89">
        <f>SUM('5. melléklet'!U48+'6. melléklet '!U48)</f>
        <v>0</v>
      </c>
      <c r="V48" s="89">
        <f>SUM('5. melléklet'!V48+'6. melléklet '!V48)</f>
        <v>883776</v>
      </c>
    </row>
    <row r="49" spans="1:22" s="92" customFormat="1" ht="15" customHeight="1">
      <c r="A49" s="36" t="s">
        <v>525</v>
      </c>
      <c r="B49" s="46" t="s">
        <v>341</v>
      </c>
      <c r="C49" s="123">
        <f>'[1]4. melléklet'!C49+'[1]5. melléklet '!C49</f>
        <v>883776</v>
      </c>
      <c r="D49" s="123">
        <f>'[1]4. melléklet'!D49+'[1]5. melléklet '!D49</f>
        <v>0</v>
      </c>
      <c r="E49" s="123">
        <f>'[1]4. melléklet'!E49+'[1]5. melléklet '!E49</f>
        <v>0</v>
      </c>
      <c r="F49" s="123">
        <f t="shared" si="0"/>
        <v>883776</v>
      </c>
      <c r="G49" s="141">
        <f>SUM('5. melléklet'!G49+'6. melléklet '!G49)</f>
        <v>883776</v>
      </c>
      <c r="H49" s="141">
        <f>SUM('5. melléklet'!H49+'6. melléklet '!H49)</f>
        <v>0</v>
      </c>
      <c r="I49" s="141">
        <f>SUM('5. melléklet'!I49+'6. melléklet '!I49)</f>
        <v>0</v>
      </c>
      <c r="J49" s="141">
        <f>SUM('5. melléklet'!J49+'6. melléklet '!J49)</f>
        <v>883776</v>
      </c>
      <c r="K49" s="141">
        <f>SUM('5. melléklet'!K49+'6. melléklet '!K49)</f>
        <v>883776</v>
      </c>
      <c r="L49" s="141">
        <f>SUM('5. melléklet'!L49+'6. melléklet '!L49)</f>
        <v>0</v>
      </c>
      <c r="M49" s="141">
        <f>SUM('5. melléklet'!M49+'6. melléklet '!M49)</f>
        <v>0</v>
      </c>
      <c r="N49" s="141">
        <f>SUM('5. melléklet'!N49+'6. melléklet '!N49)</f>
        <v>883776</v>
      </c>
      <c r="O49" s="141">
        <f>SUM('5. melléklet'!O49+'6. melléklet '!O49)</f>
        <v>883776</v>
      </c>
      <c r="P49" s="141">
        <f>SUM('5. melléklet'!P49+'6. melléklet '!P49)</f>
        <v>0</v>
      </c>
      <c r="Q49" s="141">
        <f>SUM('5. melléklet'!Q49+'6. melléklet '!Q49)</f>
        <v>0</v>
      </c>
      <c r="R49" s="141">
        <f>SUM('5. melléklet'!R49+'6. melléklet '!R49)</f>
        <v>883776</v>
      </c>
      <c r="S49" s="141">
        <f>SUM('5. melléklet'!S49+'6. melléklet '!S49)</f>
        <v>883776</v>
      </c>
      <c r="T49" s="141">
        <f>SUM('5. melléklet'!T49+'6. melléklet '!T49)</f>
        <v>0</v>
      </c>
      <c r="U49" s="141">
        <f>SUM('5. melléklet'!U49+'6. melléklet '!U49)</f>
        <v>0</v>
      </c>
      <c r="V49" s="141">
        <f>SUM('5. melléklet'!V49+'6. melléklet '!V49)</f>
        <v>883776</v>
      </c>
    </row>
    <row r="50" spans="1:22" s="92" customFormat="1" ht="15" customHeight="1">
      <c r="A50" s="147" t="s">
        <v>42</v>
      </c>
      <c r="B50" s="169"/>
      <c r="C50" s="170">
        <f>C20+C34+C45+C49</f>
        <v>53645824</v>
      </c>
      <c r="D50" s="170">
        <f t="shared" ref="D50:N50" si="1">D20+D34+D45+D49</f>
        <v>300000</v>
      </c>
      <c r="E50" s="170">
        <f t="shared" si="1"/>
        <v>20000</v>
      </c>
      <c r="F50" s="170">
        <f t="shared" si="1"/>
        <v>53965824</v>
      </c>
      <c r="G50" s="170">
        <f t="shared" si="1"/>
        <v>53646090</v>
      </c>
      <c r="H50" s="170">
        <f t="shared" si="1"/>
        <v>300000</v>
      </c>
      <c r="I50" s="170">
        <f t="shared" si="1"/>
        <v>20000</v>
      </c>
      <c r="J50" s="170">
        <f t="shared" si="1"/>
        <v>53966090</v>
      </c>
      <c r="K50" s="170">
        <f t="shared" si="1"/>
        <v>73094856</v>
      </c>
      <c r="L50" s="170">
        <f t="shared" si="1"/>
        <v>300000</v>
      </c>
      <c r="M50" s="170">
        <f t="shared" si="1"/>
        <v>20000</v>
      </c>
      <c r="N50" s="170">
        <f t="shared" si="1"/>
        <v>73414856</v>
      </c>
      <c r="O50" s="170">
        <f t="shared" ref="O50:R50" si="2">O20+O34+O45+O49</f>
        <v>74273432</v>
      </c>
      <c r="P50" s="170">
        <f t="shared" si="2"/>
        <v>300000</v>
      </c>
      <c r="Q50" s="170">
        <f t="shared" si="2"/>
        <v>20000</v>
      </c>
      <c r="R50" s="170">
        <f t="shared" si="2"/>
        <v>74593432</v>
      </c>
      <c r="S50" s="170">
        <f t="shared" ref="S50:V50" si="3">S20+S34+S45+S49</f>
        <v>75241827</v>
      </c>
      <c r="T50" s="170">
        <f t="shared" si="3"/>
        <v>300000</v>
      </c>
      <c r="U50" s="170">
        <f t="shared" si="3"/>
        <v>20000</v>
      </c>
      <c r="V50" s="170">
        <f t="shared" si="3"/>
        <v>75561827</v>
      </c>
    </row>
    <row r="51" spans="1:22" ht="15" customHeight="1">
      <c r="A51" s="5" t="s">
        <v>283</v>
      </c>
      <c r="B51" s="6" t="s">
        <v>284</v>
      </c>
      <c r="C51" s="89">
        <f>'[1]4. melléklet'!C51+'[1]5. melléklet '!C51</f>
        <v>29011989</v>
      </c>
      <c r="D51" s="89">
        <f>'[1]4. melléklet'!D51+'[1]5. melléklet '!D51</f>
        <v>0</v>
      </c>
      <c r="E51" s="89">
        <f>'[1]4. melléklet'!E51+'[1]5. melléklet '!E51</f>
        <v>0</v>
      </c>
      <c r="F51" s="89">
        <f t="shared" si="0"/>
        <v>29011989</v>
      </c>
      <c r="G51" s="89">
        <f>SUM('5. melléklet'!G51+'6. melléklet '!G51)</f>
        <v>29011989</v>
      </c>
      <c r="H51" s="89">
        <f>SUM('5. melléklet'!H51+'6. melléklet '!H51)</f>
        <v>0</v>
      </c>
      <c r="I51" s="89">
        <f>SUM('5. melléklet'!I51+'6. melléklet '!I51)</f>
        <v>0</v>
      </c>
      <c r="J51" s="89">
        <f>SUM('5. melléklet'!J51+'6. melléklet '!J51)</f>
        <v>29011989</v>
      </c>
      <c r="K51" s="89">
        <f>SUM('5. melléklet'!K51+'6. melléklet '!K51)</f>
        <v>10981254</v>
      </c>
      <c r="L51" s="89">
        <f>SUM('5. melléklet'!L51+'6. melléklet '!L51)</f>
        <v>0</v>
      </c>
      <c r="M51" s="89">
        <f>SUM('5. melléklet'!M51+'6. melléklet '!M51)</f>
        <v>0</v>
      </c>
      <c r="N51" s="89">
        <f>SUM('5. melléklet'!N51+'6. melléklet '!N51)</f>
        <v>10981254</v>
      </c>
      <c r="O51" s="89">
        <f>SUM('5. melléklet'!O51+'6. melléklet '!O51)</f>
        <v>11789254</v>
      </c>
      <c r="P51" s="89">
        <f>SUM('5. melléklet'!P51+'6. melléklet '!P51)</f>
        <v>0</v>
      </c>
      <c r="Q51" s="89">
        <f>SUM('5. melléklet'!Q51+'6. melléklet '!Q51)</f>
        <v>0</v>
      </c>
      <c r="R51" s="89">
        <f>SUM('5. melléklet'!R51+'6. melléklet '!R51)</f>
        <v>11789254</v>
      </c>
      <c r="S51" s="89">
        <f>SUM('5. melléklet'!S51+'6. melléklet '!S51)</f>
        <v>11789254</v>
      </c>
      <c r="T51" s="89">
        <f>SUM('5. melléklet'!T51+'6. melléklet '!T51)</f>
        <v>0</v>
      </c>
      <c r="U51" s="89">
        <f>SUM('5. melléklet'!U51+'6. melléklet '!U51)</f>
        <v>0</v>
      </c>
      <c r="V51" s="89">
        <f>SUM('5. melléklet'!V51+'6. melléklet '!V51)</f>
        <v>11789254</v>
      </c>
    </row>
    <row r="52" spans="1:22" ht="15" customHeight="1">
      <c r="A52" s="5" t="s">
        <v>285</v>
      </c>
      <c r="B52" s="6" t="s">
        <v>286</v>
      </c>
      <c r="C52" s="89">
        <f>'[1]4. melléklet'!C52+'[1]5. melléklet '!C52</f>
        <v>0</v>
      </c>
      <c r="D52" s="89">
        <f>'[1]4. melléklet'!D52+'[1]5. melléklet '!D52</f>
        <v>0</v>
      </c>
      <c r="E52" s="89">
        <f>'[1]4. melléklet'!E52+'[1]5. melléklet '!E52</f>
        <v>0</v>
      </c>
      <c r="F52" s="89">
        <f t="shared" si="0"/>
        <v>0</v>
      </c>
      <c r="G52" s="89">
        <f>SUM('5. melléklet'!G52+'6. melléklet '!G52)</f>
        <v>0</v>
      </c>
      <c r="H52" s="89">
        <f>SUM('5. melléklet'!H52+'6. melléklet '!H52)</f>
        <v>0</v>
      </c>
      <c r="I52" s="89">
        <f>SUM('5. melléklet'!I52+'6. melléklet '!I52)</f>
        <v>0</v>
      </c>
      <c r="J52" s="89">
        <f>SUM('5. melléklet'!J52+'6. melléklet '!J52)</f>
        <v>0</v>
      </c>
      <c r="K52" s="89">
        <f>SUM('5. melléklet'!K52+'6. melléklet '!K52)</f>
        <v>0</v>
      </c>
      <c r="L52" s="89">
        <f>SUM('5. melléklet'!L52+'6. melléklet '!L52)</f>
        <v>0</v>
      </c>
      <c r="M52" s="89">
        <f>SUM('5. melléklet'!M52+'6. melléklet '!M52)</f>
        <v>0</v>
      </c>
      <c r="N52" s="89">
        <f>SUM('5. melléklet'!N52+'6. melléklet '!N52)</f>
        <v>0</v>
      </c>
      <c r="O52" s="89">
        <f>SUM('5. melléklet'!O52+'6. melléklet '!O52)</f>
        <v>0</v>
      </c>
      <c r="P52" s="89">
        <f>SUM('5. melléklet'!P52+'6. melléklet '!P52)</f>
        <v>0</v>
      </c>
      <c r="Q52" s="89">
        <f>SUM('5. melléklet'!Q52+'6. melléklet '!Q52)</f>
        <v>0</v>
      </c>
      <c r="R52" s="89">
        <f>SUM('5. melléklet'!R52+'6. melléklet '!R52)</f>
        <v>0</v>
      </c>
      <c r="S52" s="89">
        <f>SUM('5. melléklet'!S52+'6. melléklet '!S52)</f>
        <v>0</v>
      </c>
      <c r="T52" s="89">
        <f>SUM('5. melléklet'!T52+'6. melléklet '!T52)</f>
        <v>0</v>
      </c>
      <c r="U52" s="89">
        <f>SUM('5. melléklet'!U52+'6. melléklet '!U52)</f>
        <v>0</v>
      </c>
      <c r="V52" s="89">
        <f>SUM('5. melléklet'!V52+'6. melléklet '!V52)</f>
        <v>0</v>
      </c>
    </row>
    <row r="53" spans="1:22" ht="15" customHeight="1">
      <c r="A53" s="5" t="s">
        <v>482</v>
      </c>
      <c r="B53" s="6" t="s">
        <v>287</v>
      </c>
      <c r="C53" s="89">
        <f>'[1]4. melléklet'!C53+'[1]5. melléklet '!C53</f>
        <v>0</v>
      </c>
      <c r="D53" s="89">
        <f>'[1]4. melléklet'!D53+'[1]5. melléklet '!D53</f>
        <v>0</v>
      </c>
      <c r="E53" s="89">
        <f>'[1]4. melléklet'!E53+'[1]5. melléklet '!E53</f>
        <v>0</v>
      </c>
      <c r="F53" s="89">
        <f t="shared" si="0"/>
        <v>0</v>
      </c>
      <c r="G53" s="89">
        <f>SUM('5. melléklet'!G53+'6. melléklet '!G53)</f>
        <v>0</v>
      </c>
      <c r="H53" s="89">
        <f>SUM('5. melléklet'!H53+'6. melléklet '!H53)</f>
        <v>0</v>
      </c>
      <c r="I53" s="89">
        <f>SUM('5. melléklet'!I53+'6. melléklet '!I53)</f>
        <v>0</v>
      </c>
      <c r="J53" s="89">
        <f>SUM('5. melléklet'!J53+'6. melléklet '!J53)</f>
        <v>0</v>
      </c>
      <c r="K53" s="89">
        <f>SUM('5. melléklet'!K53+'6. melléklet '!K53)</f>
        <v>0</v>
      </c>
      <c r="L53" s="89">
        <f>SUM('5. melléklet'!L53+'6. melléklet '!L53)</f>
        <v>0</v>
      </c>
      <c r="M53" s="89">
        <f>SUM('5. melléklet'!M53+'6. melléklet '!M53)</f>
        <v>0</v>
      </c>
      <c r="N53" s="89">
        <f>SUM('5. melléklet'!N53+'6. melléklet '!N53)</f>
        <v>0</v>
      </c>
      <c r="O53" s="89">
        <f>SUM('5. melléklet'!O53+'6. melléklet '!O53)</f>
        <v>0</v>
      </c>
      <c r="P53" s="89">
        <f>SUM('5. melléklet'!P53+'6. melléklet '!P53)</f>
        <v>0</v>
      </c>
      <c r="Q53" s="89">
        <f>SUM('5. melléklet'!Q53+'6. melléklet '!Q53)</f>
        <v>0</v>
      </c>
      <c r="R53" s="89">
        <f>SUM('5. melléklet'!R53+'6. melléklet '!R53)</f>
        <v>0</v>
      </c>
      <c r="S53" s="89">
        <f>SUM('5. melléklet'!S53+'6. melléklet '!S53)</f>
        <v>0</v>
      </c>
      <c r="T53" s="89">
        <f>SUM('5. melléklet'!T53+'6. melléklet '!T53)</f>
        <v>0</v>
      </c>
      <c r="U53" s="89">
        <f>SUM('5. melléklet'!U53+'6. melléklet '!U53)</f>
        <v>0</v>
      </c>
      <c r="V53" s="89">
        <f>SUM('5. melléklet'!V53+'6. melléklet '!V53)</f>
        <v>0</v>
      </c>
    </row>
    <row r="54" spans="1:22" ht="15" customHeight="1">
      <c r="A54" s="5" t="s">
        <v>483</v>
      </c>
      <c r="B54" s="6" t="s">
        <v>288</v>
      </c>
      <c r="C54" s="89">
        <f>'[1]4. melléklet'!C54+'[1]5. melléklet '!C54</f>
        <v>0</v>
      </c>
      <c r="D54" s="89">
        <f>'[1]4. melléklet'!D54+'[1]5. melléklet '!D54</f>
        <v>0</v>
      </c>
      <c r="E54" s="89">
        <f>'[1]4. melléklet'!E54+'[1]5. melléklet '!E54</f>
        <v>0</v>
      </c>
      <c r="F54" s="89">
        <f t="shared" si="0"/>
        <v>0</v>
      </c>
      <c r="G54" s="89">
        <f>SUM('5. melléklet'!G54+'6. melléklet '!G54)</f>
        <v>0</v>
      </c>
      <c r="H54" s="89">
        <f>SUM('5. melléklet'!H54+'6. melléklet '!H54)</f>
        <v>0</v>
      </c>
      <c r="I54" s="89">
        <f>SUM('5. melléklet'!I54+'6. melléklet '!I54)</f>
        <v>0</v>
      </c>
      <c r="J54" s="89">
        <f>SUM('5. melléklet'!J54+'6. melléklet '!J54)</f>
        <v>0</v>
      </c>
      <c r="K54" s="89">
        <f>SUM('5. melléklet'!K54+'6. melléklet '!K54)</f>
        <v>0</v>
      </c>
      <c r="L54" s="89">
        <f>SUM('5. melléklet'!L54+'6. melléklet '!L54)</f>
        <v>0</v>
      </c>
      <c r="M54" s="89">
        <f>SUM('5. melléklet'!M54+'6. melléklet '!M54)</f>
        <v>0</v>
      </c>
      <c r="N54" s="89">
        <f>SUM('5. melléklet'!N54+'6. melléklet '!N54)</f>
        <v>0</v>
      </c>
      <c r="O54" s="89">
        <f>SUM('5. melléklet'!O54+'6. melléklet '!O54)</f>
        <v>0</v>
      </c>
      <c r="P54" s="89">
        <f>SUM('5. melléklet'!P54+'6. melléklet '!P54)</f>
        <v>0</v>
      </c>
      <c r="Q54" s="89">
        <f>SUM('5. melléklet'!Q54+'6. melléklet '!Q54)</f>
        <v>0</v>
      </c>
      <c r="R54" s="89">
        <f>SUM('5. melléklet'!R54+'6. melléklet '!R54)</f>
        <v>0</v>
      </c>
      <c r="S54" s="89">
        <f>SUM('5. melléklet'!S54+'6. melléklet '!S54)</f>
        <v>0</v>
      </c>
      <c r="T54" s="89">
        <f>SUM('5. melléklet'!T54+'6. melléklet '!T54)</f>
        <v>0</v>
      </c>
      <c r="U54" s="89">
        <f>SUM('5. melléklet'!U54+'6. melléklet '!U54)</f>
        <v>0</v>
      </c>
      <c r="V54" s="89">
        <f>SUM('5. melléklet'!V54+'6. melléklet '!V54)</f>
        <v>0</v>
      </c>
    </row>
    <row r="55" spans="1:22" ht="15" customHeight="1">
      <c r="A55" s="5" t="s">
        <v>484</v>
      </c>
      <c r="B55" s="6" t="s">
        <v>289</v>
      </c>
      <c r="C55" s="89">
        <f>'[1]4. melléklet'!C55+'[1]5. melléklet '!C55</f>
        <v>0</v>
      </c>
      <c r="D55" s="89">
        <f>'[1]4. melléklet'!D55+'[1]5. melléklet '!D55</f>
        <v>0</v>
      </c>
      <c r="E55" s="89">
        <f>'[1]4. melléklet'!E55+'[1]5. melléklet '!E55</f>
        <v>0</v>
      </c>
      <c r="F55" s="89">
        <f t="shared" si="0"/>
        <v>0</v>
      </c>
      <c r="G55" s="89">
        <f>SUM('5. melléklet'!G55+'6. melléklet '!G55)</f>
        <v>0</v>
      </c>
      <c r="H55" s="89">
        <f>SUM('5. melléklet'!H55+'6. melléklet '!H55)</f>
        <v>0</v>
      </c>
      <c r="I55" s="89">
        <f>SUM('5. melléklet'!I55+'6. melléklet '!I55)</f>
        <v>0</v>
      </c>
      <c r="J55" s="89">
        <f>SUM('5. melléklet'!J55+'6. melléklet '!J55)</f>
        <v>0</v>
      </c>
      <c r="K55" s="89">
        <f>SUM('5. melléklet'!K55+'6. melléklet '!K55)</f>
        <v>0</v>
      </c>
      <c r="L55" s="89">
        <f>SUM('5. melléklet'!L55+'6. melléklet '!L55)</f>
        <v>0</v>
      </c>
      <c r="M55" s="89">
        <f>SUM('5. melléklet'!M55+'6. melléklet '!M55)</f>
        <v>0</v>
      </c>
      <c r="N55" s="89">
        <f>SUM('5. melléklet'!N55+'6. melléklet '!N55)</f>
        <v>0</v>
      </c>
      <c r="O55" s="89">
        <f>SUM('5. melléklet'!O55+'6. melléklet '!O55)</f>
        <v>0</v>
      </c>
      <c r="P55" s="89">
        <f>SUM('5. melléklet'!P55+'6. melléklet '!P55)</f>
        <v>0</v>
      </c>
      <c r="Q55" s="89">
        <f>SUM('5. melléklet'!Q55+'6. melléklet '!Q55)</f>
        <v>0</v>
      </c>
      <c r="R55" s="89">
        <f>SUM('5. melléklet'!R55+'6. melléklet '!R55)</f>
        <v>0</v>
      </c>
      <c r="S55" s="89">
        <f>SUM('5. melléklet'!S55+'6. melléklet '!S55)</f>
        <v>0</v>
      </c>
      <c r="T55" s="89">
        <f>SUM('5. melléklet'!T55+'6. melléklet '!T55)</f>
        <v>0</v>
      </c>
      <c r="U55" s="89">
        <f>SUM('5. melléklet'!U55+'6. melléklet '!U55)</f>
        <v>0</v>
      </c>
      <c r="V55" s="89">
        <f>SUM('5. melléklet'!V55+'6. melléklet '!V55)</f>
        <v>0</v>
      </c>
    </row>
    <row r="56" spans="1:22" s="92" customFormat="1" ht="15" customHeight="1">
      <c r="A56" s="36" t="s">
        <v>519</v>
      </c>
      <c r="B56" s="46" t="s">
        <v>290</v>
      </c>
      <c r="C56" s="93">
        <f>'[1]4. melléklet'!C56+'[1]5. melléklet '!C56</f>
        <v>29011989</v>
      </c>
      <c r="D56" s="93">
        <f>'[1]4. melléklet'!D56+'[1]5. melléklet '!D56</f>
        <v>0</v>
      </c>
      <c r="E56" s="93">
        <f>'[1]4. melléklet'!E56+'[1]5. melléklet '!E56</f>
        <v>0</v>
      </c>
      <c r="F56" s="93">
        <f t="shared" si="0"/>
        <v>29011989</v>
      </c>
      <c r="G56" s="89">
        <f>SUM('5. melléklet'!G56+'6. melléklet '!G56)</f>
        <v>29011989</v>
      </c>
      <c r="H56" s="89">
        <f>SUM('5. melléklet'!H56+'6. melléklet '!H56)</f>
        <v>0</v>
      </c>
      <c r="I56" s="89">
        <f>SUM('5. melléklet'!I56+'6. melléklet '!I56)</f>
        <v>0</v>
      </c>
      <c r="J56" s="89">
        <f>SUM('5. melléklet'!J56+'6. melléklet '!J56)</f>
        <v>29011989</v>
      </c>
      <c r="K56" s="89">
        <f>SUM('5. melléklet'!K56+'6. melléklet '!K56)</f>
        <v>10981254</v>
      </c>
      <c r="L56" s="89">
        <f>SUM('5. melléklet'!L56+'6. melléklet '!L56)</f>
        <v>0</v>
      </c>
      <c r="M56" s="89">
        <f>SUM('5. melléklet'!M56+'6. melléklet '!M56)</f>
        <v>0</v>
      </c>
      <c r="N56" s="89">
        <f>SUM('5. melléklet'!N56+'6. melléklet '!N56)</f>
        <v>10981254</v>
      </c>
      <c r="O56" s="89">
        <f>SUM('5. melléklet'!O56+'6. melléklet '!O56)</f>
        <v>11789254</v>
      </c>
      <c r="P56" s="89">
        <f>SUM('5. melléklet'!P56+'6. melléklet '!P56)</f>
        <v>0</v>
      </c>
      <c r="Q56" s="89">
        <f>SUM('5. melléklet'!Q56+'6. melléklet '!Q56)</f>
        <v>0</v>
      </c>
      <c r="R56" s="89">
        <f>SUM('5. melléklet'!R56+'6. melléklet '!R56)</f>
        <v>11789254</v>
      </c>
      <c r="S56" s="89">
        <f>SUM('5. melléklet'!S56+'6. melléklet '!S56)</f>
        <v>11789254</v>
      </c>
      <c r="T56" s="89">
        <f>SUM('5. melléklet'!T56+'6. melléklet '!T56)</f>
        <v>0</v>
      </c>
      <c r="U56" s="89">
        <f>SUM('5. melléklet'!U56+'6. melléklet '!U56)</f>
        <v>0</v>
      </c>
      <c r="V56" s="89">
        <f>SUM('5. melléklet'!V56+'6. melléklet '!V56)</f>
        <v>11789254</v>
      </c>
    </row>
    <row r="57" spans="1:22" ht="15" customHeight="1">
      <c r="A57" s="13" t="s">
        <v>501</v>
      </c>
      <c r="B57" s="6" t="s">
        <v>329</v>
      </c>
      <c r="C57" s="89">
        <f>'[1]4. melléklet'!C57+'[1]5. melléklet '!C57</f>
        <v>0</v>
      </c>
      <c r="D57" s="89">
        <f>'[1]4. melléklet'!D57+'[1]5. melléklet '!D57</f>
        <v>0</v>
      </c>
      <c r="E57" s="89">
        <f>'[1]4. melléklet'!E57+'[1]5. melléklet '!E57</f>
        <v>0</v>
      </c>
      <c r="F57" s="89">
        <f t="shared" si="0"/>
        <v>0</v>
      </c>
      <c r="G57" s="89">
        <f>SUM('5. melléklet'!G57+'6. melléklet '!G57)</f>
        <v>0</v>
      </c>
      <c r="H57" s="89">
        <f>SUM('5. melléklet'!H57+'6. melléklet '!H57)</f>
        <v>0</v>
      </c>
      <c r="I57" s="89">
        <f>SUM('5. melléklet'!I57+'6. melléklet '!I57)</f>
        <v>0</v>
      </c>
      <c r="J57" s="89">
        <f>SUM('5. melléklet'!J57+'6. melléklet '!J57)</f>
        <v>0</v>
      </c>
      <c r="K57" s="89">
        <f>SUM('5. melléklet'!K57+'6. melléklet '!K57)</f>
        <v>0</v>
      </c>
      <c r="L57" s="89">
        <f>SUM('5. melléklet'!L57+'6. melléklet '!L57)</f>
        <v>0</v>
      </c>
      <c r="M57" s="89">
        <f>SUM('5. melléklet'!M57+'6. melléklet '!M57)</f>
        <v>0</v>
      </c>
      <c r="N57" s="89">
        <f>SUM('5. melléklet'!N57+'6. melléklet '!N57)</f>
        <v>0</v>
      </c>
      <c r="O57" s="89">
        <f>SUM('5. melléklet'!O57+'6. melléklet '!O57)</f>
        <v>0</v>
      </c>
      <c r="P57" s="89">
        <f>SUM('5. melléklet'!P57+'6. melléklet '!P57)</f>
        <v>0</v>
      </c>
      <c r="Q57" s="89">
        <f>SUM('5. melléklet'!Q57+'6. melléklet '!Q57)</f>
        <v>0</v>
      </c>
      <c r="R57" s="89">
        <f>SUM('5. melléklet'!R57+'6. melléklet '!R57)</f>
        <v>0</v>
      </c>
      <c r="S57" s="89">
        <f>SUM('5. melléklet'!S57+'6. melléklet '!S57)</f>
        <v>0</v>
      </c>
      <c r="T57" s="89">
        <f>SUM('5. melléklet'!T57+'6. melléklet '!T57)</f>
        <v>0</v>
      </c>
      <c r="U57" s="89">
        <f>SUM('5. melléklet'!U57+'6. melléklet '!U57)</f>
        <v>0</v>
      </c>
      <c r="V57" s="89">
        <f>SUM('5. melléklet'!V57+'6. melléklet '!V57)</f>
        <v>0</v>
      </c>
    </row>
    <row r="58" spans="1:22" ht="15" customHeight="1">
      <c r="A58" s="13" t="s">
        <v>502</v>
      </c>
      <c r="B58" s="6" t="s">
        <v>330</v>
      </c>
      <c r="C58" s="89">
        <f>'[1]4. melléklet'!C58+'[1]5. melléklet '!C58</f>
        <v>0</v>
      </c>
      <c r="D58" s="89">
        <f>'[1]4. melléklet'!D58+'[1]5. melléklet '!D58</f>
        <v>0</v>
      </c>
      <c r="E58" s="89">
        <f>'[1]4. melléklet'!E58+'[1]5. melléklet '!E58</f>
        <v>0</v>
      </c>
      <c r="F58" s="89">
        <f t="shared" si="0"/>
        <v>0</v>
      </c>
      <c r="G58" s="89">
        <f>SUM('5. melléklet'!G58+'6. melléklet '!G58)</f>
        <v>0</v>
      </c>
      <c r="H58" s="89">
        <f>SUM('5. melléklet'!H58+'6. melléklet '!H58)</f>
        <v>0</v>
      </c>
      <c r="I58" s="89">
        <f>SUM('5. melléklet'!I58+'6. melléklet '!I58)</f>
        <v>0</v>
      </c>
      <c r="J58" s="89">
        <f>SUM('5. melléklet'!J58+'6. melléklet '!J58)</f>
        <v>0</v>
      </c>
      <c r="K58" s="89">
        <f>SUM('5. melléklet'!K58+'6. melléklet '!K58)</f>
        <v>0</v>
      </c>
      <c r="L58" s="89">
        <f>SUM('5. melléklet'!L58+'6. melléklet '!L58)</f>
        <v>0</v>
      </c>
      <c r="M58" s="89">
        <f>SUM('5. melléklet'!M58+'6. melléklet '!M58)</f>
        <v>0</v>
      </c>
      <c r="N58" s="89">
        <f>SUM('5. melléklet'!N58+'6. melléklet '!N58)</f>
        <v>0</v>
      </c>
      <c r="O58" s="89">
        <f>SUM('5. melléklet'!O58+'6. melléklet '!O58)</f>
        <v>0</v>
      </c>
      <c r="P58" s="89">
        <f>SUM('5. melléklet'!P58+'6. melléklet '!P58)</f>
        <v>0</v>
      </c>
      <c r="Q58" s="89">
        <f>SUM('5. melléklet'!Q58+'6. melléklet '!Q58)</f>
        <v>0</v>
      </c>
      <c r="R58" s="89">
        <f>SUM('5. melléklet'!R58+'6. melléklet '!R58)</f>
        <v>0</v>
      </c>
      <c r="S58" s="89">
        <f>SUM('5. melléklet'!S58+'6. melléklet '!S58)</f>
        <v>0</v>
      </c>
      <c r="T58" s="89">
        <f>SUM('5. melléklet'!T58+'6. melléklet '!T58)</f>
        <v>0</v>
      </c>
      <c r="U58" s="89">
        <f>SUM('5. melléklet'!U58+'6. melléklet '!U58)</f>
        <v>0</v>
      </c>
      <c r="V58" s="89">
        <f>SUM('5. melléklet'!V58+'6. melléklet '!V58)</f>
        <v>0</v>
      </c>
    </row>
    <row r="59" spans="1:22" ht="15" customHeight="1">
      <c r="A59" s="13" t="s">
        <v>331</v>
      </c>
      <c r="B59" s="6" t="s">
        <v>332</v>
      </c>
      <c r="C59" s="89">
        <f>'[1]4. melléklet'!C59+'[1]5. melléklet '!C59</f>
        <v>0</v>
      </c>
      <c r="D59" s="89">
        <f>'[1]4. melléklet'!D59+'[1]5. melléklet '!D59</f>
        <v>0</v>
      </c>
      <c r="E59" s="89">
        <f>'[1]4. melléklet'!E59+'[1]5. melléklet '!E59</f>
        <v>0</v>
      </c>
      <c r="F59" s="89">
        <f t="shared" si="0"/>
        <v>0</v>
      </c>
      <c r="G59" s="89">
        <f>SUM('5. melléklet'!G59+'6. melléklet '!G59)</f>
        <v>0</v>
      </c>
      <c r="H59" s="89">
        <f>SUM('5. melléklet'!H59+'6. melléklet '!H59)</f>
        <v>0</v>
      </c>
      <c r="I59" s="89">
        <f>SUM('5. melléklet'!I59+'6. melléklet '!I59)</f>
        <v>0</v>
      </c>
      <c r="J59" s="89">
        <f>SUM('5. melléklet'!J59+'6. melléklet '!J59)</f>
        <v>0</v>
      </c>
      <c r="K59" s="89">
        <f>SUM('5. melléklet'!K59+'6. melléklet '!K59)</f>
        <v>0</v>
      </c>
      <c r="L59" s="89">
        <f>SUM('5. melléklet'!L59+'6. melléklet '!L59)</f>
        <v>0</v>
      </c>
      <c r="M59" s="89">
        <f>SUM('5. melléklet'!M59+'6. melléklet '!M59)</f>
        <v>0</v>
      </c>
      <c r="N59" s="89">
        <f>SUM('5. melléklet'!N59+'6. melléklet '!N59)</f>
        <v>0</v>
      </c>
      <c r="O59" s="89">
        <f>SUM('5. melléklet'!O59+'6. melléklet '!O59)</f>
        <v>0</v>
      </c>
      <c r="P59" s="89">
        <f>SUM('5. melléklet'!P59+'6. melléklet '!P59)</f>
        <v>0</v>
      </c>
      <c r="Q59" s="89">
        <f>SUM('5. melléklet'!Q59+'6. melléklet '!Q59)</f>
        <v>0</v>
      </c>
      <c r="R59" s="89">
        <f>SUM('5. melléklet'!R59+'6. melléklet '!R59)</f>
        <v>0</v>
      </c>
      <c r="S59" s="89">
        <f>SUM('5. melléklet'!S59+'6. melléklet '!S59)</f>
        <v>0</v>
      </c>
      <c r="T59" s="89">
        <f>SUM('5. melléklet'!T59+'6. melléklet '!T59)</f>
        <v>0</v>
      </c>
      <c r="U59" s="89">
        <f>SUM('5. melléklet'!U59+'6. melléklet '!U59)</f>
        <v>0</v>
      </c>
      <c r="V59" s="89">
        <f>SUM('5. melléklet'!V59+'6. melléklet '!V59)</f>
        <v>0</v>
      </c>
    </row>
    <row r="60" spans="1:22" ht="15" customHeight="1">
      <c r="A60" s="13" t="s">
        <v>503</v>
      </c>
      <c r="B60" s="6" t="s">
        <v>333</v>
      </c>
      <c r="C60" s="89">
        <f>'[1]4. melléklet'!C60+'[1]5. melléklet '!C60</f>
        <v>0</v>
      </c>
      <c r="D60" s="89">
        <f>'[1]4. melléklet'!D60+'[1]5. melléklet '!D60</f>
        <v>0</v>
      </c>
      <c r="E60" s="89">
        <f>'[1]4. melléklet'!E60+'[1]5. melléklet '!E60</f>
        <v>0</v>
      </c>
      <c r="F60" s="89">
        <f t="shared" si="0"/>
        <v>0</v>
      </c>
      <c r="G60" s="89">
        <f>SUM('5. melléklet'!G60+'6. melléklet '!G60)</f>
        <v>0</v>
      </c>
      <c r="H60" s="89">
        <f>SUM('5. melléklet'!H60+'6. melléklet '!H60)</f>
        <v>0</v>
      </c>
      <c r="I60" s="89">
        <f>SUM('5. melléklet'!I60+'6. melléklet '!I60)</f>
        <v>0</v>
      </c>
      <c r="J60" s="89">
        <f>SUM('5. melléklet'!J60+'6. melléklet '!J60)</f>
        <v>0</v>
      </c>
      <c r="K60" s="89">
        <f>SUM('5. melléklet'!K60+'6. melléklet '!K60)</f>
        <v>0</v>
      </c>
      <c r="L60" s="89">
        <f>SUM('5. melléklet'!L60+'6. melléklet '!L60)</f>
        <v>0</v>
      </c>
      <c r="M60" s="89">
        <f>SUM('5. melléklet'!M60+'6. melléklet '!M60)</f>
        <v>0</v>
      </c>
      <c r="N60" s="89">
        <f>SUM('5. melléklet'!N60+'6. melléklet '!N60)</f>
        <v>0</v>
      </c>
      <c r="O60" s="89">
        <f>SUM('5. melléklet'!O60+'6. melléklet '!O60)</f>
        <v>0</v>
      </c>
      <c r="P60" s="89">
        <f>SUM('5. melléklet'!P60+'6. melléklet '!P60)</f>
        <v>0</v>
      </c>
      <c r="Q60" s="89">
        <f>SUM('5. melléklet'!Q60+'6. melléklet '!Q60)</f>
        <v>0</v>
      </c>
      <c r="R60" s="89">
        <f>SUM('5. melléklet'!R60+'6. melléklet '!R60)</f>
        <v>0</v>
      </c>
      <c r="S60" s="89">
        <f>SUM('5. melléklet'!S60+'6. melléklet '!S60)</f>
        <v>0</v>
      </c>
      <c r="T60" s="89">
        <f>SUM('5. melléklet'!T60+'6. melléklet '!T60)</f>
        <v>0</v>
      </c>
      <c r="U60" s="89">
        <f>SUM('5. melléklet'!U60+'6. melléklet '!U60)</f>
        <v>0</v>
      </c>
      <c r="V60" s="89">
        <f>SUM('5. melléklet'!V60+'6. melléklet '!V60)</f>
        <v>0</v>
      </c>
    </row>
    <row r="61" spans="1:22" ht="15" customHeight="1">
      <c r="A61" s="13" t="s">
        <v>334</v>
      </c>
      <c r="B61" s="6" t="s">
        <v>335</v>
      </c>
      <c r="C61" s="89">
        <f>'[1]4. melléklet'!C61+'[1]5. melléklet '!C61</f>
        <v>0</v>
      </c>
      <c r="D61" s="89">
        <f>'[1]4. melléklet'!D61+'[1]5. melléklet '!D61</f>
        <v>0</v>
      </c>
      <c r="E61" s="89">
        <f>'[1]4. melléklet'!E61+'[1]5. melléklet '!E61</f>
        <v>0</v>
      </c>
      <c r="F61" s="89">
        <f t="shared" si="0"/>
        <v>0</v>
      </c>
      <c r="G61" s="89">
        <f>SUM('5. melléklet'!G61+'6. melléklet '!G61)</f>
        <v>0</v>
      </c>
      <c r="H61" s="89">
        <f>SUM('5. melléklet'!H61+'6. melléklet '!H61)</f>
        <v>0</v>
      </c>
      <c r="I61" s="89">
        <f>SUM('5. melléklet'!I61+'6. melléklet '!I61)</f>
        <v>0</v>
      </c>
      <c r="J61" s="89">
        <f>SUM('5. melléklet'!J61+'6. melléklet '!J61)</f>
        <v>0</v>
      </c>
      <c r="K61" s="89">
        <f>SUM('5. melléklet'!K61+'6. melléklet '!K61)</f>
        <v>0</v>
      </c>
      <c r="L61" s="89">
        <f>SUM('5. melléklet'!L61+'6. melléklet '!L61)</f>
        <v>0</v>
      </c>
      <c r="M61" s="89">
        <f>SUM('5. melléklet'!M61+'6. melléklet '!M61)</f>
        <v>0</v>
      </c>
      <c r="N61" s="89">
        <f>SUM('5. melléklet'!N61+'6. melléklet '!N61)</f>
        <v>0</v>
      </c>
      <c r="O61" s="89">
        <f>SUM('5. melléklet'!O61+'6. melléklet '!O61)</f>
        <v>0</v>
      </c>
      <c r="P61" s="89">
        <f>SUM('5. melléklet'!P61+'6. melléklet '!P61)</f>
        <v>0</v>
      </c>
      <c r="Q61" s="89">
        <f>SUM('5. melléklet'!Q61+'6. melléklet '!Q61)</f>
        <v>0</v>
      </c>
      <c r="R61" s="89">
        <f>SUM('5. melléklet'!R61+'6. melléklet '!R61)</f>
        <v>0</v>
      </c>
      <c r="S61" s="89">
        <f>SUM('5. melléklet'!S61+'6. melléklet '!S61)</f>
        <v>0</v>
      </c>
      <c r="T61" s="89">
        <f>SUM('5. melléklet'!T61+'6. melléklet '!T61)</f>
        <v>0</v>
      </c>
      <c r="U61" s="89">
        <f>SUM('5. melléklet'!U61+'6. melléklet '!U61)</f>
        <v>0</v>
      </c>
      <c r="V61" s="89">
        <f>SUM('5. melléklet'!V61+'6. melléklet '!V61)</f>
        <v>0</v>
      </c>
    </row>
    <row r="62" spans="1:22" s="92" customFormat="1" ht="15" customHeight="1">
      <c r="A62" s="36" t="s">
        <v>524</v>
      </c>
      <c r="B62" s="46" t="s">
        <v>336</v>
      </c>
      <c r="C62" s="93">
        <f>'[1]4. melléklet'!C62+'[1]5. melléklet '!C62</f>
        <v>0</v>
      </c>
      <c r="D62" s="93">
        <f>'[1]4. melléklet'!D62+'[1]5. melléklet '!D62</f>
        <v>0</v>
      </c>
      <c r="E62" s="93">
        <f>'[1]4. melléklet'!E62+'[1]5. melléklet '!E62</f>
        <v>0</v>
      </c>
      <c r="F62" s="93">
        <f t="shared" si="0"/>
        <v>0</v>
      </c>
      <c r="G62" s="89">
        <f>SUM('5. melléklet'!G62+'6. melléklet '!G62)</f>
        <v>0</v>
      </c>
      <c r="H62" s="89">
        <f>SUM('5. melléklet'!H62+'6. melléklet '!H62)</f>
        <v>0</v>
      </c>
      <c r="I62" s="89">
        <f>SUM('5. melléklet'!I62+'6. melléklet '!I62)</f>
        <v>0</v>
      </c>
      <c r="J62" s="89">
        <f>SUM('5. melléklet'!J62+'6. melléklet '!J62)</f>
        <v>0</v>
      </c>
      <c r="K62" s="89">
        <f>SUM('5. melléklet'!K62+'6. melléklet '!K62)</f>
        <v>0</v>
      </c>
      <c r="L62" s="89">
        <f>SUM('5. melléklet'!L62+'6. melléklet '!L62)</f>
        <v>0</v>
      </c>
      <c r="M62" s="89">
        <f>SUM('5. melléklet'!M62+'6. melléklet '!M62)</f>
        <v>0</v>
      </c>
      <c r="N62" s="89">
        <f>SUM('5. melléklet'!N62+'6. melléklet '!N62)</f>
        <v>0</v>
      </c>
      <c r="O62" s="89">
        <f>SUM('5. melléklet'!O62+'6. melléklet '!O62)</f>
        <v>0</v>
      </c>
      <c r="P62" s="89">
        <f>SUM('5. melléklet'!P62+'6. melléklet '!P62)</f>
        <v>0</v>
      </c>
      <c r="Q62" s="89">
        <f>SUM('5. melléklet'!Q62+'6. melléklet '!Q62)</f>
        <v>0</v>
      </c>
      <c r="R62" s="89">
        <f>SUM('5. melléklet'!R62+'6. melléklet '!R62)</f>
        <v>0</v>
      </c>
      <c r="S62" s="89">
        <f>SUM('5. melléklet'!S62+'6. melléklet '!S62)</f>
        <v>0</v>
      </c>
      <c r="T62" s="89">
        <f>SUM('5. melléklet'!T62+'6. melléklet '!T62)</f>
        <v>0</v>
      </c>
      <c r="U62" s="89">
        <f>SUM('5. melléklet'!U62+'6. melléklet '!U62)</f>
        <v>0</v>
      </c>
      <c r="V62" s="89">
        <f>SUM('5. melléklet'!V62+'6. melléklet '!V62)</f>
        <v>0</v>
      </c>
    </row>
    <row r="63" spans="1:22" ht="15" customHeight="1">
      <c r="A63" s="13" t="s">
        <v>342</v>
      </c>
      <c r="B63" s="6" t="s">
        <v>343</v>
      </c>
      <c r="C63" s="89">
        <f>'[1]4. melléklet'!C63+'[1]5. melléklet '!C63</f>
        <v>0</v>
      </c>
      <c r="D63" s="89">
        <f>'[1]4. melléklet'!D63+'[1]5. melléklet '!D63</f>
        <v>0</v>
      </c>
      <c r="E63" s="89">
        <f>'[1]4. melléklet'!E63+'[1]5. melléklet '!E63</f>
        <v>0</v>
      </c>
      <c r="F63" s="89">
        <f t="shared" si="0"/>
        <v>0</v>
      </c>
      <c r="G63" s="89">
        <f>SUM('5. melléklet'!G63+'6. melléklet '!G63)</f>
        <v>0</v>
      </c>
      <c r="H63" s="89">
        <f>SUM('5. melléklet'!H63+'6. melléklet '!H63)</f>
        <v>0</v>
      </c>
      <c r="I63" s="89">
        <f>SUM('5. melléklet'!I63+'6. melléklet '!I63)</f>
        <v>0</v>
      </c>
      <c r="J63" s="89">
        <f>SUM('5. melléklet'!J63+'6. melléklet '!J63)</f>
        <v>0</v>
      </c>
      <c r="K63" s="89">
        <f>SUM('5. melléklet'!K63+'6. melléklet '!K63)</f>
        <v>0</v>
      </c>
      <c r="L63" s="89">
        <f>SUM('5. melléklet'!L63+'6. melléklet '!L63)</f>
        <v>0</v>
      </c>
      <c r="M63" s="89">
        <f>SUM('5. melléklet'!M63+'6. melléklet '!M63)</f>
        <v>0</v>
      </c>
      <c r="N63" s="89">
        <f>SUM('5. melléklet'!N63+'6. melléklet '!N63)</f>
        <v>0</v>
      </c>
      <c r="O63" s="89">
        <f>SUM('5. melléklet'!O63+'6. melléklet '!O63)</f>
        <v>0</v>
      </c>
      <c r="P63" s="89">
        <f>SUM('5. melléklet'!P63+'6. melléklet '!P63)</f>
        <v>0</v>
      </c>
      <c r="Q63" s="89">
        <f>SUM('5. melléklet'!Q63+'6. melléklet '!Q63)</f>
        <v>0</v>
      </c>
      <c r="R63" s="89">
        <f>SUM('5. melléklet'!R63+'6. melléklet '!R63)</f>
        <v>0</v>
      </c>
      <c r="S63" s="89">
        <f>SUM('5. melléklet'!S63+'6. melléklet '!S63)</f>
        <v>0</v>
      </c>
      <c r="T63" s="89">
        <f>SUM('5. melléklet'!T63+'6. melléklet '!T63)</f>
        <v>0</v>
      </c>
      <c r="U63" s="89">
        <f>SUM('5. melléklet'!U63+'6. melléklet '!U63)</f>
        <v>0</v>
      </c>
      <c r="V63" s="89">
        <f>SUM('5. melléklet'!V63+'6. melléklet '!V63)</f>
        <v>0</v>
      </c>
    </row>
    <row r="64" spans="1:22" ht="15" customHeight="1">
      <c r="A64" s="5" t="s">
        <v>506</v>
      </c>
      <c r="B64" s="6" t="s">
        <v>344</v>
      </c>
      <c r="C64" s="89">
        <f>'[1]4. melléklet'!C64+'[1]5. melléklet '!C64</f>
        <v>0</v>
      </c>
      <c r="D64" s="89">
        <f>'[1]4. melléklet'!D64+'[1]5. melléklet '!D64</f>
        <v>0</v>
      </c>
      <c r="E64" s="89">
        <f>'[1]4. melléklet'!E64+'[1]5. melléklet '!E64</f>
        <v>0</v>
      </c>
      <c r="F64" s="89">
        <f t="shared" si="0"/>
        <v>0</v>
      </c>
      <c r="G64" s="89">
        <f>SUM('5. melléklet'!G64+'6. melléklet '!G64)</f>
        <v>0</v>
      </c>
      <c r="H64" s="89">
        <f>SUM('5. melléklet'!H64+'6. melléklet '!H64)</f>
        <v>0</v>
      </c>
      <c r="I64" s="89">
        <f>SUM('5. melléklet'!I64+'6. melléklet '!I64)</f>
        <v>0</v>
      </c>
      <c r="J64" s="89">
        <f>SUM('5. melléklet'!J64+'6. melléklet '!J64)</f>
        <v>0</v>
      </c>
      <c r="K64" s="89">
        <f>SUM('5. melléklet'!K64+'6. melléklet '!K64)</f>
        <v>0</v>
      </c>
      <c r="L64" s="89">
        <f>SUM('5. melléklet'!L64+'6. melléklet '!L64)</f>
        <v>0</v>
      </c>
      <c r="M64" s="89">
        <f>SUM('5. melléklet'!M64+'6. melléklet '!M64)</f>
        <v>0</v>
      </c>
      <c r="N64" s="89">
        <f>SUM('5. melléklet'!N64+'6. melléklet '!N64)</f>
        <v>0</v>
      </c>
      <c r="O64" s="89">
        <f>SUM('5. melléklet'!O64+'6. melléklet '!O64)</f>
        <v>0</v>
      </c>
      <c r="P64" s="89">
        <f>SUM('5. melléklet'!P64+'6. melléklet '!P64)</f>
        <v>0</v>
      </c>
      <c r="Q64" s="89">
        <f>SUM('5. melléklet'!Q64+'6. melléklet '!Q64)</f>
        <v>0</v>
      </c>
      <c r="R64" s="89">
        <f>SUM('5. melléklet'!R64+'6. melléklet '!R64)</f>
        <v>0</v>
      </c>
      <c r="S64" s="89">
        <f>SUM('5. melléklet'!S64+'6. melléklet '!S64)</f>
        <v>0</v>
      </c>
      <c r="T64" s="89">
        <f>SUM('5. melléklet'!T64+'6. melléklet '!T64)</f>
        <v>0</v>
      </c>
      <c r="U64" s="89">
        <f>SUM('5. melléklet'!U64+'6. melléklet '!U64)</f>
        <v>0</v>
      </c>
      <c r="V64" s="89">
        <f>SUM('5. melléklet'!V64+'6. melléklet '!V64)</f>
        <v>0</v>
      </c>
    </row>
    <row r="65" spans="1:22" ht="15" customHeight="1">
      <c r="A65" s="13" t="s">
        <v>507</v>
      </c>
      <c r="B65" s="6" t="s">
        <v>345</v>
      </c>
      <c r="C65" s="89">
        <f>'[1]4. melléklet'!C65+'[1]5. melléklet '!C65</f>
        <v>0</v>
      </c>
      <c r="D65" s="89">
        <f>'[1]4. melléklet'!D65+'[1]5. melléklet '!D65</f>
        <v>0</v>
      </c>
      <c r="E65" s="89">
        <f>'[1]4. melléklet'!E65+'[1]5. melléklet '!E65</f>
        <v>0</v>
      </c>
      <c r="F65" s="89">
        <f t="shared" si="0"/>
        <v>0</v>
      </c>
      <c r="G65" s="89">
        <f>SUM('5. melléklet'!G65+'6. melléklet '!G65)</f>
        <v>0</v>
      </c>
      <c r="H65" s="89">
        <f>SUM('5. melléklet'!H65+'6. melléklet '!H65)</f>
        <v>0</v>
      </c>
      <c r="I65" s="89">
        <f>SUM('5. melléklet'!I65+'6. melléklet '!I65)</f>
        <v>0</v>
      </c>
      <c r="J65" s="89">
        <f>SUM('5. melléklet'!J65+'6. melléklet '!J65)</f>
        <v>0</v>
      </c>
      <c r="K65" s="89">
        <f>SUM('5. melléklet'!K65+'6. melléklet '!K65)</f>
        <v>0</v>
      </c>
      <c r="L65" s="89">
        <f>SUM('5. melléklet'!L65+'6. melléklet '!L65)</f>
        <v>0</v>
      </c>
      <c r="M65" s="89">
        <f>SUM('5. melléklet'!M65+'6. melléklet '!M65)</f>
        <v>0</v>
      </c>
      <c r="N65" s="89">
        <f>SUM('5. melléklet'!N65+'6. melléklet '!N65)</f>
        <v>0</v>
      </c>
      <c r="O65" s="89">
        <f>SUM('5. melléklet'!O65+'6. melléklet '!O65)</f>
        <v>0</v>
      </c>
      <c r="P65" s="89">
        <f>SUM('5. melléklet'!P65+'6. melléklet '!P65)</f>
        <v>0</v>
      </c>
      <c r="Q65" s="89">
        <f>SUM('5. melléklet'!Q65+'6. melléklet '!Q65)</f>
        <v>0</v>
      </c>
      <c r="R65" s="89">
        <f>SUM('5. melléklet'!R65+'6. melléklet '!R65)</f>
        <v>0</v>
      </c>
      <c r="S65" s="89">
        <f>SUM('5. melléklet'!S65+'6. melléklet '!S65)</f>
        <v>0</v>
      </c>
      <c r="T65" s="89">
        <f>SUM('5. melléklet'!T65+'6. melléklet '!T65)</f>
        <v>0</v>
      </c>
      <c r="U65" s="89">
        <f>SUM('5. melléklet'!U65+'6. melléklet '!U65)</f>
        <v>0</v>
      </c>
      <c r="V65" s="89">
        <f>SUM('5. melléklet'!V65+'6. melléklet '!V65)</f>
        <v>0</v>
      </c>
    </row>
    <row r="66" spans="1:22" s="92" customFormat="1" ht="15" customHeight="1">
      <c r="A66" s="36" t="s">
        <v>527</v>
      </c>
      <c r="B66" s="46" t="s">
        <v>346</v>
      </c>
      <c r="C66" s="93">
        <f>'[1]4. melléklet'!C66+'[1]5. melléklet '!C66</f>
        <v>0</v>
      </c>
      <c r="D66" s="93">
        <f>'[1]4. melléklet'!D66+'[1]5. melléklet '!D66</f>
        <v>0</v>
      </c>
      <c r="E66" s="93">
        <f>'[1]4. melléklet'!E66+'[1]5. melléklet '!E66</f>
        <v>0</v>
      </c>
      <c r="F66" s="93">
        <f t="shared" si="0"/>
        <v>0</v>
      </c>
      <c r="G66" s="89">
        <f>SUM('5. melléklet'!G66+'6. melléklet '!G66)</f>
        <v>0</v>
      </c>
      <c r="H66" s="89">
        <f>SUM('5. melléklet'!H66+'6. melléklet '!H66)</f>
        <v>0</v>
      </c>
      <c r="I66" s="89">
        <f>SUM('5. melléklet'!I66+'6. melléklet '!I66)</f>
        <v>0</v>
      </c>
      <c r="J66" s="89">
        <f>SUM('5. melléklet'!J66+'6. melléklet '!J66)</f>
        <v>0</v>
      </c>
      <c r="K66" s="89">
        <f>SUM('5. melléklet'!K66+'6. melléklet '!K66)</f>
        <v>0</v>
      </c>
      <c r="L66" s="89">
        <f>SUM('5. melléklet'!L66+'6. melléklet '!L66)</f>
        <v>0</v>
      </c>
      <c r="M66" s="89">
        <f>SUM('5. melléklet'!M66+'6. melléklet '!M66)</f>
        <v>0</v>
      </c>
      <c r="N66" s="89">
        <f>SUM('5. melléklet'!N66+'6. melléklet '!N66)</f>
        <v>0</v>
      </c>
      <c r="O66" s="89">
        <f>SUM('5. melléklet'!O66+'6. melléklet '!O66)</f>
        <v>0</v>
      </c>
      <c r="P66" s="89">
        <f>SUM('5. melléklet'!P66+'6. melléklet '!P66)</f>
        <v>0</v>
      </c>
      <c r="Q66" s="89">
        <f>SUM('5. melléklet'!Q66+'6. melléklet '!Q66)</f>
        <v>0</v>
      </c>
      <c r="R66" s="89">
        <f>SUM('5. melléklet'!R66+'6. melléklet '!R66)</f>
        <v>0</v>
      </c>
      <c r="S66" s="89">
        <f>SUM('5. melléklet'!S66+'6. melléklet '!S66)</f>
        <v>0</v>
      </c>
      <c r="T66" s="89">
        <f>SUM('5. melléklet'!T66+'6. melléklet '!T66)</f>
        <v>0</v>
      </c>
      <c r="U66" s="89">
        <f>SUM('5. melléklet'!U66+'6. melléklet '!U66)</f>
        <v>0</v>
      </c>
      <c r="V66" s="89">
        <f>SUM('5. melléklet'!V66+'6. melléklet '!V66)</f>
        <v>0</v>
      </c>
    </row>
    <row r="67" spans="1:22" s="92" customFormat="1" ht="15" customHeight="1">
      <c r="A67" s="147" t="s">
        <v>43</v>
      </c>
      <c r="B67" s="169"/>
      <c r="C67" s="170">
        <f>C56+C62+C66</f>
        <v>29011989</v>
      </c>
      <c r="D67" s="170">
        <f t="shared" ref="D67:N67" si="4">D56+D62+D66</f>
        <v>0</v>
      </c>
      <c r="E67" s="170">
        <f t="shared" si="4"/>
        <v>0</v>
      </c>
      <c r="F67" s="170">
        <f t="shared" si="4"/>
        <v>29011989</v>
      </c>
      <c r="G67" s="170">
        <f t="shared" si="4"/>
        <v>29011989</v>
      </c>
      <c r="H67" s="170">
        <f t="shared" si="4"/>
        <v>0</v>
      </c>
      <c r="I67" s="170">
        <f t="shared" si="4"/>
        <v>0</v>
      </c>
      <c r="J67" s="170">
        <f t="shared" si="4"/>
        <v>29011989</v>
      </c>
      <c r="K67" s="170">
        <f t="shared" si="4"/>
        <v>10981254</v>
      </c>
      <c r="L67" s="170">
        <f t="shared" si="4"/>
        <v>0</v>
      </c>
      <c r="M67" s="170">
        <f t="shared" si="4"/>
        <v>0</v>
      </c>
      <c r="N67" s="170">
        <f t="shared" si="4"/>
        <v>10981254</v>
      </c>
      <c r="O67" s="170">
        <f t="shared" ref="O67:R67" si="5">O56+O62+O66</f>
        <v>11789254</v>
      </c>
      <c r="P67" s="170">
        <f t="shared" si="5"/>
        <v>0</v>
      </c>
      <c r="Q67" s="170">
        <f t="shared" si="5"/>
        <v>0</v>
      </c>
      <c r="R67" s="170">
        <f t="shared" si="5"/>
        <v>11789254</v>
      </c>
      <c r="S67" s="170">
        <f t="shared" ref="S67:V67" si="6">S56+S62+S66</f>
        <v>11789254</v>
      </c>
      <c r="T67" s="170">
        <f t="shared" si="6"/>
        <v>0</v>
      </c>
      <c r="U67" s="170">
        <f t="shared" si="6"/>
        <v>0</v>
      </c>
      <c r="V67" s="170">
        <f t="shared" si="6"/>
        <v>11789254</v>
      </c>
    </row>
    <row r="68" spans="1:22" s="92" customFormat="1" ht="15.75">
      <c r="A68" s="171" t="s">
        <v>526</v>
      </c>
      <c r="B68" s="152" t="s">
        <v>347</v>
      </c>
      <c r="C68" s="156">
        <f>'[1]4. melléklet'!C68+'[1]5. melléklet '!C68</f>
        <v>82657813</v>
      </c>
      <c r="D68" s="156">
        <f>'[1]4. melléklet'!D68+'[1]5. melléklet '!D68</f>
        <v>300000</v>
      </c>
      <c r="E68" s="156">
        <f>'[1]4. melléklet'!E68+'[1]5. melléklet '!E68</f>
        <v>20000</v>
      </c>
      <c r="F68" s="156">
        <f t="shared" si="0"/>
        <v>82977813</v>
      </c>
      <c r="G68" s="194">
        <f>SUM('5. melléklet'!G68+'6. melléklet '!G68)</f>
        <v>82658079</v>
      </c>
      <c r="H68" s="194">
        <f>SUM('5. melléklet'!H68+'6. melléklet '!H68)</f>
        <v>300000</v>
      </c>
      <c r="I68" s="194">
        <f>SUM('5. melléklet'!I68+'6. melléklet '!I68)</f>
        <v>20000</v>
      </c>
      <c r="J68" s="194">
        <f>SUM('5. melléklet'!J68+'6. melléklet '!J68)</f>
        <v>82978079</v>
      </c>
      <c r="K68" s="194">
        <f>SUM('5. melléklet'!K68+'6. melléklet '!K68)</f>
        <v>84076110</v>
      </c>
      <c r="L68" s="194">
        <f>SUM('5. melléklet'!L68+'6. melléklet '!L68)</f>
        <v>300000</v>
      </c>
      <c r="M68" s="194">
        <f>SUM('5. melléklet'!M68+'6. melléklet '!M68)</f>
        <v>20000</v>
      </c>
      <c r="N68" s="194">
        <f>SUM('5. melléklet'!N68+'6. melléklet '!N68)</f>
        <v>84396110</v>
      </c>
      <c r="O68" s="194">
        <f>SUM('5. melléklet'!O68+'6. melléklet '!O68)</f>
        <v>86062686</v>
      </c>
      <c r="P68" s="194">
        <f>SUM('5. melléklet'!P68+'6. melléklet '!P68)</f>
        <v>300000</v>
      </c>
      <c r="Q68" s="194">
        <f>SUM('5. melléklet'!Q68+'6. melléklet '!Q68)</f>
        <v>20000</v>
      </c>
      <c r="R68" s="194">
        <f>SUM('5. melléklet'!R68+'6. melléklet '!R68)</f>
        <v>86382686</v>
      </c>
      <c r="S68" s="194">
        <f>SUM('5. melléklet'!S68+'6. melléklet '!S68)</f>
        <v>87031081</v>
      </c>
      <c r="T68" s="194">
        <f>SUM('5. melléklet'!T68+'6. melléklet '!T68)</f>
        <v>300000</v>
      </c>
      <c r="U68" s="194">
        <f>SUM('5. melléklet'!U68+'6. melléklet '!U68)</f>
        <v>20000</v>
      </c>
      <c r="V68" s="194">
        <f>SUM('5. melléklet'!V68+'6. melléklet '!V68)</f>
        <v>87351081</v>
      </c>
    </row>
    <row r="69" spans="1:22" s="92" customFormat="1" ht="15.75">
      <c r="A69" s="172" t="s">
        <v>44</v>
      </c>
      <c r="B69" s="173"/>
      <c r="C69" s="174">
        <f>C50-'4. melléklet'!C76</f>
        <v>53645824</v>
      </c>
      <c r="D69" s="174">
        <f>D50-'4. melléklet'!D76</f>
        <v>300000</v>
      </c>
      <c r="E69" s="174">
        <f>E50-'4. melléklet'!E76</f>
        <v>20000</v>
      </c>
      <c r="F69" s="174">
        <f>F50-'4. melléklet'!F76</f>
        <v>53965824</v>
      </c>
      <c r="G69" s="174">
        <f>G50-'4. melléklet'!G76</f>
        <v>-10521432</v>
      </c>
      <c r="H69" s="174">
        <f>H50-'4. melléklet'!H76</f>
        <v>300000</v>
      </c>
      <c r="I69" s="174">
        <f>I50-'4. melléklet'!I76</f>
        <v>7000</v>
      </c>
      <c r="J69" s="174">
        <f>J50-'4. melléklet'!J76</f>
        <v>-10214432</v>
      </c>
      <c r="K69" s="174">
        <f>K50-'4. melléklet'!K76</f>
        <v>5320957</v>
      </c>
      <c r="L69" s="174">
        <f>L50-'4. melléklet'!L76</f>
        <v>300000</v>
      </c>
      <c r="M69" s="174">
        <f>M50-'4. melléklet'!M76</f>
        <v>7000</v>
      </c>
      <c r="N69" s="174">
        <f>N50-'4. melléklet'!N76</f>
        <v>5627957</v>
      </c>
      <c r="O69" s="174">
        <f>O50-'4. melléklet'!O76</f>
        <v>4512957</v>
      </c>
      <c r="P69" s="174">
        <f>P50-'4. melléklet'!P76</f>
        <v>300000</v>
      </c>
      <c r="Q69" s="174">
        <f>Q50-'4. melléklet'!Q76</f>
        <v>7000</v>
      </c>
      <c r="R69" s="174">
        <f>R50-'4. melléklet'!R76</f>
        <v>4819957</v>
      </c>
      <c r="S69" s="174">
        <f>S50-'4. melléklet'!S76</f>
        <v>3247004</v>
      </c>
      <c r="T69" s="174">
        <f>T50-'4. melléklet'!T76</f>
        <v>300000</v>
      </c>
      <c r="U69" s="174">
        <f>U50-'4. melléklet'!U76</f>
        <v>7000</v>
      </c>
      <c r="V69" s="174">
        <f>V50-'4. melléklet'!V76</f>
        <v>3554004</v>
      </c>
    </row>
    <row r="70" spans="1:22" s="92" customFormat="1" ht="15.75">
      <c r="A70" s="172" t="s">
        <v>45</v>
      </c>
      <c r="B70" s="173"/>
      <c r="C70" s="174">
        <f>C67-'4. melléklet'!C100</f>
        <v>-7260365</v>
      </c>
      <c r="D70" s="174">
        <f>D67-'4. melléklet'!D100</f>
        <v>0</v>
      </c>
      <c r="E70" s="174">
        <f>E67-'4. melléklet'!E100</f>
        <v>0</v>
      </c>
      <c r="F70" s="174">
        <f>F67-'4. melléklet'!F100</f>
        <v>-7260365</v>
      </c>
      <c r="G70" s="174">
        <f>G67-'4. melléklet'!G100</f>
        <v>-7260365</v>
      </c>
      <c r="H70" s="174">
        <f>H67-'4. melléklet'!H100</f>
        <v>0</v>
      </c>
      <c r="I70" s="174">
        <f>I67-'4. melléklet'!I100</f>
        <v>0</v>
      </c>
      <c r="J70" s="174">
        <f>J67-'4. melléklet'!J100</f>
        <v>-7260365</v>
      </c>
      <c r="K70" s="174">
        <f>K67-'4. melléklet'!K100</f>
        <v>-23239700</v>
      </c>
      <c r="L70" s="174">
        <f>L67-'4. melléklet'!L100</f>
        <v>0</v>
      </c>
      <c r="M70" s="174">
        <f>M67-'4. melléklet'!M100</f>
        <v>0</v>
      </c>
      <c r="N70" s="174">
        <f>N67-'4. melléklet'!N100</f>
        <v>-23239700</v>
      </c>
      <c r="O70" s="174">
        <f>O67-'4. melléklet'!O100</f>
        <v>-22431700</v>
      </c>
      <c r="P70" s="174">
        <f>P67-'4. melléklet'!P100</f>
        <v>0</v>
      </c>
      <c r="Q70" s="174">
        <f>Q67-'4. melléklet'!Q100</f>
        <v>0</v>
      </c>
      <c r="R70" s="174">
        <f>R67-'4. melléklet'!R100</f>
        <v>-22431700</v>
      </c>
      <c r="S70" s="174">
        <f>S67-'4. melléklet'!S100</f>
        <v>-22431700</v>
      </c>
      <c r="T70" s="174">
        <f>T67-'4. melléklet'!T100</f>
        <v>0</v>
      </c>
      <c r="U70" s="174">
        <f>U67-'4. melléklet'!U100</f>
        <v>0</v>
      </c>
      <c r="V70" s="174">
        <f>V67-'4. melléklet'!V100</f>
        <v>-22431700</v>
      </c>
    </row>
    <row r="71" spans="1:22">
      <c r="A71" s="34" t="s">
        <v>508</v>
      </c>
      <c r="B71" s="5" t="s">
        <v>348</v>
      </c>
      <c r="C71" s="89">
        <f>'[1]4. melléklet'!C71+'[1]5. melléklet '!C71</f>
        <v>0</v>
      </c>
      <c r="D71" s="89">
        <f>'[1]4. melléklet'!D71+'[1]5. melléklet '!D71</f>
        <v>0</v>
      </c>
      <c r="E71" s="89">
        <f>'[1]4. melléklet'!E71+'[1]5. melléklet '!E71</f>
        <v>0</v>
      </c>
      <c r="F71" s="89">
        <f t="shared" si="0"/>
        <v>0</v>
      </c>
      <c r="G71" s="89">
        <f>SUM('5. melléklet'!G71+'6. melléklet '!G71)</f>
        <v>0</v>
      </c>
      <c r="H71" s="89">
        <f>SUM('5. melléklet'!H71+'6. melléklet '!H71)</f>
        <v>0</v>
      </c>
      <c r="I71" s="89">
        <f>SUM('5. melléklet'!I71+'6. melléklet '!I71)</f>
        <v>0</v>
      </c>
      <c r="J71" s="89">
        <f>SUM('5. melléklet'!J71+'6. melléklet '!J71)</f>
        <v>0</v>
      </c>
      <c r="K71" s="89">
        <f>SUM('5. melléklet'!K71+'6. melléklet '!K71)</f>
        <v>0</v>
      </c>
      <c r="L71" s="89">
        <f>SUM('5. melléklet'!L71+'6. melléklet '!L71)</f>
        <v>0</v>
      </c>
      <c r="M71" s="89">
        <f>SUM('5. melléklet'!M71+'6. melléklet '!M71)</f>
        <v>0</v>
      </c>
      <c r="N71" s="89">
        <f>SUM('5. melléklet'!N71+'6. melléklet '!N71)</f>
        <v>0</v>
      </c>
      <c r="O71" s="89">
        <f>SUM('5. melléklet'!O71+'6. melléklet '!O71)</f>
        <v>0</v>
      </c>
      <c r="P71" s="89">
        <f>SUM('5. melléklet'!P71+'6. melléklet '!P71)</f>
        <v>0</v>
      </c>
      <c r="Q71" s="89">
        <f>SUM('5. melléklet'!Q71+'6. melléklet '!Q71)</f>
        <v>0</v>
      </c>
      <c r="R71" s="89">
        <f>SUM('5. melléklet'!R71+'6. melléklet '!R71)</f>
        <v>0</v>
      </c>
      <c r="S71" s="89">
        <f>SUM('5. melléklet'!S71+'6. melléklet '!S71)</f>
        <v>0</v>
      </c>
      <c r="T71" s="89">
        <f>SUM('5. melléklet'!T71+'6. melléklet '!T71)</f>
        <v>0</v>
      </c>
      <c r="U71" s="89">
        <f>SUM('5. melléklet'!U71+'6. melléklet '!U71)</f>
        <v>0</v>
      </c>
      <c r="V71" s="89">
        <f>SUM('5. melléklet'!V71+'6. melléklet '!V71)</f>
        <v>0</v>
      </c>
    </row>
    <row r="72" spans="1:22">
      <c r="A72" s="13" t="s">
        <v>349</v>
      </c>
      <c r="B72" s="5" t="s">
        <v>350</v>
      </c>
      <c r="C72" s="89">
        <f>'[1]4. melléklet'!C72+'[1]5. melléklet '!C72</f>
        <v>0</v>
      </c>
      <c r="D72" s="89">
        <f>'[1]4. melléklet'!D72+'[1]5. melléklet '!D72</f>
        <v>0</v>
      </c>
      <c r="E72" s="89">
        <f>'[1]4. melléklet'!E72+'[1]5. melléklet '!E72</f>
        <v>0</v>
      </c>
      <c r="F72" s="89">
        <f t="shared" ref="F72:F97" si="7">SUM(C72:E72)</f>
        <v>0</v>
      </c>
      <c r="G72" s="89">
        <f>SUM('5. melléklet'!G72+'6. melléklet '!G72)</f>
        <v>0</v>
      </c>
      <c r="H72" s="89">
        <f>SUM('5. melléklet'!H72+'6. melléklet '!H72)</f>
        <v>0</v>
      </c>
      <c r="I72" s="89">
        <f>SUM('5. melléklet'!I72+'6. melléklet '!I72)</f>
        <v>0</v>
      </c>
      <c r="J72" s="89">
        <f>SUM('5. melléklet'!J72+'6. melléklet '!J72)</f>
        <v>0</v>
      </c>
      <c r="K72" s="89">
        <f>SUM('5. melléklet'!K72+'6. melléklet '!K72)</f>
        <v>0</v>
      </c>
      <c r="L72" s="89">
        <f>SUM('5. melléklet'!L72+'6. melléklet '!L72)</f>
        <v>0</v>
      </c>
      <c r="M72" s="89">
        <f>SUM('5. melléklet'!M72+'6. melléklet '!M72)</f>
        <v>0</v>
      </c>
      <c r="N72" s="89">
        <f>SUM('5. melléklet'!N72+'6. melléklet '!N72)</f>
        <v>0</v>
      </c>
      <c r="O72" s="89">
        <f>SUM('5. melléklet'!O72+'6. melléklet '!O72)</f>
        <v>0</v>
      </c>
      <c r="P72" s="89">
        <f>SUM('5. melléklet'!P72+'6. melléklet '!P72)</f>
        <v>0</v>
      </c>
      <c r="Q72" s="89">
        <f>SUM('5. melléklet'!Q72+'6. melléklet '!Q72)</f>
        <v>0</v>
      </c>
      <c r="R72" s="89">
        <f>SUM('5. melléklet'!R72+'6. melléklet '!R72)</f>
        <v>0</v>
      </c>
      <c r="S72" s="89">
        <f>SUM('5. melléklet'!S72+'6. melléklet '!S72)</f>
        <v>0</v>
      </c>
      <c r="T72" s="89">
        <f>SUM('5. melléklet'!T72+'6. melléklet '!T72)</f>
        <v>0</v>
      </c>
      <c r="U72" s="89">
        <f>SUM('5. melléklet'!U72+'6. melléklet '!U72)</f>
        <v>0</v>
      </c>
      <c r="V72" s="89">
        <f>SUM('5. melléklet'!V72+'6. melléklet '!V72)</f>
        <v>0</v>
      </c>
    </row>
    <row r="73" spans="1:22">
      <c r="A73" s="34" t="s">
        <v>509</v>
      </c>
      <c r="B73" s="5" t="s">
        <v>351</v>
      </c>
      <c r="C73" s="89">
        <f>'[1]4. melléklet'!C73+'[1]5. melléklet '!C73</f>
        <v>0</v>
      </c>
      <c r="D73" s="89">
        <f>'[1]4. melléklet'!D73+'[1]5. melléklet '!D73</f>
        <v>0</v>
      </c>
      <c r="E73" s="89">
        <f>'[1]4. melléklet'!E73+'[1]5. melléklet '!E73</f>
        <v>0</v>
      </c>
      <c r="F73" s="89">
        <f t="shared" si="7"/>
        <v>0</v>
      </c>
      <c r="G73" s="89">
        <f>SUM('5. melléklet'!G73+'6. melléklet '!G73)</f>
        <v>0</v>
      </c>
      <c r="H73" s="89">
        <f>SUM('5. melléklet'!H73+'6. melléklet '!H73)</f>
        <v>0</v>
      </c>
      <c r="I73" s="89">
        <f>SUM('5. melléklet'!I73+'6. melléklet '!I73)</f>
        <v>0</v>
      </c>
      <c r="J73" s="89">
        <f>SUM('5. melléklet'!J73+'6. melléklet '!J73)</f>
        <v>0</v>
      </c>
      <c r="K73" s="89">
        <f>SUM('5. melléklet'!K73+'6. melléklet '!K73)</f>
        <v>0</v>
      </c>
      <c r="L73" s="89">
        <f>SUM('5. melléklet'!L73+'6. melléklet '!L73)</f>
        <v>0</v>
      </c>
      <c r="M73" s="89">
        <f>SUM('5. melléklet'!M73+'6. melléklet '!M73)</f>
        <v>0</v>
      </c>
      <c r="N73" s="89">
        <f>SUM('5. melléklet'!N73+'6. melléklet '!N73)</f>
        <v>0</v>
      </c>
      <c r="O73" s="89">
        <f>SUM('5. melléklet'!O73+'6. melléklet '!O73)</f>
        <v>0</v>
      </c>
      <c r="P73" s="89">
        <f>SUM('5. melléklet'!P73+'6. melléklet '!P73)</f>
        <v>0</v>
      </c>
      <c r="Q73" s="89">
        <f>SUM('5. melléklet'!Q73+'6. melléklet '!Q73)</f>
        <v>0</v>
      </c>
      <c r="R73" s="89">
        <f>SUM('5. melléklet'!R73+'6. melléklet '!R73)</f>
        <v>0</v>
      </c>
      <c r="S73" s="89">
        <f>SUM('5. melléklet'!S73+'6. melléklet '!S73)</f>
        <v>0</v>
      </c>
      <c r="T73" s="89">
        <f>SUM('5. melléklet'!T73+'6. melléklet '!T73)</f>
        <v>0</v>
      </c>
      <c r="U73" s="89">
        <f>SUM('5. melléklet'!U73+'6. melléklet '!U73)</f>
        <v>0</v>
      </c>
      <c r="V73" s="89">
        <f>SUM('5. melléklet'!V73+'6. melléklet '!V73)</f>
        <v>0</v>
      </c>
    </row>
    <row r="74" spans="1:22" s="92" customFormat="1">
      <c r="A74" s="15" t="s">
        <v>528</v>
      </c>
      <c r="B74" s="7" t="s">
        <v>352</v>
      </c>
      <c r="C74" s="93">
        <f>'[1]4. melléklet'!C74+'[1]5. melléklet '!C74</f>
        <v>0</v>
      </c>
      <c r="D74" s="93">
        <f>'[1]4. melléklet'!D74+'[1]5. melléklet '!D74</f>
        <v>0</v>
      </c>
      <c r="E74" s="93">
        <f>'[1]4. melléklet'!E74+'[1]5. melléklet '!E74</f>
        <v>0</v>
      </c>
      <c r="F74" s="93">
        <f t="shared" si="7"/>
        <v>0</v>
      </c>
      <c r="G74" s="89">
        <f>SUM('5. melléklet'!G74+'6. melléklet '!G74)</f>
        <v>0</v>
      </c>
      <c r="H74" s="89">
        <f>SUM('5. melléklet'!H74+'6. melléklet '!H74)</f>
        <v>0</v>
      </c>
      <c r="I74" s="89">
        <f>SUM('5. melléklet'!I74+'6. melléklet '!I74)</f>
        <v>0</v>
      </c>
      <c r="J74" s="89">
        <f>SUM('5. melléklet'!J74+'6. melléklet '!J74)</f>
        <v>0</v>
      </c>
      <c r="K74" s="89">
        <f>SUM('5. melléklet'!K74+'6. melléklet '!K74)</f>
        <v>0</v>
      </c>
      <c r="L74" s="89">
        <f>SUM('5. melléklet'!L74+'6. melléklet '!L74)</f>
        <v>0</v>
      </c>
      <c r="M74" s="89">
        <f>SUM('5. melléklet'!M74+'6. melléklet '!M74)</f>
        <v>0</v>
      </c>
      <c r="N74" s="89">
        <f>SUM('5. melléklet'!N74+'6. melléklet '!N74)</f>
        <v>0</v>
      </c>
      <c r="O74" s="89">
        <f>SUM('5. melléklet'!O74+'6. melléklet '!O74)</f>
        <v>0</v>
      </c>
      <c r="P74" s="89">
        <f>SUM('5. melléklet'!P74+'6. melléklet '!P74)</f>
        <v>0</v>
      </c>
      <c r="Q74" s="89">
        <f>SUM('5. melléklet'!Q74+'6. melléklet '!Q74)</f>
        <v>0</v>
      </c>
      <c r="R74" s="89">
        <f>SUM('5. melléklet'!R74+'6. melléklet '!R74)</f>
        <v>0</v>
      </c>
      <c r="S74" s="89">
        <f>SUM('5. melléklet'!S74+'6. melléklet '!S74)</f>
        <v>0</v>
      </c>
      <c r="T74" s="89">
        <f>SUM('5. melléklet'!T74+'6. melléklet '!T74)</f>
        <v>0</v>
      </c>
      <c r="U74" s="89">
        <f>SUM('5. melléklet'!U74+'6. melléklet '!U74)</f>
        <v>0</v>
      </c>
      <c r="V74" s="89">
        <f>SUM('5. melléklet'!V74+'6. melléklet '!V74)</f>
        <v>0</v>
      </c>
    </row>
    <row r="75" spans="1:22">
      <c r="A75" s="13" t="s">
        <v>510</v>
      </c>
      <c r="B75" s="5" t="s">
        <v>353</v>
      </c>
      <c r="C75" s="89">
        <f>'[1]4. melléklet'!C75+'[1]5. melléklet '!C75</f>
        <v>0</v>
      </c>
      <c r="D75" s="89">
        <f>'[1]4. melléklet'!D75+'[1]5. melléklet '!D75</f>
        <v>0</v>
      </c>
      <c r="E75" s="89">
        <f>'[1]4. melléklet'!E75+'[1]5. melléklet '!E75</f>
        <v>0</v>
      </c>
      <c r="F75" s="89">
        <f t="shared" si="7"/>
        <v>0</v>
      </c>
      <c r="G75" s="89">
        <f>SUM('5. melléklet'!G75+'6. melléklet '!G75)</f>
        <v>0</v>
      </c>
      <c r="H75" s="89">
        <f>SUM('5. melléklet'!H75+'6. melléklet '!H75)</f>
        <v>0</v>
      </c>
      <c r="I75" s="89">
        <f>SUM('5. melléklet'!I75+'6. melléklet '!I75)</f>
        <v>0</v>
      </c>
      <c r="J75" s="89">
        <f>SUM('5. melléklet'!J75+'6. melléklet '!J75)</f>
        <v>0</v>
      </c>
      <c r="K75" s="89">
        <f>SUM('5. melléklet'!K75+'6. melléklet '!K75)</f>
        <v>0</v>
      </c>
      <c r="L75" s="89">
        <f>SUM('5. melléklet'!L75+'6. melléklet '!L75)</f>
        <v>0</v>
      </c>
      <c r="M75" s="89">
        <f>SUM('5. melléklet'!M75+'6. melléklet '!M75)</f>
        <v>0</v>
      </c>
      <c r="N75" s="89">
        <f>SUM('5. melléklet'!N75+'6. melléklet '!N75)</f>
        <v>0</v>
      </c>
      <c r="O75" s="89">
        <f>SUM('5. melléklet'!O75+'6. melléklet '!O75)</f>
        <v>0</v>
      </c>
      <c r="P75" s="89">
        <f>SUM('5. melléklet'!P75+'6. melléklet '!P75)</f>
        <v>0</v>
      </c>
      <c r="Q75" s="89">
        <f>SUM('5. melléklet'!Q75+'6. melléklet '!Q75)</f>
        <v>0</v>
      </c>
      <c r="R75" s="89">
        <f>SUM('5. melléklet'!R75+'6. melléklet '!R75)</f>
        <v>0</v>
      </c>
      <c r="S75" s="89">
        <f>SUM('5. melléklet'!S75+'6. melléklet '!S75)</f>
        <v>0</v>
      </c>
      <c r="T75" s="89">
        <f>SUM('5. melléklet'!T75+'6. melléklet '!T75)</f>
        <v>0</v>
      </c>
      <c r="U75" s="89">
        <f>SUM('5. melléklet'!U75+'6. melléklet '!U75)</f>
        <v>0</v>
      </c>
      <c r="V75" s="89">
        <f>SUM('5. melléklet'!V75+'6. melléklet '!V75)</f>
        <v>0</v>
      </c>
    </row>
    <row r="76" spans="1:22">
      <c r="A76" s="34" t="s">
        <v>354</v>
      </c>
      <c r="B76" s="5" t="s">
        <v>355</v>
      </c>
      <c r="C76" s="89">
        <f>'[1]4. melléklet'!C76+'[1]5. melléklet '!C76</f>
        <v>0</v>
      </c>
      <c r="D76" s="89">
        <f>'[1]4. melléklet'!D76+'[1]5. melléklet '!D76</f>
        <v>0</v>
      </c>
      <c r="E76" s="89">
        <f>'[1]4. melléklet'!E76+'[1]5. melléklet '!E76</f>
        <v>0</v>
      </c>
      <c r="F76" s="89">
        <f t="shared" si="7"/>
        <v>0</v>
      </c>
      <c r="G76" s="89">
        <f>SUM('5. melléklet'!G76+'6. melléklet '!G76)</f>
        <v>0</v>
      </c>
      <c r="H76" s="89">
        <f>SUM('5. melléklet'!H76+'6. melléklet '!H76)</f>
        <v>0</v>
      </c>
      <c r="I76" s="89">
        <f>SUM('5. melléklet'!I76+'6. melléklet '!I76)</f>
        <v>0</v>
      </c>
      <c r="J76" s="89">
        <f>SUM('5. melléklet'!J76+'6. melléklet '!J76)</f>
        <v>0</v>
      </c>
      <c r="K76" s="89">
        <f>SUM('5. melléklet'!K76+'6. melléklet '!K76)</f>
        <v>0</v>
      </c>
      <c r="L76" s="89">
        <f>SUM('5. melléklet'!L76+'6. melléklet '!L76)</f>
        <v>0</v>
      </c>
      <c r="M76" s="89">
        <f>SUM('5. melléklet'!M76+'6. melléklet '!M76)</f>
        <v>0</v>
      </c>
      <c r="N76" s="89">
        <f>SUM('5. melléklet'!N76+'6. melléklet '!N76)</f>
        <v>0</v>
      </c>
      <c r="O76" s="89">
        <f>SUM('5. melléklet'!O76+'6. melléklet '!O76)</f>
        <v>0</v>
      </c>
      <c r="P76" s="89">
        <f>SUM('5. melléklet'!P76+'6. melléklet '!P76)</f>
        <v>0</v>
      </c>
      <c r="Q76" s="89">
        <f>SUM('5. melléklet'!Q76+'6. melléklet '!Q76)</f>
        <v>0</v>
      </c>
      <c r="R76" s="89">
        <f>SUM('5. melléklet'!R76+'6. melléklet '!R76)</f>
        <v>0</v>
      </c>
      <c r="S76" s="89">
        <f>SUM('5. melléklet'!S76+'6. melléklet '!S76)</f>
        <v>0</v>
      </c>
      <c r="T76" s="89">
        <f>SUM('5. melléklet'!T76+'6. melléklet '!T76)</f>
        <v>0</v>
      </c>
      <c r="U76" s="89">
        <f>SUM('5. melléklet'!U76+'6. melléklet '!U76)</f>
        <v>0</v>
      </c>
      <c r="V76" s="89">
        <f>SUM('5. melléklet'!V76+'6. melléklet '!V76)</f>
        <v>0</v>
      </c>
    </row>
    <row r="77" spans="1:22">
      <c r="A77" s="13" t="s">
        <v>511</v>
      </c>
      <c r="B77" s="5" t="s">
        <v>356</v>
      </c>
      <c r="C77" s="89">
        <f>'[1]4. melléklet'!C77+'[1]5. melléklet '!C77</f>
        <v>0</v>
      </c>
      <c r="D77" s="89">
        <f>'[1]4. melléklet'!D77+'[1]5. melléklet '!D77</f>
        <v>0</v>
      </c>
      <c r="E77" s="89">
        <f>'[1]4. melléklet'!E77+'[1]5. melléklet '!E77</f>
        <v>0</v>
      </c>
      <c r="F77" s="89">
        <f t="shared" si="7"/>
        <v>0</v>
      </c>
      <c r="G77" s="89">
        <f>SUM('5. melléklet'!G77+'6. melléklet '!G77)</f>
        <v>0</v>
      </c>
      <c r="H77" s="89">
        <f>SUM('5. melléklet'!H77+'6. melléklet '!H77)</f>
        <v>0</v>
      </c>
      <c r="I77" s="89">
        <f>SUM('5. melléklet'!I77+'6. melléklet '!I77)</f>
        <v>0</v>
      </c>
      <c r="J77" s="89">
        <f>SUM('5. melléklet'!J77+'6. melléklet '!J77)</f>
        <v>0</v>
      </c>
      <c r="K77" s="89">
        <f>SUM('5. melléklet'!K77+'6. melléklet '!K77)</f>
        <v>0</v>
      </c>
      <c r="L77" s="89">
        <f>SUM('5. melléklet'!L77+'6. melléklet '!L77)</f>
        <v>0</v>
      </c>
      <c r="M77" s="89">
        <f>SUM('5. melléklet'!M77+'6. melléklet '!M77)</f>
        <v>0</v>
      </c>
      <c r="N77" s="89">
        <f>SUM('5. melléklet'!N77+'6. melléklet '!N77)</f>
        <v>0</v>
      </c>
      <c r="O77" s="89">
        <f>SUM('5. melléklet'!O77+'6. melléklet '!O77)</f>
        <v>0</v>
      </c>
      <c r="P77" s="89">
        <f>SUM('5. melléklet'!P77+'6. melléklet '!P77)</f>
        <v>0</v>
      </c>
      <c r="Q77" s="89">
        <f>SUM('5. melléklet'!Q77+'6. melléklet '!Q77)</f>
        <v>0</v>
      </c>
      <c r="R77" s="89">
        <f>SUM('5. melléklet'!R77+'6. melléklet '!R77)</f>
        <v>0</v>
      </c>
      <c r="S77" s="89">
        <f>SUM('5. melléklet'!S77+'6. melléklet '!S77)</f>
        <v>0</v>
      </c>
      <c r="T77" s="89">
        <f>SUM('5. melléklet'!T77+'6. melléklet '!T77)</f>
        <v>0</v>
      </c>
      <c r="U77" s="89">
        <f>SUM('5. melléklet'!U77+'6. melléklet '!U77)</f>
        <v>0</v>
      </c>
      <c r="V77" s="89">
        <f>SUM('5. melléklet'!V77+'6. melléklet '!V77)</f>
        <v>0</v>
      </c>
    </row>
    <row r="78" spans="1:22">
      <c r="A78" s="34" t="s">
        <v>357</v>
      </c>
      <c r="B78" s="5" t="s">
        <v>358</v>
      </c>
      <c r="C78" s="89">
        <f>'[1]4. melléklet'!C78+'[1]5. melléklet '!C78</f>
        <v>0</v>
      </c>
      <c r="D78" s="89">
        <f>'[1]4. melléklet'!D78+'[1]5. melléklet '!D78</f>
        <v>0</v>
      </c>
      <c r="E78" s="89">
        <f>'[1]4. melléklet'!E78+'[1]5. melléklet '!E78</f>
        <v>0</v>
      </c>
      <c r="F78" s="89">
        <f t="shared" si="7"/>
        <v>0</v>
      </c>
      <c r="G78" s="89">
        <f>SUM('5. melléklet'!G78+'6. melléklet '!G78)</f>
        <v>0</v>
      </c>
      <c r="H78" s="89">
        <f>SUM('5. melléklet'!H78+'6. melléklet '!H78)</f>
        <v>0</v>
      </c>
      <c r="I78" s="89">
        <f>SUM('5. melléklet'!I78+'6. melléklet '!I78)</f>
        <v>0</v>
      </c>
      <c r="J78" s="89">
        <f>SUM('5. melléklet'!J78+'6. melléklet '!J78)</f>
        <v>0</v>
      </c>
      <c r="K78" s="89">
        <f>SUM('5. melléklet'!K78+'6. melléklet '!K78)</f>
        <v>0</v>
      </c>
      <c r="L78" s="89">
        <f>SUM('5. melléklet'!L78+'6. melléklet '!L78)</f>
        <v>0</v>
      </c>
      <c r="M78" s="89">
        <f>SUM('5. melléklet'!M78+'6. melléklet '!M78)</f>
        <v>0</v>
      </c>
      <c r="N78" s="89">
        <f>SUM('5. melléklet'!N78+'6. melléklet '!N78)</f>
        <v>0</v>
      </c>
      <c r="O78" s="89">
        <f>SUM('5. melléklet'!O78+'6. melléklet '!O78)</f>
        <v>0</v>
      </c>
      <c r="P78" s="89">
        <f>SUM('5. melléklet'!P78+'6. melléklet '!P78)</f>
        <v>0</v>
      </c>
      <c r="Q78" s="89">
        <f>SUM('5. melléklet'!Q78+'6. melléklet '!Q78)</f>
        <v>0</v>
      </c>
      <c r="R78" s="89">
        <f>SUM('5. melléklet'!R78+'6. melléklet '!R78)</f>
        <v>0</v>
      </c>
      <c r="S78" s="89">
        <f>SUM('5. melléklet'!S78+'6. melléklet '!S78)</f>
        <v>0</v>
      </c>
      <c r="T78" s="89">
        <f>SUM('5. melléklet'!T78+'6. melléklet '!T78)</f>
        <v>0</v>
      </c>
      <c r="U78" s="89">
        <f>SUM('5. melléklet'!U78+'6. melléklet '!U78)</f>
        <v>0</v>
      </c>
      <c r="V78" s="89">
        <f>SUM('5. melléklet'!V78+'6. melléklet '!V78)</f>
        <v>0</v>
      </c>
    </row>
    <row r="79" spans="1:22" s="92" customFormat="1">
      <c r="A79" s="14" t="s">
        <v>529</v>
      </c>
      <c r="B79" s="7" t="s">
        <v>359</v>
      </c>
      <c r="C79" s="93">
        <f>'[1]4. melléklet'!C79+'[1]5. melléklet '!C79</f>
        <v>0</v>
      </c>
      <c r="D79" s="93">
        <f>'[1]4. melléklet'!D79+'[1]5. melléklet '!D79</f>
        <v>0</v>
      </c>
      <c r="E79" s="93">
        <f>'[1]4. melléklet'!E79+'[1]5. melléklet '!E79</f>
        <v>0</v>
      </c>
      <c r="F79" s="93">
        <f t="shared" si="7"/>
        <v>0</v>
      </c>
      <c r="G79" s="89">
        <f>SUM('5. melléklet'!G79+'6. melléklet '!G79)</f>
        <v>0</v>
      </c>
      <c r="H79" s="89">
        <f>SUM('5. melléklet'!H79+'6. melléklet '!H79)</f>
        <v>0</v>
      </c>
      <c r="I79" s="89">
        <f>SUM('5. melléklet'!I79+'6. melléklet '!I79)</f>
        <v>0</v>
      </c>
      <c r="J79" s="89">
        <f>SUM('5. melléklet'!J79+'6. melléklet '!J79)</f>
        <v>0</v>
      </c>
      <c r="K79" s="89">
        <f>SUM('5. melléklet'!K79+'6. melléklet '!K79)</f>
        <v>0</v>
      </c>
      <c r="L79" s="89">
        <f>SUM('5. melléklet'!L79+'6. melléklet '!L79)</f>
        <v>0</v>
      </c>
      <c r="M79" s="89">
        <f>SUM('5. melléklet'!M79+'6. melléklet '!M79)</f>
        <v>0</v>
      </c>
      <c r="N79" s="89">
        <f>SUM('5. melléklet'!N79+'6. melléklet '!N79)</f>
        <v>0</v>
      </c>
      <c r="O79" s="89">
        <f>SUM('5. melléklet'!O79+'6. melléklet '!O79)</f>
        <v>0</v>
      </c>
      <c r="P79" s="89">
        <f>SUM('5. melléklet'!P79+'6. melléklet '!P79)</f>
        <v>0</v>
      </c>
      <c r="Q79" s="89">
        <f>SUM('5. melléklet'!Q79+'6. melléklet '!Q79)</f>
        <v>0</v>
      </c>
      <c r="R79" s="89">
        <f>SUM('5. melléklet'!R79+'6. melléklet '!R79)</f>
        <v>0</v>
      </c>
      <c r="S79" s="89">
        <f>SUM('5. melléklet'!S79+'6. melléklet '!S79)</f>
        <v>0</v>
      </c>
      <c r="T79" s="89">
        <f>SUM('5. melléklet'!T79+'6. melléklet '!T79)</f>
        <v>0</v>
      </c>
      <c r="U79" s="89">
        <f>SUM('5. melléklet'!U79+'6. melléklet '!U79)</f>
        <v>0</v>
      </c>
      <c r="V79" s="89">
        <f>SUM('5. melléklet'!V79+'6. melléklet '!V79)</f>
        <v>0</v>
      </c>
    </row>
    <row r="80" spans="1:22">
      <c r="A80" s="5" t="s">
        <v>636</v>
      </c>
      <c r="B80" s="5" t="s">
        <v>360</v>
      </c>
      <c r="C80" s="89">
        <f>'[1]4. melléklet'!C80+'[1]5. melléklet '!C80</f>
        <v>18727433</v>
      </c>
      <c r="D80" s="89">
        <f>'[1]4. melléklet'!D80+'[1]5. melléklet '!D80</f>
        <v>0</v>
      </c>
      <c r="E80" s="89">
        <f>'[1]4. melléklet'!E80+'[1]5. melléklet '!E80</f>
        <v>0</v>
      </c>
      <c r="F80" s="89">
        <f t="shared" si="7"/>
        <v>18727433</v>
      </c>
      <c r="G80" s="89">
        <f>SUM('5. melléklet'!G80+'6. melléklet '!G80)</f>
        <v>18727433</v>
      </c>
      <c r="H80" s="89">
        <f>SUM('5. melléklet'!H80+'6. melléklet '!H80)</f>
        <v>0</v>
      </c>
      <c r="I80" s="89">
        <f>SUM('5. melléklet'!I80+'6. melléklet '!I80)</f>
        <v>0</v>
      </c>
      <c r="J80" s="89">
        <f>SUM('5. melléklet'!J80+'6. melléklet '!J80)</f>
        <v>18727433</v>
      </c>
      <c r="K80" s="89">
        <f>SUM('5. melléklet'!K80+'6. melléklet '!K80)</f>
        <v>18864379</v>
      </c>
      <c r="L80" s="89">
        <f>SUM('5. melléklet'!L80+'6. melléklet '!L80)</f>
        <v>0</v>
      </c>
      <c r="M80" s="89">
        <f>SUM('5. melléklet'!M80+'6. melléklet '!M80)</f>
        <v>0</v>
      </c>
      <c r="N80" s="89">
        <f>SUM('5. melléklet'!N80+'6. melléklet '!N80)</f>
        <v>18864379</v>
      </c>
      <c r="O80" s="89">
        <f>SUM('5. melléklet'!O80+'6. melléklet '!O80)</f>
        <v>18864379</v>
      </c>
      <c r="P80" s="89">
        <f>SUM('5. melléklet'!P80+'6. melléklet '!P80)</f>
        <v>0</v>
      </c>
      <c r="Q80" s="89">
        <f>SUM('5. melléklet'!Q80+'6. melléklet '!Q80)</f>
        <v>0</v>
      </c>
      <c r="R80" s="89">
        <f>SUM('5. melléklet'!R80+'6. melléklet '!R80)</f>
        <v>18864379</v>
      </c>
      <c r="S80" s="89">
        <f>SUM('5. melléklet'!S80+'6. melléklet '!S80)</f>
        <v>18864379</v>
      </c>
      <c r="T80" s="89">
        <f>SUM('5. melléklet'!T80+'6. melléklet '!T80)</f>
        <v>0</v>
      </c>
      <c r="U80" s="89">
        <f>SUM('5. melléklet'!U80+'6. melléklet '!U80)</f>
        <v>0</v>
      </c>
      <c r="V80" s="89">
        <f>SUM('5. melléklet'!V80+'6. melléklet '!V80)</f>
        <v>18864379</v>
      </c>
    </row>
    <row r="81" spans="1:22">
      <c r="A81" s="5" t="s">
        <v>637</v>
      </c>
      <c r="B81" s="5" t="s">
        <v>360</v>
      </c>
      <c r="C81" s="89">
        <f>'[1]4. melléklet'!C81+'[1]5. melléklet '!C81</f>
        <v>0</v>
      </c>
      <c r="D81" s="89">
        <f>'[1]4. melléklet'!D81+'[1]5. melléklet '!D81</f>
        <v>0</v>
      </c>
      <c r="E81" s="89">
        <f>'[1]4. melléklet'!E81+'[1]5. melléklet '!E81</f>
        <v>0</v>
      </c>
      <c r="F81" s="89">
        <f t="shared" si="7"/>
        <v>0</v>
      </c>
      <c r="G81" s="89">
        <f>SUM('5. melléklet'!G81+'6. melléklet '!G81)</f>
        <v>0</v>
      </c>
      <c r="H81" s="89">
        <f>SUM('5. melléklet'!H81+'6. melléklet '!H81)</f>
        <v>0</v>
      </c>
      <c r="I81" s="89">
        <f>SUM('5. melléklet'!I81+'6. melléklet '!I81)</f>
        <v>0</v>
      </c>
      <c r="J81" s="89">
        <f>SUM('5. melléklet'!J81+'6. melléklet '!J81)</f>
        <v>0</v>
      </c>
      <c r="K81" s="89">
        <f>SUM('5. melléklet'!K81+'6. melléklet '!K81)</f>
        <v>0</v>
      </c>
      <c r="L81" s="89">
        <f>SUM('5. melléklet'!L81+'6. melléklet '!L81)</f>
        <v>0</v>
      </c>
      <c r="M81" s="89">
        <f>SUM('5. melléklet'!M81+'6. melléklet '!M81)</f>
        <v>0</v>
      </c>
      <c r="N81" s="89">
        <f>SUM('5. melléklet'!N81+'6. melléklet '!N81)</f>
        <v>0</v>
      </c>
      <c r="O81" s="89">
        <f>SUM('5. melléklet'!O81+'6. melléklet '!O81)</f>
        <v>0</v>
      </c>
      <c r="P81" s="89">
        <f>SUM('5. melléklet'!P81+'6. melléklet '!P81)</f>
        <v>0</v>
      </c>
      <c r="Q81" s="89">
        <f>SUM('5. melléklet'!Q81+'6. melléklet '!Q81)</f>
        <v>0</v>
      </c>
      <c r="R81" s="89">
        <f>SUM('5. melléklet'!R81+'6. melléklet '!R81)</f>
        <v>0</v>
      </c>
      <c r="S81" s="89">
        <f>SUM('5. melléklet'!S81+'6. melléklet '!S81)</f>
        <v>0</v>
      </c>
      <c r="T81" s="89">
        <f>SUM('5. melléklet'!T81+'6. melléklet '!T81)</f>
        <v>0</v>
      </c>
      <c r="U81" s="89">
        <f>SUM('5. melléklet'!U81+'6. melléklet '!U81)</f>
        <v>0</v>
      </c>
      <c r="V81" s="89">
        <f>SUM('5. melléklet'!V81+'6. melléklet '!V81)</f>
        <v>0</v>
      </c>
    </row>
    <row r="82" spans="1:22">
      <c r="A82" s="5" t="s">
        <v>634</v>
      </c>
      <c r="B82" s="5" t="s">
        <v>361</v>
      </c>
      <c r="C82" s="89">
        <f>'[1]4. melléklet'!C82+'[1]5. melléklet '!C82</f>
        <v>0</v>
      </c>
      <c r="D82" s="89">
        <f>'[1]4. melléklet'!D82+'[1]5. melléklet '!D82</f>
        <v>0</v>
      </c>
      <c r="E82" s="89">
        <f>'[1]4. melléklet'!E82+'[1]5. melléklet '!E82</f>
        <v>0</v>
      </c>
      <c r="F82" s="89">
        <f t="shared" si="7"/>
        <v>0</v>
      </c>
      <c r="G82" s="89">
        <f>SUM('5. melléklet'!G82+'6. melléklet '!G82)</f>
        <v>0</v>
      </c>
      <c r="H82" s="89">
        <f>SUM('5. melléklet'!H82+'6. melléklet '!H82)</f>
        <v>0</v>
      </c>
      <c r="I82" s="89">
        <f>SUM('5. melléklet'!I82+'6. melléklet '!I82)</f>
        <v>0</v>
      </c>
      <c r="J82" s="89">
        <f>SUM('5. melléklet'!J82+'6. melléklet '!J82)</f>
        <v>0</v>
      </c>
      <c r="K82" s="89">
        <f>SUM('5. melléklet'!K82+'6. melléklet '!K82)</f>
        <v>0</v>
      </c>
      <c r="L82" s="89">
        <f>SUM('5. melléklet'!L82+'6. melléklet '!L82)</f>
        <v>0</v>
      </c>
      <c r="M82" s="89">
        <f>SUM('5. melléklet'!M82+'6. melléklet '!M82)</f>
        <v>0</v>
      </c>
      <c r="N82" s="89">
        <f>SUM('5. melléklet'!N82+'6. melléklet '!N82)</f>
        <v>0</v>
      </c>
      <c r="O82" s="89">
        <f>SUM('5. melléklet'!O82+'6. melléklet '!O82)</f>
        <v>0</v>
      </c>
      <c r="P82" s="89">
        <f>SUM('5. melléklet'!P82+'6. melléklet '!P82)</f>
        <v>0</v>
      </c>
      <c r="Q82" s="89">
        <f>SUM('5. melléklet'!Q82+'6. melléklet '!Q82)</f>
        <v>0</v>
      </c>
      <c r="R82" s="89">
        <f>SUM('5. melléklet'!R82+'6. melléklet '!R82)</f>
        <v>0</v>
      </c>
      <c r="S82" s="89">
        <f>SUM('5. melléklet'!S82+'6. melléklet '!S82)</f>
        <v>0</v>
      </c>
      <c r="T82" s="89">
        <f>SUM('5. melléklet'!T82+'6. melléklet '!T82)</f>
        <v>0</v>
      </c>
      <c r="U82" s="89">
        <f>SUM('5. melléklet'!U82+'6. melléklet '!U82)</f>
        <v>0</v>
      </c>
      <c r="V82" s="89">
        <f>SUM('5. melléklet'!V82+'6. melléklet '!V82)</f>
        <v>0</v>
      </c>
    </row>
    <row r="83" spans="1:22">
      <c r="A83" s="5" t="s">
        <v>635</v>
      </c>
      <c r="B83" s="5" t="s">
        <v>361</v>
      </c>
      <c r="C83" s="89">
        <f>'[1]4. melléklet'!C83+'[1]5. melléklet '!C83</f>
        <v>0</v>
      </c>
      <c r="D83" s="89">
        <f>'[1]4. melléklet'!D83+'[1]5. melléklet '!D83</f>
        <v>0</v>
      </c>
      <c r="E83" s="89">
        <f>'[1]4. melléklet'!E83+'[1]5. melléklet '!E83</f>
        <v>0</v>
      </c>
      <c r="F83" s="89">
        <f t="shared" si="7"/>
        <v>0</v>
      </c>
      <c r="G83" s="89">
        <f>SUM('5. melléklet'!G83+'6. melléklet '!G83)</f>
        <v>0</v>
      </c>
      <c r="H83" s="89">
        <f>SUM('5. melléklet'!H83+'6. melléklet '!H83)</f>
        <v>0</v>
      </c>
      <c r="I83" s="89">
        <f>SUM('5. melléklet'!I83+'6. melléklet '!I83)</f>
        <v>0</v>
      </c>
      <c r="J83" s="89">
        <f>SUM('5. melléklet'!J83+'6. melléklet '!J83)</f>
        <v>0</v>
      </c>
      <c r="K83" s="89">
        <f>SUM('5. melléklet'!K83+'6. melléklet '!K83)</f>
        <v>0</v>
      </c>
      <c r="L83" s="89">
        <f>SUM('5. melléklet'!L83+'6. melléklet '!L83)</f>
        <v>0</v>
      </c>
      <c r="M83" s="89">
        <f>SUM('5. melléklet'!M83+'6. melléklet '!M83)</f>
        <v>0</v>
      </c>
      <c r="N83" s="89">
        <f>SUM('5. melléklet'!N83+'6. melléklet '!N83)</f>
        <v>0</v>
      </c>
      <c r="O83" s="89">
        <f>SUM('5. melléklet'!O83+'6. melléklet '!O83)</f>
        <v>0</v>
      </c>
      <c r="P83" s="89">
        <f>SUM('5. melléklet'!P83+'6. melléklet '!P83)</f>
        <v>0</v>
      </c>
      <c r="Q83" s="89">
        <f>SUM('5. melléklet'!Q83+'6. melléklet '!Q83)</f>
        <v>0</v>
      </c>
      <c r="R83" s="89">
        <f>SUM('5. melléklet'!R83+'6. melléklet '!R83)</f>
        <v>0</v>
      </c>
      <c r="S83" s="89">
        <f>SUM('5. melléklet'!S83+'6. melléklet '!S83)</f>
        <v>0</v>
      </c>
      <c r="T83" s="89">
        <f>SUM('5. melléklet'!T83+'6. melléklet '!T83)</f>
        <v>0</v>
      </c>
      <c r="U83" s="89">
        <f>SUM('5. melléklet'!U83+'6. melléklet '!U83)</f>
        <v>0</v>
      </c>
      <c r="V83" s="89">
        <f>SUM('5. melléklet'!V83+'6. melléklet '!V83)</f>
        <v>0</v>
      </c>
    </row>
    <row r="84" spans="1:22" s="92" customFormat="1">
      <c r="A84" s="7" t="s">
        <v>530</v>
      </c>
      <c r="B84" s="7" t="s">
        <v>362</v>
      </c>
      <c r="C84" s="93">
        <f>'[1]4. melléklet'!C84+'[1]5. melléklet '!C84</f>
        <v>18727433</v>
      </c>
      <c r="D84" s="93">
        <f>'[1]4. melléklet'!D84+'[1]5. melléklet '!D84</f>
        <v>0</v>
      </c>
      <c r="E84" s="93">
        <f>'[1]4. melléklet'!E84+'[1]5. melléklet '!E84</f>
        <v>0</v>
      </c>
      <c r="F84" s="93">
        <f t="shared" si="7"/>
        <v>18727433</v>
      </c>
      <c r="G84" s="140">
        <f>SUM('5. melléklet'!G84+'6. melléklet '!G84)</f>
        <v>18727433</v>
      </c>
      <c r="H84" s="140">
        <f>SUM('5. melléklet'!H84+'6. melléklet '!H84)</f>
        <v>0</v>
      </c>
      <c r="I84" s="140">
        <f>SUM('5. melléklet'!I84+'6. melléklet '!I84)</f>
        <v>0</v>
      </c>
      <c r="J84" s="140">
        <f>SUM('5. melléklet'!J84+'6. melléklet '!J84)</f>
        <v>18727433</v>
      </c>
      <c r="K84" s="140">
        <f>SUM('5. melléklet'!K84+'6. melléklet '!K84)</f>
        <v>18864379</v>
      </c>
      <c r="L84" s="140">
        <f>SUM('5. melléklet'!L84+'6. melléklet '!L84)</f>
        <v>0</v>
      </c>
      <c r="M84" s="140">
        <f>SUM('5. melléklet'!M84+'6. melléklet '!M84)</f>
        <v>0</v>
      </c>
      <c r="N84" s="140">
        <f>SUM('5. melléklet'!N84+'6. melléklet '!N84)</f>
        <v>18864379</v>
      </c>
      <c r="O84" s="140">
        <f>SUM('5. melléklet'!O84+'6. melléklet '!O84)</f>
        <v>18864379</v>
      </c>
      <c r="P84" s="140">
        <f>SUM('5. melléklet'!P84+'6. melléklet '!P84)</f>
        <v>0</v>
      </c>
      <c r="Q84" s="140">
        <f>SUM('5. melléklet'!Q84+'6. melléklet '!Q84)</f>
        <v>0</v>
      </c>
      <c r="R84" s="140">
        <f>SUM('5. melléklet'!R84+'6. melléklet '!R84)</f>
        <v>18864379</v>
      </c>
      <c r="S84" s="140">
        <f>SUM('5. melléklet'!S84+'6. melléklet '!S84)</f>
        <v>18864379</v>
      </c>
      <c r="T84" s="140">
        <f>SUM('5. melléklet'!T84+'6. melléklet '!T84)</f>
        <v>0</v>
      </c>
      <c r="U84" s="140">
        <f>SUM('5. melléklet'!U84+'6. melléklet '!U84)</f>
        <v>0</v>
      </c>
      <c r="V84" s="140">
        <f>SUM('5. melléklet'!V84+'6. melléklet '!V84)</f>
        <v>18864379</v>
      </c>
    </row>
    <row r="85" spans="1:22" s="92" customFormat="1">
      <c r="A85" s="14" t="s">
        <v>363</v>
      </c>
      <c r="B85" s="7" t="s">
        <v>364</v>
      </c>
      <c r="C85" s="93">
        <f>'[1]4. melléklet'!C85+'[1]5. melléklet '!C85</f>
        <v>0</v>
      </c>
      <c r="D85" s="93">
        <f>'[1]4. melléklet'!D85+'[1]5. melléklet '!D85</f>
        <v>0</v>
      </c>
      <c r="E85" s="93">
        <f>'[1]4. melléklet'!E85+'[1]5. melléklet '!E85</f>
        <v>0</v>
      </c>
      <c r="F85" s="93">
        <f t="shared" si="7"/>
        <v>0</v>
      </c>
      <c r="G85" s="89">
        <f>SUM('5. melléklet'!G85+'6. melléklet '!G85)</f>
        <v>0</v>
      </c>
      <c r="H85" s="89">
        <f>SUM('5. melléklet'!H85+'6. melléklet '!H85)</f>
        <v>0</v>
      </c>
      <c r="I85" s="89">
        <f>SUM('5. melléklet'!I85+'6. melléklet '!I85)</f>
        <v>0</v>
      </c>
      <c r="J85" s="89">
        <f>SUM('5. melléklet'!J85+'6. melléklet '!J85)</f>
        <v>0</v>
      </c>
      <c r="K85" s="89">
        <f>SUM('5. melléklet'!K85+'6. melléklet '!K85)</f>
        <v>0</v>
      </c>
      <c r="L85" s="89">
        <f>SUM('5. melléklet'!L85+'6. melléklet '!L85)</f>
        <v>0</v>
      </c>
      <c r="M85" s="89">
        <f>SUM('5. melléklet'!M85+'6. melléklet '!M85)</f>
        <v>0</v>
      </c>
      <c r="N85" s="89">
        <f>SUM('5. melléklet'!N85+'6. melléklet '!N85)</f>
        <v>0</v>
      </c>
      <c r="O85" s="89">
        <f>SUM('5. melléklet'!O85+'6. melléklet '!O85)</f>
        <v>0</v>
      </c>
      <c r="P85" s="89">
        <f>SUM('5. melléklet'!P85+'6. melléklet '!P85)</f>
        <v>0</v>
      </c>
      <c r="Q85" s="89">
        <f>SUM('5. melléklet'!Q85+'6. melléklet '!Q85)</f>
        <v>0</v>
      </c>
      <c r="R85" s="89">
        <f>SUM('5. melléklet'!R85+'6. melléklet '!R85)</f>
        <v>0</v>
      </c>
      <c r="S85" s="89">
        <f>SUM('5. melléklet'!S85+'6. melléklet '!S85)</f>
        <v>1265953</v>
      </c>
      <c r="T85" s="89">
        <f>SUM('5. melléklet'!T85+'6. melléklet '!T85)</f>
        <v>0</v>
      </c>
      <c r="U85" s="89">
        <f>SUM('5. melléklet'!U85+'6. melléklet '!U85)</f>
        <v>0</v>
      </c>
      <c r="V85" s="89">
        <f>SUM('5. melléklet'!V85+'6. melléklet '!V85)</f>
        <v>1265953</v>
      </c>
    </row>
    <row r="86" spans="1:22" s="92" customFormat="1">
      <c r="A86" s="14" t="s">
        <v>365</v>
      </c>
      <c r="B86" s="7" t="s">
        <v>366</v>
      </c>
      <c r="C86" s="93">
        <f>'[1]4. melléklet'!C86+'[1]5. melléklet '!C86</f>
        <v>0</v>
      </c>
      <c r="D86" s="93">
        <f>'[1]4. melléklet'!D86+'[1]5. melléklet '!D86</f>
        <v>0</v>
      </c>
      <c r="E86" s="93">
        <f>'[1]4. melléklet'!E86+'[1]5. melléklet '!E86</f>
        <v>0</v>
      </c>
      <c r="F86" s="93">
        <f t="shared" si="7"/>
        <v>0</v>
      </c>
      <c r="G86" s="89">
        <f>SUM('5. melléklet'!G86+'6. melléklet '!G86)</f>
        <v>0</v>
      </c>
      <c r="H86" s="89">
        <f>SUM('5. melléklet'!H86+'6. melléklet '!H86)</f>
        <v>0</v>
      </c>
      <c r="I86" s="89">
        <f>SUM('5. melléklet'!I86+'6. melléklet '!I86)</f>
        <v>0</v>
      </c>
      <c r="J86" s="89">
        <f>SUM('5. melléklet'!J86+'6. melléklet '!J86)</f>
        <v>0</v>
      </c>
      <c r="K86" s="89">
        <f>SUM('5. melléklet'!K86+'6. melléklet '!K86)</f>
        <v>0</v>
      </c>
      <c r="L86" s="89">
        <f>SUM('5. melléklet'!L86+'6. melléklet '!L86)</f>
        <v>0</v>
      </c>
      <c r="M86" s="89">
        <f>SUM('5. melléklet'!M86+'6. melléklet '!M86)</f>
        <v>0</v>
      </c>
      <c r="N86" s="89">
        <f>SUM('5. melléklet'!N86+'6. melléklet '!N86)</f>
        <v>0</v>
      </c>
      <c r="O86" s="89">
        <f>SUM('5. melléklet'!O86+'6. melléklet '!O86)</f>
        <v>0</v>
      </c>
      <c r="P86" s="89">
        <f>SUM('5. melléklet'!P86+'6. melléklet '!P86)</f>
        <v>0</v>
      </c>
      <c r="Q86" s="89">
        <f>SUM('5. melléklet'!Q86+'6. melléklet '!Q86)</f>
        <v>0</v>
      </c>
      <c r="R86" s="89">
        <f>SUM('5. melléklet'!R86+'6. melléklet '!R86)</f>
        <v>0</v>
      </c>
      <c r="S86" s="89">
        <f>SUM('5. melléklet'!S86+'6. melléklet '!S86)</f>
        <v>0</v>
      </c>
      <c r="T86" s="89">
        <f>SUM('5. melléklet'!T86+'6. melléklet '!T86)</f>
        <v>0</v>
      </c>
      <c r="U86" s="89">
        <f>SUM('5. melléklet'!U86+'6. melléklet '!U86)</f>
        <v>0</v>
      </c>
      <c r="V86" s="89">
        <f>SUM('5. melléklet'!V86+'6. melléklet '!V86)</f>
        <v>0</v>
      </c>
    </row>
    <row r="87" spans="1:22" s="92" customFormat="1">
      <c r="A87" s="14" t="s">
        <v>367</v>
      </c>
      <c r="B87" s="7" t="s">
        <v>368</v>
      </c>
      <c r="C87" s="93">
        <v>0</v>
      </c>
      <c r="D87" s="93">
        <f>'[1]4. melléklet'!D87+'[1]5. melléklet '!D87</f>
        <v>0</v>
      </c>
      <c r="E87" s="93">
        <f>'[1]4. melléklet'!E87+'[1]5. melléklet '!E87</f>
        <v>0</v>
      </c>
      <c r="F87" s="93">
        <f t="shared" si="7"/>
        <v>0</v>
      </c>
      <c r="G87" s="89">
        <v>0</v>
      </c>
      <c r="H87" s="89">
        <f>SUM('5. melléklet'!H87+'6. melléklet '!H87)</f>
        <v>0</v>
      </c>
      <c r="I87" s="89">
        <f>SUM('5. melléklet'!I87+'6. melléklet '!I87)</f>
        <v>0</v>
      </c>
      <c r="J87" s="89">
        <v>0</v>
      </c>
      <c r="K87" s="89">
        <v>0</v>
      </c>
      <c r="L87" s="89">
        <f>SUM('5. melléklet'!L87+'6. melléklet '!L87)</f>
        <v>0</v>
      </c>
      <c r="M87" s="89">
        <f>SUM('5. melléklet'!M87+'6. melléklet '!M87)</f>
        <v>0</v>
      </c>
      <c r="N87" s="89">
        <v>0</v>
      </c>
      <c r="O87" s="89">
        <v>0</v>
      </c>
      <c r="P87" s="89">
        <f>SUM('5. melléklet'!P87+'6. melléklet '!P87)</f>
        <v>0</v>
      </c>
      <c r="Q87" s="89">
        <f>SUM('5. melléklet'!Q87+'6. melléklet '!Q87)</f>
        <v>0</v>
      </c>
      <c r="R87" s="89">
        <v>0</v>
      </c>
      <c r="S87" s="89">
        <v>0</v>
      </c>
      <c r="T87" s="89">
        <f>SUM('5. melléklet'!T87+'6. melléklet '!T87)</f>
        <v>0</v>
      </c>
      <c r="U87" s="89">
        <f>SUM('5. melléklet'!U87+'6. melléklet '!U87)</f>
        <v>0</v>
      </c>
      <c r="V87" s="89">
        <v>0</v>
      </c>
    </row>
    <row r="88" spans="1:22" s="92" customFormat="1">
      <c r="A88" s="14" t="s">
        <v>369</v>
      </c>
      <c r="B88" s="7" t="s">
        <v>370</v>
      </c>
      <c r="C88" s="93">
        <f>'[1]4. melléklet'!C88+'[1]5. melléklet '!C88</f>
        <v>0</v>
      </c>
      <c r="D88" s="93">
        <f>'[1]4. melléklet'!D88+'[1]5. melléklet '!D88</f>
        <v>0</v>
      </c>
      <c r="E88" s="93">
        <f>'[1]4. melléklet'!E88+'[1]5. melléklet '!E88</f>
        <v>0</v>
      </c>
      <c r="F88" s="93">
        <f t="shared" si="7"/>
        <v>0</v>
      </c>
      <c r="G88" s="89">
        <f>SUM('5. melléklet'!G88+'6. melléklet '!G88)</f>
        <v>0</v>
      </c>
      <c r="H88" s="89">
        <f>SUM('5. melléklet'!H88+'6. melléklet '!H88)</f>
        <v>0</v>
      </c>
      <c r="I88" s="89">
        <f>SUM('5. melléklet'!I88+'6. melléklet '!I88)</f>
        <v>0</v>
      </c>
      <c r="J88" s="89">
        <f>SUM('5. melléklet'!J88+'6. melléklet '!J88)</f>
        <v>0</v>
      </c>
      <c r="K88" s="89">
        <f>SUM('5. melléklet'!K88+'6. melléklet '!K88)</f>
        <v>0</v>
      </c>
      <c r="L88" s="89">
        <f>SUM('5. melléklet'!L88+'6. melléklet '!L88)</f>
        <v>0</v>
      </c>
      <c r="M88" s="89">
        <f>SUM('5. melléklet'!M88+'6. melléklet '!M88)</f>
        <v>0</v>
      </c>
      <c r="N88" s="89">
        <f>SUM('5. melléklet'!N88+'6. melléklet '!N88)</f>
        <v>0</v>
      </c>
      <c r="O88" s="89">
        <f>SUM('5. melléklet'!O88+'6. melléklet '!O88)</f>
        <v>0</v>
      </c>
      <c r="P88" s="89">
        <f>SUM('5. melléklet'!P88+'6. melléklet '!P88)</f>
        <v>0</v>
      </c>
      <c r="Q88" s="89">
        <f>SUM('5. melléklet'!Q88+'6. melléklet '!Q88)</f>
        <v>0</v>
      </c>
      <c r="R88" s="89">
        <f>SUM('5. melléklet'!R88+'6. melléklet '!R88)</f>
        <v>0</v>
      </c>
      <c r="S88" s="89">
        <f>SUM('5. melléklet'!S88+'6. melléklet '!S88)</f>
        <v>0</v>
      </c>
      <c r="T88" s="89">
        <f>SUM('5. melléklet'!T88+'6. melléklet '!T88)</f>
        <v>0</v>
      </c>
      <c r="U88" s="89">
        <f>SUM('5. melléklet'!U88+'6. melléklet '!U88)</f>
        <v>0</v>
      </c>
      <c r="V88" s="89">
        <f>SUM('5. melléklet'!V88+'6. melléklet '!V88)</f>
        <v>0</v>
      </c>
    </row>
    <row r="89" spans="1:22" s="92" customFormat="1">
      <c r="A89" s="15" t="s">
        <v>512</v>
      </c>
      <c r="B89" s="7" t="s">
        <v>371</v>
      </c>
      <c r="C89" s="93">
        <f>'[1]4. melléklet'!C89+'[1]5. melléklet '!C89</f>
        <v>0</v>
      </c>
      <c r="D89" s="93">
        <f>'[1]4. melléklet'!D89+'[1]5. melléklet '!D89</f>
        <v>0</v>
      </c>
      <c r="E89" s="93">
        <f>'[1]4. melléklet'!E89+'[1]5. melléklet '!E89</f>
        <v>0</v>
      </c>
      <c r="F89" s="93">
        <f t="shared" si="7"/>
        <v>0</v>
      </c>
      <c r="G89" s="89">
        <f>SUM('5. melléklet'!G89+'6. melléklet '!G89)</f>
        <v>0</v>
      </c>
      <c r="H89" s="89">
        <f>SUM('5. melléklet'!H89+'6. melléklet '!H89)</f>
        <v>0</v>
      </c>
      <c r="I89" s="89">
        <f>SUM('5. melléklet'!I89+'6. melléklet '!I89)</f>
        <v>0</v>
      </c>
      <c r="J89" s="89">
        <f>SUM('5. melléklet'!J89+'6. melléklet '!J89)</f>
        <v>0</v>
      </c>
      <c r="K89" s="89">
        <f>SUM('5. melléklet'!K89+'6. melléklet '!K89)</f>
        <v>0</v>
      </c>
      <c r="L89" s="89">
        <f>SUM('5. melléklet'!L89+'6. melléklet '!L89)</f>
        <v>0</v>
      </c>
      <c r="M89" s="89">
        <f>SUM('5. melléklet'!M89+'6. melléklet '!M89)</f>
        <v>0</v>
      </c>
      <c r="N89" s="89">
        <f>SUM('5. melléklet'!N89+'6. melléklet '!N89)</f>
        <v>0</v>
      </c>
      <c r="O89" s="89">
        <f>SUM('5. melléklet'!O89+'6. melléklet '!O89)</f>
        <v>0</v>
      </c>
      <c r="P89" s="89">
        <f>SUM('5. melléklet'!P89+'6. melléklet '!P89)</f>
        <v>0</v>
      </c>
      <c r="Q89" s="89">
        <f>SUM('5. melléklet'!Q89+'6. melléklet '!Q89)</f>
        <v>0</v>
      </c>
      <c r="R89" s="89">
        <f>SUM('5. melléklet'!R89+'6. melléklet '!R89)</f>
        <v>0</v>
      </c>
      <c r="S89" s="89">
        <f>SUM('5. melléklet'!S89+'6. melléklet '!S89)</f>
        <v>0</v>
      </c>
      <c r="T89" s="89">
        <f>SUM('5. melléklet'!T89+'6. melléklet '!T89)</f>
        <v>0</v>
      </c>
      <c r="U89" s="89">
        <f>SUM('5. melléklet'!U89+'6. melléklet '!U89)</f>
        <v>0</v>
      </c>
      <c r="V89" s="89">
        <f>SUM('5. melléklet'!V89+'6. melléklet '!V89)</f>
        <v>0</v>
      </c>
    </row>
    <row r="90" spans="1:22" s="92" customFormat="1" ht="15.75">
      <c r="A90" s="45" t="s">
        <v>531</v>
      </c>
      <c r="B90" s="36" t="s">
        <v>373</v>
      </c>
      <c r="C90" s="123">
        <f>SUM(C74+C79+C84+C85+C86+C87+C88+C89)</f>
        <v>18727433</v>
      </c>
      <c r="D90" s="123">
        <f>'[1]4. melléklet'!D90+'[1]5. melléklet '!D90</f>
        <v>0</v>
      </c>
      <c r="E90" s="123">
        <f>'[1]4. melléklet'!E90+'[1]5. melléklet '!E90</f>
        <v>0</v>
      </c>
      <c r="F90" s="123">
        <f t="shared" si="7"/>
        <v>18727433</v>
      </c>
      <c r="G90" s="140">
        <f>SUM(G74+G79+G84+G85+G86+G87+G88+G89)</f>
        <v>18727433</v>
      </c>
      <c r="H90" s="140">
        <f t="shared" ref="H90:N90" si="8">SUM(H74+H79+H84+H85+H86+H87+H88+H89)</f>
        <v>0</v>
      </c>
      <c r="I90" s="140">
        <f t="shared" si="8"/>
        <v>0</v>
      </c>
      <c r="J90" s="140">
        <f t="shared" si="8"/>
        <v>18727433</v>
      </c>
      <c r="K90" s="140">
        <f t="shared" si="8"/>
        <v>18864379</v>
      </c>
      <c r="L90" s="140">
        <f t="shared" si="8"/>
        <v>0</v>
      </c>
      <c r="M90" s="140">
        <f t="shared" si="8"/>
        <v>0</v>
      </c>
      <c r="N90" s="140">
        <f t="shared" si="8"/>
        <v>18864379</v>
      </c>
      <c r="O90" s="140">
        <f t="shared" ref="O90:R90" si="9">SUM(O74+O79+O84+O85+O86+O87+O88+O89)</f>
        <v>18864379</v>
      </c>
      <c r="P90" s="140">
        <f t="shared" si="9"/>
        <v>0</v>
      </c>
      <c r="Q90" s="140">
        <f t="shared" si="9"/>
        <v>0</v>
      </c>
      <c r="R90" s="140">
        <f t="shared" si="9"/>
        <v>18864379</v>
      </c>
      <c r="S90" s="140">
        <f t="shared" ref="S90:V90" si="10">SUM(S74+S79+S84+S85+S86+S87+S88+S89)</f>
        <v>20130332</v>
      </c>
      <c r="T90" s="140">
        <f t="shared" si="10"/>
        <v>0</v>
      </c>
      <c r="U90" s="140">
        <f t="shared" si="10"/>
        <v>0</v>
      </c>
      <c r="V90" s="140">
        <f t="shared" si="10"/>
        <v>20130332</v>
      </c>
    </row>
    <row r="91" spans="1:22">
      <c r="A91" s="13" t="s">
        <v>374</v>
      </c>
      <c r="B91" s="5" t="s">
        <v>375</v>
      </c>
      <c r="C91" s="89">
        <f>'[1]4. melléklet'!C91+'[1]5. melléklet '!C91</f>
        <v>0</v>
      </c>
      <c r="D91" s="89">
        <f>'[1]4. melléklet'!D91+'[1]5. melléklet '!D91</f>
        <v>0</v>
      </c>
      <c r="E91" s="89">
        <f>'[1]4. melléklet'!E91+'[1]5. melléklet '!E91</f>
        <v>0</v>
      </c>
      <c r="F91" s="89">
        <f t="shared" si="7"/>
        <v>0</v>
      </c>
      <c r="G91" s="89">
        <f>SUM('5. melléklet'!G91+'6. melléklet '!G91)</f>
        <v>0</v>
      </c>
      <c r="H91" s="89">
        <f>SUM('5. melléklet'!H91+'6. melléklet '!H91)</f>
        <v>0</v>
      </c>
      <c r="I91" s="89">
        <f>SUM('5. melléklet'!I91+'6. melléklet '!I91)</f>
        <v>0</v>
      </c>
      <c r="J91" s="89">
        <f>SUM('5. melléklet'!J91+'6. melléklet '!J91)</f>
        <v>0</v>
      </c>
      <c r="K91" s="89">
        <f>SUM('5. melléklet'!K91+'6. melléklet '!K91)</f>
        <v>0</v>
      </c>
      <c r="L91" s="89">
        <f>SUM('5. melléklet'!L91+'6. melléklet '!L91)</f>
        <v>0</v>
      </c>
      <c r="M91" s="89">
        <f>SUM('5. melléklet'!M91+'6. melléklet '!M91)</f>
        <v>0</v>
      </c>
      <c r="N91" s="89">
        <f>SUM('5. melléklet'!N91+'6. melléklet '!N91)</f>
        <v>0</v>
      </c>
      <c r="O91" s="89">
        <f>SUM('5. melléklet'!O91+'6. melléklet '!O91)</f>
        <v>0</v>
      </c>
      <c r="P91" s="89">
        <f>SUM('5. melléklet'!P91+'6. melléklet '!P91)</f>
        <v>0</v>
      </c>
      <c r="Q91" s="89">
        <f>SUM('5. melléklet'!Q91+'6. melléklet '!Q91)</f>
        <v>0</v>
      </c>
      <c r="R91" s="89">
        <f>SUM('5. melléklet'!R91+'6. melléklet '!R91)</f>
        <v>0</v>
      </c>
      <c r="S91" s="89">
        <f>SUM('5. melléklet'!S91+'6. melléklet '!S91)</f>
        <v>0</v>
      </c>
      <c r="T91" s="89">
        <f>SUM('5. melléklet'!T91+'6. melléklet '!T91)</f>
        <v>0</v>
      </c>
      <c r="U91" s="89">
        <f>SUM('5. melléklet'!U91+'6. melléklet '!U91)</f>
        <v>0</v>
      </c>
      <c r="V91" s="89">
        <f>SUM('5. melléklet'!V91+'6. melléklet '!V91)</f>
        <v>0</v>
      </c>
    </row>
    <row r="92" spans="1:22">
      <c r="A92" s="13" t="s">
        <v>376</v>
      </c>
      <c r="B92" s="5" t="s">
        <v>377</v>
      </c>
      <c r="C92" s="89">
        <f>'[1]4. melléklet'!C92+'[1]5. melléklet '!C92</f>
        <v>0</v>
      </c>
      <c r="D92" s="89">
        <f>'[1]4. melléklet'!D92+'[1]5. melléklet '!D92</f>
        <v>0</v>
      </c>
      <c r="E92" s="89">
        <f>'[1]4. melléklet'!E92+'[1]5. melléklet '!E92</f>
        <v>0</v>
      </c>
      <c r="F92" s="89">
        <f t="shared" si="7"/>
        <v>0</v>
      </c>
      <c r="G92" s="89">
        <f>SUM('5. melléklet'!G92+'6. melléklet '!G92)</f>
        <v>0</v>
      </c>
      <c r="H92" s="89">
        <f>SUM('5. melléklet'!H92+'6. melléklet '!H92)</f>
        <v>0</v>
      </c>
      <c r="I92" s="89">
        <f>SUM('5. melléklet'!I92+'6. melléklet '!I92)</f>
        <v>0</v>
      </c>
      <c r="J92" s="89">
        <f>SUM('5. melléklet'!J92+'6. melléklet '!J92)</f>
        <v>0</v>
      </c>
      <c r="K92" s="89">
        <f>SUM('5. melléklet'!K92+'6. melléklet '!K92)</f>
        <v>0</v>
      </c>
      <c r="L92" s="89">
        <f>SUM('5. melléklet'!L92+'6. melléklet '!L92)</f>
        <v>0</v>
      </c>
      <c r="M92" s="89">
        <f>SUM('5. melléklet'!M92+'6. melléklet '!M92)</f>
        <v>0</v>
      </c>
      <c r="N92" s="89">
        <f>SUM('5. melléklet'!N92+'6. melléklet '!N92)</f>
        <v>0</v>
      </c>
      <c r="O92" s="89">
        <f>SUM('5. melléklet'!O92+'6. melléklet '!O92)</f>
        <v>0</v>
      </c>
      <c r="P92" s="89">
        <f>SUM('5. melléklet'!P92+'6. melléklet '!P92)</f>
        <v>0</v>
      </c>
      <c r="Q92" s="89">
        <f>SUM('5. melléklet'!Q92+'6. melléklet '!Q92)</f>
        <v>0</v>
      </c>
      <c r="R92" s="89">
        <f>SUM('5. melléklet'!R92+'6. melléklet '!R92)</f>
        <v>0</v>
      </c>
      <c r="S92" s="89">
        <f>SUM('5. melléklet'!S92+'6. melléklet '!S92)</f>
        <v>0</v>
      </c>
      <c r="T92" s="89">
        <f>SUM('5. melléklet'!T92+'6. melléklet '!T92)</f>
        <v>0</v>
      </c>
      <c r="U92" s="89">
        <f>SUM('5. melléklet'!U92+'6. melléklet '!U92)</f>
        <v>0</v>
      </c>
      <c r="V92" s="89">
        <f>SUM('5. melléklet'!V92+'6. melléklet '!V92)</f>
        <v>0</v>
      </c>
    </row>
    <row r="93" spans="1:22">
      <c r="A93" s="34" t="s">
        <v>378</v>
      </c>
      <c r="B93" s="5" t="s">
        <v>379</v>
      </c>
      <c r="C93" s="89">
        <f>'[1]4. melléklet'!C93+'[1]5. melléklet '!C93</f>
        <v>0</v>
      </c>
      <c r="D93" s="89">
        <f>'[1]4. melléklet'!D93+'[1]5. melléklet '!D93</f>
        <v>0</v>
      </c>
      <c r="E93" s="89">
        <f>'[1]4. melléklet'!E93+'[1]5. melléklet '!E93</f>
        <v>0</v>
      </c>
      <c r="F93" s="89">
        <f t="shared" si="7"/>
        <v>0</v>
      </c>
      <c r="G93" s="89">
        <f>SUM('5. melléklet'!G93+'6. melléklet '!G93)</f>
        <v>0</v>
      </c>
      <c r="H93" s="89">
        <f>SUM('5. melléklet'!H93+'6. melléklet '!H93)</f>
        <v>0</v>
      </c>
      <c r="I93" s="89">
        <f>SUM('5. melléklet'!I93+'6. melléklet '!I93)</f>
        <v>0</v>
      </c>
      <c r="J93" s="89">
        <f>SUM('5. melléklet'!J93+'6. melléklet '!J93)</f>
        <v>0</v>
      </c>
      <c r="K93" s="89">
        <f>SUM('5. melléklet'!K93+'6. melléklet '!K93)</f>
        <v>0</v>
      </c>
      <c r="L93" s="89">
        <f>SUM('5. melléklet'!L93+'6. melléklet '!L93)</f>
        <v>0</v>
      </c>
      <c r="M93" s="89">
        <f>SUM('5. melléklet'!M93+'6. melléklet '!M93)</f>
        <v>0</v>
      </c>
      <c r="N93" s="89">
        <f>SUM('5. melléklet'!N93+'6. melléklet '!N93)</f>
        <v>0</v>
      </c>
      <c r="O93" s="89">
        <f>SUM('5. melléklet'!O93+'6. melléklet '!O93)</f>
        <v>0</v>
      </c>
      <c r="P93" s="89">
        <f>SUM('5. melléklet'!P93+'6. melléklet '!P93)</f>
        <v>0</v>
      </c>
      <c r="Q93" s="89">
        <f>SUM('5. melléklet'!Q93+'6. melléklet '!Q93)</f>
        <v>0</v>
      </c>
      <c r="R93" s="89">
        <f>SUM('5. melléklet'!R93+'6. melléklet '!R93)</f>
        <v>0</v>
      </c>
      <c r="S93" s="89">
        <f>SUM('5. melléklet'!S93+'6. melléklet '!S93)</f>
        <v>0</v>
      </c>
      <c r="T93" s="89">
        <f>SUM('5. melléklet'!T93+'6. melléklet '!T93)</f>
        <v>0</v>
      </c>
      <c r="U93" s="89">
        <f>SUM('5. melléklet'!U93+'6. melléklet '!U93)</f>
        <v>0</v>
      </c>
      <c r="V93" s="89">
        <f>SUM('5. melléklet'!V93+'6. melléklet '!V93)</f>
        <v>0</v>
      </c>
    </row>
    <row r="94" spans="1:22">
      <c r="A94" s="34" t="s">
        <v>513</v>
      </c>
      <c r="B94" s="5" t="s">
        <v>380</v>
      </c>
      <c r="C94" s="89">
        <f>'[1]4. melléklet'!C94+'[1]5. melléklet '!C94</f>
        <v>0</v>
      </c>
      <c r="D94" s="89">
        <f>'[1]4. melléklet'!D94+'[1]5. melléklet '!D94</f>
        <v>0</v>
      </c>
      <c r="E94" s="89">
        <f>'[1]4. melléklet'!E94+'[1]5. melléklet '!E94</f>
        <v>0</v>
      </c>
      <c r="F94" s="89">
        <f t="shared" si="7"/>
        <v>0</v>
      </c>
      <c r="G94" s="89">
        <f>SUM('5. melléklet'!G94+'6. melléklet '!G94)</f>
        <v>0</v>
      </c>
      <c r="H94" s="89">
        <f>SUM('5. melléklet'!H94+'6. melléklet '!H94)</f>
        <v>0</v>
      </c>
      <c r="I94" s="89">
        <f>SUM('5. melléklet'!I94+'6. melléklet '!I94)</f>
        <v>0</v>
      </c>
      <c r="J94" s="89">
        <f>SUM('5. melléklet'!J94+'6. melléklet '!J94)</f>
        <v>0</v>
      </c>
      <c r="K94" s="89">
        <f>SUM('5. melléklet'!K94+'6. melléklet '!K94)</f>
        <v>0</v>
      </c>
      <c r="L94" s="89">
        <f>SUM('5. melléklet'!L94+'6. melléklet '!L94)</f>
        <v>0</v>
      </c>
      <c r="M94" s="89">
        <f>SUM('5. melléklet'!M94+'6. melléklet '!M94)</f>
        <v>0</v>
      </c>
      <c r="N94" s="89">
        <f>SUM('5. melléklet'!N94+'6. melléklet '!N94)</f>
        <v>0</v>
      </c>
      <c r="O94" s="89">
        <f>SUM('5. melléklet'!O94+'6. melléklet '!O94)</f>
        <v>0</v>
      </c>
      <c r="P94" s="89">
        <f>SUM('5. melléklet'!P94+'6. melléklet '!P94)</f>
        <v>0</v>
      </c>
      <c r="Q94" s="89">
        <f>SUM('5. melléklet'!Q94+'6. melléklet '!Q94)</f>
        <v>0</v>
      </c>
      <c r="R94" s="89">
        <f>SUM('5. melléklet'!R94+'6. melléklet '!R94)</f>
        <v>0</v>
      </c>
      <c r="S94" s="89">
        <f>SUM('5. melléklet'!S94+'6. melléklet '!S94)</f>
        <v>0</v>
      </c>
      <c r="T94" s="89">
        <f>SUM('5. melléklet'!T94+'6. melléklet '!T94)</f>
        <v>0</v>
      </c>
      <c r="U94" s="89">
        <f>SUM('5. melléklet'!U94+'6. melléklet '!U94)</f>
        <v>0</v>
      </c>
      <c r="V94" s="89">
        <f>SUM('5. melléklet'!V94+'6. melléklet '!V94)</f>
        <v>0</v>
      </c>
    </row>
    <row r="95" spans="1:22" s="92" customFormat="1">
      <c r="A95" s="14" t="s">
        <v>532</v>
      </c>
      <c r="B95" s="7" t="s">
        <v>381</v>
      </c>
      <c r="C95" s="93">
        <f>'[1]4. melléklet'!C95+'[1]5. melléklet '!C95</f>
        <v>0</v>
      </c>
      <c r="D95" s="93">
        <f>'[1]4. melléklet'!D95+'[1]5. melléklet '!D95</f>
        <v>0</v>
      </c>
      <c r="E95" s="93">
        <f>'[1]4. melléklet'!E95+'[1]5. melléklet '!E95</f>
        <v>0</v>
      </c>
      <c r="F95" s="93">
        <f t="shared" si="7"/>
        <v>0</v>
      </c>
      <c r="G95" s="89">
        <f>SUM('5. melléklet'!G95+'6. melléklet '!G95)</f>
        <v>0</v>
      </c>
      <c r="H95" s="89">
        <f>SUM('5. melléklet'!H95+'6. melléklet '!H95)</f>
        <v>0</v>
      </c>
      <c r="I95" s="89">
        <f>SUM('5. melléklet'!I95+'6. melléklet '!I95)</f>
        <v>0</v>
      </c>
      <c r="J95" s="89">
        <f>SUM('5. melléklet'!J95+'6. melléklet '!J95)</f>
        <v>0</v>
      </c>
      <c r="K95" s="89">
        <f>SUM('5. melléklet'!K95+'6. melléklet '!K95)</f>
        <v>0</v>
      </c>
      <c r="L95" s="89">
        <f>SUM('5. melléklet'!L95+'6. melléklet '!L95)</f>
        <v>0</v>
      </c>
      <c r="M95" s="89">
        <f>SUM('5. melléklet'!M95+'6. melléklet '!M95)</f>
        <v>0</v>
      </c>
      <c r="N95" s="89">
        <f>SUM('5. melléklet'!N95+'6. melléklet '!N95)</f>
        <v>0</v>
      </c>
      <c r="O95" s="89">
        <f>SUM('5. melléklet'!O95+'6. melléklet '!O95)</f>
        <v>0</v>
      </c>
      <c r="P95" s="89">
        <f>SUM('5. melléklet'!P95+'6. melléklet '!P95)</f>
        <v>0</v>
      </c>
      <c r="Q95" s="89">
        <f>SUM('5. melléklet'!Q95+'6. melléklet '!Q95)</f>
        <v>0</v>
      </c>
      <c r="R95" s="89">
        <f>SUM('5. melléklet'!R95+'6. melléklet '!R95)</f>
        <v>0</v>
      </c>
      <c r="S95" s="89">
        <f>SUM('5. melléklet'!S95+'6. melléklet '!S95)</f>
        <v>0</v>
      </c>
      <c r="T95" s="89">
        <f>SUM('5. melléklet'!T95+'6. melléklet '!T95)</f>
        <v>0</v>
      </c>
      <c r="U95" s="89">
        <f>SUM('5. melléklet'!U95+'6. melléklet '!U95)</f>
        <v>0</v>
      </c>
      <c r="V95" s="89">
        <f>SUM('5. melléklet'!V95+'6. melléklet '!V95)</f>
        <v>0</v>
      </c>
    </row>
    <row r="96" spans="1:22" s="92" customFormat="1">
      <c r="A96" s="15" t="s">
        <v>382</v>
      </c>
      <c r="B96" s="7" t="s">
        <v>383</v>
      </c>
      <c r="C96" s="93">
        <f>'[1]4. melléklet'!C96+'[1]5. melléklet '!C96</f>
        <v>0</v>
      </c>
      <c r="D96" s="93">
        <f>'[1]4. melléklet'!D96+'[1]5. melléklet '!D96</f>
        <v>0</v>
      </c>
      <c r="E96" s="93">
        <f>'[1]4. melléklet'!E96+'[1]5. melléklet '!E96</f>
        <v>0</v>
      </c>
      <c r="F96" s="93">
        <f t="shared" si="7"/>
        <v>0</v>
      </c>
      <c r="G96" s="89">
        <f>SUM('5. melléklet'!G96+'6. melléklet '!G96)</f>
        <v>0</v>
      </c>
      <c r="H96" s="89">
        <f>SUM('5. melléklet'!H96+'6. melléklet '!H96)</f>
        <v>0</v>
      </c>
      <c r="I96" s="89">
        <f>SUM('5. melléklet'!I96+'6. melléklet '!I96)</f>
        <v>0</v>
      </c>
      <c r="J96" s="89">
        <f>SUM('5. melléklet'!J96+'6. melléklet '!J96)</f>
        <v>0</v>
      </c>
      <c r="K96" s="89">
        <f>SUM('5. melléklet'!K96+'6. melléklet '!K96)</f>
        <v>0</v>
      </c>
      <c r="L96" s="89">
        <f>SUM('5. melléklet'!L96+'6. melléklet '!L96)</f>
        <v>0</v>
      </c>
      <c r="M96" s="89">
        <f>SUM('5. melléklet'!M96+'6. melléklet '!M96)</f>
        <v>0</v>
      </c>
      <c r="N96" s="89">
        <f>SUM('5. melléklet'!N96+'6. melléklet '!N96)</f>
        <v>0</v>
      </c>
      <c r="O96" s="89">
        <f>SUM('5. melléklet'!O96+'6. melléklet '!O96)</f>
        <v>0</v>
      </c>
      <c r="P96" s="89">
        <f>SUM('5. melléklet'!P96+'6. melléklet '!P96)</f>
        <v>0</v>
      </c>
      <c r="Q96" s="89">
        <f>SUM('5. melléklet'!Q96+'6. melléklet '!Q96)</f>
        <v>0</v>
      </c>
      <c r="R96" s="89">
        <f>SUM('5. melléklet'!R96+'6. melléklet '!R96)</f>
        <v>0</v>
      </c>
      <c r="S96" s="89">
        <f>SUM('5. melléklet'!S96+'6. melléklet '!S96)</f>
        <v>0</v>
      </c>
      <c r="T96" s="89">
        <f>SUM('5. melléklet'!T96+'6. melléklet '!T96)</f>
        <v>0</v>
      </c>
      <c r="U96" s="89">
        <f>SUM('5. melléklet'!U96+'6. melléklet '!U96)</f>
        <v>0</v>
      </c>
      <c r="V96" s="89">
        <f>SUM('5. melléklet'!V96+'6. melléklet '!V96)</f>
        <v>0</v>
      </c>
    </row>
    <row r="97" spans="1:22" s="92" customFormat="1" ht="15.75">
      <c r="A97" s="157" t="s">
        <v>533</v>
      </c>
      <c r="B97" s="158" t="s">
        <v>384</v>
      </c>
      <c r="C97" s="156">
        <f>SUM(C90+C95+C96)</f>
        <v>18727433</v>
      </c>
      <c r="D97" s="156">
        <f>'[1]4. melléklet'!D97+'[1]5. melléklet '!D97</f>
        <v>0</v>
      </c>
      <c r="E97" s="156">
        <f>'[1]4. melléklet'!E97+'[1]5. melléklet '!E97</f>
        <v>0</v>
      </c>
      <c r="F97" s="156">
        <f t="shared" si="7"/>
        <v>18727433</v>
      </c>
      <c r="G97" s="194">
        <f>SUM(G90+G96+G95)</f>
        <v>18727433</v>
      </c>
      <c r="H97" s="194">
        <f t="shared" ref="H97:N97" si="11">SUM(H90+H96+H95)</f>
        <v>0</v>
      </c>
      <c r="I97" s="194">
        <f t="shared" si="11"/>
        <v>0</v>
      </c>
      <c r="J97" s="194">
        <f t="shared" si="11"/>
        <v>18727433</v>
      </c>
      <c r="K97" s="194">
        <f t="shared" si="11"/>
        <v>18864379</v>
      </c>
      <c r="L97" s="194">
        <f t="shared" si="11"/>
        <v>0</v>
      </c>
      <c r="M97" s="194">
        <f t="shared" si="11"/>
        <v>0</v>
      </c>
      <c r="N97" s="194">
        <f t="shared" si="11"/>
        <v>18864379</v>
      </c>
      <c r="O97" s="194">
        <f t="shared" ref="O97:R97" si="12">SUM(O90+O96+O95)</f>
        <v>18864379</v>
      </c>
      <c r="P97" s="194">
        <f t="shared" si="12"/>
        <v>0</v>
      </c>
      <c r="Q97" s="194">
        <f t="shared" si="12"/>
        <v>0</v>
      </c>
      <c r="R97" s="194">
        <f t="shared" si="12"/>
        <v>18864379</v>
      </c>
      <c r="S97" s="194">
        <f t="shared" ref="S97:V97" si="13">SUM(S90+S96+S95)</f>
        <v>20130332</v>
      </c>
      <c r="T97" s="194">
        <f t="shared" si="13"/>
        <v>0</v>
      </c>
      <c r="U97" s="194">
        <f t="shared" si="13"/>
        <v>0</v>
      </c>
      <c r="V97" s="194">
        <f t="shared" si="13"/>
        <v>20130332</v>
      </c>
    </row>
    <row r="98" spans="1:22" s="92" customFormat="1" ht="17.25">
      <c r="A98" s="94" t="s">
        <v>515</v>
      </c>
      <c r="B98" s="162"/>
      <c r="C98" s="160">
        <f>SUM(C68+C97)</f>
        <v>101385246</v>
      </c>
      <c r="D98" s="160">
        <f>'[1]4. melléklet'!D98+'[1]5. melléklet '!D98</f>
        <v>300000</v>
      </c>
      <c r="E98" s="160">
        <f>'[1]4. melléklet'!E98+'[1]5. melléklet '!E98</f>
        <v>20000</v>
      </c>
      <c r="F98" s="195">
        <f>SUM(C98:E98)</f>
        <v>101705246</v>
      </c>
      <c r="G98" s="196">
        <f>SUM(G68+G97)</f>
        <v>101385512</v>
      </c>
      <c r="H98" s="196">
        <f t="shared" ref="H98:N98" si="14">SUM(H68+H97)</f>
        <v>300000</v>
      </c>
      <c r="I98" s="196">
        <f t="shared" si="14"/>
        <v>20000</v>
      </c>
      <c r="J98" s="196">
        <f t="shared" si="14"/>
        <v>101705512</v>
      </c>
      <c r="K98" s="196">
        <f t="shared" si="14"/>
        <v>102940489</v>
      </c>
      <c r="L98" s="196">
        <f t="shared" si="14"/>
        <v>300000</v>
      </c>
      <c r="M98" s="196">
        <f t="shared" si="14"/>
        <v>20000</v>
      </c>
      <c r="N98" s="196">
        <f t="shared" si="14"/>
        <v>103260489</v>
      </c>
      <c r="O98" s="196">
        <f t="shared" ref="O98:R98" si="15">SUM(O68+O97)</f>
        <v>104927065</v>
      </c>
      <c r="P98" s="196">
        <f t="shared" si="15"/>
        <v>300000</v>
      </c>
      <c r="Q98" s="196">
        <f t="shared" si="15"/>
        <v>20000</v>
      </c>
      <c r="R98" s="196">
        <f t="shared" si="15"/>
        <v>105247065</v>
      </c>
      <c r="S98" s="196">
        <f t="shared" ref="S98:V98" si="16">SUM(S68+S97)</f>
        <v>107161413</v>
      </c>
      <c r="T98" s="196">
        <f t="shared" si="16"/>
        <v>300000</v>
      </c>
      <c r="U98" s="196">
        <f t="shared" si="16"/>
        <v>20000</v>
      </c>
      <c r="V98" s="196">
        <f t="shared" si="16"/>
        <v>107481413</v>
      </c>
    </row>
  </sheetData>
  <mergeCells count="8">
    <mergeCell ref="S6:V6"/>
    <mergeCell ref="O6:R6"/>
    <mergeCell ref="K6:N6"/>
    <mergeCell ref="B1:J1"/>
    <mergeCell ref="A3:F3"/>
    <mergeCell ref="A4:F4"/>
    <mergeCell ref="C6:F6"/>
    <mergeCell ref="G6:J6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2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view="pageBreakPreview" zoomScale="85" zoomScaleNormal="100" workbookViewId="0">
      <selection sqref="A1:F1"/>
    </sheetView>
  </sheetViews>
  <sheetFormatPr defaultColWidth="9.42578125" defaultRowHeight="15"/>
  <cols>
    <col min="1" max="1" width="64.7109375" customWidth="1"/>
    <col min="2" max="2" width="9.42578125" customWidth="1"/>
    <col min="3" max="4" width="22.42578125" customWidth="1"/>
    <col min="5" max="5" width="18" customWidth="1"/>
    <col min="6" max="6" width="18.7109375" style="127" customWidth="1"/>
    <col min="7" max="254" width="9.140625" customWidth="1"/>
    <col min="255" max="255" width="64.7109375" customWidth="1"/>
  </cols>
  <sheetData>
    <row r="1" spans="1:6">
      <c r="A1" s="213" t="s">
        <v>709</v>
      </c>
      <c r="B1" s="213"/>
      <c r="C1" s="213"/>
      <c r="D1" s="213"/>
      <c r="E1" s="213"/>
      <c r="F1" s="213"/>
    </row>
    <row r="3" spans="1:6" ht="21.75" customHeight="1">
      <c r="A3" s="215" t="s">
        <v>676</v>
      </c>
      <c r="B3" s="221"/>
      <c r="C3" s="221"/>
      <c r="D3" s="221"/>
      <c r="E3" s="221"/>
      <c r="F3" s="221"/>
    </row>
    <row r="4" spans="1:6" ht="26.25" customHeight="1">
      <c r="A4" s="218" t="s">
        <v>679</v>
      </c>
      <c r="B4" s="216"/>
      <c r="C4" s="216"/>
      <c r="D4" s="216"/>
      <c r="E4" s="216"/>
      <c r="F4" s="216"/>
    </row>
    <row r="6" spans="1:6" ht="30">
      <c r="A6" s="2" t="s">
        <v>83</v>
      </c>
      <c r="B6" s="3" t="s">
        <v>84</v>
      </c>
      <c r="C6" s="103" t="s">
        <v>1</v>
      </c>
      <c r="D6" s="103" t="s">
        <v>672</v>
      </c>
      <c r="E6" s="105" t="s">
        <v>3</v>
      </c>
    </row>
    <row r="7" spans="1:6">
      <c r="A7" s="26"/>
      <c r="B7" s="26"/>
      <c r="C7" s="89"/>
      <c r="D7" s="89"/>
      <c r="E7" s="89"/>
    </row>
    <row r="8" spans="1:6">
      <c r="A8" s="26"/>
      <c r="B8" s="26"/>
      <c r="C8" s="89"/>
      <c r="D8" s="89"/>
      <c r="E8" s="89"/>
    </row>
    <row r="9" spans="1:6">
      <c r="A9" s="26"/>
      <c r="B9" s="26"/>
      <c r="C9" s="89"/>
      <c r="D9" s="89"/>
      <c r="E9" s="89"/>
    </row>
    <row r="10" spans="1:6">
      <c r="A10" s="26"/>
      <c r="B10" s="26"/>
      <c r="C10" s="89"/>
      <c r="D10" s="89"/>
      <c r="E10" s="89"/>
    </row>
    <row r="11" spans="1:6">
      <c r="A11" s="13" t="s">
        <v>186</v>
      </c>
      <c r="B11" s="6" t="s">
        <v>187</v>
      </c>
      <c r="C11" s="138"/>
      <c r="D11" s="138"/>
      <c r="E11" s="132">
        <f t="shared" ref="E11:E15" si="0">SUM(C11:D11)</f>
        <v>0</v>
      </c>
    </row>
    <row r="12" spans="1:6">
      <c r="A12" s="13"/>
      <c r="B12" s="6"/>
      <c r="C12" s="138"/>
      <c r="D12" s="138"/>
      <c r="E12" s="132">
        <f t="shared" si="0"/>
        <v>0</v>
      </c>
    </row>
    <row r="13" spans="1:6">
      <c r="A13" s="13"/>
      <c r="B13" s="6"/>
      <c r="C13" s="138"/>
      <c r="D13" s="138"/>
      <c r="E13" s="132">
        <f t="shared" si="0"/>
        <v>0</v>
      </c>
    </row>
    <row r="14" spans="1:6">
      <c r="A14" s="13"/>
      <c r="B14" s="6"/>
      <c r="C14" s="138"/>
      <c r="D14" s="138"/>
      <c r="E14" s="132">
        <f t="shared" si="0"/>
        <v>0</v>
      </c>
    </row>
    <row r="15" spans="1:6">
      <c r="A15" s="13"/>
      <c r="B15" s="6"/>
      <c r="C15" s="138"/>
      <c r="D15" s="138"/>
      <c r="E15" s="132">
        <f t="shared" si="0"/>
        <v>0</v>
      </c>
    </row>
    <row r="16" spans="1:6">
      <c r="A16" s="13" t="s">
        <v>427</v>
      </c>
      <c r="B16" s="6" t="s">
        <v>188</v>
      </c>
      <c r="C16" s="138">
        <v>3335000</v>
      </c>
      <c r="D16" s="138"/>
      <c r="E16" s="132">
        <f t="shared" ref="E16:E32" si="1">SUM(C16:D16)</f>
        <v>3335000</v>
      </c>
    </row>
    <row r="17" spans="1:7">
      <c r="A17" s="13"/>
      <c r="B17" s="6"/>
      <c r="C17" s="138"/>
      <c r="D17" s="138"/>
      <c r="E17" s="132">
        <f t="shared" si="1"/>
        <v>0</v>
      </c>
    </row>
    <row r="18" spans="1:7">
      <c r="A18" s="13"/>
      <c r="B18" s="6"/>
      <c r="C18" s="138"/>
      <c r="D18" s="138"/>
      <c r="E18" s="132">
        <f t="shared" si="1"/>
        <v>0</v>
      </c>
    </row>
    <row r="19" spans="1:7">
      <c r="A19" s="13"/>
      <c r="B19" s="6"/>
      <c r="C19" s="138"/>
      <c r="D19" s="138"/>
      <c r="E19" s="132">
        <f t="shared" si="1"/>
        <v>0</v>
      </c>
    </row>
    <row r="20" spans="1:7">
      <c r="A20" s="13"/>
      <c r="B20" s="6"/>
      <c r="C20" s="138"/>
      <c r="D20" s="138"/>
      <c r="E20" s="132">
        <f t="shared" si="1"/>
        <v>0</v>
      </c>
    </row>
    <row r="21" spans="1:7">
      <c r="A21" s="5" t="s">
        <v>189</v>
      </c>
      <c r="B21" s="6" t="s">
        <v>190</v>
      </c>
      <c r="C21" s="138"/>
      <c r="D21" s="138"/>
      <c r="E21" s="132">
        <f t="shared" si="1"/>
        <v>0</v>
      </c>
    </row>
    <row r="22" spans="1:7">
      <c r="A22" s="5"/>
      <c r="B22" s="6"/>
      <c r="C22" s="138"/>
      <c r="D22" s="138"/>
      <c r="E22" s="132">
        <f t="shared" si="1"/>
        <v>0</v>
      </c>
      <c r="G22" s="135"/>
    </row>
    <row r="23" spans="1:7">
      <c r="A23" s="5"/>
      <c r="B23" s="6"/>
      <c r="C23" s="138">
        <v>1669000</v>
      </c>
      <c r="D23" s="138"/>
      <c r="E23" s="132">
        <f t="shared" si="1"/>
        <v>1669000</v>
      </c>
    </row>
    <row r="24" spans="1:7">
      <c r="A24" s="5"/>
      <c r="B24" s="6"/>
      <c r="C24" s="138"/>
      <c r="D24" s="138"/>
      <c r="E24" s="132">
        <f t="shared" si="1"/>
        <v>0</v>
      </c>
    </row>
    <row r="25" spans="1:7">
      <c r="A25" s="13" t="s">
        <v>191</v>
      </c>
      <c r="B25" s="6" t="s">
        <v>192</v>
      </c>
      <c r="C25" s="138">
        <f>SUM(C23:C24)</f>
        <v>1669000</v>
      </c>
      <c r="D25" s="138">
        <v>50000</v>
      </c>
      <c r="E25" s="132">
        <f t="shared" si="1"/>
        <v>1719000</v>
      </c>
    </row>
    <row r="26" spans="1:7">
      <c r="A26" s="13"/>
      <c r="B26" s="6"/>
      <c r="C26" s="138"/>
      <c r="D26" s="138"/>
      <c r="E26" s="132">
        <f t="shared" si="1"/>
        <v>0</v>
      </c>
    </row>
    <row r="27" spans="1:7">
      <c r="A27" s="13"/>
      <c r="B27" s="6"/>
      <c r="C27" s="138"/>
      <c r="D27" s="138"/>
      <c r="E27" s="132">
        <f t="shared" si="1"/>
        <v>0</v>
      </c>
    </row>
    <row r="28" spans="1:7">
      <c r="A28" s="13" t="s">
        <v>193</v>
      </c>
      <c r="B28" s="6" t="s">
        <v>194</v>
      </c>
      <c r="C28" s="138"/>
      <c r="D28" s="138"/>
      <c r="E28" s="132">
        <f t="shared" si="1"/>
        <v>0</v>
      </c>
    </row>
    <row r="29" spans="1:7">
      <c r="A29" s="13"/>
      <c r="B29" s="6"/>
      <c r="C29" s="138"/>
      <c r="D29" s="138"/>
      <c r="E29" s="132">
        <f t="shared" si="1"/>
        <v>0</v>
      </c>
    </row>
    <row r="30" spans="1:7">
      <c r="A30" s="13"/>
      <c r="B30" s="6"/>
      <c r="C30" s="138"/>
      <c r="D30" s="138"/>
      <c r="E30" s="132">
        <f t="shared" si="1"/>
        <v>0</v>
      </c>
    </row>
    <row r="31" spans="1:7">
      <c r="A31" s="5" t="s">
        <v>195</v>
      </c>
      <c r="B31" s="6" t="s">
        <v>196</v>
      </c>
      <c r="C31" s="138"/>
      <c r="D31" s="138"/>
      <c r="E31" s="132">
        <f t="shared" si="1"/>
        <v>0</v>
      </c>
    </row>
    <row r="32" spans="1:7">
      <c r="A32" s="5" t="s">
        <v>197</v>
      </c>
      <c r="B32" s="6" t="s">
        <v>198</v>
      </c>
      <c r="C32" s="112">
        <v>1349800</v>
      </c>
      <c r="D32" s="112">
        <v>15000</v>
      </c>
      <c r="E32" s="132">
        <f t="shared" si="1"/>
        <v>1364800</v>
      </c>
    </row>
    <row r="33" spans="1:5" s="92" customFormat="1" ht="15.75">
      <c r="A33" s="20" t="s">
        <v>428</v>
      </c>
      <c r="B33" s="9" t="s">
        <v>199</v>
      </c>
      <c r="C33" s="132">
        <f>SUM(C16:C32)</f>
        <v>8022800</v>
      </c>
      <c r="D33" s="132">
        <v>65000</v>
      </c>
      <c r="E33" s="132">
        <f>SUM(C33:D33)</f>
        <v>8087800</v>
      </c>
    </row>
    <row r="34" spans="1:5" ht="15.75">
      <c r="A34" s="24"/>
      <c r="B34" s="8"/>
      <c r="C34" s="138"/>
      <c r="D34" s="138"/>
      <c r="E34" s="138"/>
    </row>
    <row r="35" spans="1:5" ht="15.75">
      <c r="A35" s="91"/>
      <c r="B35" s="8"/>
      <c r="C35" s="89"/>
      <c r="D35" s="89"/>
      <c r="E35" s="89"/>
    </row>
    <row r="36" spans="1:5" ht="15.75">
      <c r="A36" s="24"/>
      <c r="B36" s="8"/>
      <c r="C36" s="89"/>
      <c r="D36" s="89"/>
      <c r="E36" s="89"/>
    </row>
    <row r="37" spans="1:5" ht="15.75">
      <c r="A37" s="24"/>
      <c r="B37" s="8"/>
      <c r="C37" s="89"/>
      <c r="D37" s="89"/>
      <c r="E37" s="89"/>
    </row>
    <row r="38" spans="1:5">
      <c r="A38" s="13" t="s">
        <v>200</v>
      </c>
      <c r="B38" s="6" t="s">
        <v>201</v>
      </c>
      <c r="C38" s="112">
        <v>18102600</v>
      </c>
      <c r="D38" s="112"/>
      <c r="E38" s="89">
        <f>SUM(C38:D38)</f>
        <v>18102600</v>
      </c>
    </row>
    <row r="39" spans="1:5">
      <c r="A39" s="13"/>
      <c r="B39" s="6"/>
      <c r="C39" s="89"/>
      <c r="D39" s="89"/>
      <c r="E39" s="89">
        <f t="shared" ref="E39:E50" si="2">SUM(C39:D39)</f>
        <v>0</v>
      </c>
    </row>
    <row r="40" spans="1:5">
      <c r="A40" s="13"/>
      <c r="B40" s="6"/>
      <c r="C40" s="89"/>
      <c r="D40" s="89"/>
      <c r="E40" s="89">
        <f t="shared" si="2"/>
        <v>0</v>
      </c>
    </row>
    <row r="41" spans="1:5">
      <c r="A41" s="13"/>
      <c r="B41" s="6"/>
      <c r="C41" s="89"/>
      <c r="D41" s="89"/>
      <c r="E41" s="89">
        <f t="shared" si="2"/>
        <v>0</v>
      </c>
    </row>
    <row r="42" spans="1:5">
      <c r="A42" s="13"/>
      <c r="B42" s="6"/>
      <c r="C42" s="89"/>
      <c r="D42" s="89"/>
      <c r="E42" s="89">
        <f t="shared" si="2"/>
        <v>0</v>
      </c>
    </row>
    <row r="43" spans="1:5">
      <c r="A43" s="13" t="s">
        <v>202</v>
      </c>
      <c r="B43" s="6" t="s">
        <v>203</v>
      </c>
      <c r="C43" s="89"/>
      <c r="D43" s="89"/>
      <c r="E43" s="89">
        <f t="shared" si="2"/>
        <v>0</v>
      </c>
    </row>
    <row r="44" spans="1:5">
      <c r="A44" s="13"/>
      <c r="B44" s="6"/>
      <c r="C44" s="89"/>
      <c r="D44" s="89"/>
      <c r="E44" s="89">
        <f t="shared" si="2"/>
        <v>0</v>
      </c>
    </row>
    <row r="45" spans="1:5">
      <c r="A45" s="13"/>
      <c r="B45" s="6"/>
      <c r="C45" s="89"/>
      <c r="D45" s="89"/>
      <c r="E45" s="89">
        <f t="shared" si="2"/>
        <v>0</v>
      </c>
    </row>
    <row r="46" spans="1:5">
      <c r="A46" s="13"/>
      <c r="B46" s="6"/>
      <c r="C46" s="89"/>
      <c r="D46" s="89"/>
      <c r="E46" s="89">
        <f t="shared" si="2"/>
        <v>0</v>
      </c>
    </row>
    <row r="47" spans="1:5">
      <c r="A47" s="13"/>
      <c r="B47" s="6"/>
      <c r="C47" s="89"/>
      <c r="D47" s="89"/>
      <c r="E47" s="89">
        <f t="shared" si="2"/>
        <v>0</v>
      </c>
    </row>
    <row r="48" spans="1:5">
      <c r="A48" s="13" t="s">
        <v>204</v>
      </c>
      <c r="B48" s="6" t="s">
        <v>205</v>
      </c>
      <c r="C48" s="89">
        <v>1500000</v>
      </c>
      <c r="D48" s="89"/>
      <c r="E48" s="89">
        <f t="shared" si="2"/>
        <v>1500000</v>
      </c>
    </row>
    <row r="49" spans="1:6">
      <c r="A49" s="13" t="s">
        <v>206</v>
      </c>
      <c r="B49" s="6" t="s">
        <v>207</v>
      </c>
      <c r="C49" s="89">
        <v>8199554</v>
      </c>
      <c r="D49" s="89"/>
      <c r="E49" s="89">
        <f t="shared" si="2"/>
        <v>8199554</v>
      </c>
    </row>
    <row r="50" spans="1:6" s="92" customFormat="1" ht="15.75">
      <c r="A50" s="20" t="s">
        <v>429</v>
      </c>
      <c r="B50" s="9" t="s">
        <v>208</v>
      </c>
      <c r="C50" s="124">
        <f>SUM(C38:C49)</f>
        <v>27802154</v>
      </c>
      <c r="D50" s="124"/>
      <c r="E50" s="89">
        <f t="shared" si="2"/>
        <v>27802154</v>
      </c>
    </row>
    <row r="53" spans="1:6">
      <c r="A53" s="95" t="s">
        <v>639</v>
      </c>
      <c r="B53" s="95" t="s">
        <v>656</v>
      </c>
      <c r="C53" s="95" t="s">
        <v>640</v>
      </c>
      <c r="D53" s="95"/>
      <c r="E53" s="95" t="s">
        <v>641</v>
      </c>
      <c r="F53" s="130" t="s">
        <v>642</v>
      </c>
    </row>
    <row r="54" spans="1:6">
      <c r="A54" s="106"/>
      <c r="B54" s="106"/>
      <c r="C54" s="131"/>
      <c r="D54" s="131"/>
      <c r="E54" s="131"/>
      <c r="F54" s="128"/>
    </row>
    <row r="55" spans="1:6">
      <c r="A55" s="106"/>
      <c r="B55" s="106"/>
      <c r="C55" s="131"/>
      <c r="D55" s="131"/>
      <c r="E55" s="131"/>
      <c r="F55" s="128"/>
    </row>
    <row r="56" spans="1:6">
      <c r="A56" s="106"/>
      <c r="B56" s="106"/>
      <c r="C56" s="131"/>
      <c r="D56" s="131"/>
      <c r="E56" s="131"/>
      <c r="F56" s="128"/>
    </row>
    <row r="57" spans="1:6">
      <c r="A57" s="106"/>
      <c r="B57" s="106"/>
      <c r="C57" s="131"/>
      <c r="D57" s="131"/>
      <c r="E57" s="131"/>
      <c r="F57" s="128"/>
    </row>
    <row r="58" spans="1:6">
      <c r="A58" s="13" t="s">
        <v>186</v>
      </c>
      <c r="B58" s="6" t="s">
        <v>187</v>
      </c>
      <c r="C58" s="131"/>
      <c r="D58" s="131"/>
      <c r="E58" s="131"/>
      <c r="F58" s="128"/>
    </row>
    <row r="59" spans="1:6">
      <c r="A59" s="13"/>
      <c r="B59" s="6"/>
      <c r="C59" s="131"/>
      <c r="D59" s="131"/>
      <c r="E59" s="131"/>
      <c r="F59" s="128"/>
    </row>
    <row r="60" spans="1:6">
      <c r="A60" s="13"/>
      <c r="B60" s="6"/>
      <c r="C60" s="131"/>
      <c r="D60" s="131"/>
      <c r="E60" s="131"/>
      <c r="F60" s="128"/>
    </row>
    <row r="61" spans="1:6">
      <c r="A61" s="13"/>
      <c r="B61" s="6"/>
      <c r="C61" s="131"/>
      <c r="D61" s="131"/>
      <c r="E61" s="131"/>
      <c r="F61" s="128"/>
    </row>
    <row r="62" spans="1:6">
      <c r="A62" s="13"/>
      <c r="B62" s="6"/>
      <c r="C62" s="131"/>
      <c r="D62" s="131"/>
      <c r="E62" s="131"/>
      <c r="F62" s="128"/>
    </row>
    <row r="63" spans="1:6">
      <c r="A63" s="13" t="s">
        <v>427</v>
      </c>
      <c r="B63" s="6" t="s">
        <v>188</v>
      </c>
      <c r="C63" s="89">
        <v>3335000</v>
      </c>
      <c r="D63" s="131"/>
      <c r="E63" s="131"/>
      <c r="F63" s="89">
        <v>3335000</v>
      </c>
    </row>
    <row r="64" spans="1:6">
      <c r="A64" s="13"/>
      <c r="B64" s="6"/>
      <c r="C64" s="131"/>
      <c r="D64" s="131"/>
      <c r="E64" s="131"/>
      <c r="F64" s="128"/>
    </row>
    <row r="65" spans="1:6">
      <c r="A65" s="13"/>
      <c r="B65" s="6"/>
      <c r="C65" s="131"/>
      <c r="D65" s="131"/>
      <c r="E65" s="131"/>
      <c r="F65" s="128"/>
    </row>
    <row r="66" spans="1:6">
      <c r="A66" s="13"/>
      <c r="B66" s="6"/>
      <c r="C66" s="131"/>
      <c r="D66" s="131"/>
      <c r="E66" s="131"/>
      <c r="F66" s="128"/>
    </row>
    <row r="67" spans="1:6">
      <c r="A67" s="13"/>
      <c r="B67" s="6"/>
      <c r="C67" s="131"/>
      <c r="D67" s="131"/>
      <c r="E67" s="131"/>
      <c r="F67" s="128"/>
    </row>
    <row r="68" spans="1:6">
      <c r="A68" s="5" t="s">
        <v>189</v>
      </c>
      <c r="B68" s="6" t="s">
        <v>190</v>
      </c>
      <c r="C68" s="131"/>
      <c r="D68" s="131"/>
      <c r="E68" s="131"/>
      <c r="F68" s="128"/>
    </row>
    <row r="69" spans="1:6">
      <c r="A69" s="5"/>
      <c r="B69" s="6"/>
      <c r="C69" s="131"/>
      <c r="D69" s="131"/>
      <c r="E69" s="131"/>
      <c r="F69" s="128"/>
    </row>
    <row r="70" spans="1:6">
      <c r="A70" s="5"/>
      <c r="B70" s="6"/>
      <c r="C70" s="111"/>
      <c r="D70" s="111"/>
      <c r="E70" s="111"/>
      <c r="F70" s="111"/>
    </row>
    <row r="71" spans="1:6">
      <c r="A71" s="13" t="s">
        <v>191</v>
      </c>
      <c r="B71" s="6" t="s">
        <v>192</v>
      </c>
      <c r="C71" s="89">
        <v>1669000</v>
      </c>
      <c r="D71" s="138">
        <v>50000</v>
      </c>
      <c r="E71" s="111"/>
      <c r="F71" s="132">
        <f>SUM(C71:E71)</f>
        <v>1719000</v>
      </c>
    </row>
    <row r="72" spans="1:6" s="92" customFormat="1" ht="15.75">
      <c r="A72" s="20" t="s">
        <v>428</v>
      </c>
      <c r="B72" s="9" t="s">
        <v>199</v>
      </c>
      <c r="C72" s="197">
        <f>SUM(C58+C63+C68+C71)</f>
        <v>5004000</v>
      </c>
      <c r="D72" s="197">
        <f t="shared" ref="D72:F72" si="3">SUM(D58+D63+D68+D71)</f>
        <v>50000</v>
      </c>
      <c r="E72" s="197">
        <f t="shared" si="3"/>
        <v>0</v>
      </c>
      <c r="F72" s="197">
        <f t="shared" si="3"/>
        <v>5054000</v>
      </c>
    </row>
    <row r="73" spans="1:6" ht="15.75">
      <c r="A73" s="24"/>
      <c r="B73" s="8"/>
      <c r="C73" s="131"/>
      <c r="D73" s="131"/>
      <c r="E73" s="131"/>
      <c r="F73" s="128"/>
    </row>
    <row r="74" spans="1:6" ht="15.75">
      <c r="A74" s="24"/>
      <c r="B74" s="8"/>
      <c r="C74" s="131"/>
      <c r="D74" s="131"/>
      <c r="E74" s="131"/>
      <c r="F74" s="128"/>
    </row>
    <row r="75" spans="1:6" s="129" customFormat="1">
      <c r="A75" s="13" t="s">
        <v>654</v>
      </c>
      <c r="B75" s="6"/>
      <c r="C75" s="131"/>
      <c r="D75" s="131"/>
      <c r="E75" s="131"/>
      <c r="F75" s="128"/>
    </row>
    <row r="76" spans="1:6" ht="15.75">
      <c r="A76" s="24"/>
      <c r="B76" s="8"/>
      <c r="C76" s="131"/>
      <c r="D76" s="131"/>
      <c r="E76" s="131"/>
      <c r="F76" s="128"/>
    </row>
    <row r="77" spans="1:6">
      <c r="A77" s="13" t="s">
        <v>200</v>
      </c>
      <c r="B77" s="6" t="s">
        <v>201</v>
      </c>
      <c r="C77" s="112">
        <v>18102600</v>
      </c>
      <c r="D77" s="131"/>
      <c r="E77" s="131"/>
      <c r="F77" s="112">
        <v>18102600</v>
      </c>
    </row>
    <row r="78" spans="1:6">
      <c r="A78" s="13"/>
      <c r="B78" s="6"/>
      <c r="C78" s="131"/>
      <c r="D78" s="131"/>
      <c r="E78" s="131"/>
      <c r="F78" s="128"/>
    </row>
    <row r="79" spans="1:6">
      <c r="A79" s="13"/>
      <c r="B79" s="6"/>
      <c r="C79" s="131"/>
      <c r="D79" s="131"/>
      <c r="E79" s="131"/>
      <c r="F79" s="128"/>
    </row>
    <row r="80" spans="1:6">
      <c r="A80" s="13"/>
      <c r="B80" s="6"/>
      <c r="C80" s="131"/>
      <c r="D80" s="131"/>
      <c r="E80" s="131"/>
      <c r="F80" s="128"/>
    </row>
    <row r="81" spans="1:6">
      <c r="A81" s="13"/>
      <c r="B81" s="6"/>
      <c r="C81" s="131"/>
      <c r="D81" s="131"/>
      <c r="E81" s="131"/>
      <c r="F81" s="128"/>
    </row>
    <row r="82" spans="1:6">
      <c r="A82" s="13" t="s">
        <v>202</v>
      </c>
      <c r="B82" s="6" t="s">
        <v>203</v>
      </c>
      <c r="C82" s="131"/>
      <c r="D82" s="131"/>
      <c r="E82" s="131"/>
      <c r="F82" s="128"/>
    </row>
    <row r="83" spans="1:6">
      <c r="A83" s="13"/>
      <c r="B83" s="6"/>
      <c r="C83" s="131"/>
      <c r="D83" s="131"/>
      <c r="E83" s="131"/>
      <c r="F83" s="128"/>
    </row>
    <row r="84" spans="1:6">
      <c r="A84" s="13"/>
      <c r="B84" s="6"/>
      <c r="C84" s="131"/>
      <c r="D84" s="131"/>
      <c r="E84" s="131"/>
      <c r="F84" s="128"/>
    </row>
    <row r="85" spans="1:6">
      <c r="A85" s="13"/>
      <c r="B85" s="6"/>
      <c r="C85" s="131"/>
      <c r="D85" s="131"/>
      <c r="E85" s="131"/>
      <c r="F85" s="128"/>
    </row>
    <row r="86" spans="1:6">
      <c r="A86" s="13"/>
      <c r="B86" s="6"/>
      <c r="C86" s="131"/>
      <c r="D86" s="131"/>
      <c r="E86" s="131"/>
      <c r="F86" s="128"/>
    </row>
    <row r="87" spans="1:6">
      <c r="A87" s="13" t="s">
        <v>204</v>
      </c>
      <c r="B87" s="6" t="s">
        <v>205</v>
      </c>
      <c r="C87" s="89">
        <v>1500000</v>
      </c>
      <c r="D87" s="131"/>
      <c r="E87" s="131"/>
      <c r="F87" s="89">
        <v>1500000</v>
      </c>
    </row>
    <row r="88" spans="1:6" s="92" customFormat="1" ht="15.75">
      <c r="A88" s="20" t="s">
        <v>429</v>
      </c>
      <c r="B88" s="9" t="s">
        <v>208</v>
      </c>
      <c r="C88" s="123">
        <f>SUM(C77+C82+C87)</f>
        <v>19602600</v>
      </c>
      <c r="D88" s="123">
        <f t="shared" ref="D88:F88" si="4">SUM(D77+D82+D87)</f>
        <v>0</v>
      </c>
      <c r="E88" s="123">
        <f t="shared" si="4"/>
        <v>0</v>
      </c>
      <c r="F88" s="123">
        <f t="shared" si="4"/>
        <v>19602600</v>
      </c>
    </row>
    <row r="89" spans="1:6">
      <c r="A89" s="90"/>
      <c r="B89" s="90"/>
      <c r="C89" s="90"/>
      <c r="D89" s="90"/>
      <c r="E89" s="90"/>
    </row>
    <row r="90" spans="1:6">
      <c r="A90" s="90"/>
      <c r="B90" s="90"/>
      <c r="C90" s="90"/>
      <c r="D90" s="90"/>
      <c r="E90" s="90"/>
    </row>
    <row r="91" spans="1:6">
      <c r="A91" s="90"/>
      <c r="B91" s="90"/>
      <c r="C91" s="90"/>
      <c r="D91" s="90"/>
      <c r="E91" s="90"/>
    </row>
    <row r="92" spans="1:6">
      <c r="A92" s="90"/>
      <c r="B92" s="90"/>
      <c r="C92" s="90"/>
      <c r="D92" s="90"/>
      <c r="E92" s="90"/>
    </row>
    <row r="93" spans="1:6">
      <c r="A93" s="90"/>
      <c r="B93" s="90"/>
      <c r="C93" s="90"/>
      <c r="D93" s="90"/>
      <c r="E93" s="90"/>
    </row>
    <row r="94" spans="1:6">
      <c r="A94" s="90"/>
      <c r="B94" s="90"/>
      <c r="C94" s="90"/>
      <c r="D94" s="90"/>
      <c r="E94" s="90"/>
    </row>
  </sheetData>
  <mergeCells count="3">
    <mergeCell ref="A1:F1"/>
    <mergeCell ref="A3:F3"/>
    <mergeCell ref="A4:F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view="pageBreakPreview" zoomScale="85" zoomScaleNormal="100" workbookViewId="0">
      <selection activeCell="B1" sqref="B1:D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4">
      <c r="B1" s="213" t="s">
        <v>710</v>
      </c>
      <c r="C1" s="213"/>
      <c r="D1" s="213"/>
    </row>
    <row r="3" spans="1:4" ht="25.5" customHeight="1">
      <c r="A3" s="215" t="s">
        <v>676</v>
      </c>
      <c r="B3" s="221"/>
      <c r="C3" s="221"/>
      <c r="D3" s="221"/>
    </row>
    <row r="4" spans="1:4" ht="23.25" customHeight="1">
      <c r="A4" s="226" t="s">
        <v>587</v>
      </c>
      <c r="B4" s="227"/>
      <c r="C4" s="227"/>
      <c r="D4" s="227"/>
    </row>
    <row r="5" spans="1:4">
      <c r="A5" s="1"/>
    </row>
    <row r="6" spans="1:4">
      <c r="A6" s="1"/>
    </row>
    <row r="7" spans="1:4" ht="51" customHeight="1">
      <c r="A7" s="52" t="s">
        <v>586</v>
      </c>
      <c r="B7" s="53" t="s">
        <v>633</v>
      </c>
      <c r="C7" s="53" t="s">
        <v>673</v>
      </c>
      <c r="D7" s="60" t="s">
        <v>3</v>
      </c>
    </row>
    <row r="8" spans="1:4" ht="15" customHeight="1">
      <c r="A8" s="53" t="s">
        <v>560</v>
      </c>
      <c r="B8" s="54"/>
      <c r="C8" s="54"/>
      <c r="D8" s="26">
        <f t="shared" ref="D8:D34" si="0">SUM(B8:C8)</f>
        <v>0</v>
      </c>
    </row>
    <row r="9" spans="1:4" ht="15" customHeight="1">
      <c r="A9" s="53" t="s">
        <v>561</v>
      </c>
      <c r="B9" s="54"/>
      <c r="C9" s="54"/>
      <c r="D9" s="26">
        <f t="shared" si="0"/>
        <v>0</v>
      </c>
    </row>
    <row r="10" spans="1:4" ht="15" customHeight="1">
      <c r="A10" s="53" t="s">
        <v>562</v>
      </c>
      <c r="B10" s="54"/>
      <c r="C10" s="54"/>
      <c r="D10" s="26">
        <f t="shared" si="0"/>
        <v>0</v>
      </c>
    </row>
    <row r="11" spans="1:4" ht="15" customHeight="1">
      <c r="A11" s="53" t="s">
        <v>563</v>
      </c>
      <c r="B11" s="54"/>
      <c r="C11" s="54"/>
      <c r="D11" s="26">
        <f t="shared" si="0"/>
        <v>0</v>
      </c>
    </row>
    <row r="12" spans="1:4" s="92" customFormat="1" ht="15" customHeight="1">
      <c r="A12" s="52" t="s">
        <v>581</v>
      </c>
      <c r="B12" s="96">
        <f>SUM(B8:B11)</f>
        <v>0</v>
      </c>
      <c r="C12" s="96">
        <f>SUM(C8:C11)</f>
        <v>0</v>
      </c>
      <c r="D12" s="97">
        <f t="shared" si="0"/>
        <v>0</v>
      </c>
    </row>
    <row r="13" spans="1:4" ht="15" customHeight="1">
      <c r="A13" s="53" t="s">
        <v>564</v>
      </c>
      <c r="B13" s="54"/>
      <c r="C13" s="54"/>
      <c r="D13" s="26">
        <f t="shared" si="0"/>
        <v>0</v>
      </c>
    </row>
    <row r="14" spans="1:4" ht="33" customHeight="1">
      <c r="A14" s="53" t="s">
        <v>565</v>
      </c>
      <c r="B14" s="54"/>
      <c r="C14" s="54"/>
      <c r="D14" s="26">
        <f t="shared" si="0"/>
        <v>0</v>
      </c>
    </row>
    <row r="15" spans="1:4" ht="15" customHeight="1">
      <c r="A15" s="53" t="s">
        <v>566</v>
      </c>
      <c r="B15" s="54"/>
      <c r="C15" s="54"/>
      <c r="D15" s="26">
        <f t="shared" si="0"/>
        <v>0</v>
      </c>
    </row>
    <row r="16" spans="1:4" ht="15" customHeight="1">
      <c r="A16" s="53" t="s">
        <v>567</v>
      </c>
      <c r="B16" s="54">
        <v>0</v>
      </c>
      <c r="C16" s="54">
        <v>2</v>
      </c>
      <c r="D16" s="26">
        <f t="shared" si="0"/>
        <v>2</v>
      </c>
    </row>
    <row r="17" spans="1:4" ht="15" customHeight="1">
      <c r="A17" s="53" t="s">
        <v>568</v>
      </c>
      <c r="B17" s="54"/>
      <c r="C17" s="54"/>
      <c r="D17" s="26">
        <f t="shared" si="0"/>
        <v>0</v>
      </c>
    </row>
    <row r="18" spans="1:4" ht="15" customHeight="1">
      <c r="A18" s="53" t="s">
        <v>569</v>
      </c>
      <c r="B18" s="54"/>
      <c r="C18" s="54">
        <v>2</v>
      </c>
      <c r="D18" s="26">
        <f t="shared" si="0"/>
        <v>2</v>
      </c>
    </row>
    <row r="19" spans="1:4" ht="15" customHeight="1">
      <c r="A19" s="53" t="s">
        <v>570</v>
      </c>
      <c r="B19" s="54"/>
      <c r="C19" s="54"/>
      <c r="D19" s="26">
        <f t="shared" si="0"/>
        <v>0</v>
      </c>
    </row>
    <row r="20" spans="1:4" s="92" customFormat="1" ht="15" customHeight="1">
      <c r="A20" s="52" t="s">
        <v>582</v>
      </c>
      <c r="B20" s="96">
        <f>SUM(B13:B19)</f>
        <v>0</v>
      </c>
      <c r="C20" s="96">
        <f>SUM(C13:C19)</f>
        <v>4</v>
      </c>
      <c r="D20" s="97">
        <f t="shared" si="0"/>
        <v>4</v>
      </c>
    </row>
    <row r="21" spans="1:4" ht="15" customHeight="1">
      <c r="A21" s="53" t="s">
        <v>571</v>
      </c>
      <c r="B21" s="54">
        <v>2</v>
      </c>
      <c r="C21" s="54">
        <v>0</v>
      </c>
      <c r="D21" s="26">
        <f t="shared" si="0"/>
        <v>2</v>
      </c>
    </row>
    <row r="22" spans="1:4" ht="15" customHeight="1">
      <c r="A22" s="53" t="s">
        <v>572</v>
      </c>
      <c r="B22" s="54"/>
      <c r="C22" s="54"/>
      <c r="D22" s="26">
        <f t="shared" si="0"/>
        <v>0</v>
      </c>
    </row>
    <row r="23" spans="1:4" ht="15" customHeight="1">
      <c r="A23" s="53" t="s">
        <v>573</v>
      </c>
      <c r="B23" s="54"/>
      <c r="C23" s="54"/>
      <c r="D23" s="26">
        <f t="shared" si="0"/>
        <v>0</v>
      </c>
    </row>
    <row r="24" spans="1:4" s="92" customFormat="1" ht="15" customHeight="1">
      <c r="A24" s="52" t="s">
        <v>583</v>
      </c>
      <c r="B24" s="96">
        <f>SUM(B21:B23)</f>
        <v>2</v>
      </c>
      <c r="C24" s="96">
        <f>SUM(C21:C23)</f>
        <v>0</v>
      </c>
      <c r="D24" s="97">
        <f t="shared" si="0"/>
        <v>2</v>
      </c>
    </row>
    <row r="25" spans="1:4" ht="15" customHeight="1">
      <c r="A25" s="53" t="s">
        <v>574</v>
      </c>
      <c r="B25" s="54">
        <v>1</v>
      </c>
      <c r="C25" s="54"/>
      <c r="D25" s="26">
        <f t="shared" si="0"/>
        <v>1</v>
      </c>
    </row>
    <row r="26" spans="1:4" ht="15" customHeight="1">
      <c r="A26" s="53" t="s">
        <v>575</v>
      </c>
      <c r="B26" s="54">
        <v>4</v>
      </c>
      <c r="C26" s="54"/>
      <c r="D26" s="26">
        <f t="shared" si="0"/>
        <v>4</v>
      </c>
    </row>
    <row r="27" spans="1:4" ht="15" customHeight="1">
      <c r="A27" s="53" t="s">
        <v>576</v>
      </c>
      <c r="B27" s="54"/>
      <c r="C27" s="54"/>
      <c r="D27" s="26">
        <f t="shared" si="0"/>
        <v>0</v>
      </c>
    </row>
    <row r="28" spans="1:4" s="92" customFormat="1" ht="15" customHeight="1">
      <c r="A28" s="52" t="s">
        <v>584</v>
      </c>
      <c r="B28" s="96">
        <f>SUM(B25:B27)</f>
        <v>5</v>
      </c>
      <c r="C28" s="96">
        <f>SUM(C25:C27)</f>
        <v>0</v>
      </c>
      <c r="D28" s="97">
        <f t="shared" si="0"/>
        <v>5</v>
      </c>
    </row>
    <row r="29" spans="1:4" s="92" customFormat="1" ht="37.5" customHeight="1">
      <c r="A29" s="52" t="s">
        <v>585</v>
      </c>
      <c r="B29" s="69">
        <f>SUM(B28,B24,B20,B12)</f>
        <v>7</v>
      </c>
      <c r="C29" s="69">
        <f>SUM(C28,C24,C20,C12)</f>
        <v>4</v>
      </c>
      <c r="D29" s="97">
        <f t="shared" si="0"/>
        <v>11</v>
      </c>
    </row>
    <row r="30" spans="1:4" ht="30" customHeight="1">
      <c r="A30" s="53" t="s">
        <v>577</v>
      </c>
      <c r="B30" s="54"/>
      <c r="C30" s="54"/>
      <c r="D30" s="26">
        <f t="shared" si="0"/>
        <v>0</v>
      </c>
    </row>
    <row r="31" spans="1:4" ht="32.25" customHeight="1">
      <c r="A31" s="53" t="s">
        <v>578</v>
      </c>
      <c r="B31" s="54"/>
      <c r="C31" s="54"/>
      <c r="D31" s="26">
        <f t="shared" si="0"/>
        <v>0</v>
      </c>
    </row>
    <row r="32" spans="1:4" ht="33.75" customHeight="1">
      <c r="A32" s="53" t="s">
        <v>579</v>
      </c>
      <c r="B32" s="54"/>
      <c r="C32" s="54"/>
      <c r="D32" s="26">
        <f t="shared" si="0"/>
        <v>0</v>
      </c>
    </row>
    <row r="33" spans="1:4" ht="18.75" customHeight="1">
      <c r="A33" s="53" t="s">
        <v>580</v>
      </c>
      <c r="B33" s="54"/>
      <c r="C33" s="54"/>
      <c r="D33" s="26">
        <f t="shared" si="0"/>
        <v>0</v>
      </c>
    </row>
    <row r="34" spans="1:4" s="92" customFormat="1" ht="33" customHeight="1">
      <c r="A34" s="52" t="s">
        <v>46</v>
      </c>
      <c r="B34" s="96">
        <f>SUM(B30:B33)</f>
        <v>0</v>
      </c>
      <c r="C34" s="96">
        <f>SUM(C30:C33)</f>
        <v>0</v>
      </c>
      <c r="D34" s="97">
        <f t="shared" si="0"/>
        <v>0</v>
      </c>
    </row>
    <row r="35" spans="1:4">
      <c r="A35" s="223"/>
      <c r="B35" s="224"/>
      <c r="C35" s="224"/>
    </row>
    <row r="36" spans="1:4">
      <c r="A36" s="225"/>
      <c r="B36" s="224"/>
      <c r="C36" s="224"/>
    </row>
  </sheetData>
  <mergeCells count="5">
    <mergeCell ref="B1:D1"/>
    <mergeCell ref="A35:C35"/>
    <mergeCell ref="A36:C36"/>
    <mergeCell ref="A3:D3"/>
    <mergeCell ref="A4:D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view="pageBreakPreview" zoomScale="85" zoomScaleNormal="100" workbookViewId="0">
      <selection activeCell="I38" sqref="I38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213" t="s">
        <v>711</v>
      </c>
      <c r="B1" s="213"/>
    </row>
    <row r="3" spans="1:7" ht="27" customHeight="1">
      <c r="A3" s="215" t="s">
        <v>676</v>
      </c>
      <c r="B3" s="221"/>
    </row>
    <row r="4" spans="1:7" ht="71.25" customHeight="1">
      <c r="A4" s="226" t="s">
        <v>680</v>
      </c>
      <c r="B4" s="226"/>
      <c r="C4" s="62"/>
      <c r="D4" s="62"/>
      <c r="E4" s="62"/>
      <c r="F4" s="62"/>
      <c r="G4" s="62"/>
    </row>
    <row r="5" spans="1:7" ht="24" customHeight="1">
      <c r="A5" s="58"/>
      <c r="B5" s="58"/>
      <c r="C5" s="62"/>
      <c r="D5" s="62"/>
      <c r="E5" s="62"/>
      <c r="F5" s="62"/>
      <c r="G5" s="62"/>
    </row>
    <row r="7" spans="1:7" ht="18">
      <c r="A7" s="41" t="s">
        <v>4</v>
      </c>
      <c r="B7" s="40" t="s">
        <v>10</v>
      </c>
    </row>
    <row r="8" spans="1:7">
      <c r="A8" s="39" t="s">
        <v>65</v>
      </c>
      <c r="B8" s="39"/>
    </row>
    <row r="9" spans="1:7">
      <c r="A9" s="63" t="s">
        <v>66</v>
      </c>
      <c r="B9" s="39"/>
    </row>
    <row r="10" spans="1:7">
      <c r="A10" s="39" t="s">
        <v>67</v>
      </c>
      <c r="B10" s="39"/>
    </row>
    <row r="11" spans="1:7">
      <c r="A11" s="39" t="s">
        <v>68</v>
      </c>
      <c r="B11" s="39"/>
    </row>
    <row r="12" spans="1:7">
      <c r="A12" s="39" t="s">
        <v>69</v>
      </c>
      <c r="B12" s="39"/>
    </row>
    <row r="13" spans="1:7">
      <c r="A13" s="39" t="s">
        <v>70</v>
      </c>
      <c r="B13" s="39"/>
    </row>
    <row r="14" spans="1:7">
      <c r="A14" s="39" t="s">
        <v>71</v>
      </c>
      <c r="B14" s="39"/>
    </row>
    <row r="15" spans="1:7">
      <c r="A15" s="39" t="s">
        <v>72</v>
      </c>
      <c r="B15" s="39"/>
    </row>
    <row r="16" spans="1:7" s="92" customFormat="1">
      <c r="A16" s="98" t="s">
        <v>13</v>
      </c>
      <c r="B16" s="98">
        <f>SUM(B8:B15)</f>
        <v>0</v>
      </c>
    </row>
    <row r="17" spans="1:2" ht="30">
      <c r="A17" s="64" t="s">
        <v>5</v>
      </c>
      <c r="B17" s="39"/>
    </row>
    <row r="18" spans="1:2" ht="30">
      <c r="A18" s="64" t="s">
        <v>6</v>
      </c>
      <c r="B18" s="39"/>
    </row>
    <row r="19" spans="1:2">
      <c r="A19" s="65" t="s">
        <v>7</v>
      </c>
      <c r="B19" s="39"/>
    </row>
    <row r="20" spans="1:2">
      <c r="A20" s="65" t="s">
        <v>8</v>
      </c>
      <c r="B20" s="39"/>
    </row>
    <row r="21" spans="1:2">
      <c r="A21" s="39" t="s">
        <v>11</v>
      </c>
      <c r="B21" s="39"/>
    </row>
    <row r="22" spans="1:2" s="92" customFormat="1">
      <c r="A22" s="45" t="s">
        <v>9</v>
      </c>
      <c r="B22" s="95">
        <f>SUM(B17:B21)</f>
        <v>0</v>
      </c>
    </row>
    <row r="23" spans="1:2" s="92" customFormat="1" ht="31.5">
      <c r="A23" s="66" t="s">
        <v>12</v>
      </c>
      <c r="B23" s="23"/>
    </row>
    <row r="24" spans="1:2" s="92" customFormat="1" ht="15.75">
      <c r="A24" s="94" t="s">
        <v>559</v>
      </c>
      <c r="B24" s="94">
        <f>SUM(B22,B23,)</f>
        <v>0</v>
      </c>
    </row>
  </sheetData>
  <mergeCells count="3">
    <mergeCell ref="A4:B4"/>
    <mergeCell ref="A3:B3"/>
    <mergeCell ref="A1:B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view="pageBreakPreview" zoomScale="85" zoomScaleNormal="100" workbookViewId="0">
      <selection activeCell="H1" sqref="H1:J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220" t="s">
        <v>712</v>
      </c>
      <c r="I1" s="220"/>
      <c r="J1" s="220"/>
    </row>
    <row r="2" spans="1:12" ht="46.5" customHeight="1">
      <c r="A2" s="215" t="s">
        <v>676</v>
      </c>
      <c r="B2" s="221"/>
      <c r="C2" s="221"/>
      <c r="D2" s="221"/>
      <c r="E2" s="221"/>
      <c r="F2" s="221"/>
      <c r="G2" s="221"/>
      <c r="H2" s="221"/>
      <c r="I2" s="221"/>
      <c r="J2" s="221"/>
    </row>
    <row r="3" spans="1:12" ht="16.5" customHeight="1">
      <c r="A3" s="218" t="s">
        <v>47</v>
      </c>
      <c r="B3" s="216"/>
      <c r="C3" s="216"/>
      <c r="D3" s="216"/>
      <c r="E3" s="216"/>
      <c r="F3" s="216"/>
      <c r="G3" s="216"/>
      <c r="H3" s="216"/>
      <c r="I3" s="216"/>
      <c r="J3" s="216"/>
    </row>
    <row r="4" spans="1:12" ht="18">
      <c r="A4" s="101"/>
      <c r="B4" s="59"/>
      <c r="C4" s="59"/>
      <c r="D4" s="59"/>
      <c r="E4" s="59"/>
      <c r="F4" s="59"/>
      <c r="G4" s="59"/>
      <c r="H4" s="59"/>
      <c r="I4" s="59"/>
      <c r="J4" s="59"/>
    </row>
    <row r="5" spans="1:12" ht="61.5" customHeight="1">
      <c r="A5" s="90" t="s">
        <v>1</v>
      </c>
    </row>
    <row r="6" spans="1:12" ht="60">
      <c r="A6" s="2" t="s">
        <v>83</v>
      </c>
      <c r="B6" s="3" t="s">
        <v>84</v>
      </c>
      <c r="C6" s="87" t="s">
        <v>643</v>
      </c>
      <c r="D6" s="87" t="s">
        <v>646</v>
      </c>
      <c r="E6" s="87" t="s">
        <v>647</v>
      </c>
      <c r="F6" s="87" t="s">
        <v>648</v>
      </c>
      <c r="G6" s="87" t="s">
        <v>652</v>
      </c>
      <c r="H6" s="87" t="s">
        <v>644</v>
      </c>
      <c r="I6" s="87" t="s">
        <v>645</v>
      </c>
      <c r="J6" s="87" t="s">
        <v>649</v>
      </c>
    </row>
    <row r="7" spans="1:12" ht="25.5">
      <c r="A7" s="106"/>
      <c r="B7" s="106"/>
      <c r="C7" s="106"/>
      <c r="D7" s="106"/>
      <c r="E7" s="106"/>
      <c r="F7" s="56" t="s">
        <v>653</v>
      </c>
      <c r="G7" s="55"/>
      <c r="H7" s="106"/>
      <c r="I7" s="106"/>
      <c r="J7" s="106"/>
    </row>
    <row r="8" spans="1:12">
      <c r="A8" s="106"/>
      <c r="B8" s="106"/>
      <c r="C8" s="106"/>
      <c r="D8" s="106"/>
      <c r="E8" s="106"/>
      <c r="F8" s="106"/>
      <c r="G8" s="106"/>
      <c r="H8" s="106"/>
      <c r="I8" s="106"/>
      <c r="J8" s="106"/>
    </row>
    <row r="9" spans="1:12">
      <c r="A9" s="106"/>
      <c r="B9" s="106"/>
      <c r="C9" s="106"/>
      <c r="D9" s="106"/>
      <c r="E9" s="106"/>
      <c r="F9" s="106"/>
      <c r="G9" s="106"/>
      <c r="H9" s="106"/>
      <c r="I9" s="106"/>
      <c r="J9" s="106"/>
    </row>
    <row r="10" spans="1:12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L10" s="114"/>
    </row>
    <row r="11" spans="1:12">
      <c r="A11" s="13" t="s">
        <v>186</v>
      </c>
      <c r="B11" s="6" t="s">
        <v>187</v>
      </c>
      <c r="C11" s="106"/>
      <c r="D11" s="106"/>
      <c r="E11" s="106"/>
      <c r="F11" s="106"/>
      <c r="G11" s="106"/>
      <c r="H11" s="106"/>
      <c r="I11" s="106"/>
      <c r="J11" s="106"/>
    </row>
    <row r="12" spans="1:12">
      <c r="A12" s="13"/>
      <c r="B12" s="6"/>
      <c r="C12" s="106"/>
      <c r="D12" s="106"/>
      <c r="E12" s="106"/>
      <c r="F12" s="106"/>
      <c r="G12" s="106"/>
      <c r="H12" s="106"/>
      <c r="I12" s="106"/>
      <c r="J12" s="106"/>
    </row>
    <row r="13" spans="1:12">
      <c r="A13" s="13"/>
      <c r="B13" s="6"/>
      <c r="C13" s="106"/>
      <c r="D13" s="106"/>
      <c r="E13" s="106"/>
      <c r="F13" s="106"/>
      <c r="G13" s="106"/>
      <c r="H13" s="106"/>
      <c r="I13" s="106"/>
      <c r="J13" s="106"/>
    </row>
    <row r="14" spans="1:12">
      <c r="A14" s="13"/>
      <c r="B14" s="6"/>
      <c r="C14" s="106"/>
      <c r="D14" s="106"/>
      <c r="E14" s="106"/>
      <c r="F14" s="106"/>
      <c r="G14" s="106"/>
      <c r="H14" s="106"/>
      <c r="I14" s="106"/>
      <c r="J14" s="106"/>
    </row>
    <row r="15" spans="1:12">
      <c r="A15" s="13"/>
      <c r="B15" s="6"/>
      <c r="C15" s="106"/>
      <c r="D15" s="106"/>
      <c r="E15" s="106"/>
      <c r="F15" s="106"/>
      <c r="G15" s="106"/>
      <c r="H15" s="106"/>
      <c r="I15" s="106"/>
      <c r="J15" s="106"/>
    </row>
    <row r="16" spans="1:12">
      <c r="A16" s="13" t="s">
        <v>427</v>
      </c>
      <c r="B16" s="6" t="s">
        <v>188</v>
      </c>
      <c r="C16" s="106"/>
      <c r="D16" s="106"/>
      <c r="E16" s="106"/>
      <c r="F16" s="106"/>
      <c r="G16" s="106"/>
      <c r="H16" s="106"/>
      <c r="I16" s="106"/>
      <c r="J16" s="106"/>
    </row>
    <row r="17" spans="1:10">
      <c r="A17" s="13"/>
      <c r="B17" s="6"/>
      <c r="C17" s="106"/>
      <c r="D17" s="106"/>
      <c r="E17" s="106"/>
      <c r="F17" s="106"/>
      <c r="G17" s="106"/>
      <c r="H17" s="106"/>
      <c r="I17" s="106"/>
      <c r="J17" s="106"/>
    </row>
    <row r="18" spans="1:10">
      <c r="A18" s="13"/>
      <c r="B18" s="6"/>
      <c r="C18" s="106"/>
      <c r="D18" s="106"/>
      <c r="E18" s="106"/>
      <c r="F18" s="106"/>
      <c r="G18" s="106"/>
      <c r="H18" s="106"/>
      <c r="I18" s="106"/>
      <c r="J18" s="106"/>
    </row>
    <row r="19" spans="1:10">
      <c r="A19" s="13"/>
      <c r="B19" s="6"/>
      <c r="C19" s="106"/>
      <c r="D19" s="106"/>
      <c r="E19" s="106"/>
      <c r="F19" s="106"/>
      <c r="G19" s="106"/>
      <c r="H19" s="106"/>
      <c r="I19" s="106"/>
      <c r="J19" s="106"/>
    </row>
    <row r="20" spans="1:10">
      <c r="A20" s="13"/>
      <c r="B20" s="6"/>
      <c r="C20" s="106"/>
      <c r="D20" s="106"/>
      <c r="E20" s="106"/>
      <c r="F20" s="106"/>
      <c r="G20" s="106"/>
      <c r="H20" s="106"/>
      <c r="I20" s="106"/>
      <c r="J20" s="106"/>
    </row>
    <row r="21" spans="1:10">
      <c r="A21" s="5" t="s">
        <v>189</v>
      </c>
      <c r="B21" s="6" t="s">
        <v>190</v>
      </c>
      <c r="C21" s="106"/>
      <c r="D21" s="106"/>
      <c r="E21" s="106"/>
      <c r="F21" s="106"/>
      <c r="G21" s="106"/>
      <c r="H21" s="106"/>
      <c r="I21" s="106"/>
      <c r="J21" s="106"/>
    </row>
    <row r="22" spans="1:10">
      <c r="A22" s="5"/>
      <c r="B22" s="6"/>
      <c r="C22" s="106"/>
      <c r="D22" s="106"/>
      <c r="E22" s="106"/>
      <c r="F22" s="106"/>
      <c r="G22" s="106"/>
      <c r="H22" s="107"/>
      <c r="I22" s="107"/>
      <c r="J22" s="113"/>
    </row>
    <row r="23" spans="1:10">
      <c r="A23" s="5"/>
      <c r="B23" s="6"/>
      <c r="C23" s="106"/>
      <c r="D23" s="106"/>
      <c r="E23" s="106"/>
      <c r="F23" s="106"/>
      <c r="G23" s="106"/>
      <c r="H23" s="107"/>
      <c r="I23" s="107"/>
      <c r="J23" s="113"/>
    </row>
    <row r="24" spans="1:10">
      <c r="A24" s="13" t="s">
        <v>191</v>
      </c>
      <c r="B24" s="6" t="s">
        <v>192</v>
      </c>
      <c r="C24" s="106"/>
      <c r="D24" s="106"/>
      <c r="E24" s="106"/>
      <c r="F24" s="106"/>
      <c r="G24" s="106"/>
      <c r="H24" s="106"/>
      <c r="I24" s="106"/>
      <c r="J24" s="113"/>
    </row>
    <row r="25" spans="1:10">
      <c r="A25" s="13"/>
      <c r="B25" s="6"/>
      <c r="C25" s="106"/>
      <c r="D25" s="106"/>
      <c r="E25" s="106"/>
      <c r="F25" s="106"/>
      <c r="G25" s="106"/>
      <c r="H25" s="106"/>
      <c r="I25" s="106"/>
      <c r="J25" s="106"/>
    </row>
    <row r="26" spans="1:10">
      <c r="A26" s="13"/>
      <c r="B26" s="6"/>
      <c r="C26" s="106"/>
      <c r="D26" s="106"/>
      <c r="E26" s="106"/>
      <c r="F26" s="106"/>
      <c r="G26" s="106"/>
      <c r="H26" s="106"/>
      <c r="I26" s="106"/>
      <c r="J26" s="106"/>
    </row>
    <row r="27" spans="1:10">
      <c r="A27" s="13" t="s">
        <v>193</v>
      </c>
      <c r="B27" s="6" t="s">
        <v>194</v>
      </c>
      <c r="C27" s="106"/>
      <c r="D27" s="106"/>
      <c r="E27" s="106"/>
      <c r="F27" s="106"/>
      <c r="G27" s="106"/>
      <c r="H27" s="106"/>
      <c r="I27" s="106"/>
      <c r="J27" s="106"/>
    </row>
    <row r="28" spans="1:10">
      <c r="A28" s="13"/>
      <c r="B28" s="6"/>
      <c r="C28" s="106"/>
      <c r="D28" s="106"/>
      <c r="E28" s="106"/>
      <c r="F28" s="106"/>
      <c r="G28" s="106"/>
      <c r="H28" s="106"/>
      <c r="I28" s="106"/>
      <c r="J28" s="106"/>
    </row>
    <row r="29" spans="1:10">
      <c r="A29" s="13"/>
      <c r="B29" s="6"/>
      <c r="C29" s="106"/>
      <c r="D29" s="106"/>
      <c r="E29" s="106"/>
      <c r="F29" s="106"/>
      <c r="G29" s="106"/>
      <c r="H29" s="106"/>
      <c r="I29" s="106"/>
      <c r="J29" s="106"/>
    </row>
    <row r="30" spans="1:10">
      <c r="A30" s="5" t="s">
        <v>195</v>
      </c>
      <c r="B30" s="6" t="s">
        <v>196</v>
      </c>
      <c r="C30" s="106"/>
      <c r="D30" s="106"/>
      <c r="E30" s="106"/>
      <c r="F30" s="106"/>
      <c r="G30" s="106"/>
      <c r="H30" s="106"/>
      <c r="I30" s="106"/>
      <c r="J30" s="106"/>
    </row>
    <row r="31" spans="1:10" s="92" customFormat="1">
      <c r="A31" s="5" t="s">
        <v>197</v>
      </c>
      <c r="B31" s="6" t="s">
        <v>198</v>
      </c>
      <c r="C31" s="106"/>
      <c r="D31" s="106"/>
      <c r="E31" s="106"/>
      <c r="F31" s="106"/>
      <c r="G31" s="106"/>
      <c r="H31" s="106"/>
      <c r="I31" s="106"/>
      <c r="J31" s="106"/>
    </row>
    <row r="32" spans="1:10" ht="15.75">
      <c r="A32" s="20" t="s">
        <v>428</v>
      </c>
      <c r="B32" s="9" t="s">
        <v>199</v>
      </c>
      <c r="C32" s="95">
        <f>SUM(C11,C16,C21,C24,C27,C30,C31,)</f>
        <v>0</v>
      </c>
      <c r="D32" s="95">
        <f t="shared" ref="D32:J32" si="0">SUM(D11,D16,D21,D24,D27,D30,D31,)</f>
        <v>0</v>
      </c>
      <c r="E32" s="95">
        <f t="shared" si="0"/>
        <v>0</v>
      </c>
      <c r="F32" s="95">
        <f t="shared" si="0"/>
        <v>0</v>
      </c>
      <c r="G32" s="95">
        <f t="shared" si="0"/>
        <v>0</v>
      </c>
      <c r="H32" s="95">
        <f t="shared" si="0"/>
        <v>0</v>
      </c>
      <c r="I32" s="95">
        <f t="shared" si="0"/>
        <v>0</v>
      </c>
      <c r="J32" s="95">
        <f t="shared" si="0"/>
        <v>0</v>
      </c>
    </row>
    <row r="33" spans="1:10" ht="15.75">
      <c r="A33" s="24"/>
      <c r="B33" s="8"/>
      <c r="C33" s="106"/>
      <c r="D33" s="106"/>
      <c r="E33" s="106"/>
      <c r="F33" s="106"/>
      <c r="G33" s="106"/>
      <c r="H33" s="106"/>
      <c r="I33" s="106"/>
      <c r="J33" s="106"/>
    </row>
    <row r="34" spans="1:10" ht="15.75">
      <c r="A34" s="24"/>
      <c r="B34" s="8"/>
      <c r="C34" s="106"/>
      <c r="D34" s="106"/>
      <c r="E34" s="106"/>
      <c r="F34" s="106"/>
      <c r="G34" s="106"/>
      <c r="H34" s="106"/>
      <c r="I34" s="106"/>
      <c r="J34" s="106"/>
    </row>
    <row r="35" spans="1:10" ht="15.75">
      <c r="A35" s="24"/>
      <c r="B35" s="8"/>
      <c r="C35" s="106"/>
      <c r="D35" s="106"/>
      <c r="E35" s="106"/>
      <c r="F35" s="106"/>
      <c r="G35" s="106"/>
      <c r="H35" s="106"/>
      <c r="I35" s="106"/>
      <c r="J35" s="106"/>
    </row>
    <row r="36" spans="1:10" ht="15.75">
      <c r="A36" s="24"/>
      <c r="B36" s="8"/>
      <c r="C36" s="106"/>
      <c r="D36" s="106"/>
      <c r="E36" s="106"/>
      <c r="F36" s="106"/>
      <c r="G36" s="106"/>
      <c r="H36" s="106"/>
      <c r="I36" s="106"/>
      <c r="J36" s="106"/>
    </row>
    <row r="37" spans="1:10">
      <c r="A37" s="13" t="s">
        <v>200</v>
      </c>
      <c r="B37" s="6" t="s">
        <v>201</v>
      </c>
      <c r="C37" s="106"/>
      <c r="D37" s="106"/>
      <c r="E37" s="106"/>
      <c r="F37" s="106"/>
      <c r="G37" s="106"/>
      <c r="H37" s="106"/>
      <c r="I37" s="106"/>
      <c r="J37" s="106"/>
    </row>
    <row r="38" spans="1:10">
      <c r="A38" s="13"/>
      <c r="B38" s="6"/>
      <c r="C38" s="106"/>
      <c r="D38" s="106"/>
      <c r="E38" s="106"/>
      <c r="F38" s="106"/>
      <c r="G38" s="106"/>
      <c r="H38" s="106"/>
      <c r="I38" s="106"/>
      <c r="J38" s="106"/>
    </row>
    <row r="39" spans="1:10">
      <c r="A39" s="13"/>
      <c r="B39" s="6"/>
      <c r="C39" s="106"/>
      <c r="D39" s="106"/>
      <c r="E39" s="106"/>
      <c r="F39" s="106"/>
      <c r="G39" s="106"/>
      <c r="H39" s="106"/>
      <c r="I39" s="106"/>
      <c r="J39" s="106"/>
    </row>
    <row r="40" spans="1:10">
      <c r="A40" s="13"/>
      <c r="B40" s="6"/>
      <c r="C40" s="106"/>
      <c r="D40" s="106"/>
      <c r="E40" s="106"/>
      <c r="F40" s="106"/>
      <c r="G40" s="106"/>
      <c r="H40" s="106"/>
      <c r="I40" s="106"/>
      <c r="J40" s="106"/>
    </row>
    <row r="41" spans="1:10">
      <c r="A41" s="13"/>
      <c r="B41" s="6"/>
      <c r="C41" s="106"/>
      <c r="D41" s="106"/>
      <c r="E41" s="106"/>
      <c r="F41" s="106"/>
      <c r="G41" s="106"/>
      <c r="H41" s="106"/>
      <c r="I41" s="106"/>
      <c r="J41" s="106"/>
    </row>
    <row r="42" spans="1:10">
      <c r="A42" s="13" t="s">
        <v>202</v>
      </c>
      <c r="B42" s="6" t="s">
        <v>203</v>
      </c>
      <c r="C42" s="106"/>
      <c r="D42" s="106"/>
      <c r="E42" s="106"/>
      <c r="F42" s="106"/>
      <c r="G42" s="106"/>
      <c r="H42" s="106"/>
      <c r="I42" s="106"/>
      <c r="J42" s="106"/>
    </row>
    <row r="43" spans="1:10">
      <c r="A43" s="13"/>
      <c r="B43" s="6"/>
      <c r="C43" s="106"/>
      <c r="D43" s="106"/>
      <c r="E43" s="106"/>
      <c r="F43" s="106"/>
      <c r="G43" s="106"/>
      <c r="H43" s="106"/>
      <c r="I43" s="106"/>
      <c r="J43" s="106"/>
    </row>
    <row r="44" spans="1:10">
      <c r="A44" s="13"/>
      <c r="B44" s="6"/>
      <c r="C44" s="106"/>
      <c r="D44" s="106"/>
      <c r="E44" s="106"/>
      <c r="F44" s="106"/>
      <c r="G44" s="106"/>
      <c r="H44" s="106"/>
      <c r="I44" s="106"/>
      <c r="J44" s="106"/>
    </row>
    <row r="45" spans="1:10">
      <c r="A45" s="13"/>
      <c r="B45" s="6"/>
      <c r="C45" s="106"/>
      <c r="D45" s="106"/>
      <c r="E45" s="106"/>
      <c r="F45" s="106"/>
      <c r="G45" s="106"/>
      <c r="H45" s="106"/>
      <c r="I45" s="106"/>
      <c r="J45" s="106"/>
    </row>
    <row r="46" spans="1:10">
      <c r="A46" s="13"/>
      <c r="B46" s="6"/>
      <c r="C46" s="106"/>
      <c r="D46" s="106"/>
      <c r="E46" s="106"/>
      <c r="F46" s="106"/>
      <c r="G46" s="106"/>
      <c r="H46" s="106"/>
      <c r="I46" s="106"/>
      <c r="J46" s="106"/>
    </row>
    <row r="47" spans="1:10">
      <c r="A47" s="13" t="s">
        <v>204</v>
      </c>
      <c r="B47" s="6" t="s">
        <v>205</v>
      </c>
      <c r="C47" s="106"/>
      <c r="D47" s="106"/>
      <c r="E47" s="106"/>
      <c r="F47" s="106"/>
      <c r="G47" s="106"/>
      <c r="H47" s="106"/>
      <c r="I47" s="106"/>
      <c r="J47" s="106"/>
    </row>
    <row r="48" spans="1:10" s="92" customFormat="1">
      <c r="A48" s="13" t="s">
        <v>206</v>
      </c>
      <c r="B48" s="6" t="s">
        <v>207</v>
      </c>
      <c r="C48" s="106"/>
      <c r="D48" s="106"/>
      <c r="E48" s="106"/>
      <c r="F48" s="106"/>
      <c r="G48" s="106"/>
      <c r="H48" s="106"/>
      <c r="I48" s="106"/>
      <c r="J48" s="106"/>
    </row>
    <row r="49" spans="1:10" s="92" customFormat="1" ht="15.75">
      <c r="A49" s="20" t="s">
        <v>429</v>
      </c>
      <c r="B49" s="9" t="s">
        <v>208</v>
      </c>
      <c r="C49" s="95">
        <f>SUM(C37,C42,C47,C48,)</f>
        <v>0</v>
      </c>
      <c r="D49" s="95">
        <f t="shared" ref="D49:J49" si="1">SUM(D37,D42,D47,D48,)</f>
        <v>0</v>
      </c>
      <c r="E49" s="95">
        <f t="shared" si="1"/>
        <v>0</v>
      </c>
      <c r="F49" s="95">
        <f t="shared" si="1"/>
        <v>0</v>
      </c>
      <c r="G49" s="95">
        <f t="shared" si="1"/>
        <v>0</v>
      </c>
      <c r="H49" s="95">
        <f t="shared" si="1"/>
        <v>0</v>
      </c>
      <c r="I49" s="95">
        <f t="shared" si="1"/>
        <v>0</v>
      </c>
      <c r="J49" s="95">
        <f t="shared" si="1"/>
        <v>0</v>
      </c>
    </row>
    <row r="50" spans="1:10" ht="78.75">
      <c r="A50" s="99" t="s">
        <v>54</v>
      </c>
      <c r="B50" s="97"/>
      <c r="C50" s="97"/>
      <c r="D50" s="97"/>
      <c r="E50" s="97"/>
      <c r="F50" s="97"/>
      <c r="G50" s="97"/>
      <c r="H50" s="97"/>
      <c r="I50" s="97"/>
      <c r="J50" s="97"/>
    </row>
    <row r="51" spans="1:10" ht="15.75">
      <c r="A51" s="87" t="s">
        <v>55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87" t="s">
        <v>55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87" t="s">
        <v>55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83" t="s">
        <v>53</v>
      </c>
    </row>
    <row r="57" spans="1:10">
      <c r="A57" s="85"/>
    </row>
    <row r="58" spans="1:10" ht="25.5">
      <c r="A58" s="84" t="s">
        <v>61</v>
      </c>
    </row>
    <row r="59" spans="1:10" ht="51">
      <c r="A59" s="84" t="s">
        <v>48</v>
      </c>
    </row>
    <row r="60" spans="1:10" ht="25.5">
      <c r="A60" s="84" t="s">
        <v>49</v>
      </c>
    </row>
    <row r="61" spans="1:10" ht="25.5">
      <c r="A61" s="84" t="s">
        <v>50</v>
      </c>
    </row>
    <row r="62" spans="1:10" ht="38.25">
      <c r="A62" s="84" t="s">
        <v>51</v>
      </c>
    </row>
    <row r="63" spans="1:10" ht="25.5">
      <c r="A63" s="84" t="s">
        <v>52</v>
      </c>
    </row>
    <row r="64" spans="1:10" ht="38.25">
      <c r="A64" s="84" t="s">
        <v>62</v>
      </c>
    </row>
    <row r="65" spans="1:1" ht="51">
      <c r="A65" s="108" t="s">
        <v>63</v>
      </c>
    </row>
  </sheetData>
  <mergeCells count="3">
    <mergeCell ref="H1:J1"/>
    <mergeCell ref="A2:J2"/>
    <mergeCell ref="A3:J3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view="pageBreakPreview" zoomScale="85" zoomScaleNormal="100"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220" t="s">
        <v>713</v>
      </c>
      <c r="F1" s="220"/>
      <c r="G1" s="220"/>
      <c r="H1" s="220"/>
    </row>
    <row r="3" spans="1:9" ht="25.5" customHeight="1">
      <c r="A3" s="215" t="s">
        <v>676</v>
      </c>
      <c r="B3" s="221"/>
      <c r="C3" s="221"/>
      <c r="D3" s="221"/>
      <c r="E3" s="221"/>
      <c r="F3" s="221"/>
      <c r="G3" s="221"/>
      <c r="H3" s="221"/>
    </row>
    <row r="4" spans="1:9" ht="82.5" customHeight="1">
      <c r="A4" s="218" t="s">
        <v>681</v>
      </c>
      <c r="B4" s="218"/>
      <c r="C4" s="218"/>
      <c r="D4" s="218"/>
      <c r="E4" s="218"/>
      <c r="F4" s="218"/>
      <c r="G4" s="218"/>
      <c r="H4" s="218"/>
    </row>
    <row r="5" spans="1:9" ht="20.25" customHeight="1">
      <c r="A5" s="57"/>
      <c r="B5" s="109"/>
      <c r="C5" s="109"/>
      <c r="D5" s="109"/>
      <c r="E5" s="109"/>
      <c r="F5" s="109"/>
      <c r="G5" s="109"/>
      <c r="H5" s="109"/>
    </row>
    <row r="6" spans="1:9">
      <c r="A6" s="90" t="s">
        <v>1</v>
      </c>
      <c r="F6" s="222" t="s">
        <v>657</v>
      </c>
      <c r="G6" s="229"/>
      <c r="H6" s="229"/>
      <c r="I6" s="230"/>
    </row>
    <row r="7" spans="1:9" ht="86.25" customHeight="1">
      <c r="A7" s="2" t="s">
        <v>83</v>
      </c>
      <c r="B7" s="3" t="s">
        <v>84</v>
      </c>
      <c r="C7" s="87" t="s">
        <v>644</v>
      </c>
      <c r="D7" s="87" t="s">
        <v>645</v>
      </c>
      <c r="E7" s="87" t="s">
        <v>650</v>
      </c>
      <c r="F7" s="110">
        <v>2016</v>
      </c>
      <c r="G7" s="110">
        <v>2017</v>
      </c>
      <c r="H7" s="110">
        <v>2018</v>
      </c>
      <c r="I7" s="110">
        <v>2019</v>
      </c>
    </row>
    <row r="8" spans="1:9">
      <c r="A8" s="21" t="s">
        <v>508</v>
      </c>
      <c r="B8" s="5" t="s">
        <v>348</v>
      </c>
      <c r="C8" s="107"/>
      <c r="D8" s="107"/>
      <c r="E8" s="55"/>
      <c r="F8" s="106"/>
      <c r="G8" s="106"/>
      <c r="H8" s="106"/>
      <c r="I8" s="106"/>
    </row>
    <row r="9" spans="1:9">
      <c r="A9" s="49" t="s">
        <v>222</v>
      </c>
      <c r="B9" s="49" t="s">
        <v>348</v>
      </c>
      <c r="C9" s="106"/>
      <c r="D9" s="106"/>
      <c r="E9" s="106"/>
      <c r="F9" s="106"/>
      <c r="G9" s="106"/>
      <c r="H9" s="106"/>
      <c r="I9" s="106"/>
    </row>
    <row r="10" spans="1:9" ht="30">
      <c r="A10" s="12" t="s">
        <v>349</v>
      </c>
      <c r="B10" s="5" t="s">
        <v>350</v>
      </c>
      <c r="C10" s="106"/>
      <c r="D10" s="106"/>
      <c r="E10" s="106"/>
      <c r="F10" s="106"/>
      <c r="G10" s="106"/>
      <c r="H10" s="106"/>
      <c r="I10" s="106"/>
    </row>
    <row r="11" spans="1:9">
      <c r="A11" s="21" t="s">
        <v>556</v>
      </c>
      <c r="B11" s="5" t="s">
        <v>351</v>
      </c>
      <c r="C11" s="107"/>
      <c r="D11" s="107"/>
      <c r="E11" s="115"/>
      <c r="F11" s="106"/>
      <c r="G11" s="106"/>
      <c r="H11" s="106"/>
      <c r="I11" s="106"/>
    </row>
    <row r="12" spans="1:9">
      <c r="A12" s="49" t="s">
        <v>222</v>
      </c>
      <c r="B12" s="49" t="s">
        <v>351</v>
      </c>
      <c r="C12" s="106"/>
      <c r="D12" s="106"/>
      <c r="E12" s="106"/>
      <c r="F12" s="106"/>
      <c r="G12" s="106"/>
      <c r="H12" s="106"/>
      <c r="I12" s="106"/>
    </row>
    <row r="13" spans="1:9" s="92" customFormat="1">
      <c r="A13" s="11" t="s">
        <v>528</v>
      </c>
      <c r="B13" s="7" t="s">
        <v>352</v>
      </c>
      <c r="C13" s="95"/>
      <c r="D13" s="95"/>
      <c r="E13" s="95"/>
      <c r="F13" s="95"/>
      <c r="G13" s="95"/>
      <c r="H13" s="95"/>
      <c r="I13" s="95"/>
    </row>
    <row r="14" spans="1:9">
      <c r="A14" s="12" t="s">
        <v>557</v>
      </c>
      <c r="B14" s="5" t="s">
        <v>353</v>
      </c>
      <c r="C14" s="106"/>
      <c r="D14" s="106"/>
      <c r="E14" s="106"/>
      <c r="F14" s="106"/>
      <c r="G14" s="106"/>
      <c r="H14" s="106"/>
      <c r="I14" s="106"/>
    </row>
    <row r="15" spans="1:9">
      <c r="A15" s="49" t="s">
        <v>230</v>
      </c>
      <c r="B15" s="49" t="s">
        <v>353</v>
      </c>
      <c r="C15" s="106"/>
      <c r="D15" s="106"/>
      <c r="E15" s="106"/>
      <c r="F15" s="106"/>
      <c r="G15" s="106"/>
      <c r="H15" s="106"/>
      <c r="I15" s="106"/>
    </row>
    <row r="16" spans="1:9">
      <c r="A16" s="21" t="s">
        <v>354</v>
      </c>
      <c r="B16" s="5" t="s">
        <v>355</v>
      </c>
      <c r="C16" s="106"/>
      <c r="D16" s="106"/>
      <c r="E16" s="106"/>
      <c r="F16" s="106"/>
      <c r="G16" s="106"/>
      <c r="H16" s="106"/>
      <c r="I16" s="106"/>
    </row>
    <row r="17" spans="1:9">
      <c r="A17" s="13" t="s">
        <v>558</v>
      </c>
      <c r="B17" s="5" t="s">
        <v>356</v>
      </c>
      <c r="C17" s="26"/>
      <c r="D17" s="26"/>
      <c r="E17" s="26"/>
      <c r="F17" s="26"/>
      <c r="G17" s="26"/>
      <c r="H17" s="26"/>
      <c r="I17" s="26"/>
    </row>
    <row r="18" spans="1:9">
      <c r="A18" s="49" t="s">
        <v>231</v>
      </c>
      <c r="B18" s="49" t="s">
        <v>356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357</v>
      </c>
      <c r="B19" s="5" t="s">
        <v>358</v>
      </c>
      <c r="C19" s="26"/>
      <c r="D19" s="26"/>
      <c r="E19" s="26"/>
      <c r="F19" s="26"/>
      <c r="G19" s="26"/>
      <c r="H19" s="26"/>
      <c r="I19" s="26"/>
    </row>
    <row r="20" spans="1:9" s="92" customFormat="1">
      <c r="A20" s="22" t="s">
        <v>529</v>
      </c>
      <c r="B20" s="7" t="s">
        <v>359</v>
      </c>
      <c r="C20" s="97"/>
      <c r="D20" s="97"/>
      <c r="E20" s="97"/>
      <c r="F20" s="97"/>
      <c r="G20" s="97"/>
      <c r="H20" s="97"/>
      <c r="I20" s="97"/>
    </row>
    <row r="21" spans="1:9">
      <c r="A21" s="12" t="s">
        <v>374</v>
      </c>
      <c r="B21" s="5" t="s">
        <v>375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376</v>
      </c>
      <c r="B22" s="5" t="s">
        <v>377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378</v>
      </c>
      <c r="B23" s="5" t="s">
        <v>379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513</v>
      </c>
      <c r="B24" s="5" t="s">
        <v>380</v>
      </c>
      <c r="C24" s="26"/>
      <c r="D24" s="26"/>
      <c r="E24" s="26"/>
      <c r="F24" s="26"/>
      <c r="G24" s="26"/>
      <c r="H24" s="26"/>
      <c r="I24" s="26"/>
    </row>
    <row r="25" spans="1:9">
      <c r="A25" s="49" t="s">
        <v>256</v>
      </c>
      <c r="B25" s="49" t="s">
        <v>380</v>
      </c>
      <c r="C25" s="26"/>
      <c r="D25" s="26"/>
      <c r="E25" s="26"/>
      <c r="F25" s="26"/>
      <c r="G25" s="26"/>
      <c r="H25" s="26"/>
      <c r="I25" s="26"/>
    </row>
    <row r="26" spans="1:9">
      <c r="A26" s="49" t="s">
        <v>257</v>
      </c>
      <c r="B26" s="49" t="s">
        <v>380</v>
      </c>
      <c r="C26" s="26"/>
      <c r="D26" s="26"/>
      <c r="E26" s="26"/>
      <c r="F26" s="26"/>
      <c r="G26" s="26"/>
      <c r="H26" s="26"/>
      <c r="I26" s="26"/>
    </row>
    <row r="27" spans="1:9">
      <c r="A27" s="50" t="s">
        <v>258</v>
      </c>
      <c r="B27" s="50" t="s">
        <v>380</v>
      </c>
      <c r="C27" s="26"/>
      <c r="D27" s="26"/>
      <c r="E27" s="26"/>
      <c r="F27" s="26"/>
      <c r="G27" s="26"/>
      <c r="H27" s="26"/>
      <c r="I27" s="26"/>
    </row>
    <row r="28" spans="1:9" s="92" customFormat="1">
      <c r="A28" s="51" t="s">
        <v>532</v>
      </c>
      <c r="B28" s="36" t="s">
        <v>381</v>
      </c>
      <c r="C28" s="97"/>
      <c r="D28" s="97"/>
      <c r="E28" s="97"/>
      <c r="F28" s="97"/>
      <c r="G28" s="97"/>
      <c r="H28" s="97"/>
      <c r="I28" s="97"/>
    </row>
    <row r="29" spans="1:9">
      <c r="A29" s="81"/>
      <c r="B29" s="82"/>
    </row>
    <row r="30" spans="1:9" ht="47.25" customHeight="1">
      <c r="A30" s="2" t="s">
        <v>83</v>
      </c>
      <c r="B30" s="3" t="s">
        <v>84</v>
      </c>
      <c r="C30" s="87" t="s">
        <v>651</v>
      </c>
      <c r="D30" s="87" t="s">
        <v>38</v>
      </c>
      <c r="E30" s="87" t="s">
        <v>57</v>
      </c>
      <c r="F30" s="87" t="s">
        <v>674</v>
      </c>
      <c r="G30" s="26"/>
      <c r="H30" s="26"/>
    </row>
    <row r="31" spans="1:9" s="92" customFormat="1" ht="26.25">
      <c r="A31" s="86" t="s">
        <v>37</v>
      </c>
      <c r="B31" s="36"/>
      <c r="C31" s="97"/>
      <c r="D31" s="97"/>
      <c r="E31" s="97"/>
      <c r="F31" s="97"/>
      <c r="G31" s="97"/>
      <c r="H31" s="97"/>
    </row>
    <row r="32" spans="1:9" ht="15.75">
      <c r="A32" s="87" t="s">
        <v>59</v>
      </c>
      <c r="B32" s="36"/>
      <c r="C32" s="26"/>
      <c r="D32" s="26"/>
      <c r="E32" s="26"/>
      <c r="F32" s="26"/>
      <c r="G32" s="26"/>
      <c r="H32" s="26"/>
    </row>
    <row r="33" spans="1:8" ht="45">
      <c r="A33" s="87" t="s">
        <v>34</v>
      </c>
      <c r="B33" s="36"/>
      <c r="C33" s="26"/>
      <c r="D33" s="26"/>
      <c r="E33" s="26"/>
      <c r="F33" s="26"/>
      <c r="G33" s="26"/>
      <c r="H33" s="26"/>
    </row>
    <row r="34" spans="1:8" ht="15.75">
      <c r="A34" s="87" t="s">
        <v>35</v>
      </c>
      <c r="B34" s="36"/>
      <c r="C34" s="26"/>
      <c r="D34" s="26"/>
      <c r="E34" s="26"/>
      <c r="F34" s="26"/>
      <c r="G34" s="26"/>
      <c r="H34" s="26"/>
    </row>
    <row r="35" spans="1:8" ht="30.75" customHeight="1">
      <c r="A35" s="87" t="s">
        <v>36</v>
      </c>
      <c r="B35" s="36"/>
      <c r="C35" s="26"/>
      <c r="D35" s="26"/>
      <c r="E35" s="26"/>
      <c r="F35" s="26"/>
      <c r="G35" s="26"/>
      <c r="H35" s="26"/>
    </row>
    <row r="36" spans="1:8" ht="15.75">
      <c r="A36" s="87" t="s">
        <v>60</v>
      </c>
      <c r="B36" s="36"/>
      <c r="C36" s="26"/>
      <c r="D36" s="26"/>
      <c r="E36" s="26"/>
      <c r="F36" s="26"/>
      <c r="G36" s="26"/>
      <c r="H36" s="26"/>
    </row>
    <row r="37" spans="1:8" ht="21" customHeight="1">
      <c r="A37" s="87" t="s">
        <v>58</v>
      </c>
      <c r="B37" s="36"/>
      <c r="C37" s="26"/>
      <c r="D37" s="26"/>
      <c r="E37" s="26"/>
      <c r="F37" s="26"/>
      <c r="G37" s="26"/>
      <c r="H37" s="26"/>
    </row>
    <row r="38" spans="1:8" s="92" customFormat="1">
      <c r="A38" s="22" t="s">
        <v>25</v>
      </c>
      <c r="B38" s="36"/>
      <c r="C38" s="97"/>
      <c r="D38" s="97"/>
      <c r="E38" s="97"/>
      <c r="F38" s="97"/>
      <c r="G38" s="97"/>
      <c r="H38" s="97"/>
    </row>
    <row r="39" spans="1:8">
      <c r="A39" s="81"/>
      <c r="B39" s="82"/>
    </row>
    <row r="40" spans="1:8">
      <c r="A40" s="81"/>
      <c r="B40" s="82"/>
    </row>
    <row r="41" spans="1:8">
      <c r="A41" s="228" t="s">
        <v>56</v>
      </c>
      <c r="B41" s="228"/>
      <c r="C41" s="228"/>
      <c r="D41" s="228"/>
      <c r="E41" s="228"/>
    </row>
    <row r="42" spans="1:8">
      <c r="A42" s="228"/>
      <c r="B42" s="228"/>
      <c r="C42" s="228"/>
      <c r="D42" s="228"/>
      <c r="E42" s="228"/>
    </row>
    <row r="43" spans="1:8" ht="27.75" customHeight="1">
      <c r="A43" s="228"/>
      <c r="B43" s="228"/>
      <c r="C43" s="228"/>
      <c r="D43" s="228"/>
      <c r="E43" s="228"/>
    </row>
    <row r="44" spans="1:8">
      <c r="A44" s="81"/>
      <c r="B44" s="82"/>
    </row>
  </sheetData>
  <mergeCells count="5">
    <mergeCell ref="A41:E43"/>
    <mergeCell ref="E1:H1"/>
    <mergeCell ref="A3:H3"/>
    <mergeCell ref="A4:H4"/>
    <mergeCell ref="F6:I6"/>
  </mergeCells>
  <phoneticPr fontId="36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17"/>
  <sheetViews>
    <sheetView view="pageBreakPreview" zoomScaleNormal="100"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220" t="s">
        <v>714</v>
      </c>
      <c r="G1" s="220"/>
      <c r="H1" s="220"/>
    </row>
    <row r="3" spans="1:8" ht="24" customHeight="1">
      <c r="A3" s="215" t="s">
        <v>676</v>
      </c>
      <c r="B3" s="221"/>
      <c r="C3" s="221"/>
      <c r="D3" s="221"/>
      <c r="E3" s="221"/>
      <c r="F3" s="221"/>
      <c r="G3" s="221"/>
      <c r="H3" s="221"/>
    </row>
    <row r="4" spans="1:8" ht="23.25" customHeight="1">
      <c r="A4" s="226" t="s">
        <v>682</v>
      </c>
      <c r="B4" s="216"/>
      <c r="C4" s="216"/>
      <c r="D4" s="216"/>
      <c r="E4" s="216"/>
      <c r="F4" s="216"/>
      <c r="G4" s="216"/>
      <c r="H4" s="216"/>
    </row>
    <row r="5" spans="1:8" ht="18">
      <c r="A5" s="44"/>
    </row>
    <row r="7" spans="1:8" ht="30">
      <c r="A7" s="2" t="s">
        <v>83</v>
      </c>
      <c r="B7" s="3" t="s">
        <v>84</v>
      </c>
      <c r="C7" s="87" t="s">
        <v>1</v>
      </c>
      <c r="D7" s="110" t="s">
        <v>672</v>
      </c>
      <c r="E7" s="87" t="s">
        <v>2</v>
      </c>
      <c r="F7" s="87" t="s">
        <v>2</v>
      </c>
      <c r="G7" s="87" t="s">
        <v>2</v>
      </c>
      <c r="H7" s="8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118"/>
      <c r="D11" s="118"/>
      <c r="E11" s="118"/>
      <c r="F11" s="118"/>
      <c r="G11" s="118"/>
      <c r="H11" s="118"/>
    </row>
    <row r="12" spans="1:8" s="92" customFormat="1">
      <c r="A12" s="15" t="s">
        <v>638</v>
      </c>
      <c r="B12" s="8" t="s">
        <v>663</v>
      </c>
      <c r="C12" s="137">
        <v>8147712</v>
      </c>
      <c r="D12" s="132"/>
      <c r="E12" s="132"/>
      <c r="F12" s="132"/>
      <c r="G12" s="132"/>
      <c r="H12" s="132">
        <f>SUM(C12:G12)</f>
        <v>8147712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2" customFormat="1">
      <c r="A17" s="15" t="s">
        <v>661</v>
      </c>
      <c r="B17" s="8" t="s">
        <v>663</v>
      </c>
      <c r="C17" s="97"/>
      <c r="D17" s="97"/>
      <c r="E17" s="97"/>
      <c r="F17" s="97"/>
      <c r="G17" s="97"/>
      <c r="H17" s="97"/>
    </row>
  </sheetData>
  <mergeCells count="3">
    <mergeCell ref="A3:H3"/>
    <mergeCell ref="A4:H4"/>
    <mergeCell ref="F1:H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="85" zoomScaleNormal="100"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0"/>
      <c r="B1" s="80"/>
      <c r="C1" s="80"/>
      <c r="D1" s="80"/>
      <c r="E1" s="80"/>
    </row>
    <row r="2" spans="1:5">
      <c r="A2" s="100"/>
      <c r="B2" s="80"/>
      <c r="C2" s="231" t="s">
        <v>715</v>
      </c>
      <c r="D2" s="231"/>
      <c r="E2" s="231"/>
    </row>
    <row r="3" spans="1:5">
      <c r="A3" s="100"/>
      <c r="B3" s="80"/>
      <c r="C3" s="80"/>
      <c r="D3" s="80"/>
      <c r="E3" s="80"/>
    </row>
    <row r="4" spans="1:5" ht="27" customHeight="1">
      <c r="A4" s="215" t="s">
        <v>676</v>
      </c>
      <c r="B4" s="221"/>
      <c r="C4" s="221"/>
      <c r="D4" s="221"/>
      <c r="E4" s="221"/>
    </row>
    <row r="5" spans="1:5" ht="22.5" customHeight="1">
      <c r="A5" s="226" t="s">
        <v>683</v>
      </c>
      <c r="B5" s="216"/>
      <c r="C5" s="216"/>
      <c r="D5" s="216"/>
      <c r="E5" s="216"/>
    </row>
    <row r="6" spans="1:5" ht="18">
      <c r="A6" s="67"/>
    </row>
    <row r="7" spans="1:5">
      <c r="A7" s="4" t="s">
        <v>1</v>
      </c>
    </row>
    <row r="8" spans="1:5" ht="31.5" customHeight="1">
      <c r="A8" s="68" t="s">
        <v>83</v>
      </c>
      <c r="B8" s="69" t="s">
        <v>84</v>
      </c>
      <c r="C8" s="60" t="s">
        <v>21</v>
      </c>
      <c r="D8" s="60" t="s">
        <v>22</v>
      </c>
      <c r="E8" s="60" t="s">
        <v>23</v>
      </c>
    </row>
    <row r="9" spans="1:5" ht="15" customHeight="1">
      <c r="A9" s="70"/>
      <c r="B9" s="39"/>
      <c r="C9" s="39"/>
      <c r="D9" s="39"/>
      <c r="E9" s="39"/>
    </row>
    <row r="10" spans="1:5" ht="15" customHeight="1">
      <c r="A10" s="70"/>
      <c r="B10" s="39"/>
      <c r="C10" s="39"/>
      <c r="D10" s="39"/>
      <c r="E10" s="39"/>
    </row>
    <row r="11" spans="1:5" ht="15" customHeight="1">
      <c r="A11" s="70"/>
      <c r="B11" s="39"/>
      <c r="C11" s="39"/>
      <c r="D11" s="39"/>
      <c r="E11" s="39"/>
    </row>
    <row r="12" spans="1:5" ht="15" customHeight="1">
      <c r="A12" s="39"/>
      <c r="B12" s="39"/>
      <c r="C12" s="39"/>
      <c r="D12" s="39"/>
      <c r="E12" s="39"/>
    </row>
    <row r="13" spans="1:5" s="92" customFormat="1" ht="29.25" customHeight="1">
      <c r="A13" s="88" t="s">
        <v>14</v>
      </c>
      <c r="B13" s="46" t="s">
        <v>320</v>
      </c>
      <c r="C13" s="95">
        <f>SUM(C9:C12)</f>
        <v>0</v>
      </c>
      <c r="D13" s="95">
        <f>SUM(D9:D12)</f>
        <v>0</v>
      </c>
      <c r="E13" s="95">
        <f>SUM(E9:E12)</f>
        <v>0</v>
      </c>
    </row>
    <row r="14" spans="1:5" ht="29.25" customHeight="1">
      <c r="A14" s="71"/>
      <c r="B14" s="39"/>
      <c r="C14" s="39"/>
      <c r="D14" s="39"/>
      <c r="E14" s="39"/>
    </row>
    <row r="15" spans="1:5" ht="15" customHeight="1">
      <c r="A15" s="71"/>
      <c r="B15" s="39"/>
      <c r="C15" s="39"/>
      <c r="D15" s="39"/>
      <c r="E15" s="39"/>
    </row>
    <row r="16" spans="1:5" ht="15" customHeight="1">
      <c r="A16" s="72"/>
      <c r="B16" s="39"/>
      <c r="C16" s="39"/>
      <c r="D16" s="39"/>
      <c r="E16" s="39"/>
    </row>
    <row r="17" spans="1:5" ht="15" customHeight="1">
      <c r="A17" s="72"/>
      <c r="B17" s="39"/>
      <c r="C17" s="39"/>
      <c r="D17" s="39"/>
      <c r="E17" s="39"/>
    </row>
    <row r="18" spans="1:5" s="92" customFormat="1" ht="30.75" customHeight="1">
      <c r="A18" s="88" t="s">
        <v>15</v>
      </c>
      <c r="B18" s="36" t="s">
        <v>344</v>
      </c>
      <c r="C18" s="95"/>
      <c r="D18" s="95"/>
      <c r="E18" s="95"/>
    </row>
    <row r="19" spans="1:5" ht="15" customHeight="1">
      <c r="A19" s="65" t="s">
        <v>538</v>
      </c>
      <c r="B19" s="65" t="s">
        <v>296</v>
      </c>
      <c r="C19" s="39"/>
      <c r="D19" s="39"/>
      <c r="E19" s="39"/>
    </row>
    <row r="20" spans="1:5" ht="15" customHeight="1">
      <c r="A20" s="65" t="s">
        <v>539</v>
      </c>
      <c r="B20" s="65" t="s">
        <v>296</v>
      </c>
      <c r="C20" s="39"/>
      <c r="D20" s="39"/>
      <c r="E20" s="39"/>
    </row>
    <row r="21" spans="1:5" ht="15" customHeight="1">
      <c r="A21" s="65" t="s">
        <v>540</v>
      </c>
      <c r="B21" s="65" t="s">
        <v>296</v>
      </c>
      <c r="C21" s="39"/>
      <c r="D21" s="39"/>
      <c r="E21" s="39"/>
    </row>
    <row r="22" spans="1:5" ht="15" customHeight="1">
      <c r="A22" s="65" t="s">
        <v>541</v>
      </c>
      <c r="B22" s="65" t="s">
        <v>296</v>
      </c>
      <c r="C22" s="39"/>
      <c r="D22" s="39"/>
      <c r="E22" s="39"/>
    </row>
    <row r="23" spans="1:5" ht="15" customHeight="1">
      <c r="A23" s="65" t="s">
        <v>492</v>
      </c>
      <c r="B23" s="73" t="s">
        <v>303</v>
      </c>
      <c r="C23" s="39"/>
      <c r="D23" s="39"/>
      <c r="E23" s="39"/>
    </row>
    <row r="24" spans="1:5" ht="15" customHeight="1">
      <c r="A24" s="65" t="s">
        <v>490</v>
      </c>
      <c r="B24" s="73" t="s">
        <v>297</v>
      </c>
      <c r="C24" s="39"/>
      <c r="D24" s="39"/>
      <c r="E24" s="39"/>
    </row>
    <row r="25" spans="1:5" ht="15" customHeight="1">
      <c r="A25" s="72"/>
      <c r="B25" s="39"/>
      <c r="C25" s="39"/>
      <c r="D25" s="39"/>
      <c r="E25" s="39"/>
    </row>
    <row r="26" spans="1:5" s="92" customFormat="1" ht="27.75" customHeight="1">
      <c r="A26" s="88" t="s">
        <v>16</v>
      </c>
      <c r="B26" s="95" t="s">
        <v>19</v>
      </c>
      <c r="C26" s="95">
        <f>SUM(C18:C24)</f>
        <v>0</v>
      </c>
      <c r="D26" s="95">
        <f>SUM(D18:D24)</f>
        <v>0</v>
      </c>
      <c r="E26" s="95">
        <f>SUM(E18:E24)</f>
        <v>0</v>
      </c>
    </row>
    <row r="27" spans="1:5" ht="15" customHeight="1">
      <c r="A27" s="71"/>
      <c r="B27" s="39" t="s">
        <v>316</v>
      </c>
      <c r="C27" s="39"/>
      <c r="D27" s="39"/>
      <c r="E27" s="39"/>
    </row>
    <row r="28" spans="1:5" ht="15" customHeight="1">
      <c r="A28" s="71"/>
      <c r="B28" s="39" t="s">
        <v>336</v>
      </c>
      <c r="C28" s="39"/>
      <c r="D28" s="39"/>
      <c r="E28" s="39"/>
    </row>
    <row r="29" spans="1:5" ht="15" customHeight="1">
      <c r="A29" s="72"/>
      <c r="B29" s="39"/>
      <c r="C29" s="39"/>
      <c r="D29" s="39"/>
      <c r="E29" s="39"/>
    </row>
    <row r="30" spans="1:5" ht="15" customHeight="1">
      <c r="A30" s="72"/>
      <c r="B30" s="39"/>
      <c r="C30" s="39"/>
      <c r="D30" s="39"/>
      <c r="E30" s="39"/>
    </row>
    <row r="31" spans="1:5" s="92" customFormat="1" ht="31.5" customHeight="1">
      <c r="A31" s="88" t="s">
        <v>17</v>
      </c>
      <c r="B31" s="95" t="s">
        <v>20</v>
      </c>
      <c r="C31" s="95">
        <f>SUM(C27:C28)</f>
        <v>0</v>
      </c>
      <c r="D31" s="95">
        <f>SUM(D27:D28)</f>
        <v>0</v>
      </c>
      <c r="E31" s="95">
        <f>SUM(E27:E28)</f>
        <v>0</v>
      </c>
    </row>
    <row r="32" spans="1:5" ht="15" customHeight="1">
      <c r="A32" s="71"/>
      <c r="B32" s="39"/>
      <c r="C32" s="39"/>
      <c r="D32" s="39"/>
      <c r="E32" s="39"/>
    </row>
    <row r="33" spans="1:5" ht="15" customHeight="1">
      <c r="A33" s="71"/>
      <c r="B33" s="39"/>
      <c r="C33" s="39"/>
      <c r="D33" s="39"/>
      <c r="E33" s="39"/>
    </row>
    <row r="34" spans="1:5" ht="15" customHeight="1">
      <c r="A34" s="72"/>
      <c r="B34" s="39"/>
      <c r="C34" s="39"/>
      <c r="D34" s="39"/>
      <c r="E34" s="39"/>
    </row>
    <row r="35" spans="1:5" ht="15" customHeight="1">
      <c r="A35" s="72"/>
      <c r="B35" s="39"/>
      <c r="C35" s="39"/>
      <c r="D35" s="39"/>
      <c r="E35" s="39"/>
    </row>
    <row r="36" spans="1:5" s="92" customFormat="1" ht="15" customHeight="1">
      <c r="A36" s="88" t="s">
        <v>18</v>
      </c>
      <c r="B36" s="95"/>
      <c r="C36" s="95"/>
      <c r="D36" s="95"/>
      <c r="E36" s="95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7"/>
  <sheetViews>
    <sheetView view="pageBreakPreview" zoomScale="85" zoomScaleNormal="100"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  <col min="4" max="4" width="17.140625" bestFit="1" customWidth="1"/>
  </cols>
  <sheetData>
    <row r="1" spans="1:4">
      <c r="A1" s="213" t="s">
        <v>716</v>
      </c>
      <c r="B1" s="213"/>
      <c r="C1" s="213"/>
    </row>
    <row r="3" spans="1:4" ht="27" customHeight="1">
      <c r="A3" s="215" t="s">
        <v>676</v>
      </c>
      <c r="B3" s="216"/>
      <c r="C3" s="216"/>
    </row>
    <row r="4" spans="1:4" ht="27" customHeight="1">
      <c r="A4" s="226" t="s">
        <v>684</v>
      </c>
      <c r="B4" s="216"/>
      <c r="C4" s="216"/>
    </row>
    <row r="5" spans="1:4" ht="19.5" customHeight="1">
      <c r="A5" s="58"/>
      <c r="B5" s="59"/>
      <c r="C5" s="59"/>
    </row>
    <row r="6" spans="1:4">
      <c r="A6" s="4" t="s">
        <v>1</v>
      </c>
    </row>
    <row r="7" spans="1:4" ht="25.5">
      <c r="A7" s="40" t="s">
        <v>639</v>
      </c>
      <c r="B7" s="3" t="s">
        <v>84</v>
      </c>
      <c r="C7" s="74" t="s">
        <v>26</v>
      </c>
      <c r="D7" s="142" t="s">
        <v>695</v>
      </c>
    </row>
    <row r="8" spans="1:4">
      <c r="A8" s="13" t="s">
        <v>590</v>
      </c>
      <c r="B8" s="6" t="s">
        <v>174</v>
      </c>
      <c r="C8" s="26"/>
      <c r="D8" s="26"/>
    </row>
    <row r="9" spans="1:4">
      <c r="A9" s="13" t="s">
        <v>591</v>
      </c>
      <c r="B9" s="6" t="s">
        <v>174</v>
      </c>
      <c r="C9" s="26"/>
      <c r="D9" s="26"/>
    </row>
    <row r="10" spans="1:4">
      <c r="A10" s="13" t="s">
        <v>592</v>
      </c>
      <c r="B10" s="6" t="s">
        <v>174</v>
      </c>
      <c r="C10" s="26"/>
      <c r="D10" s="26"/>
    </row>
    <row r="11" spans="1:4">
      <c r="A11" s="13" t="s">
        <v>593</v>
      </c>
      <c r="B11" s="6" t="s">
        <v>174</v>
      </c>
      <c r="C11" s="26"/>
      <c r="D11" s="26"/>
    </row>
    <row r="12" spans="1:4">
      <c r="A12" s="13" t="s">
        <v>594</v>
      </c>
      <c r="B12" s="6" t="s">
        <v>174</v>
      </c>
      <c r="C12" s="26"/>
      <c r="D12" s="26"/>
    </row>
    <row r="13" spans="1:4">
      <c r="A13" s="13" t="s">
        <v>595</v>
      </c>
      <c r="B13" s="6" t="s">
        <v>174</v>
      </c>
      <c r="C13" s="26"/>
      <c r="D13" s="26"/>
    </row>
    <row r="14" spans="1:4">
      <c r="A14" s="13" t="s">
        <v>596</v>
      </c>
      <c r="B14" s="6" t="s">
        <v>174</v>
      </c>
      <c r="C14" s="26"/>
      <c r="D14" s="26"/>
    </row>
    <row r="15" spans="1:4">
      <c r="A15" s="13" t="s">
        <v>597</v>
      </c>
      <c r="B15" s="6" t="s">
        <v>174</v>
      </c>
      <c r="C15" s="26"/>
      <c r="D15" s="26"/>
    </row>
    <row r="16" spans="1:4">
      <c r="A16" s="13" t="s">
        <v>598</v>
      </c>
      <c r="B16" s="6" t="s">
        <v>174</v>
      </c>
      <c r="C16" s="26"/>
      <c r="D16" s="26"/>
    </row>
    <row r="17" spans="1:4">
      <c r="A17" s="13" t="s">
        <v>599</v>
      </c>
      <c r="B17" s="6" t="s">
        <v>174</v>
      </c>
      <c r="C17" s="26"/>
      <c r="D17" s="26"/>
    </row>
    <row r="18" spans="1:4" s="92" customFormat="1" ht="25.5">
      <c r="A18" s="11" t="s">
        <v>421</v>
      </c>
      <c r="B18" s="8" t="s">
        <v>174</v>
      </c>
      <c r="C18" s="97"/>
      <c r="D18" s="97"/>
    </row>
    <row r="19" spans="1:4">
      <c r="A19" s="13" t="s">
        <v>590</v>
      </c>
      <c r="B19" s="6" t="s">
        <v>175</v>
      </c>
      <c r="C19" s="26"/>
      <c r="D19" s="26"/>
    </row>
    <row r="20" spans="1:4">
      <c r="A20" s="13" t="s">
        <v>591</v>
      </c>
      <c r="B20" s="6" t="s">
        <v>175</v>
      </c>
      <c r="C20" s="26"/>
      <c r="D20" s="26"/>
    </row>
    <row r="21" spans="1:4">
      <c r="A21" s="13" t="s">
        <v>592</v>
      </c>
      <c r="B21" s="6" t="s">
        <v>175</v>
      </c>
      <c r="C21" s="26"/>
      <c r="D21" s="26"/>
    </row>
    <row r="22" spans="1:4">
      <c r="A22" s="13" t="s">
        <v>593</v>
      </c>
      <c r="B22" s="6" t="s">
        <v>175</v>
      </c>
      <c r="C22" s="26"/>
      <c r="D22" s="26"/>
    </row>
    <row r="23" spans="1:4">
      <c r="A23" s="13" t="s">
        <v>594</v>
      </c>
      <c r="B23" s="6" t="s">
        <v>175</v>
      </c>
      <c r="C23" s="26"/>
      <c r="D23" s="26"/>
    </row>
    <row r="24" spans="1:4">
      <c r="A24" s="13" t="s">
        <v>595</v>
      </c>
      <c r="B24" s="6" t="s">
        <v>175</v>
      </c>
      <c r="C24" s="26"/>
      <c r="D24" s="26"/>
    </row>
    <row r="25" spans="1:4">
      <c r="A25" s="13" t="s">
        <v>596</v>
      </c>
      <c r="B25" s="6" t="s">
        <v>175</v>
      </c>
      <c r="C25" s="26"/>
      <c r="D25" s="26"/>
    </row>
    <row r="26" spans="1:4">
      <c r="A26" s="13" t="s">
        <v>597</v>
      </c>
      <c r="B26" s="6" t="s">
        <v>175</v>
      </c>
      <c r="C26" s="26"/>
      <c r="D26" s="26"/>
    </row>
    <row r="27" spans="1:4">
      <c r="A27" s="13" t="s">
        <v>598</v>
      </c>
      <c r="B27" s="6" t="s">
        <v>175</v>
      </c>
      <c r="C27" s="26"/>
      <c r="D27" s="26"/>
    </row>
    <row r="28" spans="1:4">
      <c r="A28" s="13" t="s">
        <v>599</v>
      </c>
      <c r="B28" s="6" t="s">
        <v>175</v>
      </c>
      <c r="C28" s="26"/>
      <c r="D28" s="26"/>
    </row>
    <row r="29" spans="1:4" s="92" customFormat="1" ht="25.5">
      <c r="A29" s="11" t="s">
        <v>422</v>
      </c>
      <c r="B29" s="8" t="s">
        <v>175</v>
      </c>
      <c r="C29" s="97"/>
      <c r="D29" s="97"/>
    </row>
    <row r="30" spans="1:4">
      <c r="A30" s="13" t="s">
        <v>590</v>
      </c>
      <c r="B30" s="6" t="s">
        <v>176</v>
      </c>
      <c r="C30" s="26"/>
      <c r="D30" s="26"/>
    </row>
    <row r="31" spans="1:4">
      <c r="A31" s="13" t="s">
        <v>591</v>
      </c>
      <c r="B31" s="6" t="s">
        <v>176</v>
      </c>
      <c r="C31" s="26"/>
      <c r="D31" s="26"/>
    </row>
    <row r="32" spans="1:4">
      <c r="A32" s="13" t="s">
        <v>592</v>
      </c>
      <c r="B32" s="6" t="s">
        <v>176</v>
      </c>
      <c r="C32" s="26"/>
      <c r="D32" s="26"/>
    </row>
    <row r="33" spans="1:4">
      <c r="A33" s="13" t="s">
        <v>593</v>
      </c>
      <c r="B33" s="6" t="s">
        <v>176</v>
      </c>
      <c r="C33" s="26"/>
      <c r="D33" s="26"/>
    </row>
    <row r="34" spans="1:4">
      <c r="A34" s="13" t="s">
        <v>594</v>
      </c>
      <c r="B34" s="6" t="s">
        <v>176</v>
      </c>
      <c r="C34" s="26"/>
      <c r="D34" s="26"/>
    </row>
    <row r="35" spans="1:4">
      <c r="A35" s="13" t="s">
        <v>595</v>
      </c>
      <c r="B35" s="6" t="s">
        <v>176</v>
      </c>
      <c r="C35" s="26"/>
      <c r="D35" s="26"/>
    </row>
    <row r="36" spans="1:4">
      <c r="A36" s="13" t="s">
        <v>596</v>
      </c>
      <c r="B36" s="6" t="s">
        <v>176</v>
      </c>
      <c r="C36" s="26"/>
      <c r="D36" s="26"/>
    </row>
    <row r="37" spans="1:4">
      <c r="A37" s="13" t="s">
        <v>597</v>
      </c>
      <c r="B37" s="6" t="s">
        <v>176</v>
      </c>
      <c r="C37" s="26">
        <v>1888000</v>
      </c>
      <c r="D37" s="26">
        <v>1888000</v>
      </c>
    </row>
    <row r="38" spans="1:4">
      <c r="A38" s="13" t="s">
        <v>598</v>
      </c>
      <c r="B38" s="6" t="s">
        <v>176</v>
      </c>
      <c r="C38" s="26"/>
      <c r="D38" s="26"/>
    </row>
    <row r="39" spans="1:4">
      <c r="A39" s="13" t="s">
        <v>599</v>
      </c>
      <c r="B39" s="6" t="s">
        <v>176</v>
      </c>
      <c r="C39" s="26"/>
      <c r="D39" s="26"/>
    </row>
    <row r="40" spans="1:4" s="92" customFormat="1">
      <c r="A40" s="11" t="s">
        <v>423</v>
      </c>
      <c r="B40" s="8" t="s">
        <v>176</v>
      </c>
      <c r="C40" s="97">
        <f>SUM(C30:C39)</f>
        <v>1888000</v>
      </c>
      <c r="D40" s="97">
        <f>SUM(D30:D39)</f>
        <v>1888000</v>
      </c>
    </row>
    <row r="41" spans="1:4">
      <c r="A41" s="13" t="s">
        <v>600</v>
      </c>
      <c r="B41" s="5" t="s">
        <v>178</v>
      </c>
      <c r="C41" s="26"/>
      <c r="D41" s="26"/>
    </row>
    <row r="42" spans="1:4">
      <c r="A42" s="13" t="s">
        <v>601</v>
      </c>
      <c r="B42" s="5" t="s">
        <v>178</v>
      </c>
      <c r="C42" s="26"/>
      <c r="D42" s="26"/>
    </row>
    <row r="43" spans="1:4">
      <c r="A43" s="13" t="s">
        <v>602</v>
      </c>
      <c r="B43" s="5" t="s">
        <v>178</v>
      </c>
      <c r="C43" s="26"/>
      <c r="D43" s="26"/>
    </row>
    <row r="44" spans="1:4">
      <c r="A44" s="5" t="s">
        <v>603</v>
      </c>
      <c r="B44" s="5" t="s">
        <v>178</v>
      </c>
      <c r="C44" s="26"/>
      <c r="D44" s="26"/>
    </row>
    <row r="45" spans="1:4">
      <c r="A45" s="5" t="s">
        <v>604</v>
      </c>
      <c r="B45" s="5" t="s">
        <v>178</v>
      </c>
      <c r="C45" s="26"/>
      <c r="D45" s="26"/>
    </row>
    <row r="46" spans="1:4">
      <c r="A46" s="5" t="s">
        <v>605</v>
      </c>
      <c r="B46" s="5" t="s">
        <v>178</v>
      </c>
      <c r="C46" s="26"/>
      <c r="D46" s="26"/>
    </row>
    <row r="47" spans="1:4">
      <c r="A47" s="13" t="s">
        <v>606</v>
      </c>
      <c r="B47" s="5" t="s">
        <v>178</v>
      </c>
      <c r="C47" s="26"/>
      <c r="D47" s="26"/>
    </row>
    <row r="48" spans="1:4">
      <c r="A48" s="13" t="s">
        <v>607</v>
      </c>
      <c r="B48" s="5" t="s">
        <v>178</v>
      </c>
      <c r="C48" s="26"/>
      <c r="D48" s="26"/>
    </row>
    <row r="49" spans="1:4">
      <c r="A49" s="13" t="s">
        <v>608</v>
      </c>
      <c r="B49" s="5" t="s">
        <v>178</v>
      </c>
      <c r="C49" s="26"/>
      <c r="D49" s="26"/>
    </row>
    <row r="50" spans="1:4">
      <c r="A50" s="13" t="s">
        <v>609</v>
      </c>
      <c r="B50" s="5" t="s">
        <v>178</v>
      </c>
      <c r="C50" s="26"/>
      <c r="D50" s="26"/>
    </row>
    <row r="51" spans="1:4" s="92" customFormat="1" ht="25.5">
      <c r="A51" s="11" t="s">
        <v>424</v>
      </c>
      <c r="B51" s="8" t="s">
        <v>178</v>
      </c>
      <c r="C51" s="97"/>
      <c r="D51" s="97"/>
    </row>
    <row r="52" spans="1:4">
      <c r="A52" s="13" t="s">
        <v>600</v>
      </c>
      <c r="B52" s="5" t="s">
        <v>184</v>
      </c>
      <c r="C52" s="26"/>
      <c r="D52" s="26"/>
    </row>
    <row r="53" spans="1:4">
      <c r="A53" s="13" t="s">
        <v>601</v>
      </c>
      <c r="B53" s="5" t="s">
        <v>184</v>
      </c>
      <c r="C53" s="26"/>
      <c r="D53" s="26"/>
    </row>
    <row r="54" spans="1:4">
      <c r="A54" s="13" t="s">
        <v>602</v>
      </c>
      <c r="B54" s="5" t="s">
        <v>184</v>
      </c>
      <c r="C54" s="26"/>
      <c r="D54" s="144">
        <v>1240000</v>
      </c>
    </row>
    <row r="55" spans="1:4">
      <c r="A55" s="5" t="s">
        <v>603</v>
      </c>
      <c r="B55" s="5" t="s">
        <v>184</v>
      </c>
      <c r="C55" s="26"/>
      <c r="D55" s="26"/>
    </row>
    <row r="56" spans="1:4">
      <c r="A56" s="5" t="s">
        <v>604</v>
      </c>
      <c r="B56" s="5" t="s">
        <v>184</v>
      </c>
      <c r="C56" s="26"/>
      <c r="D56" s="26"/>
    </row>
    <row r="57" spans="1:4">
      <c r="A57" s="5" t="s">
        <v>605</v>
      </c>
      <c r="B57" s="5" t="s">
        <v>184</v>
      </c>
      <c r="C57" s="26"/>
      <c r="D57" s="26"/>
    </row>
    <row r="58" spans="1:4">
      <c r="A58" s="13" t="s">
        <v>606</v>
      </c>
      <c r="B58" s="5" t="s">
        <v>184</v>
      </c>
      <c r="C58" s="26"/>
      <c r="D58" s="26"/>
    </row>
    <row r="59" spans="1:4">
      <c r="A59" s="13" t="s">
        <v>610</v>
      </c>
      <c r="B59" s="5" t="s">
        <v>184</v>
      </c>
      <c r="C59" s="26"/>
      <c r="D59" s="26"/>
    </row>
    <row r="60" spans="1:4">
      <c r="A60" s="13" t="s">
        <v>608</v>
      </c>
      <c r="B60" s="5" t="s">
        <v>184</v>
      </c>
      <c r="C60" s="26"/>
      <c r="D60" s="26"/>
    </row>
    <row r="61" spans="1:4">
      <c r="A61" s="13" t="s">
        <v>609</v>
      </c>
      <c r="B61" s="5" t="s">
        <v>184</v>
      </c>
      <c r="C61" s="26"/>
      <c r="D61" s="26"/>
    </row>
    <row r="62" spans="1:4" s="92" customFormat="1">
      <c r="A62" s="15" t="s">
        <v>425</v>
      </c>
      <c r="B62" s="8" t="s">
        <v>184</v>
      </c>
      <c r="C62" s="97">
        <f>SUM(C52:C61)</f>
        <v>0</v>
      </c>
      <c r="D62" s="97">
        <f>SUM(D52:D61)</f>
        <v>1240000</v>
      </c>
    </row>
    <row r="63" spans="1:4">
      <c r="A63" s="13" t="s">
        <v>590</v>
      </c>
      <c r="B63" s="6" t="s">
        <v>211</v>
      </c>
      <c r="C63" s="26"/>
      <c r="D63" s="26"/>
    </row>
    <row r="64" spans="1:4">
      <c r="A64" s="13" t="s">
        <v>591</v>
      </c>
      <c r="B64" s="6" t="s">
        <v>211</v>
      </c>
      <c r="C64" s="26"/>
      <c r="D64" s="26"/>
    </row>
    <row r="65" spans="1:4">
      <c r="A65" s="13" t="s">
        <v>592</v>
      </c>
      <c r="B65" s="6" t="s">
        <v>211</v>
      </c>
      <c r="C65" s="26"/>
      <c r="D65" s="26"/>
    </row>
    <row r="66" spans="1:4">
      <c r="A66" s="13" t="s">
        <v>593</v>
      </c>
      <c r="B66" s="6" t="s">
        <v>211</v>
      </c>
      <c r="C66" s="26"/>
      <c r="D66" s="26"/>
    </row>
    <row r="67" spans="1:4">
      <c r="A67" s="13" t="s">
        <v>594</v>
      </c>
      <c r="B67" s="6" t="s">
        <v>211</v>
      </c>
      <c r="C67" s="26"/>
      <c r="D67" s="26"/>
    </row>
    <row r="68" spans="1:4">
      <c r="A68" s="13" t="s">
        <v>595</v>
      </c>
      <c r="B68" s="6" t="s">
        <v>211</v>
      </c>
      <c r="C68" s="26"/>
      <c r="D68" s="26"/>
    </row>
    <row r="69" spans="1:4">
      <c r="A69" s="13" t="s">
        <v>596</v>
      </c>
      <c r="B69" s="6" t="s">
        <v>211</v>
      </c>
      <c r="C69" s="26"/>
      <c r="D69" s="26"/>
    </row>
    <row r="70" spans="1:4">
      <c r="A70" s="13" t="s">
        <v>597</v>
      </c>
      <c r="B70" s="6" t="s">
        <v>211</v>
      </c>
      <c r="C70" s="26"/>
      <c r="D70" s="26"/>
    </row>
    <row r="71" spans="1:4">
      <c r="A71" s="13" t="s">
        <v>598</v>
      </c>
      <c r="B71" s="6" t="s">
        <v>211</v>
      </c>
      <c r="C71" s="26"/>
      <c r="D71" s="26"/>
    </row>
    <row r="72" spans="1:4">
      <c r="A72" s="13" t="s">
        <v>599</v>
      </c>
      <c r="B72" s="6" t="s">
        <v>211</v>
      </c>
      <c r="C72" s="26"/>
      <c r="D72" s="26"/>
    </row>
    <row r="73" spans="1:4" s="92" customFormat="1" ht="25.5">
      <c r="A73" s="11" t="s">
        <v>434</v>
      </c>
      <c r="B73" s="8" t="s">
        <v>211</v>
      </c>
      <c r="C73" s="97"/>
      <c r="D73" s="97"/>
    </row>
    <row r="74" spans="1:4">
      <c r="A74" s="13" t="s">
        <v>590</v>
      </c>
      <c r="B74" s="6" t="s">
        <v>212</v>
      </c>
      <c r="C74" s="26"/>
      <c r="D74" s="26"/>
    </row>
    <row r="75" spans="1:4">
      <c r="A75" s="13" t="s">
        <v>591</v>
      </c>
      <c r="B75" s="6" t="s">
        <v>212</v>
      </c>
      <c r="C75" s="26"/>
      <c r="D75" s="26"/>
    </row>
    <row r="76" spans="1:4">
      <c r="A76" s="13" t="s">
        <v>592</v>
      </c>
      <c r="B76" s="6" t="s">
        <v>212</v>
      </c>
      <c r="C76" s="26"/>
      <c r="D76" s="26"/>
    </row>
    <row r="77" spans="1:4">
      <c r="A77" s="13" t="s">
        <v>593</v>
      </c>
      <c r="B77" s="6" t="s">
        <v>212</v>
      </c>
      <c r="C77" s="26"/>
      <c r="D77" s="26"/>
    </row>
    <row r="78" spans="1:4">
      <c r="A78" s="13" t="s">
        <v>594</v>
      </c>
      <c r="B78" s="6" t="s">
        <v>212</v>
      </c>
      <c r="C78" s="26"/>
      <c r="D78" s="26"/>
    </row>
    <row r="79" spans="1:4">
      <c r="A79" s="13" t="s">
        <v>595</v>
      </c>
      <c r="B79" s="6" t="s">
        <v>212</v>
      </c>
      <c r="C79" s="26"/>
      <c r="D79" s="26"/>
    </row>
    <row r="80" spans="1:4">
      <c r="A80" s="13" t="s">
        <v>596</v>
      </c>
      <c r="B80" s="6" t="s">
        <v>212</v>
      </c>
      <c r="C80" s="26"/>
      <c r="D80" s="26"/>
    </row>
    <row r="81" spans="1:4">
      <c r="A81" s="13" t="s">
        <v>597</v>
      </c>
      <c r="B81" s="6" t="s">
        <v>212</v>
      </c>
      <c r="C81" s="26"/>
      <c r="D81" s="26"/>
    </row>
    <row r="82" spans="1:4">
      <c r="A82" s="13" t="s">
        <v>598</v>
      </c>
      <c r="B82" s="6" t="s">
        <v>212</v>
      </c>
      <c r="C82" s="26"/>
      <c r="D82" s="26"/>
    </row>
    <row r="83" spans="1:4">
      <c r="A83" s="13" t="s">
        <v>599</v>
      </c>
      <c r="B83" s="6" t="s">
        <v>212</v>
      </c>
      <c r="C83" s="26"/>
      <c r="D83" s="26"/>
    </row>
    <row r="84" spans="1:4" s="92" customFormat="1" ht="25.5">
      <c r="A84" s="11" t="s">
        <v>433</v>
      </c>
      <c r="B84" s="8" t="s">
        <v>212</v>
      </c>
      <c r="C84" s="97"/>
      <c r="D84" s="97"/>
    </row>
    <row r="85" spans="1:4">
      <c r="A85" s="13" t="s">
        <v>590</v>
      </c>
      <c r="B85" s="6" t="s">
        <v>213</v>
      </c>
      <c r="C85" s="26"/>
      <c r="D85" s="26"/>
    </row>
    <row r="86" spans="1:4">
      <c r="A86" s="13" t="s">
        <v>591</v>
      </c>
      <c r="B86" s="6" t="s">
        <v>213</v>
      </c>
      <c r="C86" s="26"/>
      <c r="D86" s="26"/>
    </row>
    <row r="87" spans="1:4">
      <c r="A87" s="13" t="s">
        <v>592</v>
      </c>
      <c r="B87" s="6" t="s">
        <v>213</v>
      </c>
      <c r="C87" s="26"/>
      <c r="D87" s="26"/>
    </row>
    <row r="88" spans="1:4">
      <c r="A88" s="13" t="s">
        <v>593</v>
      </c>
      <c r="B88" s="6" t="s">
        <v>213</v>
      </c>
      <c r="C88" s="26"/>
      <c r="D88" s="26"/>
    </row>
    <row r="89" spans="1:4">
      <c r="A89" s="13" t="s">
        <v>594</v>
      </c>
      <c r="B89" s="6" t="s">
        <v>213</v>
      </c>
      <c r="C89" s="26"/>
      <c r="D89" s="26"/>
    </row>
    <row r="90" spans="1:4">
      <c r="A90" s="13" t="s">
        <v>595</v>
      </c>
      <c r="B90" s="6" t="s">
        <v>213</v>
      </c>
      <c r="C90" s="26"/>
      <c r="D90" s="26"/>
    </row>
    <row r="91" spans="1:4">
      <c r="A91" s="13" t="s">
        <v>596</v>
      </c>
      <c r="B91" s="6" t="s">
        <v>213</v>
      </c>
      <c r="C91" s="26"/>
      <c r="D91" s="26"/>
    </row>
    <row r="92" spans="1:4">
      <c r="A92" s="13" t="s">
        <v>597</v>
      </c>
      <c r="B92" s="6" t="s">
        <v>213</v>
      </c>
      <c r="C92" s="26"/>
      <c r="D92" s="26"/>
    </row>
    <row r="93" spans="1:4">
      <c r="A93" s="13" t="s">
        <v>598</v>
      </c>
      <c r="B93" s="6" t="s">
        <v>213</v>
      </c>
      <c r="C93" s="26"/>
      <c r="D93" s="26"/>
    </row>
    <row r="94" spans="1:4">
      <c r="A94" s="13" t="s">
        <v>599</v>
      </c>
      <c r="B94" s="6" t="s">
        <v>213</v>
      </c>
      <c r="C94" s="26"/>
      <c r="D94" s="26"/>
    </row>
    <row r="95" spans="1:4" s="92" customFormat="1">
      <c r="A95" s="11" t="s">
        <v>432</v>
      </c>
      <c r="B95" s="8" t="s">
        <v>213</v>
      </c>
      <c r="C95" s="97"/>
      <c r="D95" s="97"/>
    </row>
    <row r="96" spans="1:4">
      <c r="A96" s="13" t="s">
        <v>600</v>
      </c>
      <c r="B96" s="5" t="s">
        <v>215</v>
      </c>
      <c r="C96" s="26"/>
      <c r="D96" s="26"/>
    </row>
    <row r="97" spans="1:4">
      <c r="A97" s="13" t="s">
        <v>601</v>
      </c>
      <c r="B97" s="6" t="s">
        <v>215</v>
      </c>
      <c r="C97" s="26"/>
      <c r="D97" s="26"/>
    </row>
    <row r="98" spans="1:4">
      <c r="A98" s="13" t="s">
        <v>602</v>
      </c>
      <c r="B98" s="5" t="s">
        <v>215</v>
      </c>
      <c r="C98" s="26"/>
      <c r="D98" s="26"/>
    </row>
    <row r="99" spans="1:4">
      <c r="A99" s="5" t="s">
        <v>603</v>
      </c>
      <c r="B99" s="6" t="s">
        <v>215</v>
      </c>
      <c r="C99" s="26"/>
      <c r="D99" s="26"/>
    </row>
    <row r="100" spans="1:4">
      <c r="A100" s="5" t="s">
        <v>604</v>
      </c>
      <c r="B100" s="5" t="s">
        <v>215</v>
      </c>
      <c r="C100" s="26"/>
      <c r="D100" s="26"/>
    </row>
    <row r="101" spans="1:4">
      <c r="A101" s="5" t="s">
        <v>605</v>
      </c>
      <c r="B101" s="6" t="s">
        <v>215</v>
      </c>
      <c r="C101" s="26"/>
      <c r="D101" s="26"/>
    </row>
    <row r="102" spans="1:4">
      <c r="A102" s="13" t="s">
        <v>606</v>
      </c>
      <c r="B102" s="5" t="s">
        <v>215</v>
      </c>
      <c r="C102" s="26"/>
      <c r="D102" s="26"/>
    </row>
    <row r="103" spans="1:4">
      <c r="A103" s="13" t="s">
        <v>610</v>
      </c>
      <c r="B103" s="6" t="s">
        <v>215</v>
      </c>
      <c r="C103" s="26"/>
      <c r="D103" s="26"/>
    </row>
    <row r="104" spans="1:4">
      <c r="A104" s="13" t="s">
        <v>608</v>
      </c>
      <c r="B104" s="5" t="s">
        <v>215</v>
      </c>
      <c r="C104" s="26"/>
      <c r="D104" s="26"/>
    </row>
    <row r="105" spans="1:4">
      <c r="A105" s="13" t="s">
        <v>609</v>
      </c>
      <c r="B105" s="6" t="s">
        <v>215</v>
      </c>
      <c r="C105" s="26"/>
      <c r="D105" s="26"/>
    </row>
    <row r="106" spans="1:4" s="92" customFormat="1" ht="25.5">
      <c r="A106" s="11" t="s">
        <v>431</v>
      </c>
      <c r="B106" s="8" t="s">
        <v>215</v>
      </c>
      <c r="C106" s="97"/>
      <c r="D106" s="97"/>
    </row>
    <row r="107" spans="1:4">
      <c r="A107" s="13" t="s">
        <v>600</v>
      </c>
      <c r="B107" s="5" t="s">
        <v>667</v>
      </c>
      <c r="C107" s="26"/>
      <c r="D107" s="26"/>
    </row>
    <row r="108" spans="1:4">
      <c r="A108" s="13" t="s">
        <v>601</v>
      </c>
      <c r="B108" s="5" t="s">
        <v>667</v>
      </c>
      <c r="C108" s="26"/>
      <c r="D108" s="26"/>
    </row>
    <row r="109" spans="1:4">
      <c r="A109" s="13" t="s">
        <v>602</v>
      </c>
      <c r="B109" s="5" t="s">
        <v>667</v>
      </c>
      <c r="C109" s="26"/>
      <c r="D109" s="26"/>
    </row>
    <row r="110" spans="1:4">
      <c r="A110" s="5" t="s">
        <v>603</v>
      </c>
      <c r="B110" s="5" t="s">
        <v>667</v>
      </c>
      <c r="C110" s="26"/>
      <c r="D110" s="26"/>
    </row>
    <row r="111" spans="1:4">
      <c r="A111" s="5" t="s">
        <v>604</v>
      </c>
      <c r="B111" s="5" t="s">
        <v>667</v>
      </c>
      <c r="C111" s="26"/>
      <c r="D111" s="26"/>
    </row>
    <row r="112" spans="1:4">
      <c r="A112" s="5" t="s">
        <v>605</v>
      </c>
      <c r="B112" s="5" t="s">
        <v>667</v>
      </c>
      <c r="C112" s="26"/>
      <c r="D112" s="26"/>
    </row>
    <row r="113" spans="1:4">
      <c r="A113" s="13" t="s">
        <v>606</v>
      </c>
      <c r="B113" s="5" t="s">
        <v>667</v>
      </c>
      <c r="C113" s="26"/>
      <c r="D113" s="26"/>
    </row>
    <row r="114" spans="1:4">
      <c r="A114" s="13" t="s">
        <v>610</v>
      </c>
      <c r="B114" s="5" t="s">
        <v>667</v>
      </c>
      <c r="C114" s="26"/>
      <c r="D114" s="26"/>
    </row>
    <row r="115" spans="1:4">
      <c r="A115" s="13" t="s">
        <v>608</v>
      </c>
      <c r="B115" s="5" t="s">
        <v>667</v>
      </c>
      <c r="C115" s="26"/>
      <c r="D115" s="26"/>
    </row>
    <row r="116" spans="1:4">
      <c r="A116" s="13" t="s">
        <v>609</v>
      </c>
      <c r="B116" s="5" t="s">
        <v>667</v>
      </c>
      <c r="C116" s="26"/>
      <c r="D116" s="26"/>
    </row>
    <row r="117" spans="1:4" s="92" customFormat="1">
      <c r="A117" s="15" t="s">
        <v>470</v>
      </c>
      <c r="B117" s="7" t="s">
        <v>667</v>
      </c>
      <c r="C117" s="97"/>
      <c r="D117" s="97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D117"/>
  <sheetViews>
    <sheetView view="pageBreakPreview" zoomScale="85" zoomScaleNormal="100" workbookViewId="0">
      <selection sqref="A1:C1"/>
    </sheetView>
  </sheetViews>
  <sheetFormatPr defaultRowHeight="15"/>
  <cols>
    <col min="1" max="1" width="82.5703125" customWidth="1"/>
    <col min="3" max="3" width="16.28515625" customWidth="1"/>
    <col min="4" max="4" width="17.140625" bestFit="1" customWidth="1"/>
  </cols>
  <sheetData>
    <row r="1" spans="1:4">
      <c r="A1" s="213" t="s">
        <v>717</v>
      </c>
      <c r="B1" s="213"/>
      <c r="C1" s="213"/>
    </row>
    <row r="3" spans="1:4" ht="27" customHeight="1">
      <c r="A3" s="215" t="s">
        <v>676</v>
      </c>
      <c r="B3" s="216"/>
      <c r="C3" s="216"/>
    </row>
    <row r="4" spans="1:4" ht="25.5" customHeight="1">
      <c r="A4" s="226" t="s">
        <v>685</v>
      </c>
      <c r="B4" s="216"/>
      <c r="C4" s="216"/>
    </row>
    <row r="5" spans="1:4" ht="15.75" customHeight="1">
      <c r="A5" s="58"/>
      <c r="B5" s="59"/>
      <c r="C5" s="59"/>
    </row>
    <row r="6" spans="1:4" ht="21" customHeight="1">
      <c r="A6" s="4" t="s">
        <v>1</v>
      </c>
    </row>
    <row r="7" spans="1:4" ht="25.5">
      <c r="A7" s="40" t="s">
        <v>639</v>
      </c>
      <c r="B7" s="3" t="s">
        <v>84</v>
      </c>
      <c r="C7" s="74" t="s">
        <v>26</v>
      </c>
      <c r="D7" s="142" t="s">
        <v>695</v>
      </c>
    </row>
    <row r="8" spans="1:4">
      <c r="A8" s="13" t="s">
        <v>611</v>
      </c>
      <c r="B8" s="6" t="s">
        <v>279</v>
      </c>
      <c r="C8" s="26"/>
      <c r="D8" s="26"/>
    </row>
    <row r="9" spans="1:4">
      <c r="A9" s="13" t="s">
        <v>620</v>
      </c>
      <c r="B9" s="6" t="s">
        <v>279</v>
      </c>
      <c r="C9" s="26"/>
      <c r="D9" s="26"/>
    </row>
    <row r="10" spans="1:4" ht="30">
      <c r="A10" s="13" t="s">
        <v>621</v>
      </c>
      <c r="B10" s="6" t="s">
        <v>279</v>
      </c>
      <c r="C10" s="26"/>
      <c r="D10" s="26"/>
    </row>
    <row r="11" spans="1:4">
      <c r="A11" s="13" t="s">
        <v>619</v>
      </c>
      <c r="B11" s="6" t="s">
        <v>279</v>
      </c>
      <c r="C11" s="26"/>
      <c r="D11" s="26"/>
    </row>
    <row r="12" spans="1:4">
      <c r="A12" s="13" t="s">
        <v>618</v>
      </c>
      <c r="B12" s="6" t="s">
        <v>279</v>
      </c>
      <c r="C12" s="26"/>
      <c r="D12" s="26"/>
    </row>
    <row r="13" spans="1:4">
      <c r="A13" s="13" t="s">
        <v>617</v>
      </c>
      <c r="B13" s="6" t="s">
        <v>279</v>
      </c>
      <c r="C13" s="26"/>
      <c r="D13" s="26"/>
    </row>
    <row r="14" spans="1:4">
      <c r="A14" s="13" t="s">
        <v>612</v>
      </c>
      <c r="B14" s="6" t="s">
        <v>279</v>
      </c>
      <c r="C14" s="26"/>
      <c r="D14" s="26"/>
    </row>
    <row r="15" spans="1:4">
      <c r="A15" s="13" t="s">
        <v>613</v>
      </c>
      <c r="B15" s="6" t="s">
        <v>279</v>
      </c>
      <c r="C15" s="26"/>
      <c r="D15" s="26"/>
    </row>
    <row r="16" spans="1:4">
      <c r="A16" s="13" t="s">
        <v>614</v>
      </c>
      <c r="B16" s="6" t="s">
        <v>279</v>
      </c>
      <c r="C16" s="26"/>
      <c r="D16" s="26"/>
    </row>
    <row r="17" spans="1:4">
      <c r="A17" s="13" t="s">
        <v>615</v>
      </c>
      <c r="B17" s="6" t="s">
        <v>279</v>
      </c>
      <c r="C17" s="26"/>
      <c r="D17" s="26"/>
    </row>
    <row r="18" spans="1:4" s="92" customFormat="1" ht="25.5">
      <c r="A18" s="7" t="s">
        <v>479</v>
      </c>
      <c r="B18" s="8" t="s">
        <v>279</v>
      </c>
      <c r="C18" s="97"/>
      <c r="D18" s="97"/>
    </row>
    <row r="19" spans="1:4">
      <c r="A19" s="13" t="s">
        <v>611</v>
      </c>
      <c r="B19" s="6" t="s">
        <v>280</v>
      </c>
      <c r="C19" s="26"/>
      <c r="D19" s="26"/>
    </row>
    <row r="20" spans="1:4">
      <c r="A20" s="13" t="s">
        <v>620</v>
      </c>
      <c r="B20" s="6" t="s">
        <v>280</v>
      </c>
      <c r="C20" s="26"/>
      <c r="D20" s="26"/>
    </row>
    <row r="21" spans="1:4" ht="30">
      <c r="A21" s="13" t="s">
        <v>621</v>
      </c>
      <c r="B21" s="6" t="s">
        <v>280</v>
      </c>
      <c r="C21" s="26"/>
      <c r="D21" s="26"/>
    </row>
    <row r="22" spans="1:4">
      <c r="A22" s="13" t="s">
        <v>619</v>
      </c>
      <c r="B22" s="6" t="s">
        <v>280</v>
      </c>
      <c r="C22" s="26"/>
      <c r="D22" s="26"/>
    </row>
    <row r="23" spans="1:4">
      <c r="A23" s="13" t="s">
        <v>618</v>
      </c>
      <c r="B23" s="6" t="s">
        <v>280</v>
      </c>
      <c r="C23" s="26"/>
      <c r="D23" s="26"/>
    </row>
    <row r="24" spans="1:4">
      <c r="A24" s="13" t="s">
        <v>617</v>
      </c>
      <c r="B24" s="6" t="s">
        <v>280</v>
      </c>
      <c r="C24" s="26"/>
      <c r="D24" s="26"/>
    </row>
    <row r="25" spans="1:4">
      <c r="A25" s="13" t="s">
        <v>612</v>
      </c>
      <c r="B25" s="6" t="s">
        <v>280</v>
      </c>
      <c r="C25" s="26"/>
      <c r="D25" s="26"/>
    </row>
    <row r="26" spans="1:4">
      <c r="A26" s="13" t="s">
        <v>613</v>
      </c>
      <c r="B26" s="6" t="s">
        <v>280</v>
      </c>
      <c r="C26" s="26"/>
      <c r="D26" s="26"/>
    </row>
    <row r="27" spans="1:4">
      <c r="A27" s="13" t="s">
        <v>614</v>
      </c>
      <c r="B27" s="6" t="s">
        <v>280</v>
      </c>
      <c r="C27" s="26"/>
      <c r="D27" s="26"/>
    </row>
    <row r="28" spans="1:4">
      <c r="A28" s="13" t="s">
        <v>615</v>
      </c>
      <c r="B28" s="6" t="s">
        <v>280</v>
      </c>
      <c r="C28" s="26"/>
      <c r="D28" s="26"/>
    </row>
    <row r="29" spans="1:4" s="92" customFormat="1" ht="25.5">
      <c r="A29" s="7" t="s">
        <v>536</v>
      </c>
      <c r="B29" s="8" t="s">
        <v>280</v>
      </c>
      <c r="C29" s="97"/>
      <c r="D29" s="97"/>
    </row>
    <row r="30" spans="1:4">
      <c r="A30" s="13" t="s">
        <v>611</v>
      </c>
      <c r="B30" s="6" t="s">
        <v>281</v>
      </c>
      <c r="C30" s="26">
        <v>0</v>
      </c>
      <c r="D30" s="26">
        <v>0</v>
      </c>
    </row>
    <row r="31" spans="1:4">
      <c r="A31" s="13" t="s">
        <v>620</v>
      </c>
      <c r="B31" s="6" t="s">
        <v>281</v>
      </c>
      <c r="C31" s="26"/>
      <c r="D31" s="26"/>
    </row>
    <row r="32" spans="1:4" ht="30">
      <c r="A32" s="13" t="s">
        <v>621</v>
      </c>
      <c r="B32" s="6" t="s">
        <v>281</v>
      </c>
      <c r="C32" s="143"/>
      <c r="D32" s="143"/>
    </row>
    <row r="33" spans="1:4">
      <c r="A33" s="13" t="s">
        <v>619</v>
      </c>
      <c r="B33" s="6" t="s">
        <v>281</v>
      </c>
      <c r="C33" s="26"/>
      <c r="D33" s="26"/>
    </row>
    <row r="34" spans="1:4">
      <c r="A34" s="13" t="s">
        <v>618</v>
      </c>
      <c r="B34" s="6" t="s">
        <v>281</v>
      </c>
      <c r="C34" s="26"/>
      <c r="D34" s="26"/>
    </row>
    <row r="35" spans="1:4">
      <c r="A35" s="13" t="s">
        <v>617</v>
      </c>
      <c r="B35" s="6" t="s">
        <v>281</v>
      </c>
      <c r="C35" s="26"/>
      <c r="D35" s="26"/>
    </row>
    <row r="36" spans="1:4">
      <c r="A36" s="13" t="s">
        <v>612</v>
      </c>
      <c r="B36" s="6" t="s">
        <v>281</v>
      </c>
      <c r="C36" s="117"/>
      <c r="D36" s="117"/>
    </row>
    <row r="37" spans="1:4">
      <c r="A37" s="13" t="s">
        <v>613</v>
      </c>
      <c r="B37" s="6" t="s">
        <v>281</v>
      </c>
      <c r="C37" s="117"/>
      <c r="D37" s="117"/>
    </row>
    <row r="38" spans="1:4">
      <c r="A38" s="13" t="s">
        <v>614</v>
      </c>
      <c r="B38" s="6" t="s">
        <v>281</v>
      </c>
      <c r="C38" s="117"/>
      <c r="D38" s="117"/>
    </row>
    <row r="39" spans="1:4">
      <c r="A39" s="13" t="s">
        <v>615</v>
      </c>
      <c r="B39" s="6" t="s">
        <v>281</v>
      </c>
      <c r="C39" s="117"/>
      <c r="D39" s="117"/>
    </row>
    <row r="40" spans="1:4" s="92" customFormat="1">
      <c r="A40" s="7" t="s">
        <v>535</v>
      </c>
      <c r="B40" s="8" t="s">
        <v>281</v>
      </c>
      <c r="C40" s="119">
        <v>0</v>
      </c>
      <c r="D40" s="119">
        <v>19255072</v>
      </c>
    </row>
    <row r="41" spans="1:4">
      <c r="A41" s="13" t="s">
        <v>611</v>
      </c>
      <c r="B41" s="6" t="s">
        <v>287</v>
      </c>
      <c r="C41" s="26"/>
      <c r="D41" s="26"/>
    </row>
    <row r="42" spans="1:4">
      <c r="A42" s="13" t="s">
        <v>620</v>
      </c>
      <c r="B42" s="6" t="s">
        <v>287</v>
      </c>
      <c r="C42" s="26"/>
      <c r="D42" s="26"/>
    </row>
    <row r="43" spans="1:4" ht="30">
      <c r="A43" s="13" t="s">
        <v>621</v>
      </c>
      <c r="B43" s="6" t="s">
        <v>287</v>
      </c>
      <c r="C43" s="26"/>
      <c r="D43" s="26"/>
    </row>
    <row r="44" spans="1:4">
      <c r="A44" s="13" t="s">
        <v>619</v>
      </c>
      <c r="B44" s="6" t="s">
        <v>287</v>
      </c>
      <c r="C44" s="26"/>
      <c r="D44" s="26"/>
    </row>
    <row r="45" spans="1:4">
      <c r="A45" s="13" t="s">
        <v>618</v>
      </c>
      <c r="B45" s="6" t="s">
        <v>287</v>
      </c>
      <c r="C45" s="26"/>
      <c r="D45" s="26"/>
    </row>
    <row r="46" spans="1:4">
      <c r="A46" s="13" t="s">
        <v>617</v>
      </c>
      <c r="B46" s="6" t="s">
        <v>287</v>
      </c>
      <c r="C46" s="26"/>
      <c r="D46" s="26"/>
    </row>
    <row r="47" spans="1:4">
      <c r="A47" s="13" t="s">
        <v>612</v>
      </c>
      <c r="B47" s="6" t="s">
        <v>287</v>
      </c>
      <c r="C47" s="26"/>
      <c r="D47" s="26"/>
    </row>
    <row r="48" spans="1:4">
      <c r="A48" s="13" t="s">
        <v>613</v>
      </c>
      <c r="B48" s="6" t="s">
        <v>287</v>
      </c>
      <c r="C48" s="26"/>
      <c r="D48" s="26"/>
    </row>
    <row r="49" spans="1:4">
      <c r="A49" s="13" t="s">
        <v>614</v>
      </c>
      <c r="B49" s="6" t="s">
        <v>287</v>
      </c>
      <c r="C49" s="26"/>
      <c r="D49" s="26"/>
    </row>
    <row r="50" spans="1:4">
      <c r="A50" s="13" t="s">
        <v>615</v>
      </c>
      <c r="B50" s="6" t="s">
        <v>287</v>
      </c>
      <c r="C50" s="26"/>
      <c r="D50" s="26"/>
    </row>
    <row r="51" spans="1:4" s="92" customFormat="1" ht="25.5">
      <c r="A51" s="7" t="s">
        <v>534</v>
      </c>
      <c r="B51" s="8" t="s">
        <v>287</v>
      </c>
      <c r="C51" s="97"/>
      <c r="D51" s="97"/>
    </row>
    <row r="52" spans="1:4">
      <c r="A52" s="13" t="s">
        <v>616</v>
      </c>
      <c r="B52" s="6" t="s">
        <v>288</v>
      </c>
      <c r="C52" s="26"/>
      <c r="D52" s="26"/>
    </row>
    <row r="53" spans="1:4">
      <c r="A53" s="13" t="s">
        <v>620</v>
      </c>
      <c r="B53" s="6" t="s">
        <v>288</v>
      </c>
      <c r="C53" s="26"/>
      <c r="D53" s="26"/>
    </row>
    <row r="54" spans="1:4" ht="30">
      <c r="A54" s="13" t="s">
        <v>621</v>
      </c>
      <c r="B54" s="6" t="s">
        <v>288</v>
      </c>
      <c r="C54" s="26"/>
      <c r="D54" s="26"/>
    </row>
    <row r="55" spans="1:4">
      <c r="A55" s="13" t="s">
        <v>619</v>
      </c>
      <c r="B55" s="6" t="s">
        <v>288</v>
      </c>
      <c r="C55" s="26"/>
      <c r="D55" s="26"/>
    </row>
    <row r="56" spans="1:4">
      <c r="A56" s="13" t="s">
        <v>618</v>
      </c>
      <c r="B56" s="6" t="s">
        <v>288</v>
      </c>
      <c r="C56" s="26"/>
      <c r="D56" s="26"/>
    </row>
    <row r="57" spans="1:4">
      <c r="A57" s="13" t="s">
        <v>617</v>
      </c>
      <c r="B57" s="6" t="s">
        <v>288</v>
      </c>
      <c r="C57" s="26"/>
      <c r="D57" s="26"/>
    </row>
    <row r="58" spans="1:4">
      <c r="A58" s="13" t="s">
        <v>612</v>
      </c>
      <c r="B58" s="6" t="s">
        <v>288</v>
      </c>
      <c r="C58" s="26"/>
      <c r="D58" s="26"/>
    </row>
    <row r="59" spans="1:4">
      <c r="A59" s="13" t="s">
        <v>613</v>
      </c>
      <c r="B59" s="6" t="s">
        <v>288</v>
      </c>
      <c r="C59" s="26"/>
      <c r="D59" s="26"/>
    </row>
    <row r="60" spans="1:4">
      <c r="A60" s="13" t="s">
        <v>614</v>
      </c>
      <c r="B60" s="6" t="s">
        <v>288</v>
      </c>
      <c r="C60" s="26"/>
      <c r="D60" s="26"/>
    </row>
    <row r="61" spans="1:4">
      <c r="A61" s="13" t="s">
        <v>615</v>
      </c>
      <c r="B61" s="6" t="s">
        <v>288</v>
      </c>
      <c r="C61" s="26"/>
      <c r="D61" s="26"/>
    </row>
    <row r="62" spans="1:4" s="92" customFormat="1" ht="25.5">
      <c r="A62" s="7" t="s">
        <v>537</v>
      </c>
      <c r="B62" s="8" t="s">
        <v>288</v>
      </c>
      <c r="C62" s="97"/>
      <c r="D62" s="97"/>
    </row>
    <row r="63" spans="1:4">
      <c r="A63" s="13" t="s">
        <v>611</v>
      </c>
      <c r="B63" s="6" t="s">
        <v>289</v>
      </c>
      <c r="C63" s="26"/>
      <c r="D63" s="26"/>
    </row>
    <row r="64" spans="1:4">
      <c r="A64" s="13" t="s">
        <v>620</v>
      </c>
      <c r="B64" s="6" t="s">
        <v>289</v>
      </c>
      <c r="C64" s="26"/>
      <c r="D64" s="26"/>
    </row>
    <row r="65" spans="1:4" ht="30">
      <c r="A65" s="13" t="s">
        <v>621</v>
      </c>
      <c r="B65" s="6" t="s">
        <v>289</v>
      </c>
      <c r="C65" s="118"/>
      <c r="D65" s="118"/>
    </row>
    <row r="66" spans="1:4">
      <c r="A66" s="13" t="s">
        <v>619</v>
      </c>
      <c r="B66" s="6" t="s">
        <v>289</v>
      </c>
      <c r="C66" s="118"/>
      <c r="D66" s="118"/>
    </row>
    <row r="67" spans="1:4">
      <c r="A67" s="13" t="s">
        <v>618</v>
      </c>
      <c r="B67" s="6" t="s">
        <v>289</v>
      </c>
      <c r="C67" s="118"/>
      <c r="D67" s="118"/>
    </row>
    <row r="68" spans="1:4">
      <c r="A68" s="13" t="s">
        <v>617</v>
      </c>
      <c r="B68" s="6" t="s">
        <v>289</v>
      </c>
      <c r="C68" s="118"/>
      <c r="D68" s="118"/>
    </row>
    <row r="69" spans="1:4">
      <c r="A69" s="13" t="s">
        <v>612</v>
      </c>
      <c r="B69" s="6" t="s">
        <v>289</v>
      </c>
      <c r="C69" s="118"/>
      <c r="D69" s="118"/>
    </row>
    <row r="70" spans="1:4">
      <c r="A70" s="13" t="s">
        <v>613</v>
      </c>
      <c r="B70" s="6" t="s">
        <v>289</v>
      </c>
      <c r="C70" s="118"/>
      <c r="D70" s="118"/>
    </row>
    <row r="71" spans="1:4">
      <c r="A71" s="13" t="s">
        <v>614</v>
      </c>
      <c r="B71" s="6" t="s">
        <v>289</v>
      </c>
      <c r="C71" s="118"/>
      <c r="D71" s="118"/>
    </row>
    <row r="72" spans="1:4">
      <c r="A72" s="13" t="s">
        <v>615</v>
      </c>
      <c r="B72" s="6" t="s">
        <v>289</v>
      </c>
      <c r="C72" s="118"/>
      <c r="D72" s="118"/>
    </row>
    <row r="73" spans="1:4" s="92" customFormat="1">
      <c r="A73" s="7" t="s">
        <v>484</v>
      </c>
      <c r="B73" s="8" t="s">
        <v>289</v>
      </c>
      <c r="C73" s="119"/>
      <c r="D73" s="119"/>
    </row>
    <row r="74" spans="1:4">
      <c r="A74" s="13" t="s">
        <v>622</v>
      </c>
      <c r="B74" s="5" t="s">
        <v>339</v>
      </c>
      <c r="C74" s="26"/>
      <c r="D74" s="26"/>
    </row>
    <row r="75" spans="1:4">
      <c r="A75" s="13" t="s">
        <v>623</v>
      </c>
      <c r="B75" s="5" t="s">
        <v>339</v>
      </c>
      <c r="C75" s="26"/>
      <c r="D75" s="26"/>
    </row>
    <row r="76" spans="1:4">
      <c r="A76" s="13" t="s">
        <v>631</v>
      </c>
      <c r="B76" s="5" t="s">
        <v>339</v>
      </c>
      <c r="C76" s="26"/>
      <c r="D76" s="26"/>
    </row>
    <row r="77" spans="1:4">
      <c r="A77" s="5" t="s">
        <v>630</v>
      </c>
      <c r="B77" s="5" t="s">
        <v>339</v>
      </c>
      <c r="C77" s="26"/>
      <c r="D77" s="26"/>
    </row>
    <row r="78" spans="1:4">
      <c r="A78" s="5" t="s">
        <v>629</v>
      </c>
      <c r="B78" s="5" t="s">
        <v>339</v>
      </c>
      <c r="C78" s="26"/>
      <c r="D78" s="26"/>
    </row>
    <row r="79" spans="1:4">
      <c r="A79" s="5" t="s">
        <v>628</v>
      </c>
      <c r="B79" s="5" t="s">
        <v>339</v>
      </c>
      <c r="C79" s="26"/>
      <c r="D79" s="26"/>
    </row>
    <row r="80" spans="1:4">
      <c r="A80" s="13" t="s">
        <v>627</v>
      </c>
      <c r="B80" s="5" t="s">
        <v>339</v>
      </c>
      <c r="C80" s="26"/>
      <c r="D80" s="26"/>
    </row>
    <row r="81" spans="1:4">
      <c r="A81" s="13" t="s">
        <v>632</v>
      </c>
      <c r="B81" s="5" t="s">
        <v>339</v>
      </c>
      <c r="C81" s="26"/>
      <c r="D81" s="26"/>
    </row>
    <row r="82" spans="1:4">
      <c r="A82" s="13" t="s">
        <v>624</v>
      </c>
      <c r="B82" s="5" t="s">
        <v>339</v>
      </c>
      <c r="C82" s="26"/>
      <c r="D82" s="26"/>
    </row>
    <row r="83" spans="1:4">
      <c r="A83" s="13" t="s">
        <v>625</v>
      </c>
      <c r="B83" s="5" t="s">
        <v>339</v>
      </c>
      <c r="C83" s="26"/>
      <c r="D83" s="26"/>
    </row>
    <row r="84" spans="1:4" s="92" customFormat="1" ht="25.5">
      <c r="A84" s="7" t="s">
        <v>552</v>
      </c>
      <c r="B84" s="8" t="s">
        <v>339</v>
      </c>
      <c r="C84" s="97"/>
      <c r="D84" s="97"/>
    </row>
    <row r="85" spans="1:4">
      <c r="A85" s="13" t="s">
        <v>622</v>
      </c>
      <c r="B85" s="5" t="s">
        <v>340</v>
      </c>
      <c r="C85" s="26"/>
      <c r="D85" s="26"/>
    </row>
    <row r="86" spans="1:4">
      <c r="A86" s="13" t="s">
        <v>623</v>
      </c>
      <c r="B86" s="5" t="s">
        <v>340</v>
      </c>
      <c r="C86" s="26"/>
      <c r="D86" s="26"/>
    </row>
    <row r="87" spans="1:4">
      <c r="A87" s="13" t="s">
        <v>631</v>
      </c>
      <c r="B87" s="5" t="s">
        <v>340</v>
      </c>
      <c r="C87" s="26"/>
      <c r="D87" s="26"/>
    </row>
    <row r="88" spans="1:4">
      <c r="A88" s="5" t="s">
        <v>630</v>
      </c>
      <c r="B88" s="5" t="s">
        <v>340</v>
      </c>
      <c r="C88" s="26"/>
      <c r="D88" s="26"/>
    </row>
    <row r="89" spans="1:4">
      <c r="A89" s="5" t="s">
        <v>629</v>
      </c>
      <c r="B89" s="5" t="s">
        <v>340</v>
      </c>
      <c r="C89" s="26"/>
      <c r="D89" s="26"/>
    </row>
    <row r="90" spans="1:4">
      <c r="A90" s="5" t="s">
        <v>659</v>
      </c>
      <c r="B90" s="5" t="s">
        <v>340</v>
      </c>
      <c r="C90" s="118"/>
      <c r="D90" s="118"/>
    </row>
    <row r="91" spans="1:4">
      <c r="A91" s="13" t="s">
        <v>627</v>
      </c>
      <c r="B91" s="5" t="s">
        <v>340</v>
      </c>
      <c r="C91" s="118"/>
      <c r="D91" s="118"/>
    </row>
    <row r="92" spans="1:4">
      <c r="A92" s="13" t="s">
        <v>626</v>
      </c>
      <c r="B92" s="5" t="s">
        <v>340</v>
      </c>
      <c r="C92" s="118"/>
      <c r="D92" s="118"/>
    </row>
    <row r="93" spans="1:4">
      <c r="A93" s="13" t="s">
        <v>624</v>
      </c>
      <c r="B93" s="5" t="s">
        <v>340</v>
      </c>
      <c r="C93" s="118"/>
      <c r="D93" s="118"/>
    </row>
    <row r="94" spans="1:4">
      <c r="A94" s="13" t="s">
        <v>625</v>
      </c>
      <c r="B94" s="5" t="s">
        <v>340</v>
      </c>
      <c r="C94" s="118"/>
      <c r="D94" s="118"/>
    </row>
    <row r="95" spans="1:4" s="92" customFormat="1">
      <c r="A95" s="15" t="s">
        <v>553</v>
      </c>
      <c r="B95" s="8" t="s">
        <v>340</v>
      </c>
      <c r="C95" s="119">
        <v>883776</v>
      </c>
      <c r="D95" s="119">
        <v>883776</v>
      </c>
    </row>
    <row r="96" spans="1:4">
      <c r="A96" s="13" t="s">
        <v>622</v>
      </c>
      <c r="B96" s="5" t="s">
        <v>344</v>
      </c>
      <c r="C96" s="118"/>
      <c r="D96" s="118"/>
    </row>
    <row r="97" spans="1:4">
      <c r="A97" s="13" t="s">
        <v>623</v>
      </c>
      <c r="B97" s="5" t="s">
        <v>344</v>
      </c>
      <c r="C97" s="118"/>
      <c r="D97" s="118"/>
    </row>
    <row r="98" spans="1:4">
      <c r="A98" s="13" t="s">
        <v>631</v>
      </c>
      <c r="B98" s="5" t="s">
        <v>344</v>
      </c>
      <c r="C98" s="26"/>
      <c r="D98" s="26"/>
    </row>
    <row r="99" spans="1:4">
      <c r="A99" s="5" t="s">
        <v>630</v>
      </c>
      <c r="B99" s="5" t="s">
        <v>344</v>
      </c>
      <c r="C99" s="26"/>
      <c r="D99" s="26"/>
    </row>
    <row r="100" spans="1:4">
      <c r="A100" s="5" t="s">
        <v>629</v>
      </c>
      <c r="B100" s="5" t="s">
        <v>344</v>
      </c>
      <c r="C100" s="26"/>
      <c r="D100" s="26"/>
    </row>
    <row r="101" spans="1:4">
      <c r="A101" s="5" t="s">
        <v>628</v>
      </c>
      <c r="B101" s="5" t="s">
        <v>344</v>
      </c>
      <c r="C101" s="26"/>
      <c r="D101" s="26"/>
    </row>
    <row r="102" spans="1:4">
      <c r="A102" s="13" t="s">
        <v>627</v>
      </c>
      <c r="B102" s="5" t="s">
        <v>344</v>
      </c>
      <c r="C102" s="26"/>
      <c r="D102" s="26"/>
    </row>
    <row r="103" spans="1:4">
      <c r="A103" s="13" t="s">
        <v>632</v>
      </c>
      <c r="B103" s="5" t="s">
        <v>344</v>
      </c>
      <c r="C103" s="26"/>
      <c r="D103" s="26"/>
    </row>
    <row r="104" spans="1:4">
      <c r="A104" s="13" t="s">
        <v>624</v>
      </c>
      <c r="B104" s="5" t="s">
        <v>344</v>
      </c>
      <c r="C104" s="26"/>
      <c r="D104" s="26"/>
    </row>
    <row r="105" spans="1:4">
      <c r="A105" s="13" t="s">
        <v>625</v>
      </c>
      <c r="B105" s="5" t="s">
        <v>344</v>
      </c>
      <c r="C105" s="26"/>
      <c r="D105" s="26"/>
    </row>
    <row r="106" spans="1:4" s="92" customFormat="1" ht="25.5">
      <c r="A106" s="7" t="s">
        <v>554</v>
      </c>
      <c r="B106" s="8" t="s">
        <v>344</v>
      </c>
      <c r="C106" s="97"/>
      <c r="D106" s="97"/>
    </row>
    <row r="107" spans="1:4">
      <c r="A107" s="13" t="s">
        <v>622</v>
      </c>
      <c r="B107" s="5" t="s">
        <v>345</v>
      </c>
      <c r="C107" s="26"/>
      <c r="D107" s="26"/>
    </row>
    <row r="108" spans="1:4">
      <c r="A108" s="13" t="s">
        <v>623</v>
      </c>
      <c r="B108" s="5" t="s">
        <v>345</v>
      </c>
      <c r="C108" s="26"/>
      <c r="D108" s="26"/>
    </row>
    <row r="109" spans="1:4">
      <c r="A109" s="13" t="s">
        <v>631</v>
      </c>
      <c r="B109" s="5" t="s">
        <v>345</v>
      </c>
      <c r="C109" s="26"/>
      <c r="D109" s="26"/>
    </row>
    <row r="110" spans="1:4">
      <c r="A110" s="5" t="s">
        <v>630</v>
      </c>
      <c r="B110" s="5" t="s">
        <v>345</v>
      </c>
      <c r="C110" s="26"/>
      <c r="D110" s="26"/>
    </row>
    <row r="111" spans="1:4">
      <c r="A111" s="5" t="s">
        <v>629</v>
      </c>
      <c r="B111" s="5" t="s">
        <v>345</v>
      </c>
      <c r="C111" s="26"/>
      <c r="D111" s="26"/>
    </row>
    <row r="112" spans="1:4">
      <c r="A112" s="5" t="s">
        <v>628</v>
      </c>
      <c r="B112" s="5" t="s">
        <v>345</v>
      </c>
      <c r="C112" s="26"/>
      <c r="D112" s="26"/>
    </row>
    <row r="113" spans="1:4">
      <c r="A113" s="13" t="s">
        <v>627</v>
      </c>
      <c r="B113" s="5" t="s">
        <v>345</v>
      </c>
      <c r="C113" s="26"/>
      <c r="D113" s="26"/>
    </row>
    <row r="114" spans="1:4">
      <c r="A114" s="13" t="s">
        <v>626</v>
      </c>
      <c r="B114" s="5" t="s">
        <v>345</v>
      </c>
      <c r="C114" s="26"/>
      <c r="D114" s="26"/>
    </row>
    <row r="115" spans="1:4">
      <c r="A115" s="13" t="s">
        <v>624</v>
      </c>
      <c r="B115" s="5" t="s">
        <v>345</v>
      </c>
      <c r="C115" s="26"/>
      <c r="D115" s="26"/>
    </row>
    <row r="116" spans="1:4">
      <c r="A116" s="13" t="s">
        <v>625</v>
      </c>
      <c r="B116" s="5" t="s">
        <v>345</v>
      </c>
      <c r="C116" s="26"/>
      <c r="D116" s="26"/>
    </row>
    <row r="117" spans="1:4" s="92" customFormat="1">
      <c r="A117" s="15" t="s">
        <v>555</v>
      </c>
      <c r="B117" s="8" t="s">
        <v>345</v>
      </c>
      <c r="C117" s="97"/>
      <c r="D117" s="97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0"/>
  <sheetViews>
    <sheetView view="pageBreakPreview" zoomScale="85" zoomScaleNormal="100" workbookViewId="0">
      <selection sqref="A1:C1"/>
    </sheetView>
  </sheetViews>
  <sheetFormatPr defaultRowHeight="15"/>
  <cols>
    <col min="1" max="1" width="100" customWidth="1"/>
    <col min="3" max="3" width="17" customWidth="1"/>
    <col min="4" max="4" width="17.140625" bestFit="1" customWidth="1"/>
  </cols>
  <sheetData>
    <row r="1" spans="1:4">
      <c r="A1" s="213" t="s">
        <v>718</v>
      </c>
      <c r="B1" s="213"/>
      <c r="C1" s="213"/>
    </row>
    <row r="3" spans="1:4" ht="28.5" customHeight="1">
      <c r="A3" s="215" t="s">
        <v>676</v>
      </c>
      <c r="B3" s="221"/>
      <c r="C3" s="221"/>
    </row>
    <row r="4" spans="1:4" ht="26.25" customHeight="1">
      <c r="A4" s="226" t="s">
        <v>686</v>
      </c>
      <c r="B4" s="226"/>
      <c r="C4" s="226"/>
    </row>
    <row r="5" spans="1:4" ht="18.75" customHeight="1">
      <c r="A5" s="75"/>
      <c r="B5" s="79"/>
      <c r="C5" s="79"/>
    </row>
    <row r="6" spans="1:4" ht="23.25" customHeight="1">
      <c r="A6" s="4" t="s">
        <v>1</v>
      </c>
    </row>
    <row r="7" spans="1:4" ht="25.5">
      <c r="A7" s="40" t="s">
        <v>639</v>
      </c>
      <c r="B7" s="3" t="s">
        <v>84</v>
      </c>
      <c r="C7" s="74" t="s">
        <v>26</v>
      </c>
      <c r="D7" s="142" t="s">
        <v>695</v>
      </c>
    </row>
    <row r="8" spans="1:4">
      <c r="A8" s="12" t="s">
        <v>393</v>
      </c>
      <c r="B8" s="6" t="s">
        <v>163</v>
      </c>
      <c r="C8" s="26"/>
      <c r="D8" s="26"/>
    </row>
    <row r="9" spans="1:4">
      <c r="A9" s="12" t="s">
        <v>394</v>
      </c>
      <c r="B9" s="6" t="s">
        <v>163</v>
      </c>
      <c r="C9" s="26"/>
      <c r="D9" s="26"/>
    </row>
    <row r="10" spans="1:4">
      <c r="A10" s="12" t="s">
        <v>395</v>
      </c>
      <c r="B10" s="6" t="s">
        <v>163</v>
      </c>
      <c r="C10" s="26"/>
      <c r="D10" s="26"/>
    </row>
    <row r="11" spans="1:4">
      <c r="A11" s="12" t="s">
        <v>396</v>
      </c>
      <c r="B11" s="6" t="s">
        <v>163</v>
      </c>
      <c r="C11" s="26"/>
      <c r="D11" s="26"/>
    </row>
    <row r="12" spans="1:4">
      <c r="A12" s="13" t="s">
        <v>397</v>
      </c>
      <c r="B12" s="6" t="s">
        <v>163</v>
      </c>
      <c r="C12" s="26"/>
      <c r="D12" s="26"/>
    </row>
    <row r="13" spans="1:4">
      <c r="A13" s="13" t="s">
        <v>398</v>
      </c>
      <c r="B13" s="6" t="s">
        <v>163</v>
      </c>
      <c r="C13" s="26"/>
      <c r="D13" s="26"/>
    </row>
    <row r="14" spans="1:4" s="92" customFormat="1">
      <c r="A14" s="15" t="s">
        <v>32</v>
      </c>
      <c r="B14" s="14" t="s">
        <v>163</v>
      </c>
      <c r="C14" s="97"/>
      <c r="D14" s="97"/>
    </row>
    <row r="15" spans="1:4">
      <c r="A15" s="12" t="s">
        <v>399</v>
      </c>
      <c r="B15" s="6" t="s">
        <v>164</v>
      </c>
      <c r="C15" s="26"/>
      <c r="D15" s="26"/>
    </row>
    <row r="16" spans="1:4" s="92" customFormat="1">
      <c r="A16" s="16" t="s">
        <v>31</v>
      </c>
      <c r="B16" s="14" t="s">
        <v>164</v>
      </c>
      <c r="C16" s="97"/>
      <c r="D16" s="97"/>
    </row>
    <row r="17" spans="1:4">
      <c r="A17" s="12" t="s">
        <v>400</v>
      </c>
      <c r="B17" s="6" t="s">
        <v>165</v>
      </c>
      <c r="C17" s="26"/>
      <c r="D17" s="26"/>
    </row>
    <row r="18" spans="1:4">
      <c r="A18" s="12" t="s">
        <v>401</v>
      </c>
      <c r="B18" s="6" t="s">
        <v>165</v>
      </c>
      <c r="C18" s="26"/>
      <c r="D18" s="26"/>
    </row>
    <row r="19" spans="1:4">
      <c r="A19" s="13" t="s">
        <v>402</v>
      </c>
      <c r="B19" s="6" t="s">
        <v>165</v>
      </c>
      <c r="C19" s="26"/>
      <c r="D19" s="26"/>
    </row>
    <row r="20" spans="1:4">
      <c r="A20" s="13" t="s">
        <v>403</v>
      </c>
      <c r="B20" s="6" t="s">
        <v>165</v>
      </c>
      <c r="C20" s="26"/>
      <c r="D20" s="26"/>
    </row>
    <row r="21" spans="1:4">
      <c r="A21" s="13" t="s">
        <v>404</v>
      </c>
      <c r="B21" s="6" t="s">
        <v>165</v>
      </c>
      <c r="C21" s="26"/>
      <c r="D21" s="26"/>
    </row>
    <row r="22" spans="1:4" ht="30">
      <c r="A22" s="17" t="s">
        <v>405</v>
      </c>
      <c r="B22" s="6" t="s">
        <v>165</v>
      </c>
      <c r="C22" s="26"/>
      <c r="D22" s="26"/>
    </row>
    <row r="23" spans="1:4" s="92" customFormat="1">
      <c r="A23" s="11" t="s">
        <v>30</v>
      </c>
      <c r="B23" s="14" t="s">
        <v>165</v>
      </c>
      <c r="C23" s="97"/>
      <c r="D23" s="97"/>
    </row>
    <row r="24" spans="1:4">
      <c r="A24" s="12" t="s">
        <v>406</v>
      </c>
      <c r="B24" s="6" t="s">
        <v>166</v>
      </c>
      <c r="C24" s="26"/>
      <c r="D24" s="26"/>
    </row>
    <row r="25" spans="1:4">
      <c r="A25" s="12" t="s">
        <v>407</v>
      </c>
      <c r="B25" s="6" t="s">
        <v>166</v>
      </c>
      <c r="C25" s="144">
        <v>640000</v>
      </c>
      <c r="D25" s="144">
        <v>0</v>
      </c>
    </row>
    <row r="26" spans="1:4" s="92" customFormat="1">
      <c r="A26" s="11" t="s">
        <v>29</v>
      </c>
      <c r="B26" s="8" t="s">
        <v>166</v>
      </c>
      <c r="C26" s="97">
        <f>SUM(C24:C25)</f>
        <v>640000</v>
      </c>
      <c r="D26" s="97">
        <f>SUM(D24:D25)</f>
        <v>0</v>
      </c>
    </row>
    <row r="27" spans="1:4">
      <c r="A27" s="12" t="s">
        <v>408</v>
      </c>
      <c r="B27" s="6" t="s">
        <v>167</v>
      </c>
      <c r="C27" s="26"/>
      <c r="D27" s="26"/>
    </row>
    <row r="28" spans="1:4">
      <c r="A28" s="12" t="s">
        <v>409</v>
      </c>
      <c r="B28" s="6" t="s">
        <v>167</v>
      </c>
      <c r="C28" s="26"/>
      <c r="D28" s="26"/>
    </row>
    <row r="29" spans="1:4">
      <c r="A29" s="13" t="s">
        <v>410</v>
      </c>
      <c r="B29" s="6" t="s">
        <v>167</v>
      </c>
      <c r="C29" s="26"/>
      <c r="D29" s="26"/>
    </row>
    <row r="30" spans="1:4">
      <c r="A30" s="13" t="s">
        <v>411</v>
      </c>
      <c r="B30" s="6" t="s">
        <v>167</v>
      </c>
      <c r="C30" s="26"/>
      <c r="D30" s="26"/>
    </row>
    <row r="31" spans="1:4">
      <c r="A31" s="13" t="s">
        <v>412</v>
      </c>
      <c r="B31" s="6" t="s">
        <v>167</v>
      </c>
      <c r="C31" s="117"/>
      <c r="D31" s="117"/>
    </row>
    <row r="32" spans="1:4">
      <c r="A32" s="13" t="s">
        <v>413</v>
      </c>
      <c r="B32" s="6" t="s">
        <v>167</v>
      </c>
      <c r="C32" s="26"/>
      <c r="D32" s="26"/>
    </row>
    <row r="33" spans="1:4">
      <c r="A33" s="13" t="s">
        <v>660</v>
      </c>
      <c r="B33" s="6" t="s">
        <v>167</v>
      </c>
      <c r="C33" s="26">
        <v>4627000</v>
      </c>
      <c r="D33" s="26">
        <v>4627000</v>
      </c>
    </row>
    <row r="34" spans="1:4">
      <c r="A34" s="13" t="s">
        <v>414</v>
      </c>
      <c r="B34" s="6" t="s">
        <v>167</v>
      </c>
      <c r="C34" s="26"/>
      <c r="D34" s="26"/>
    </row>
    <row r="35" spans="1:4">
      <c r="A35" s="13" t="s">
        <v>415</v>
      </c>
      <c r="B35" s="6" t="s">
        <v>167</v>
      </c>
      <c r="C35" s="26"/>
      <c r="D35" s="26"/>
    </row>
    <row r="36" spans="1:4">
      <c r="A36" s="13" t="s">
        <v>416</v>
      </c>
      <c r="B36" s="6" t="s">
        <v>167</v>
      </c>
      <c r="C36" s="26"/>
      <c r="D36" s="26"/>
    </row>
    <row r="37" spans="1:4" ht="30">
      <c r="A37" s="13" t="s">
        <v>417</v>
      </c>
      <c r="B37" s="6" t="s">
        <v>167</v>
      </c>
      <c r="C37" s="26"/>
      <c r="D37" s="26"/>
    </row>
    <row r="38" spans="1:4" ht="30">
      <c r="A38" s="13" t="s">
        <v>418</v>
      </c>
      <c r="B38" s="6" t="s">
        <v>167</v>
      </c>
      <c r="C38" s="26"/>
      <c r="D38" s="26"/>
    </row>
    <row r="39" spans="1:4" s="92" customFormat="1">
      <c r="A39" s="11" t="s">
        <v>419</v>
      </c>
      <c r="B39" s="14" t="s">
        <v>167</v>
      </c>
      <c r="C39" s="119">
        <f>SUM(C27:C38)</f>
        <v>4627000</v>
      </c>
      <c r="D39" s="119">
        <f>SUM(D27:D38)</f>
        <v>4627000</v>
      </c>
    </row>
    <row r="40" spans="1:4" s="92" customFormat="1" ht="15.75">
      <c r="A40" s="18" t="s">
        <v>420</v>
      </c>
      <c r="B40" s="9" t="s">
        <v>168</v>
      </c>
      <c r="C40" s="97">
        <f>SUM(C39,C26)</f>
        <v>5267000</v>
      </c>
      <c r="D40" s="97">
        <f>SUM(D39,D26)</f>
        <v>4627000</v>
      </c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34"/>
  <sheetViews>
    <sheetView view="pageBreakPreview" zoomScale="85" zoomScaleNormal="100" workbookViewId="0">
      <selection sqref="A1:C1"/>
    </sheetView>
  </sheetViews>
  <sheetFormatPr defaultRowHeight="15"/>
  <cols>
    <col min="1" max="1" width="65" customWidth="1"/>
    <col min="3" max="3" width="16.85546875" customWidth="1"/>
  </cols>
  <sheetData>
    <row r="1" spans="1:3">
      <c r="A1" s="213" t="s">
        <v>719</v>
      </c>
      <c r="B1" s="213"/>
      <c r="C1" s="213"/>
    </row>
    <row r="3" spans="1:3" ht="24" customHeight="1">
      <c r="A3" s="215" t="s">
        <v>676</v>
      </c>
      <c r="B3" s="216"/>
      <c r="C3" s="216"/>
    </row>
    <row r="4" spans="1:3" ht="26.25" customHeight="1">
      <c r="A4" s="226" t="s">
        <v>687</v>
      </c>
      <c r="B4" s="216"/>
      <c r="C4" s="216"/>
    </row>
    <row r="6" spans="1:3" ht="25.5">
      <c r="A6" s="40" t="s">
        <v>639</v>
      </c>
      <c r="B6" s="3" t="s">
        <v>84</v>
      </c>
      <c r="C6" s="74" t="s">
        <v>26</v>
      </c>
    </row>
    <row r="7" spans="1:3">
      <c r="A7" s="5" t="s">
        <v>538</v>
      </c>
      <c r="B7" s="5" t="s">
        <v>296</v>
      </c>
      <c r="C7" s="26"/>
    </row>
    <row r="8" spans="1:3">
      <c r="A8" s="5" t="s">
        <v>539</v>
      </c>
      <c r="B8" s="5" t="s">
        <v>296</v>
      </c>
      <c r="C8" s="26"/>
    </row>
    <row r="9" spans="1:3">
      <c r="A9" s="5" t="s">
        <v>540</v>
      </c>
      <c r="B9" s="5" t="s">
        <v>296</v>
      </c>
      <c r="C9" s="118">
        <v>1190000</v>
      </c>
    </row>
    <row r="10" spans="1:3">
      <c r="A10" s="5" t="s">
        <v>541</v>
      </c>
      <c r="B10" s="5" t="s">
        <v>296</v>
      </c>
      <c r="C10" s="26"/>
    </row>
    <row r="11" spans="1:3" s="92" customFormat="1">
      <c r="A11" s="7" t="s">
        <v>489</v>
      </c>
      <c r="B11" s="8" t="s">
        <v>296</v>
      </c>
      <c r="C11" s="97">
        <v>1190000</v>
      </c>
    </row>
    <row r="12" spans="1:3">
      <c r="A12" s="5" t="s">
        <v>490</v>
      </c>
      <c r="B12" s="6" t="s">
        <v>297</v>
      </c>
      <c r="C12" s="26">
        <v>0</v>
      </c>
    </row>
    <row r="13" spans="1:3" ht="27">
      <c r="A13" s="49" t="s">
        <v>298</v>
      </c>
      <c r="B13" s="49" t="s">
        <v>297</v>
      </c>
      <c r="C13" s="26">
        <v>11000000</v>
      </c>
    </row>
    <row r="14" spans="1:3" ht="27">
      <c r="A14" s="49" t="s">
        <v>299</v>
      </c>
      <c r="B14" s="49" t="s">
        <v>297</v>
      </c>
      <c r="C14" s="26"/>
    </row>
    <row r="15" spans="1:3">
      <c r="A15" s="5" t="s">
        <v>492</v>
      </c>
      <c r="B15" s="6" t="s">
        <v>303</v>
      </c>
      <c r="C15" s="26">
        <v>0</v>
      </c>
    </row>
    <row r="16" spans="1:3" ht="27">
      <c r="A16" s="49" t="s">
        <v>304</v>
      </c>
      <c r="B16" s="49" t="s">
        <v>303</v>
      </c>
      <c r="C16" s="26"/>
    </row>
    <row r="17" spans="1:3" ht="27">
      <c r="A17" s="49" t="s">
        <v>305</v>
      </c>
      <c r="B17" s="49" t="s">
        <v>303</v>
      </c>
      <c r="C17" s="26">
        <v>1900000</v>
      </c>
    </row>
    <row r="18" spans="1:3">
      <c r="A18" s="49" t="s">
        <v>306</v>
      </c>
      <c r="B18" s="49" t="s">
        <v>303</v>
      </c>
      <c r="C18" s="26"/>
    </row>
    <row r="19" spans="1:3">
      <c r="A19" s="49" t="s">
        <v>307</v>
      </c>
      <c r="B19" s="49" t="s">
        <v>303</v>
      </c>
      <c r="C19" s="26"/>
    </row>
    <row r="20" spans="1:3">
      <c r="A20" s="5" t="s">
        <v>542</v>
      </c>
      <c r="B20" s="6" t="s">
        <v>308</v>
      </c>
      <c r="C20" s="26"/>
    </row>
    <row r="21" spans="1:3">
      <c r="A21" s="49" t="s">
        <v>309</v>
      </c>
      <c r="B21" s="49" t="s">
        <v>308</v>
      </c>
      <c r="C21" s="26"/>
    </row>
    <row r="22" spans="1:3">
      <c r="A22" s="49" t="s">
        <v>310</v>
      </c>
      <c r="B22" s="49" t="s">
        <v>308</v>
      </c>
      <c r="C22" s="26"/>
    </row>
    <row r="23" spans="1:3" s="92" customFormat="1">
      <c r="A23" s="7" t="s">
        <v>521</v>
      </c>
      <c r="B23" s="8" t="s">
        <v>311</v>
      </c>
      <c r="C23" s="97">
        <f>SUM(C12:C22)</f>
        <v>12900000</v>
      </c>
    </row>
    <row r="24" spans="1:3">
      <c r="A24" s="5" t="s">
        <v>543</v>
      </c>
      <c r="B24" s="5" t="s">
        <v>312</v>
      </c>
      <c r="C24" s="26"/>
    </row>
    <row r="25" spans="1:3">
      <c r="A25" s="5" t="s">
        <v>544</v>
      </c>
      <c r="B25" s="5" t="s">
        <v>312</v>
      </c>
      <c r="C25" s="26"/>
    </row>
    <row r="26" spans="1:3">
      <c r="A26" s="5" t="s">
        <v>545</v>
      </c>
      <c r="B26" s="5" t="s">
        <v>312</v>
      </c>
      <c r="C26" s="26"/>
    </row>
    <row r="27" spans="1:3">
      <c r="A27" s="5" t="s">
        <v>546</v>
      </c>
      <c r="B27" s="5" t="s">
        <v>312</v>
      </c>
      <c r="C27" s="26"/>
    </row>
    <row r="28" spans="1:3">
      <c r="A28" s="5" t="s">
        <v>547</v>
      </c>
      <c r="B28" s="5" t="s">
        <v>312</v>
      </c>
      <c r="C28" s="26"/>
    </row>
    <row r="29" spans="1:3">
      <c r="A29" s="5" t="s">
        <v>548</v>
      </c>
      <c r="B29" s="5" t="s">
        <v>312</v>
      </c>
      <c r="C29" s="26"/>
    </row>
    <row r="30" spans="1:3">
      <c r="A30" s="5" t="s">
        <v>549</v>
      </c>
      <c r="B30" s="5" t="s">
        <v>312</v>
      </c>
      <c r="C30" s="26"/>
    </row>
    <row r="31" spans="1:3">
      <c r="A31" s="5" t="s">
        <v>550</v>
      </c>
      <c r="B31" s="5" t="s">
        <v>312</v>
      </c>
      <c r="C31" s="26"/>
    </row>
    <row r="32" spans="1:3" ht="45">
      <c r="A32" s="5" t="s">
        <v>551</v>
      </c>
      <c r="B32" s="5" t="s">
        <v>312</v>
      </c>
      <c r="C32" s="26"/>
    </row>
    <row r="33" spans="1:3">
      <c r="A33" s="5" t="s">
        <v>658</v>
      </c>
      <c r="B33" s="5" t="s">
        <v>312</v>
      </c>
      <c r="C33" s="118">
        <v>60000</v>
      </c>
    </row>
    <row r="34" spans="1:3" s="92" customFormat="1">
      <c r="A34" s="7" t="s">
        <v>494</v>
      </c>
      <c r="B34" s="8" t="s">
        <v>312</v>
      </c>
      <c r="C34" s="119">
        <f>SUM(C24:C33)</f>
        <v>60000</v>
      </c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tabSelected="1" view="pageBreakPreview" zoomScale="85" zoomScaleNormal="100" workbookViewId="0">
      <selection activeCell="C21" sqref="C21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213" t="s">
        <v>720</v>
      </c>
      <c r="D1" s="213"/>
    </row>
    <row r="3" spans="1:4" ht="22.5" customHeight="1">
      <c r="A3" s="215" t="s">
        <v>676</v>
      </c>
      <c r="B3" s="216"/>
      <c r="C3" s="216"/>
      <c r="D3" s="216"/>
    </row>
    <row r="4" spans="1:4" ht="48.75" customHeight="1">
      <c r="A4" s="218" t="s">
        <v>688</v>
      </c>
      <c r="B4" s="216"/>
      <c r="C4" s="216"/>
      <c r="D4" s="217"/>
    </row>
    <row r="5" spans="1:4" ht="21" customHeight="1">
      <c r="A5" s="58"/>
      <c r="B5" s="59"/>
      <c r="C5" s="59"/>
    </row>
    <row r="6" spans="1:4">
      <c r="A6" s="4" t="s">
        <v>1</v>
      </c>
    </row>
    <row r="7" spans="1:4" ht="25.5">
      <c r="A7" s="40" t="s">
        <v>639</v>
      </c>
      <c r="B7" s="3" t="s">
        <v>84</v>
      </c>
      <c r="C7" s="74" t="s">
        <v>27</v>
      </c>
      <c r="D7" s="74" t="s">
        <v>28</v>
      </c>
    </row>
    <row r="8" spans="1:4">
      <c r="A8" s="12" t="s">
        <v>437</v>
      </c>
      <c r="B8" s="5" t="s">
        <v>221</v>
      </c>
      <c r="C8" s="26"/>
      <c r="D8" s="26"/>
    </row>
    <row r="9" spans="1:4">
      <c r="A9" s="19" t="s">
        <v>222</v>
      </c>
      <c r="B9" s="19" t="s">
        <v>221</v>
      </c>
      <c r="C9" s="26"/>
      <c r="D9" s="26"/>
    </row>
    <row r="10" spans="1:4">
      <c r="A10" s="19" t="s">
        <v>223</v>
      </c>
      <c r="B10" s="19" t="s">
        <v>221</v>
      </c>
      <c r="C10" s="26"/>
      <c r="D10" s="26"/>
    </row>
    <row r="11" spans="1:4" ht="30">
      <c r="A11" s="12" t="s">
        <v>224</v>
      </c>
      <c r="B11" s="5" t="s">
        <v>225</v>
      </c>
      <c r="C11" s="26"/>
      <c r="D11" s="111"/>
    </row>
    <row r="12" spans="1:4">
      <c r="A12" s="12" t="s">
        <v>436</v>
      </c>
      <c r="B12" s="5" t="s">
        <v>226</v>
      </c>
      <c r="C12" s="111"/>
      <c r="D12" s="117"/>
    </row>
    <row r="13" spans="1:4">
      <c r="A13" s="19" t="s">
        <v>222</v>
      </c>
      <c r="B13" s="19" t="s">
        <v>226</v>
      </c>
      <c r="C13" s="26"/>
      <c r="D13" s="117"/>
    </row>
    <row r="14" spans="1:4">
      <c r="A14" s="19" t="s">
        <v>223</v>
      </c>
      <c r="B14" s="19" t="s">
        <v>227</v>
      </c>
      <c r="C14" s="26"/>
      <c r="D14" s="117"/>
    </row>
    <row r="15" spans="1:4" s="92" customFormat="1">
      <c r="A15" s="11" t="s">
        <v>435</v>
      </c>
      <c r="B15" s="7" t="s">
        <v>228</v>
      </c>
      <c r="C15" s="97"/>
      <c r="D15" s="116"/>
    </row>
    <row r="16" spans="1:4">
      <c r="A16" s="21" t="s">
        <v>440</v>
      </c>
      <c r="B16" s="5" t="s">
        <v>229</v>
      </c>
      <c r="C16" s="26"/>
      <c r="D16" s="117"/>
    </row>
    <row r="17" spans="1:4">
      <c r="A17" s="19" t="s">
        <v>230</v>
      </c>
      <c r="B17" s="19" t="s">
        <v>229</v>
      </c>
      <c r="C17" s="26"/>
      <c r="D17" s="111"/>
    </row>
    <row r="18" spans="1:4">
      <c r="A18" s="19" t="s">
        <v>231</v>
      </c>
      <c r="B18" s="19" t="s">
        <v>229</v>
      </c>
      <c r="C18" s="26"/>
      <c r="D18" s="111"/>
    </row>
    <row r="19" spans="1:4">
      <c r="A19" s="21" t="s">
        <v>441</v>
      </c>
      <c r="B19" s="5" t="s">
        <v>232</v>
      </c>
      <c r="C19" s="26"/>
      <c r="D19" s="111"/>
    </row>
    <row r="20" spans="1:4">
      <c r="A20" s="19" t="s">
        <v>223</v>
      </c>
      <c r="B20" s="19" t="s">
        <v>232</v>
      </c>
      <c r="C20" s="26"/>
      <c r="D20" s="111"/>
    </row>
    <row r="21" spans="1:4">
      <c r="A21" s="13" t="s">
        <v>233</v>
      </c>
      <c r="B21" s="5" t="s">
        <v>234</v>
      </c>
      <c r="C21" s="26"/>
      <c r="D21" s="111"/>
    </row>
    <row r="22" spans="1:4">
      <c r="A22" s="13" t="s">
        <v>442</v>
      </c>
      <c r="B22" s="5" t="s">
        <v>235</v>
      </c>
      <c r="C22" s="26"/>
      <c r="D22" s="111"/>
    </row>
    <row r="23" spans="1:4">
      <c r="A23" s="19" t="s">
        <v>231</v>
      </c>
      <c r="B23" s="19" t="s">
        <v>235</v>
      </c>
      <c r="C23" s="26"/>
      <c r="D23" s="117"/>
    </row>
    <row r="24" spans="1:4">
      <c r="A24" s="19" t="s">
        <v>223</v>
      </c>
      <c r="B24" s="19" t="s">
        <v>235</v>
      </c>
      <c r="C24" s="26"/>
      <c r="D24" s="117"/>
    </row>
    <row r="25" spans="1:4" s="92" customFormat="1">
      <c r="A25" s="22" t="s">
        <v>438</v>
      </c>
      <c r="B25" s="7" t="s">
        <v>236</v>
      </c>
      <c r="C25" s="97"/>
      <c r="D25" s="116"/>
    </row>
    <row r="26" spans="1:4">
      <c r="A26" s="21" t="s">
        <v>237</v>
      </c>
      <c r="B26" s="5" t="s">
        <v>238</v>
      </c>
      <c r="C26" s="26"/>
      <c r="D26" s="117"/>
    </row>
    <row r="27" spans="1:4">
      <c r="A27" s="21" t="s">
        <v>239</v>
      </c>
      <c r="B27" s="5" t="s">
        <v>240</v>
      </c>
      <c r="C27" s="26">
        <v>1252636</v>
      </c>
      <c r="D27" s="117"/>
    </row>
    <row r="28" spans="1:4">
      <c r="A28" s="21" t="s">
        <v>243</v>
      </c>
      <c r="B28" s="5" t="s">
        <v>244</v>
      </c>
      <c r="C28" s="26"/>
      <c r="D28" s="117"/>
    </row>
    <row r="29" spans="1:4">
      <c r="A29" s="21" t="s">
        <v>245</v>
      </c>
      <c r="B29" s="5" t="s">
        <v>246</v>
      </c>
      <c r="C29" s="26"/>
      <c r="D29" s="117"/>
    </row>
    <row r="30" spans="1:4">
      <c r="A30" s="21" t="s">
        <v>247</v>
      </c>
      <c r="B30" s="5" t="s">
        <v>248</v>
      </c>
      <c r="C30" s="26"/>
      <c r="D30" s="117"/>
    </row>
    <row r="31" spans="1:4" s="92" customFormat="1">
      <c r="A31" s="42" t="s">
        <v>439</v>
      </c>
      <c r="B31" s="43" t="s">
        <v>249</v>
      </c>
      <c r="C31" s="97">
        <f>SUM(C27:C30)</f>
        <v>1252636</v>
      </c>
      <c r="D31" s="116"/>
    </row>
    <row r="32" spans="1:4">
      <c r="A32" s="21" t="s">
        <v>250</v>
      </c>
      <c r="B32" s="5" t="s">
        <v>251</v>
      </c>
      <c r="C32" s="26"/>
      <c r="D32" s="111"/>
    </row>
    <row r="33" spans="1:4">
      <c r="A33" s="12" t="s">
        <v>252</v>
      </c>
      <c r="B33" s="5" t="s">
        <v>253</v>
      </c>
      <c r="C33" s="26"/>
      <c r="D33" s="111"/>
    </row>
    <row r="34" spans="1:4">
      <c r="A34" s="21" t="s">
        <v>443</v>
      </c>
      <c r="B34" s="5" t="s">
        <v>254</v>
      </c>
      <c r="C34" s="26"/>
      <c r="D34" s="111"/>
    </row>
    <row r="35" spans="1:4">
      <c r="A35" s="19" t="s">
        <v>223</v>
      </c>
      <c r="B35" s="19" t="s">
        <v>254</v>
      </c>
      <c r="C35" s="26"/>
      <c r="D35" s="111"/>
    </row>
    <row r="36" spans="1:4">
      <c r="A36" s="21" t="s">
        <v>444</v>
      </c>
      <c r="B36" s="5" t="s">
        <v>255</v>
      </c>
      <c r="C36" s="26"/>
      <c r="D36" s="111"/>
    </row>
    <row r="37" spans="1:4">
      <c r="A37" s="19" t="s">
        <v>256</v>
      </c>
      <c r="B37" s="19" t="s">
        <v>255</v>
      </c>
      <c r="C37" s="26"/>
      <c r="D37" s="111"/>
    </row>
    <row r="38" spans="1:4">
      <c r="A38" s="19" t="s">
        <v>257</v>
      </c>
      <c r="B38" s="19" t="s">
        <v>255</v>
      </c>
      <c r="C38" s="26"/>
      <c r="D38" s="111"/>
    </row>
    <row r="39" spans="1:4">
      <c r="A39" s="19" t="s">
        <v>258</v>
      </c>
      <c r="B39" s="19" t="s">
        <v>255</v>
      </c>
      <c r="C39" s="26"/>
      <c r="D39" s="111"/>
    </row>
    <row r="40" spans="1:4">
      <c r="A40" s="19" t="s">
        <v>223</v>
      </c>
      <c r="B40" s="19" t="s">
        <v>255</v>
      </c>
      <c r="C40" s="26"/>
      <c r="D40" s="111"/>
    </row>
    <row r="41" spans="1:4" s="92" customFormat="1">
      <c r="A41" s="42" t="s">
        <v>445</v>
      </c>
      <c r="B41" s="43" t="s">
        <v>259</v>
      </c>
      <c r="C41" s="97"/>
      <c r="D41" s="116"/>
    </row>
    <row r="44" spans="1:4" ht="25.5">
      <c r="A44" s="40" t="s">
        <v>639</v>
      </c>
      <c r="B44" s="3" t="s">
        <v>84</v>
      </c>
      <c r="C44" s="74" t="s">
        <v>27</v>
      </c>
      <c r="D44" s="74"/>
    </row>
    <row r="45" spans="1:4">
      <c r="A45" s="21" t="s">
        <v>508</v>
      </c>
      <c r="B45" s="5" t="s">
        <v>348</v>
      </c>
      <c r="C45" s="26"/>
      <c r="D45" s="26"/>
    </row>
    <row r="46" spans="1:4">
      <c r="A46" s="49" t="s">
        <v>222</v>
      </c>
      <c r="B46" s="49" t="s">
        <v>348</v>
      </c>
      <c r="C46" s="26"/>
      <c r="D46" s="26"/>
    </row>
    <row r="47" spans="1:4" ht="30">
      <c r="A47" s="12" t="s">
        <v>349</v>
      </c>
      <c r="B47" s="5" t="s">
        <v>350</v>
      </c>
      <c r="C47" s="26"/>
      <c r="D47" s="117"/>
    </row>
    <row r="48" spans="1:4">
      <c r="A48" s="21" t="s">
        <v>556</v>
      </c>
      <c r="B48" s="5" t="s">
        <v>351</v>
      </c>
      <c r="C48" s="26"/>
      <c r="D48" s="117"/>
    </row>
    <row r="49" spans="1:4">
      <c r="A49" s="49" t="s">
        <v>222</v>
      </c>
      <c r="B49" s="49" t="s">
        <v>351</v>
      </c>
      <c r="C49" s="26"/>
      <c r="D49" s="117"/>
    </row>
    <row r="50" spans="1:4" s="92" customFormat="1">
      <c r="A50" s="11" t="s">
        <v>528</v>
      </c>
      <c r="B50" s="7" t="s">
        <v>352</v>
      </c>
      <c r="C50" s="97"/>
      <c r="D50" s="116"/>
    </row>
    <row r="51" spans="1:4">
      <c r="A51" s="12" t="s">
        <v>557</v>
      </c>
      <c r="B51" s="5" t="s">
        <v>353</v>
      </c>
      <c r="C51" s="26"/>
      <c r="D51" s="117"/>
    </row>
    <row r="52" spans="1:4">
      <c r="A52" s="49" t="s">
        <v>230</v>
      </c>
      <c r="B52" s="49" t="s">
        <v>353</v>
      </c>
      <c r="C52" s="26"/>
      <c r="D52" s="117"/>
    </row>
    <row r="53" spans="1:4">
      <c r="A53" s="21" t="s">
        <v>354</v>
      </c>
      <c r="B53" s="5" t="s">
        <v>355</v>
      </c>
      <c r="C53" s="26"/>
      <c r="D53" s="117"/>
    </row>
    <row r="54" spans="1:4">
      <c r="A54" s="13" t="s">
        <v>558</v>
      </c>
      <c r="B54" s="5" t="s">
        <v>356</v>
      </c>
      <c r="C54" s="26"/>
      <c r="D54" s="117"/>
    </row>
    <row r="55" spans="1:4">
      <c r="A55" s="49" t="s">
        <v>231</v>
      </c>
      <c r="B55" s="49" t="s">
        <v>356</v>
      </c>
      <c r="C55" s="26"/>
      <c r="D55" s="117"/>
    </row>
    <row r="56" spans="1:4">
      <c r="A56" s="21" t="s">
        <v>357</v>
      </c>
      <c r="B56" s="5" t="s">
        <v>358</v>
      </c>
      <c r="C56" s="26"/>
      <c r="D56" s="117"/>
    </row>
    <row r="57" spans="1:4" s="92" customFormat="1">
      <c r="A57" s="22" t="s">
        <v>529</v>
      </c>
      <c r="B57" s="7" t="s">
        <v>359</v>
      </c>
      <c r="C57" s="97"/>
      <c r="D57" s="116"/>
    </row>
    <row r="58" spans="1:4" s="92" customFormat="1">
      <c r="A58" s="22" t="s">
        <v>363</v>
      </c>
      <c r="B58" s="7" t="s">
        <v>364</v>
      </c>
      <c r="C58" s="97"/>
      <c r="D58" s="116"/>
    </row>
    <row r="59" spans="1:4" s="92" customFormat="1">
      <c r="A59" s="22" t="s">
        <v>365</v>
      </c>
      <c r="B59" s="7" t="s">
        <v>366</v>
      </c>
      <c r="C59" s="97"/>
      <c r="D59" s="116"/>
    </row>
    <row r="60" spans="1:4" s="92" customFormat="1">
      <c r="A60" s="22" t="s">
        <v>369</v>
      </c>
      <c r="B60" s="7" t="s">
        <v>370</v>
      </c>
      <c r="C60" s="97"/>
      <c r="D60" s="116"/>
    </row>
    <row r="61" spans="1:4" s="92" customFormat="1">
      <c r="A61" s="11" t="s">
        <v>0</v>
      </c>
      <c r="B61" s="7" t="s">
        <v>371</v>
      </c>
      <c r="C61" s="97"/>
      <c r="D61" s="116"/>
    </row>
    <row r="62" spans="1:4" s="92" customFormat="1">
      <c r="A62" s="15" t="s">
        <v>372</v>
      </c>
      <c r="B62" s="7" t="s">
        <v>371</v>
      </c>
      <c r="C62" s="97"/>
      <c r="D62" s="116"/>
    </row>
    <row r="63" spans="1:4" s="92" customFormat="1">
      <c r="A63" s="78" t="s">
        <v>531</v>
      </c>
      <c r="B63" s="43" t="s">
        <v>373</v>
      </c>
      <c r="C63" s="97"/>
      <c r="D63" s="116"/>
    </row>
    <row r="64" spans="1:4">
      <c r="A64" s="12" t="s">
        <v>374</v>
      </c>
      <c r="B64" s="5" t="s">
        <v>375</v>
      </c>
      <c r="C64" s="26"/>
      <c r="D64" s="117"/>
    </row>
    <row r="65" spans="1:4">
      <c r="A65" s="13" t="s">
        <v>376</v>
      </c>
      <c r="B65" s="5" t="s">
        <v>377</v>
      </c>
      <c r="C65" s="26"/>
      <c r="D65" s="117"/>
    </row>
    <row r="66" spans="1:4">
      <c r="A66" s="21" t="s">
        <v>378</v>
      </c>
      <c r="B66" s="5" t="s">
        <v>379</v>
      </c>
      <c r="C66" s="26"/>
      <c r="D66" s="117"/>
    </row>
    <row r="67" spans="1:4">
      <c r="A67" s="21" t="s">
        <v>513</v>
      </c>
      <c r="B67" s="5" t="s">
        <v>380</v>
      </c>
      <c r="C67" s="26"/>
      <c r="D67" s="117"/>
    </row>
    <row r="68" spans="1:4">
      <c r="A68" s="49" t="s">
        <v>256</v>
      </c>
      <c r="B68" s="49" t="s">
        <v>380</v>
      </c>
      <c r="C68" s="26"/>
      <c r="D68" s="117"/>
    </row>
    <row r="69" spans="1:4">
      <c r="A69" s="49" t="s">
        <v>257</v>
      </c>
      <c r="B69" s="49" t="s">
        <v>380</v>
      </c>
      <c r="C69" s="26"/>
      <c r="D69" s="117"/>
    </row>
    <row r="70" spans="1:4">
      <c r="A70" s="50" t="s">
        <v>258</v>
      </c>
      <c r="B70" s="50" t="s">
        <v>380</v>
      </c>
      <c r="C70" s="26"/>
      <c r="D70" s="117"/>
    </row>
    <row r="71" spans="1:4" s="92" customFormat="1">
      <c r="A71" s="42" t="s">
        <v>532</v>
      </c>
      <c r="B71" s="43" t="s">
        <v>381</v>
      </c>
      <c r="C71" s="97"/>
      <c r="D71" s="116"/>
    </row>
  </sheetData>
  <mergeCells count="3">
    <mergeCell ref="A3:D3"/>
    <mergeCell ref="A4:D4"/>
    <mergeCell ref="C1:D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19</vt:i4>
      </vt:variant>
      <vt:variant>
        <vt:lpstr>Névvel ellátott tartományok</vt:lpstr>
      </vt:variant>
      <vt:variant>
        <vt:i4>15</vt:i4>
      </vt:variant>
    </vt:vector>
  </HeadingPairs>
  <TitlesOfParts>
    <vt:vector size="34" baseType="lpstr">
      <vt:lpstr>1. melléklet</vt:lpstr>
      <vt:lpstr>2. melléklet</vt:lpstr>
      <vt:lpstr>3. melléklet</vt:lpstr>
      <vt:lpstr>4. melléklet</vt:lpstr>
      <vt:lpstr>5. melléklet</vt:lpstr>
      <vt:lpstr>6. melléklet </vt:lpstr>
      <vt:lpstr>7. melléklet 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16. melléklet</vt:lpstr>
      <vt:lpstr>17. melléklet</vt:lpstr>
      <vt:lpstr>18. melléklet</vt:lpstr>
      <vt:lpstr>19. melléklet</vt:lpstr>
      <vt:lpstr>'11. melléklet'!_pr21</vt:lpstr>
      <vt:lpstr>'14. melléklet'!_pr232</vt:lpstr>
      <vt:lpstr>'14. melléklet'!_pr233</vt:lpstr>
      <vt:lpstr>'14. melléklet'!_pr234</vt:lpstr>
      <vt:lpstr>'14. melléklet'!_pr235</vt:lpstr>
      <vt:lpstr>'14. melléklet'!_pr236</vt:lpstr>
      <vt:lpstr>'11. melléklet'!_pr24</vt:lpstr>
      <vt:lpstr>'11. melléklet'!_pr25</vt:lpstr>
      <vt:lpstr>'11. melléklet'!_pr26</vt:lpstr>
      <vt:lpstr>'11. melléklet'!_pr27</vt:lpstr>
      <vt:lpstr>'11. melléklet'!_pr28</vt:lpstr>
      <vt:lpstr>'14. melléklet'!_pr314</vt:lpstr>
      <vt:lpstr>'12. melléklet'!foot_4_place</vt:lpstr>
      <vt:lpstr>'14. melléklet'!Nyomtatási_terület</vt:lpstr>
      <vt:lpstr>'3.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2019-04-30T10:05:25Z</cp:lastPrinted>
  <dcterms:created xsi:type="dcterms:W3CDTF">2014-01-03T21:48:14Z</dcterms:created>
  <dcterms:modified xsi:type="dcterms:W3CDTF">2019-05-07T07:20:41Z</dcterms:modified>
</cp:coreProperties>
</file>