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rigi\Fehér pendrive\másik pendrive\Rönök\2018\20180531\"/>
    </mc:Choice>
  </mc:AlternateContent>
  <xr:revisionPtr revIDLastSave="0" documentId="8_{A77A836E-C611-4227-BB91-4107B0571150}" xr6:coauthVersionLast="33" xr6:coauthVersionMax="33" xr10:uidLastSave="{00000000-0000-0000-0000-000000000000}"/>
  <bookViews>
    <workbookView xWindow="0" yWindow="0" windowWidth="20730" windowHeight="11760" xr2:uid="{00000000-000D-0000-FFFF-FFFF00000000}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24" r:id="rId12"/>
    <sheet name="13.sz.melléklet" sheetId="25" r:id="rId13"/>
    <sheet name="14.sz.melléklet" sheetId="26" r:id="rId14"/>
    <sheet name="15.sz.melléklet" sheetId="27" r:id="rId15"/>
    <sheet name="16.sz.melléklet" sheetId="28" r:id="rId16"/>
    <sheet name="17.sz.melléklet" sheetId="29" r:id="rId17"/>
    <sheet name="18.sz.melléklet" sheetId="30" r:id="rId18"/>
    <sheet name="19.sz.melléklet" sheetId="31" r:id="rId19"/>
    <sheet name="20.sz.melléklet" sheetId="32" r:id="rId20"/>
    <sheet name="21.sz.melléklet" sheetId="33" r:id="rId21"/>
    <sheet name="22.sz.melléklet" sheetId="34" r:id="rId22"/>
    <sheet name="23.sz.melléklet" sheetId="35" r:id="rId23"/>
    <sheet name="24.sz.melléklet" sheetId="36" r:id="rId24"/>
    <sheet name="9.1.sz.melléklet" sheetId="37" r:id="rId25"/>
    <sheet name="Munka1" sheetId="38" r:id="rId26"/>
  </sheets>
  <definedNames>
    <definedName name="_xlnm.Print_Area" localSheetId="0">'1. sz. melléklet'!$A$1:$O$72</definedName>
    <definedName name="_xlnm.Print_Area" localSheetId="9">'10. sz. melléklet'!$A$1:$P$39</definedName>
    <definedName name="_xlnm.Print_Area" localSheetId="10">'11. sz. melléklet'!$A$1:$K$80</definedName>
    <definedName name="_xlnm.Print_Area" localSheetId="1">'2. sz. melléklet'!$A$1:$AO$30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melléklet'!$A$1:$AS$35</definedName>
    <definedName name="_xlnm.Print_Area" localSheetId="7">'8.sz. melléklet'!$A$1:$C$31</definedName>
    <definedName name="_xlnm.Print_Area" localSheetId="8">'9. sz. melléklet'!$A$1:$H$35</definedName>
  </definedNames>
  <calcPr calcId="162913"/>
</workbook>
</file>

<file path=xl/calcChain.xml><?xml version="1.0" encoding="utf-8"?>
<calcChain xmlns="http://schemas.openxmlformats.org/spreadsheetml/2006/main">
  <c r="M15" i="33" l="1"/>
  <c r="N13" i="33"/>
  <c r="N15" i="33" s="1"/>
  <c r="M13" i="33"/>
  <c r="L13" i="33"/>
  <c r="L15" i="33" s="1"/>
  <c r="F15" i="33"/>
  <c r="G13" i="33"/>
  <c r="G15" i="33" s="1"/>
  <c r="F13" i="33"/>
  <c r="E13" i="33"/>
  <c r="E15" i="33" s="1"/>
  <c r="N18" i="32"/>
  <c r="N17" i="32"/>
  <c r="N16" i="32"/>
  <c r="N12" i="32"/>
  <c r="N11" i="32"/>
  <c r="N10" i="32"/>
  <c r="N9" i="32"/>
  <c r="M18" i="32"/>
  <c r="M17" i="32"/>
  <c r="M16" i="32"/>
  <c r="M12" i="32"/>
  <c r="M11" i="32"/>
  <c r="M10" i="32"/>
  <c r="M9" i="32"/>
  <c r="L18" i="32"/>
  <c r="L17" i="32"/>
  <c r="L16" i="32"/>
  <c r="L12" i="32"/>
  <c r="L11" i="32"/>
  <c r="L10" i="32"/>
  <c r="L9" i="32"/>
  <c r="N19" i="32"/>
  <c r="K19" i="32"/>
  <c r="J19" i="32"/>
  <c r="I19" i="32"/>
  <c r="H19" i="32"/>
  <c r="G19" i="32"/>
  <c r="F19" i="32"/>
  <c r="E19" i="32"/>
  <c r="D19" i="32"/>
  <c r="C19" i="32"/>
  <c r="L13" i="32"/>
  <c r="K13" i="32"/>
  <c r="J13" i="32"/>
  <c r="I13" i="32"/>
  <c r="H13" i="32"/>
  <c r="G13" i="32"/>
  <c r="F13" i="32"/>
  <c r="E13" i="32"/>
  <c r="D13" i="32"/>
  <c r="C13" i="32"/>
  <c r="P11" i="31"/>
  <c r="P10" i="31"/>
  <c r="P9" i="31"/>
  <c r="P8" i="31"/>
  <c r="P12" i="31" s="1"/>
  <c r="O11" i="31"/>
  <c r="O10" i="31"/>
  <c r="O9" i="31"/>
  <c r="O12" i="31"/>
  <c r="O8" i="31"/>
  <c r="N11" i="31"/>
  <c r="N10" i="31"/>
  <c r="N9" i="31"/>
  <c r="N8" i="31"/>
  <c r="F12" i="27"/>
  <c r="F32" i="27" s="1"/>
  <c r="O12" i="27"/>
  <c r="O32" i="27" s="1"/>
  <c r="N12" i="27"/>
  <c r="N32" i="27" s="1"/>
  <c r="L12" i="27"/>
  <c r="L32" i="27" s="1"/>
  <c r="J32" i="27"/>
  <c r="H12" i="27"/>
  <c r="H32" i="27" s="1"/>
  <c r="D12" i="27"/>
  <c r="D32" i="27" s="1"/>
  <c r="M67" i="23"/>
  <c r="M66" i="23"/>
  <c r="M65" i="23"/>
  <c r="M64" i="23"/>
  <c r="M63" i="23"/>
  <c r="M68" i="23" s="1"/>
  <c r="M62" i="23"/>
  <c r="L67" i="23"/>
  <c r="L66" i="23"/>
  <c r="L65" i="23"/>
  <c r="L64" i="23"/>
  <c r="L63" i="23"/>
  <c r="L62" i="23"/>
  <c r="K67" i="23"/>
  <c r="K66" i="23"/>
  <c r="K65" i="23"/>
  <c r="K64" i="23"/>
  <c r="K63" i="23"/>
  <c r="K62" i="23"/>
  <c r="K68" i="23"/>
  <c r="J68" i="23"/>
  <c r="I68" i="23"/>
  <c r="H68" i="23"/>
  <c r="G68" i="23"/>
  <c r="F68" i="23"/>
  <c r="E68" i="23"/>
  <c r="D68" i="23"/>
  <c r="C68" i="23"/>
  <c r="B68" i="23"/>
  <c r="M60" i="23"/>
  <c r="M59" i="23"/>
  <c r="M58" i="23"/>
  <c r="M57" i="23"/>
  <c r="M56" i="23"/>
  <c r="M54" i="23"/>
  <c r="M53" i="23"/>
  <c r="M52" i="23"/>
  <c r="M51" i="23"/>
  <c r="M50" i="23"/>
  <c r="M48" i="23"/>
  <c r="M47" i="23"/>
  <c r="M46" i="23"/>
  <c r="M45" i="23"/>
  <c r="M44" i="23"/>
  <c r="M43" i="23"/>
  <c r="M42" i="23"/>
  <c r="L60" i="23"/>
  <c r="L59" i="23"/>
  <c r="L58" i="23"/>
  <c r="L57" i="23"/>
  <c r="L56" i="23"/>
  <c r="L54" i="23"/>
  <c r="L53" i="23"/>
  <c r="L52" i="23"/>
  <c r="L51" i="23"/>
  <c r="L50" i="23"/>
  <c r="L48" i="23"/>
  <c r="L47" i="23"/>
  <c r="L46" i="23"/>
  <c r="L45" i="23"/>
  <c r="L44" i="23"/>
  <c r="L43" i="23"/>
  <c r="L42" i="23"/>
  <c r="K60" i="23"/>
  <c r="K59" i="23"/>
  <c r="K58" i="23"/>
  <c r="K57" i="23"/>
  <c r="K56" i="23"/>
  <c r="K54" i="23"/>
  <c r="K53" i="23"/>
  <c r="K52" i="23"/>
  <c r="K51" i="23"/>
  <c r="K50" i="23"/>
  <c r="K48" i="23"/>
  <c r="K47" i="23"/>
  <c r="K46" i="23"/>
  <c r="K45" i="23"/>
  <c r="K44" i="23"/>
  <c r="K43" i="23"/>
  <c r="K42" i="23"/>
  <c r="J55" i="23"/>
  <c r="I55" i="23"/>
  <c r="I61" i="23" s="1"/>
  <c r="I69" i="23" s="1"/>
  <c r="H55" i="23"/>
  <c r="G55" i="23"/>
  <c r="F55" i="23"/>
  <c r="E55" i="23"/>
  <c r="E61" i="23" s="1"/>
  <c r="D55" i="23"/>
  <c r="C55" i="23"/>
  <c r="L55" i="23" s="1"/>
  <c r="B55" i="23"/>
  <c r="J49" i="23"/>
  <c r="I49" i="23"/>
  <c r="H49" i="23"/>
  <c r="G49" i="23"/>
  <c r="F49" i="23"/>
  <c r="E49" i="23"/>
  <c r="D49" i="23"/>
  <c r="M49" i="23" s="1"/>
  <c r="C49" i="23"/>
  <c r="D61" i="23"/>
  <c r="D69" i="23" s="1"/>
  <c r="G61" i="23"/>
  <c r="G69" i="23" s="1"/>
  <c r="B49" i="23"/>
  <c r="B61" i="23" s="1"/>
  <c r="B69" i="23" s="1"/>
  <c r="M33" i="23"/>
  <c r="L33" i="23"/>
  <c r="K33" i="23"/>
  <c r="M32" i="23"/>
  <c r="L32" i="23"/>
  <c r="K32" i="23"/>
  <c r="M31" i="23"/>
  <c r="L31" i="23"/>
  <c r="K31" i="23"/>
  <c r="M30" i="23"/>
  <c r="L30" i="23"/>
  <c r="K30" i="23"/>
  <c r="M29" i="23"/>
  <c r="L29" i="23"/>
  <c r="K29" i="23"/>
  <c r="M28" i="23"/>
  <c r="L28" i="23"/>
  <c r="K28" i="23"/>
  <c r="J34" i="23"/>
  <c r="I34" i="23"/>
  <c r="H34" i="23"/>
  <c r="G34" i="23"/>
  <c r="F34" i="23"/>
  <c r="E34" i="23"/>
  <c r="D34" i="23"/>
  <c r="C34" i="23"/>
  <c r="B34" i="23"/>
  <c r="M26" i="23"/>
  <c r="M25" i="23"/>
  <c r="M24" i="23"/>
  <c r="M23" i="23"/>
  <c r="M22" i="23"/>
  <c r="M21" i="23"/>
  <c r="M20" i="23"/>
  <c r="M18" i="23"/>
  <c r="M17" i="23"/>
  <c r="M16" i="23"/>
  <c r="M14" i="23"/>
  <c r="M13" i="23"/>
  <c r="M12" i="23"/>
  <c r="M11" i="23"/>
  <c r="L26" i="23"/>
  <c r="L25" i="23"/>
  <c r="L24" i="23"/>
  <c r="L23" i="23"/>
  <c r="L22" i="23"/>
  <c r="L21" i="23"/>
  <c r="L20" i="23"/>
  <c r="L18" i="23"/>
  <c r="L17" i="23"/>
  <c r="L16" i="23"/>
  <c r="L14" i="23"/>
  <c r="L13" i="23"/>
  <c r="L12" i="23"/>
  <c r="L11" i="23"/>
  <c r="K26" i="23"/>
  <c r="K25" i="23"/>
  <c r="K24" i="23"/>
  <c r="K23" i="23"/>
  <c r="K22" i="23"/>
  <c r="K21" i="23"/>
  <c r="K20" i="23"/>
  <c r="K18" i="23"/>
  <c r="K17" i="23"/>
  <c r="K16" i="23"/>
  <c r="K14" i="23"/>
  <c r="K13" i="23"/>
  <c r="K12" i="23"/>
  <c r="K11" i="23"/>
  <c r="E19" i="23"/>
  <c r="J19" i="23"/>
  <c r="I19" i="23"/>
  <c r="H19" i="23"/>
  <c r="G19" i="23"/>
  <c r="F19" i="23"/>
  <c r="D19" i="23"/>
  <c r="C19" i="23"/>
  <c r="B19" i="23"/>
  <c r="J15" i="23"/>
  <c r="J27" i="23" s="1"/>
  <c r="J35" i="23" s="1"/>
  <c r="I15" i="23"/>
  <c r="I27" i="23" s="1"/>
  <c r="I35" i="23" s="1"/>
  <c r="H15" i="23"/>
  <c r="H27" i="23" s="1"/>
  <c r="H35" i="23" s="1"/>
  <c r="G15" i="23"/>
  <c r="F15" i="23"/>
  <c r="E15" i="23"/>
  <c r="D15" i="23"/>
  <c r="C15" i="23"/>
  <c r="B15" i="23"/>
  <c r="K15" i="23" s="1"/>
  <c r="H33" i="19"/>
  <c r="G33" i="19"/>
  <c r="F33" i="19"/>
  <c r="O33" i="19"/>
  <c r="N33" i="19"/>
  <c r="M33" i="19"/>
  <c r="O19" i="19"/>
  <c r="D8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3" i="11"/>
  <c r="C32" i="11"/>
  <c r="C16" i="11"/>
  <c r="C15" i="11"/>
  <c r="C14" i="11"/>
  <c r="C13" i="11"/>
  <c r="C12" i="11"/>
  <c r="C11" i="11"/>
  <c r="C10" i="11"/>
  <c r="C9" i="11"/>
  <c r="C8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G29" i="37"/>
  <c r="F29" i="37"/>
  <c r="E29" i="37"/>
  <c r="Q12" i="31"/>
  <c r="N12" i="31"/>
  <c r="M12" i="31"/>
  <c r="L12" i="31"/>
  <c r="K12" i="31"/>
  <c r="J12" i="31"/>
  <c r="I12" i="31"/>
  <c r="H12" i="31"/>
  <c r="G12" i="31"/>
  <c r="F12" i="31"/>
  <c r="E12" i="31"/>
  <c r="P11" i="30"/>
  <c r="O11" i="30"/>
  <c r="N11" i="30"/>
  <c r="M11" i="30"/>
  <c r="L11" i="30"/>
  <c r="K11" i="30"/>
  <c r="J11" i="30"/>
  <c r="I11" i="30"/>
  <c r="H11" i="30"/>
  <c r="G11" i="30"/>
  <c r="F11" i="30"/>
  <c r="E11" i="30"/>
  <c r="K16" i="29"/>
  <c r="K14" i="28"/>
  <c r="N19" i="19"/>
  <c r="M19" i="19"/>
  <c r="H19" i="19"/>
  <c r="G19" i="19"/>
  <c r="F19" i="19"/>
  <c r="H25" i="18"/>
  <c r="G25" i="18"/>
  <c r="F25" i="18"/>
  <c r="D23" i="3"/>
  <c r="C23" i="3"/>
  <c r="B23" i="3"/>
  <c r="D10" i="3"/>
  <c r="C10" i="3"/>
  <c r="B10" i="3"/>
  <c r="K49" i="23" l="1"/>
  <c r="E69" i="23"/>
  <c r="M19" i="32"/>
  <c r="C27" i="23"/>
  <c r="C35" i="23" s="1"/>
  <c r="K34" i="23"/>
  <c r="M34" i="23"/>
  <c r="L34" i="23"/>
  <c r="L49" i="23"/>
  <c r="L61" i="23" s="1"/>
  <c r="M55" i="23"/>
  <c r="K55" i="23"/>
  <c r="L19" i="32"/>
  <c r="N13" i="32"/>
  <c r="M13" i="32"/>
  <c r="L68" i="23"/>
  <c r="C61" i="23"/>
  <c r="C69" i="23" s="1"/>
  <c r="M61" i="23"/>
  <c r="M69" i="23" s="1"/>
  <c r="M19" i="23"/>
  <c r="K19" i="23"/>
  <c r="K27" i="23" s="1"/>
  <c r="K35" i="23" s="1"/>
  <c r="H61" i="23"/>
  <c r="H69" i="23" s="1"/>
  <c r="K61" i="23"/>
  <c r="K69" i="23" s="1"/>
  <c r="M15" i="23"/>
  <c r="F27" i="23"/>
  <c r="F35" i="23" s="1"/>
  <c r="B27" i="23"/>
  <c r="B35" i="23" s="1"/>
  <c r="F61" i="23"/>
  <c r="F69" i="23" s="1"/>
  <c r="J61" i="23"/>
  <c r="J69" i="23" s="1"/>
  <c r="G27" i="23"/>
  <c r="G35" i="23" s="1"/>
  <c r="L19" i="23"/>
  <c r="E27" i="23"/>
  <c r="E35" i="23" s="1"/>
  <c r="D27" i="23"/>
  <c r="D35" i="23" s="1"/>
  <c r="L15" i="23"/>
  <c r="L27" i="23" s="1"/>
  <c r="L35" i="23" s="1"/>
  <c r="M27" i="23"/>
  <c r="M35" i="23" s="1"/>
  <c r="D27" i="3"/>
  <c r="C27" i="3"/>
  <c r="B27" i="3"/>
  <c r="C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B34" i="11"/>
  <c r="K18" i="20"/>
  <c r="J18" i="20"/>
  <c r="I18" i="20"/>
  <c r="J17" i="22"/>
  <c r="I17" i="22"/>
  <c r="H17" i="22"/>
  <c r="E17" i="15"/>
  <c r="D17" i="15"/>
  <c r="C17" i="15"/>
  <c r="E39" i="14"/>
  <c r="C39" i="14"/>
  <c r="E23" i="14"/>
  <c r="D23" i="14"/>
  <c r="D39" i="14" s="1"/>
  <c r="C23" i="14"/>
  <c r="AQ25" i="2"/>
  <c r="AP25" i="2"/>
  <c r="AO25" i="2"/>
  <c r="L69" i="23" l="1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C25" i="2" l="1"/>
  <c r="N21" i="16" l="1"/>
  <c r="M21" i="16"/>
  <c r="I21" i="16"/>
  <c r="N17" i="16"/>
  <c r="M17" i="16"/>
  <c r="I17" i="16"/>
  <c r="F35" i="16"/>
  <c r="F18" i="16"/>
  <c r="F11" i="16"/>
  <c r="E35" i="16"/>
  <c r="E18" i="16"/>
  <c r="E11" i="16"/>
  <c r="C35" i="16"/>
  <c r="C18" i="16"/>
  <c r="C11" i="16"/>
  <c r="C63" i="16" l="1"/>
  <c r="F63" i="16"/>
  <c r="M63" i="16"/>
  <c r="E63" i="16"/>
  <c r="I63" i="16"/>
  <c r="N63" i="16"/>
</calcChain>
</file>

<file path=xl/sharedStrings.xml><?xml version="1.0" encoding="utf-8"?>
<sst xmlns="http://schemas.openxmlformats.org/spreadsheetml/2006/main" count="846" uniqueCount="498">
  <si>
    <t>MEGNEVEZÉS</t>
  </si>
  <si>
    <t>ÖSSZESEN:</t>
  </si>
  <si>
    <t>ÁTADOTT</t>
  </si>
  <si>
    <t>1. számú melléklet</t>
  </si>
  <si>
    <t>Dologi</t>
  </si>
  <si>
    <t>3. számú melléklet</t>
  </si>
  <si>
    <t>Személyi juttatások</t>
  </si>
  <si>
    <t>ezer Ft-ban</t>
  </si>
  <si>
    <t>Összesen</t>
  </si>
  <si>
    <t>Dologi kiadások</t>
  </si>
  <si>
    <t>MŰKÖDÉSI KIADÁSOK</t>
  </si>
  <si>
    <t>Kölcsönök</t>
  </si>
  <si>
    <t xml:space="preserve">MŰKÖDÉSRE ÁTADOTT PÉNZESZKÖZÖK ÉS TÁMOGATÁSÉRTÉKŰ MŰKÖDÉSI  KIADÁSOK 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</si>
  <si>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</si>
  <si>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</si>
  <si>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</si>
  <si>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</si>
  <si>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</si>
  <si>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</si>
  <si>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</si>
  <si>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</si>
  <si>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</si>
  <si>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</si>
  <si>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</si>
  <si>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</si>
  <si>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</si>
  <si>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FELHALMOZÁSI BEVÉTEL</t>
  </si>
  <si>
    <t>MŰKÖDÉSI BEVÉTEL</t>
  </si>
  <si>
    <t>átvett pe.</t>
  </si>
  <si>
    <t>Intézményi</t>
  </si>
  <si>
    <t>működési bev.</t>
  </si>
  <si>
    <t>Önkormányzatok</t>
  </si>
  <si>
    <t>Iparűzési adó állandó jelleggel</t>
  </si>
  <si>
    <t>ADÓ ÖSSZESEN:</t>
  </si>
  <si>
    <t>Lakosságszám 2008.01.01-én 827 fő</t>
  </si>
  <si>
    <t>Megnevezés</t>
  </si>
  <si>
    <t>adatok forintban</t>
  </si>
  <si>
    <t xml:space="preserve">4. számú melléklet </t>
  </si>
  <si>
    <t>költségv. Tám</t>
  </si>
  <si>
    <t>visszatérülése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</si>
  <si>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</si>
  <si>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</si>
  <si>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</si>
  <si>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</si>
  <si>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</si>
  <si>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</si>
  <si>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</si>
  <si>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</si>
  <si>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</si>
  <si>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</si>
  <si>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</si>
  <si>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</si>
  <si>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</si>
  <si>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</si>
  <si>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</si>
  <si>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</si>
  <si>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</si>
  <si>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</si>
  <si>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</si>
  <si>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</si>
  <si>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</si>
  <si>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</si>
  <si>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</si>
  <si>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</si>
  <si>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</si>
  <si>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</si>
  <si>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adatok ezer forintban</t>
  </si>
  <si>
    <t>Önkormányzat működési célú költségv. támogatása</t>
  </si>
  <si>
    <t>Működési célú támogatásértékű bevétel</t>
  </si>
  <si>
    <t xml:space="preserve">      Német Nemzetiségi Önkormányzat támogatása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</si>
  <si>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</si>
  <si>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</si>
  <si>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</si>
  <si>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</si>
  <si>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</si>
  <si>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</si>
  <si>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</si>
  <si>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</si>
  <si>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</si>
  <si>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</si>
  <si>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</si>
  <si>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</si>
  <si>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</si>
  <si>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</si>
  <si>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</si>
  <si>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Költségvetési törvény 2., 3.  melléklete alapján</t>
  </si>
  <si>
    <t xml:space="preserve"> - Támogatásértékű működési bevétel nemzetiségi önkormányzattól</t>
  </si>
  <si>
    <t xml:space="preserve"> - Támogatásértékű működési bevétel fejezeti kezelésű előirányzat.</t>
  </si>
  <si>
    <t xml:space="preserve">    - Kistérség támogatása</t>
  </si>
  <si>
    <t xml:space="preserve">RÖNÖK KÖZSÉG ÖNKORMÁNYZAT </t>
  </si>
  <si>
    <t>MŰKÖDÉSRE ÁTVETT PÉNZESZKÖZ ÉS</t>
  </si>
  <si>
    <t xml:space="preserve">       TÁMOGATÁSÉRTÉKŰ MŰKÖDÉSI BEVÉTEL</t>
  </si>
  <si>
    <t>FELHALMOZÁSI BEVÉTEL, FELHALMOZÁSRA ÁTVETT PÉNZESZKÖZÖK</t>
  </si>
  <si>
    <t>Felhalmozási célú pénzeszköz átvétel, felhalmozási bevétel</t>
  </si>
  <si>
    <t>- felhalmozási célú pénzeszköz átvétel háztartásoktól</t>
  </si>
  <si>
    <t>- ingatlanértékesítés</t>
  </si>
  <si>
    <t>Kormányzati funkció kódok</t>
  </si>
  <si>
    <t>BEVÉTELEK KIEMELT ELŐIRÁNYZATONKÉNT, KORMÁNYZATI FUNKCIÓ KÓDONKÉNT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</si>
  <si>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</si>
  <si>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</si>
  <si>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</si>
  <si>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</si>
  <si>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</si>
  <si>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</si>
  <si>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</si>
  <si>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</si>
  <si>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</si>
  <si>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</si>
  <si>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</si>
  <si>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</si>
  <si>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</si>
  <si>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</si>
  <si>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</si>
  <si>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</si>
  <si>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</si>
  <si>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</si>
  <si>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</si>
  <si>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</si>
  <si>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</si>
  <si>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</si>
  <si>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</si>
  <si>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</si>
  <si>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</si>
  <si>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</si>
  <si>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</si>
  <si>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</si>
  <si>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</si>
  <si>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</si>
  <si>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</si>
  <si>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 xml:space="preserve"> - nemzetiségi önkormányzattól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</si>
  <si>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</si>
  <si>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</si>
  <si>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</si>
  <si>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</si>
  <si>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</si>
  <si>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</si>
  <si>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</si>
  <si>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>Felújítási kiadások</t>
  </si>
  <si>
    <t>Államháztartáson belüli megel.visszafiz.</t>
  </si>
  <si>
    <t>Központi,irányító szervi támogatások foly.</t>
  </si>
  <si>
    <t>018010.Önkormányzatok elszám.</t>
  </si>
  <si>
    <t>107051.Szociális étkeztetés</t>
  </si>
  <si>
    <t>900020.Önkormfunkc.nem sorolható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</si>
  <si>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</si>
  <si>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</si>
  <si>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</si>
  <si>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</si>
  <si>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</si>
  <si>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- felhalmozási célú önkormányzati támogatás</t>
  </si>
  <si>
    <t xml:space="preserve"> - Működési célú átvett pénzeszköz civil szervezetektől</t>
  </si>
  <si>
    <t>MŰKÖDÉSI ÉS FELHALMOZÁSI CÉLÚ BEVÉTELEI ÉS KIADÁSAI MÉRLEGSZERŰEN</t>
  </si>
  <si>
    <t xml:space="preserve">MŰKÖDÉSI KIADÁSOK:              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</si>
  <si>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</si>
  <si>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</si>
  <si>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</si>
  <si>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</si>
  <si>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</si>
  <si>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</si>
  <si>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</si>
  <si>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</si>
  <si>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</si>
  <si>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</si>
  <si>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</si>
  <si>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</si>
  <si>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5.számú melléklet</t>
  </si>
  <si>
    <t>10. számú melléklet</t>
  </si>
  <si>
    <t>11. számú melléklet</t>
  </si>
  <si>
    <t xml:space="preserve">                     12.számú melléklet</t>
  </si>
  <si>
    <t>Alaptevékenység költségvetési bevételei</t>
  </si>
  <si>
    <t>Összeg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</si>
  <si>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</si>
  <si>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</si>
  <si>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</si>
  <si>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</si>
  <si>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</si>
  <si>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</si>
  <si>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</si>
  <si>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kötelezettségvállalással terhelt maradványa</t>
  </si>
  <si>
    <t xml:space="preserve">                       13. számú melléklet</t>
  </si>
  <si>
    <t>Előző időszak</t>
  </si>
  <si>
    <t>Tárgyi időszak</t>
  </si>
  <si>
    <t>Ingatlanok és kapcsolódó vagyoni értékű jogok</t>
  </si>
  <si>
    <t>Gépek, berendezések, felszerelések, járművek</t>
  </si>
  <si>
    <t>Beruházások, felújítások</t>
  </si>
  <si>
    <t>Tárgyi eszközök összesen</t>
  </si>
  <si>
    <t>Tartós részesedések</t>
  </si>
  <si>
    <t>Befektetett pénzügyi eszközök összesen</t>
  </si>
  <si>
    <t>Nemzeti vagyonba tartozó befektetett eszk.össz.</t>
  </si>
  <si>
    <t>Pénztárak, csekkek, betétkönyvek</t>
  </si>
  <si>
    <t>Forintszámlák</t>
  </si>
  <si>
    <t>Pénzeszközök összesen</t>
  </si>
  <si>
    <t>Költségvetési évben esedékes követelések közhat.bev.</t>
  </si>
  <si>
    <t>Költségvetési évben esedékes követelések össz.</t>
  </si>
  <si>
    <t>Költségvetési évet köv.es.köv.műk.célú tám.ÁHT-n b.</t>
  </si>
  <si>
    <t>Követelések összesen</t>
  </si>
  <si>
    <t>Egyéb sajátos eszközoldali elszámolások</t>
  </si>
  <si>
    <t>EESZKÖZÖK ÖSSZESEN</t>
  </si>
  <si>
    <t>Nemzeti vagyon induláskori értéke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</si>
  <si>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</si>
  <si>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</si>
  <si>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</si>
  <si>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</si>
  <si>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köt.ell.pénzb.juttatásaira</t>
  </si>
  <si>
    <t>Költségvetési évben esedékes köt.egyéb műk.célú kiad.</t>
  </si>
  <si>
    <t>Költségvetési évben esedékes kötelezettségek össz.</t>
  </si>
  <si>
    <t>Költségvetési évet követően esedékes köt.fin.kiadásokra</t>
  </si>
  <si>
    <t>Költségvetési évet követően esedékes kötelezettségek</t>
  </si>
  <si>
    <t>Kapott előlegek</t>
  </si>
  <si>
    <t>Más szervezetet megillető bevételek elszámolása</t>
  </si>
  <si>
    <t>Kötelezettségjellegű sajátos elszámolások</t>
  </si>
  <si>
    <t>Kötelezettségek összesen</t>
  </si>
  <si>
    <t>Költségek, ráfordítások passzív időbeli elhatárolása</t>
  </si>
  <si>
    <t>Passzív időbeli elhatárolások</t>
  </si>
  <si>
    <t>FORRÁSOK ÖSSZESEN</t>
  </si>
  <si>
    <t xml:space="preserve">                         14. számú melléklet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</si>
  <si>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</si>
  <si>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</si>
  <si>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</si>
  <si>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</si>
  <si>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</si>
  <si>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</si>
  <si>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</si>
  <si>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</si>
  <si>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</si>
  <si>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</si>
  <si>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Egyéb ráfordítások</t>
  </si>
  <si>
    <t>Tevékenységek eredménye</t>
  </si>
  <si>
    <t>Felhalmozási célú támogatások eredményszemléletű bevételei</t>
  </si>
  <si>
    <t>15. számú melléklet</t>
  </si>
  <si>
    <t>Adatok ezer Ft-ban</t>
  </si>
  <si>
    <t>Immateriális</t>
  </si>
  <si>
    <t xml:space="preserve">Ingatlanok bruttó </t>
  </si>
  <si>
    <t>Gépek,berendezések</t>
  </si>
  <si>
    <t>Részesedések</t>
  </si>
  <si>
    <t>ÉCS</t>
  </si>
  <si>
    <t>Nettó érték</t>
  </si>
  <si>
    <t>javak bruttó értéke</t>
  </si>
  <si>
    <t>értéke</t>
  </si>
  <si>
    <t>bruttó értéke</t>
  </si>
  <si>
    <t>Üzleti vagyon</t>
  </si>
  <si>
    <t>Törzsvagyon ebből:</t>
  </si>
  <si>
    <t>Földterület forg.képtelen</t>
  </si>
  <si>
    <t>Földterület korl.forg.képes</t>
  </si>
  <si>
    <t>Lakótelkek forg.képes</t>
  </si>
  <si>
    <t>Egyéb telkek korl.f.képes</t>
  </si>
  <si>
    <t>Egyéb telkek f.képes</t>
  </si>
  <si>
    <t>Egyéb épületek korl.f.képes</t>
  </si>
  <si>
    <t xml:space="preserve">Lakóépület f.képes </t>
  </si>
  <si>
    <t>Építmények korl.f.képes</t>
  </si>
  <si>
    <t>Építmény f.képes</t>
  </si>
  <si>
    <t>Egyéb építmény f.képtelen</t>
  </si>
  <si>
    <t>Egyéb építmény korl.f.képes</t>
  </si>
  <si>
    <t>Egyéb építmény f.képes</t>
  </si>
  <si>
    <t>Erdők(korl.forg.k.)</t>
  </si>
  <si>
    <t>Gépek,ber.f.(korl.f.k)</t>
  </si>
  <si>
    <t>Járművek (korl.forg.képes)</t>
  </si>
  <si>
    <t>Tartós részesedés(korl.f.k)</t>
  </si>
  <si>
    <t>16. számú melléklet</t>
  </si>
  <si>
    <t>RÖNÖK KÖZSÉG ÖNKORMÁNYZAT</t>
  </si>
  <si>
    <t>01.</t>
  </si>
  <si>
    <t xml:space="preserve"> - Forintban vezetett költségvetési pénzforgalmi számlák egyenlege </t>
  </si>
  <si>
    <t>02.</t>
  </si>
  <si>
    <t xml:space="preserve"> - Devizabetét számlák egyenlege</t>
  </si>
  <si>
    <t>03.</t>
  </si>
  <si>
    <t xml:space="preserve"> - Forintpénztárak és betétkönyvek egyenlege</t>
  </si>
  <si>
    <t>04.</t>
  </si>
  <si>
    <t xml:space="preserve"> - Valutapénztárak egyenlege</t>
  </si>
  <si>
    <t>05.</t>
  </si>
  <si>
    <t>Pénzkészlet összesen (01+02+03+04)</t>
  </si>
  <si>
    <t>06.</t>
  </si>
  <si>
    <t>BEVÉTELEK (+)</t>
  </si>
  <si>
    <t>07.</t>
  </si>
  <si>
    <t>KIADÁSOK (-)</t>
  </si>
  <si>
    <t>08.</t>
  </si>
  <si>
    <t>09.</t>
  </si>
  <si>
    <t>10.</t>
  </si>
  <si>
    <t>11.</t>
  </si>
  <si>
    <t>12.</t>
  </si>
  <si>
    <t>Pénzkészlet összesen (08+09+10+11)(12=05+06-07)</t>
  </si>
  <si>
    <t>Adatok ezer FT-ban</t>
  </si>
  <si>
    <t>RÖNÖKI KEREKERDŐ ÓVODA</t>
  </si>
  <si>
    <t>adatok E Ft-ban</t>
  </si>
  <si>
    <t>COFOG KÓD, MEGNEVEZÉS</t>
  </si>
  <si>
    <t xml:space="preserve">Irányító szervtől kapott tám. 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</si>
  <si>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</si>
  <si>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</si>
  <si>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</si>
  <si>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</si>
  <si>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</si>
  <si>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</si>
  <si>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</si>
  <si>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</si>
  <si>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</si>
  <si>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</si>
  <si>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</si>
  <si>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</si>
  <si>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</si>
  <si>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</si>
  <si>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</si>
  <si>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</si>
  <si>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adatok eFt-ban</t>
  </si>
  <si>
    <t>Kerekerdő Óvoda Rönök</t>
  </si>
  <si>
    <t>Irányító szervtől kapott támogatás</t>
  </si>
  <si>
    <t>Szociális hozzájárulási adó</t>
  </si>
  <si>
    <t>Működési bevételek összesen</t>
  </si>
  <si>
    <t>Működési kiadások összesen</t>
  </si>
  <si>
    <t>17. számú melléklet</t>
  </si>
  <si>
    <t>18.sz. melléklet</t>
  </si>
  <si>
    <t>018030. Támogatási célú fin.műveletek</t>
  </si>
  <si>
    <t>19.sz. melléklet</t>
  </si>
  <si>
    <t>091110. Óvodai ellátás szakmai</t>
  </si>
  <si>
    <t>20. számú melléklet</t>
  </si>
  <si>
    <t>21. számú melléklet</t>
  </si>
  <si>
    <t xml:space="preserve">               22. számú melléklet</t>
  </si>
  <si>
    <t>23. számú melléklet</t>
  </si>
  <si>
    <t xml:space="preserve">Előző időszak </t>
  </si>
  <si>
    <t>Tárgyidőszak</t>
  </si>
  <si>
    <t>Pénzeszközök</t>
  </si>
  <si>
    <t>ESZKÖZÖK ÖSSZESEN</t>
  </si>
  <si>
    <t xml:space="preserve">                       24. számú melléklet</t>
  </si>
  <si>
    <t>Eszközök és szolgáltatások értékesítése nettó eredm.bevételei</t>
  </si>
  <si>
    <t>Központi működési célú tám.eredményszemléletű bevételei</t>
  </si>
  <si>
    <t>Egyéb eredményszemléletű bevételek</t>
  </si>
  <si>
    <t>018030.Támogatási célú fin.műv.</t>
  </si>
  <si>
    <t>047410.Ár- és belvízvédelem</t>
  </si>
  <si>
    <t>051030.Nem veszélyes hulladék sz.</t>
  </si>
  <si>
    <t>084031.Civil szervezetek támogatása</t>
  </si>
  <si>
    <t>103010.Elhunyt személy hozzátart.</t>
  </si>
  <si>
    <t>018010.Támogatások elszám közp.ktg</t>
  </si>
  <si>
    <t>ER</t>
  </si>
  <si>
    <t>MÓD</t>
  </si>
  <si>
    <t>TÉNY</t>
  </si>
  <si>
    <t>Felújítás összesen:</t>
  </si>
  <si>
    <t>Beruházások összesen:</t>
  </si>
  <si>
    <t xml:space="preserve">                9.1. számú melléklet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</si>
  <si>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</si>
  <si>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</si>
  <si>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</si>
  <si>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</si>
  <si>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</si>
  <si>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</si>
  <si>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</si>
  <si>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</si>
  <si>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</si>
  <si>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</si>
  <si>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</si>
  <si>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</si>
  <si>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</si>
  <si>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</si>
  <si>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</si>
  <si>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</si>
  <si>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</si>
  <si>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- felhalmozási célú önkorm. Támogatás   </t>
  </si>
  <si>
    <t>- Működési célú átvett pénzeszköz ÁHT-n k.</t>
  </si>
  <si>
    <t xml:space="preserve"> - felhal.célú átv.p.eszk.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</si>
  <si>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</si>
  <si>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</si>
  <si>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</si>
  <si>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</si>
  <si>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</si>
  <si>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</si>
  <si>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</si>
  <si>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</si>
  <si>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</si>
  <si>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</si>
  <si>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</si>
  <si>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</si>
  <si>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Alaptevékenység szabad maradványa</t>
  </si>
  <si>
    <t>Költségvetési évet köv.es.felhalm.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</si>
  <si>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</si>
  <si>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</si>
  <si>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</si>
  <si>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Értékcsökkenési leírás</t>
  </si>
  <si>
    <t>Pénzügyi műveletek ráfordításai</t>
  </si>
  <si>
    <t>Pénzügyi műveletek eredménye</t>
  </si>
  <si>
    <t>096015. Óvodai intézményi étkeztetés</t>
  </si>
  <si>
    <t>091120.Sajátos nevelésű ig.gyerm.</t>
  </si>
  <si>
    <t xml:space="preserve">ÁHT-n belüli </t>
  </si>
  <si>
    <t>041233.Hosszabb időtart.közfogl.</t>
  </si>
  <si>
    <t xml:space="preserve">Felhalm.célú </t>
  </si>
  <si>
    <t>Egyéb műk.célú átv.</t>
  </si>
  <si>
    <t>p.eszk. ÁHT-n kív.</t>
  </si>
  <si>
    <t>Önkorm.felhalm.</t>
  </si>
  <si>
    <t>ktgvetési tám.</t>
  </si>
  <si>
    <t>041233.Hosszabb időtatamú közfogl.</t>
  </si>
  <si>
    <t>061030. Lakáshozjutást segítő tám.</t>
  </si>
  <si>
    <t>Felhalmozási célú visszatérítendő támogatás ÁHT-n b</t>
  </si>
  <si>
    <t>Műk. célú visszat.tám.ÁHT-n k.ÁHT-n kív.</t>
  </si>
  <si>
    <t xml:space="preserve">      háztartásoknak</t>
  </si>
  <si>
    <t>052010.Szennyvízgazd.ig.</t>
  </si>
  <si>
    <t>.tám.ÁHT-n bel.</t>
  </si>
  <si>
    <t>013320.köztemető</t>
  </si>
  <si>
    <t>064010.közvilágítás</t>
  </si>
  <si>
    <t>Elszámolásból származó bevételek</t>
  </si>
  <si>
    <t>Önkormányzatok működési támogatása összesen</t>
  </si>
  <si>
    <t>Tart.idő utáni IFA</t>
  </si>
  <si>
    <t>egyéb közhatalmi bevétel</t>
  </si>
  <si>
    <t>- felhalmozási célú p.átv.önkormányzattól</t>
  </si>
  <si>
    <t>- felhalmozási célú p.átvétel társulástól</t>
  </si>
  <si>
    <t>- Támogatás értékű működési bevétel társulástól</t>
  </si>
  <si>
    <t>062020.Településfejlesztési projektek</t>
  </si>
  <si>
    <t>104037. Intézményen kívüli gyerm.</t>
  </si>
  <si>
    <t>köztemetés</t>
  </si>
  <si>
    <t>- felhalmozási célú visszatér,t.ÁHT-n b</t>
  </si>
  <si>
    <t xml:space="preserve"> - Felhalm.célú .tám.ÁHT-n b</t>
  </si>
  <si>
    <t>Felhalmozási célú .tám.ÁHT_n b.</t>
  </si>
  <si>
    <t>Felhalmozási célú visszatér.tám.ÁHT-n b.</t>
  </si>
  <si>
    <t>Önkormányzatok felhalmozási támogatása</t>
  </si>
  <si>
    <t>- társulástól</t>
  </si>
  <si>
    <t>adatok Ft-ban</t>
  </si>
  <si>
    <t>Tevékenység egyéb nettó eredményszemléletű bevételei</t>
  </si>
  <si>
    <t>Egyéb kapott kamatok és kamatjellegű erdményszemléletű bevételek</t>
  </si>
  <si>
    <t>Pénzügyi műveletek eredményszemléletű bevételei</t>
  </si>
  <si>
    <t>Fizetendő kamatok és kamatjellegű ráfordítások</t>
  </si>
  <si>
    <t>összes bevétel</t>
  </si>
  <si>
    <t>Felhalmozási kiadások</t>
  </si>
  <si>
    <t>Felhalmozási bevételek</t>
  </si>
  <si>
    <t>Kkülönféle egyéb eredményszemléletű bevételek</t>
  </si>
  <si>
    <t>Egyéb kapott kamatok és kamatjellegű eredményszemléletű bev.</t>
  </si>
  <si>
    <t xml:space="preserve">    '- településrendezési terv, kisértékű tárgyi </t>
  </si>
  <si>
    <t>2017. ÉVI PÉNZFORGALMI  MÉRLEG</t>
  </si>
  <si>
    <t xml:space="preserve">ER       </t>
  </si>
  <si>
    <t xml:space="preserve">  MÓD </t>
  </si>
  <si>
    <t xml:space="preserve">ER      </t>
  </si>
  <si>
    <t>E</t>
  </si>
  <si>
    <t>M</t>
  </si>
  <si>
    <t>T</t>
  </si>
  <si>
    <t>2017. év</t>
  </si>
  <si>
    <t>Összes bevétel</t>
  </si>
  <si>
    <t>megel.</t>
  </si>
  <si>
    <t>091140.Óvoda működtetés</t>
  </si>
  <si>
    <t>Felhalm.</t>
  </si>
  <si>
    <t>Ingatlan értékesí</t>
  </si>
  <si>
    <t>Közhatalmi bev.</t>
  </si>
  <si>
    <t>Tám.ért.műk.bev.</t>
  </si>
  <si>
    <t xml:space="preserve">2017. ÉVI  KÖZPONTI KÖLTSÉGVETÉSI TÁMOGATÁSOK </t>
  </si>
  <si>
    <t>AZ ÖNKORMÁNYZAT 2017. ÉVI ADÓBEVÉTELEI</t>
  </si>
  <si>
    <t>adatok ezer Ft-ban</t>
  </si>
  <si>
    <t>2017. ÉV</t>
  </si>
  <si>
    <t>Rönök Község Önkormányzat 2017. évi működési, fejlesztési kiadásai</t>
  </si>
  <si>
    <t xml:space="preserve">FELHALMOZÁSI KIADÁSOK                                                           </t>
  </si>
  <si>
    <t>Beruházások,felújítás</t>
  </si>
  <si>
    <t>Önkorm.felhal.tám.</t>
  </si>
  <si>
    <t>Felhalm.p.átad.ÁHT-n bel.</t>
  </si>
  <si>
    <t>Felhalm.p.átad.ÁHT-n kív.</t>
  </si>
  <si>
    <t>Munkaadót terh. járulékok</t>
  </si>
  <si>
    <t>Műk.p.átad-ÁHT-n b.</t>
  </si>
  <si>
    <t>Műk.p.átad.ÁHT-n k.</t>
  </si>
  <si>
    <t>Ellátottak pénzb.juttatásai</t>
  </si>
  <si>
    <t>Előző év. szárm.befiz.</t>
  </si>
  <si>
    <t>Finanszírozási kiadások</t>
  </si>
  <si>
    <t>2017. ÉVBEN</t>
  </si>
  <si>
    <t>ELLÁTOTTAK PÉNZBELI JUTTATÁSA 2017. ÉVBEN</t>
  </si>
  <si>
    <t>ÖSSZESEN</t>
  </si>
  <si>
    <t xml:space="preserve">MŰKÖDÉSI BEVÉTELEK:                  </t>
  </si>
  <si>
    <t>BEVÉTELEINEK ÉS KIADÁSAINAK MEGOSZTÁSA FELADATONKÉNT 2017. ÉVBEN</t>
  </si>
  <si>
    <t>Önként vállalt feladat</t>
  </si>
  <si>
    <t>Államigazgatási feladat</t>
  </si>
  <si>
    <t>Rönök Község Önkormányzat 2017. évi maradványkimutatása</t>
  </si>
  <si>
    <t>Kimutatás az önkormányzat 2017. évi mérlegéről</t>
  </si>
  <si>
    <t>Rönök Önkormányzat 2017. évi eredménykimutatása</t>
  </si>
  <si>
    <t>KIMUTATÁS AZ ÖNKORMÁNYZAT 2017. ÉVI VAGYONÁRÓL</t>
  </si>
  <si>
    <t>PÉNZESZKÖZÖK VÁLTOZÁSA 2017. ÉVBEN</t>
  </si>
  <si>
    <t>Pénzkészlet tárgyidőszak elején 2017.01.01.</t>
  </si>
  <si>
    <t>Pénzkészlet tárgyidőszak végén 2017.12.31.</t>
  </si>
  <si>
    <t>KIMUTATÁS A KEREKERDŐ ÓVODÁHOZ TARTOZÓ  2017. ÉVI BEVÉTELEKRŐL</t>
  </si>
  <si>
    <t>Intézményi műk. bevétel</t>
  </si>
  <si>
    <t xml:space="preserve">KIMUTATÁS A KEREKERDŐ ÓVODÁHOZ TARTOZÓ 2017. ÉVI KIADÁSOKRÓL </t>
  </si>
  <si>
    <t>Kerekerdő Óvoda Rönök 2017. évi bevételeinek és kiadásainak</t>
  </si>
  <si>
    <t xml:space="preserve">               2017. évi pénzforgalmi mérleg</t>
  </si>
  <si>
    <t>Rönöki Kerekerdő Óvoda 2017. évi maradványkimutatása</t>
  </si>
  <si>
    <t>Rönöki Kerekerdő Óvoda 2017. évi mérlege</t>
  </si>
  <si>
    <t>Rönöki Kerekerdő Óvoda 2017. évi eredménykimutatása</t>
  </si>
  <si>
    <t>Az önkormányzat beruházási és felújítási kiadásai címenként 2017. évben</t>
  </si>
  <si>
    <t>094260.Hallgatói és tanulói ösztöndíjak</t>
  </si>
  <si>
    <t xml:space="preserve">   '- Működési célú pénzeszköz átadás háztartásoknak</t>
  </si>
  <si>
    <t xml:space="preserve">             - Közhasznú Egyesület támogatása</t>
  </si>
  <si>
    <t xml:space="preserve">    - Helyi önkormányzat támogatása(védőnő,orvosi ügyelet,KÖHI)</t>
  </si>
  <si>
    <t xml:space="preserve">       háztartásoknak</t>
  </si>
  <si>
    <t>első lakáshozjutók támogatása</t>
  </si>
  <si>
    <t>temetési segély</t>
  </si>
  <si>
    <t>lakásfenntartási támogatás termész.</t>
  </si>
  <si>
    <t>Bursa támogatás</t>
  </si>
  <si>
    <t>tankönyvtámogatás</t>
  </si>
  <si>
    <t>települési ámogatás pénzbeli</t>
  </si>
  <si>
    <t xml:space="preserve"> - Általános tartalék</t>
  </si>
  <si>
    <t>Általános taralék</t>
  </si>
  <si>
    <t>- háztartásoknak</t>
  </si>
  <si>
    <t>Szellemi termékek</t>
  </si>
  <si>
    <t>Immateriális javak</t>
  </si>
  <si>
    <t>Szellemi termék forg.kép.</t>
  </si>
  <si>
    <t>Beruházások br</t>
  </si>
  <si>
    <t>Pénztárak</t>
  </si>
  <si>
    <t>Költségvetési évben keletkezett kötelezettségek</t>
  </si>
  <si>
    <t>Kötelezettségek</t>
  </si>
  <si>
    <t xml:space="preserve">   - önkormányzati ingatlanok</t>
  </si>
  <si>
    <t xml:space="preserve">     (adósságkonszolidáció, Vis Mairo)</t>
  </si>
  <si>
    <t xml:space="preserve">       eszközök vásárlása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</si>
</sst>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37" fillId="0" borderId="0" applyFont="0" applyFill="0" applyBorder="0" applyAlignment="0" applyProtection="0"/>
  </cellStyleXfs>
  <cellXfs count="73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5" fillId="0" borderId="5" xfId="0" applyFont="1" applyBorder="1"/>
    <xf numFmtId="0" fontId="5" fillId="0" borderId="6" xfId="0" applyFont="1" applyBorder="1"/>
    <xf numFmtId="0" fontId="9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4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3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4" xfId="0" applyFont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9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17" fillId="0" borderId="13" xfId="0" applyFont="1" applyBorder="1"/>
    <xf numFmtId="0" fontId="10" fillId="0" borderId="0" xfId="0" applyFont="1"/>
    <xf numFmtId="0" fontId="10" fillId="0" borderId="18" xfId="0" applyFont="1" applyBorder="1"/>
    <xf numFmtId="0" fontId="10" fillId="0" borderId="6" xfId="0" applyFont="1" applyBorder="1"/>
    <xf numFmtId="0" fontId="10" fillId="0" borderId="8" xfId="0" applyFont="1" applyBorder="1"/>
    <xf numFmtId="0" fontId="5" fillId="0" borderId="13" xfId="0" applyFont="1" applyBorder="1"/>
    <xf numFmtId="0" fontId="10" fillId="0" borderId="5" xfId="0" applyFont="1" applyBorder="1"/>
    <xf numFmtId="0" fontId="17" fillId="0" borderId="0" xfId="0" applyFont="1"/>
    <xf numFmtId="0" fontId="18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/>
    <xf numFmtId="0" fontId="11" fillId="0" borderId="23" xfId="0" applyFont="1" applyBorder="1"/>
    <xf numFmtId="0" fontId="23" fillId="0" borderId="23" xfId="0" applyFont="1" applyBorder="1"/>
    <xf numFmtId="0" fontId="11" fillId="0" borderId="0" xfId="0" applyFont="1"/>
    <xf numFmtId="0" fontId="11" fillId="0" borderId="12" xfId="0" applyFont="1" applyBorder="1" applyAlignment="1">
      <alignment horizontal="center"/>
    </xf>
    <xf numFmtId="0" fontId="12" fillId="0" borderId="4" xfId="0" applyFont="1" applyBorder="1"/>
    <xf numFmtId="0" fontId="10" fillId="0" borderId="0" xfId="0" applyFont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0" xfId="0" applyFont="1" applyBorder="1"/>
    <xf numFmtId="0" fontId="11" fillId="0" borderId="0" xfId="0" applyFont="1" applyAlignment="1">
      <alignment horizontal="left"/>
    </xf>
    <xf numFmtId="0" fontId="0" fillId="0" borderId="11" xfId="0" applyBorder="1"/>
    <xf numFmtId="0" fontId="10" fillId="0" borderId="10" xfId="0" quotePrefix="1" applyFont="1" applyBorder="1"/>
    <xf numFmtId="0" fontId="12" fillId="0" borderId="11" xfId="0" applyFon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/>
    <xf numFmtId="0" fontId="12" fillId="0" borderId="32" xfId="0" applyFont="1" applyBorder="1"/>
    <xf numFmtId="0" fontId="18" fillId="0" borderId="33" xfId="0" applyFont="1" applyBorder="1" applyAlignment="1">
      <alignment horizontal="center"/>
    </xf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8" fontId="12" fillId="0" borderId="37" xfId="0" applyNumberFormat="1" applyFont="1" applyBorder="1"/>
    <xf numFmtId="14" fontId="12" fillId="0" borderId="37" xfId="0" applyNumberFormat="1" applyFont="1" applyBorder="1"/>
    <xf numFmtId="1" fontId="12" fillId="0" borderId="37" xfId="0" applyNumberFormat="1" applyFont="1" applyBorder="1"/>
    <xf numFmtId="0" fontId="17" fillId="0" borderId="5" xfId="0" applyFont="1" applyBorder="1" applyAlignment="1"/>
    <xf numFmtId="0" fontId="17" fillId="0" borderId="37" xfId="0" applyFont="1" applyBorder="1"/>
    <xf numFmtId="3" fontId="23" fillId="0" borderId="38" xfId="0" applyNumberFormat="1" applyFont="1" applyBorder="1" applyAlignment="1">
      <alignment horizontal="right"/>
    </xf>
    <xf numFmtId="0" fontId="11" fillId="0" borderId="37" xfId="0" applyFont="1" applyBorder="1"/>
    <xf numFmtId="0" fontId="11" fillId="0" borderId="40" xfId="0" applyFont="1" applyBorder="1"/>
    <xf numFmtId="0" fontId="25" fillId="0" borderId="0" xfId="0" applyFont="1"/>
    <xf numFmtId="0" fontId="26" fillId="2" borderId="15" xfId="0" applyFont="1" applyFill="1" applyBorder="1"/>
    <xf numFmtId="0" fontId="27" fillId="2" borderId="15" xfId="0" applyFont="1" applyFill="1" applyBorder="1"/>
    <xf numFmtId="0" fontId="26" fillId="2" borderId="16" xfId="0" applyFont="1" applyFill="1" applyBorder="1"/>
    <xf numFmtId="0" fontId="26" fillId="2" borderId="42" xfId="0" applyFont="1" applyFill="1" applyBorder="1"/>
    <xf numFmtId="0" fontId="26" fillId="2" borderId="17" xfId="0" applyFont="1" applyFill="1" applyBorder="1"/>
    <xf numFmtId="0" fontId="26" fillId="2" borderId="1" xfId="0" applyFont="1" applyFill="1" applyBorder="1"/>
    <xf numFmtId="0" fontId="27" fillId="2" borderId="43" xfId="0" applyFont="1" applyFill="1" applyBorder="1" applyAlignment="1">
      <alignment horizontal="left"/>
    </xf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6" fillId="2" borderId="45" xfId="0" applyFont="1" applyFill="1" applyBorder="1" applyAlignment="1">
      <alignment horizontal="left"/>
    </xf>
    <xf numFmtId="0" fontId="29" fillId="0" borderId="14" xfId="0" applyFont="1" applyBorder="1"/>
    <xf numFmtId="0" fontId="29" fillId="0" borderId="46" xfId="0" applyFont="1" applyBorder="1"/>
    <xf numFmtId="0" fontId="29" fillId="0" borderId="47" xfId="0" applyFont="1" applyBorder="1"/>
    <xf numFmtId="0" fontId="31" fillId="0" borderId="1" xfId="0" applyFont="1" applyBorder="1"/>
    <xf numFmtId="0" fontId="31" fillId="0" borderId="13" xfId="0" applyFont="1" applyBorder="1"/>
    <xf numFmtId="0" fontId="12" fillId="0" borderId="49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/>
    <xf numFmtId="0" fontId="30" fillId="0" borderId="48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29" fillId="0" borderId="23" xfId="0" applyFont="1" applyBorder="1"/>
    <xf numFmtId="0" fontId="30" fillId="0" borderId="6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7" xfId="0" applyFont="1" applyBorder="1" applyAlignment="1">
      <alignment horizontal="left"/>
    </xf>
    <xf numFmtId="0" fontId="29" fillId="0" borderId="28" xfId="0" applyFont="1" applyBorder="1" applyAlignment="1">
      <alignment horizontal="left"/>
    </xf>
    <xf numFmtId="0" fontId="10" fillId="0" borderId="55" xfId="0" applyFont="1" applyBorder="1"/>
    <xf numFmtId="0" fontId="10" fillId="0" borderId="56" xfId="0" applyFont="1" applyBorder="1"/>
    <xf numFmtId="0" fontId="10" fillId="0" borderId="57" xfId="0" applyFont="1" applyBorder="1"/>
    <xf numFmtId="0" fontId="29" fillId="0" borderId="57" xfId="0" applyFont="1" applyBorder="1" applyAlignment="1">
      <alignment horizontal="left"/>
    </xf>
    <xf numFmtId="0" fontId="29" fillId="0" borderId="58" xfId="0" applyFont="1" applyBorder="1"/>
    <xf numFmtId="0" fontId="29" fillId="0" borderId="59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6" xfId="0" quotePrefix="1" applyFont="1" applyBorder="1"/>
    <xf numFmtId="0" fontId="29" fillId="0" borderId="7" xfId="0" applyFont="1" applyBorder="1"/>
    <xf numFmtId="0" fontId="29" fillId="0" borderId="8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12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39" xfId="0" applyFont="1" applyBorder="1"/>
    <xf numFmtId="0" fontId="31" fillId="0" borderId="11" xfId="0" applyFont="1" applyBorder="1" applyAlignment="1">
      <alignment horizontal="left"/>
    </xf>
    <xf numFmtId="0" fontId="29" fillId="0" borderId="59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5" xfId="0" quotePrefix="1" applyFont="1" applyBorder="1"/>
    <xf numFmtId="0" fontId="29" fillId="0" borderId="7" xfId="0" quotePrefix="1" applyFont="1" applyBorder="1"/>
    <xf numFmtId="0" fontId="31" fillId="0" borderId="3" xfId="0" applyFont="1" applyBorder="1"/>
    <xf numFmtId="0" fontId="31" fillId="0" borderId="2" xfId="0" applyFont="1" applyBorder="1"/>
    <xf numFmtId="0" fontId="29" fillId="0" borderId="2" xfId="0" applyFont="1" applyBorder="1"/>
    <xf numFmtId="0" fontId="34" fillId="0" borderId="1" xfId="0" applyFont="1" applyBorder="1"/>
    <xf numFmtId="0" fontId="5" fillId="0" borderId="48" xfId="0" applyFont="1" applyBorder="1"/>
    <xf numFmtId="0" fontId="5" fillId="0" borderId="48" xfId="0" applyFont="1" applyBorder="1" applyAlignment="1">
      <alignment horizontal="left"/>
    </xf>
    <xf numFmtId="0" fontId="5" fillId="0" borderId="48" xfId="0" applyFont="1" applyBorder="1" applyAlignment="1"/>
    <xf numFmtId="0" fontId="29" fillId="0" borderId="2" xfId="0" quotePrefix="1" applyFont="1" applyBorder="1"/>
    <xf numFmtId="0" fontId="31" fillId="0" borderId="50" xfId="0" applyFont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39" xfId="0" applyBorder="1"/>
    <xf numFmtId="0" fontId="5" fillId="0" borderId="55" xfId="0" applyFont="1" applyBorder="1"/>
    <xf numFmtId="0" fontId="0" fillId="0" borderId="56" xfId="0" applyBorder="1"/>
    <xf numFmtId="0" fontId="10" fillId="0" borderId="58" xfId="0" applyFont="1" applyBorder="1"/>
    <xf numFmtId="0" fontId="0" fillId="0" borderId="59" xfId="0" applyBorder="1"/>
    <xf numFmtId="0" fontId="0" fillId="0" borderId="24" xfId="0" applyBorder="1"/>
    <xf numFmtId="0" fontId="0" fillId="0" borderId="27" xfId="0" applyBorder="1"/>
    <xf numFmtId="0" fontId="5" fillId="0" borderId="7" xfId="0" applyFont="1" applyBorder="1"/>
    <xf numFmtId="0" fontId="5" fillId="0" borderId="1" xfId="0" applyFont="1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35" fillId="0" borderId="0" xfId="0" applyFont="1"/>
    <xf numFmtId="0" fontId="35" fillId="0" borderId="0" xfId="0" applyFont="1" applyBorder="1"/>
    <xf numFmtId="0" fontId="36" fillId="0" borderId="51" xfId="0" applyFont="1" applyBorder="1"/>
    <xf numFmtId="0" fontId="36" fillId="0" borderId="0" xfId="0" applyFont="1" applyBorder="1"/>
    <xf numFmtId="0" fontId="0" fillId="0" borderId="51" xfId="0" applyBorder="1"/>
    <xf numFmtId="0" fontId="36" fillId="0" borderId="55" xfId="0" applyFont="1" applyBorder="1"/>
    <xf numFmtId="0" fontId="35" fillId="0" borderId="56" xfId="0" applyFont="1" applyBorder="1"/>
    <xf numFmtId="0" fontId="36" fillId="0" borderId="56" xfId="0" applyFont="1" applyBorder="1"/>
    <xf numFmtId="0" fontId="0" fillId="0" borderId="57" xfId="0" applyBorder="1"/>
    <xf numFmtId="0" fontId="0" fillId="0" borderId="12" xfId="0" applyBorder="1"/>
    <xf numFmtId="0" fontId="36" fillId="0" borderId="10" xfId="0" applyFont="1" applyBorder="1"/>
    <xf numFmtId="0" fontId="35" fillId="0" borderId="11" xfId="0" applyFont="1" applyBorder="1"/>
    <xf numFmtId="0" fontId="36" fillId="0" borderId="11" xfId="0" applyFont="1" applyBorder="1"/>
    <xf numFmtId="0" fontId="35" fillId="0" borderId="39" xfId="0" applyFont="1" applyBorder="1"/>
    <xf numFmtId="0" fontId="35" fillId="0" borderId="12" xfId="0" applyFont="1" applyBorder="1"/>
    <xf numFmtId="0" fontId="35" fillId="0" borderId="57" xfId="0" applyFont="1" applyBorder="1"/>
    <xf numFmtId="0" fontId="36" fillId="0" borderId="25" xfId="0" applyFont="1" applyBorder="1"/>
    <xf numFmtId="0" fontId="35" fillId="0" borderId="18" xfId="0" applyFont="1" applyBorder="1"/>
    <xf numFmtId="0" fontId="35" fillId="0" borderId="26" xfId="0" applyFont="1" applyBorder="1"/>
    <xf numFmtId="0" fontId="36" fillId="0" borderId="18" xfId="0" applyFont="1" applyBorder="1"/>
    <xf numFmtId="0" fontId="0" fillId="0" borderId="26" xfId="0" applyBorder="1"/>
    <xf numFmtId="0" fontId="35" fillId="0" borderId="58" xfId="0" applyFont="1" applyBorder="1"/>
    <xf numFmtId="0" fontId="35" fillId="0" borderId="59" xfId="0" applyFont="1" applyBorder="1"/>
    <xf numFmtId="0" fontId="35" fillId="0" borderId="24" xfId="0" applyFont="1" applyBorder="1"/>
    <xf numFmtId="0" fontId="35" fillId="0" borderId="5" xfId="0" applyFont="1" applyBorder="1"/>
    <xf numFmtId="0" fontId="35" fillId="0" borderId="6" xfId="0" applyFont="1" applyBorder="1"/>
    <xf numFmtId="0" fontId="35" fillId="0" borderId="27" xfId="0" applyFont="1" applyBorder="1"/>
    <xf numFmtId="0" fontId="36" fillId="0" borderId="5" xfId="0" applyFont="1" applyBorder="1"/>
    <xf numFmtId="0" fontId="36" fillId="0" borderId="6" xfId="0" applyFont="1" applyBorder="1"/>
    <xf numFmtId="0" fontId="36" fillId="0" borderId="31" xfId="0" applyFont="1" applyBorder="1"/>
    <xf numFmtId="0" fontId="35" fillId="0" borderId="3" xfId="0" applyFont="1" applyBorder="1"/>
    <xf numFmtId="0" fontId="35" fillId="0" borderId="2" xfId="0" applyFont="1" applyBorder="1"/>
    <xf numFmtId="0" fontId="36" fillId="0" borderId="2" xfId="0" applyFont="1" applyBorder="1"/>
    <xf numFmtId="0" fontId="31" fillId="0" borderId="25" xfId="0" applyFont="1" applyBorder="1"/>
    <xf numFmtId="0" fontId="31" fillId="0" borderId="26" xfId="0" applyFont="1" applyBorder="1"/>
    <xf numFmtId="3" fontId="31" fillId="0" borderId="25" xfId="0" applyNumberFormat="1" applyFont="1" applyBorder="1"/>
    <xf numFmtId="3" fontId="31" fillId="0" borderId="26" xfId="0" applyNumberFormat="1" applyFont="1" applyBorder="1"/>
    <xf numFmtId="3" fontId="29" fillId="0" borderId="49" xfId="0" applyNumberFormat="1" applyFont="1" applyBorder="1"/>
    <xf numFmtId="3" fontId="31" fillId="0" borderId="49" xfId="0" applyNumberFormat="1" applyFont="1" applyBorder="1"/>
    <xf numFmtId="0" fontId="29" fillId="0" borderId="27" xfId="0" applyFont="1" applyBorder="1"/>
    <xf numFmtId="3" fontId="29" fillId="0" borderId="5" xfId="0" applyNumberFormat="1" applyFont="1" applyBorder="1"/>
    <xf numFmtId="3" fontId="29" fillId="0" borderId="27" xfId="0" applyNumberFormat="1" applyFont="1" applyBorder="1"/>
    <xf numFmtId="3" fontId="29" fillId="0" borderId="2" xfId="0" applyNumberFormat="1" applyFont="1" applyBorder="1"/>
    <xf numFmtId="0" fontId="29" fillId="0" borderId="25" xfId="0" applyFont="1" applyBorder="1"/>
    <xf numFmtId="0" fontId="29" fillId="0" borderId="26" xfId="0" applyFont="1" applyBorder="1"/>
    <xf numFmtId="3" fontId="29" fillId="0" borderId="25" xfId="0" applyNumberFormat="1" applyFont="1" applyBorder="1"/>
    <xf numFmtId="3" fontId="29" fillId="0" borderId="26" xfId="0" applyNumberFormat="1" applyFont="1" applyBorder="1"/>
    <xf numFmtId="3" fontId="29" fillId="0" borderId="51" xfId="0" applyNumberFormat="1" applyFont="1" applyBorder="1"/>
    <xf numFmtId="3" fontId="29" fillId="0" borderId="39" xfId="0" applyNumberFormat="1" applyFont="1" applyBorder="1"/>
    <xf numFmtId="3" fontId="29" fillId="0" borderId="48" xfId="0" applyNumberFormat="1" applyFont="1" applyBorder="1"/>
    <xf numFmtId="0" fontId="31" fillId="0" borderId="58" xfId="0" applyFont="1" applyBorder="1"/>
    <xf numFmtId="0" fontId="31" fillId="0" borderId="24" xfId="0" applyFont="1" applyBorder="1"/>
    <xf numFmtId="3" fontId="31" fillId="0" borderId="58" xfId="0" applyNumberFormat="1" applyFont="1" applyBorder="1"/>
    <xf numFmtId="3" fontId="31" fillId="0" borderId="24" xfId="0" applyNumberFormat="1" applyFont="1" applyBorder="1"/>
    <xf numFmtId="3" fontId="31" fillId="0" borderId="3" xfId="0" applyNumberFormat="1" applyFont="1" applyBorder="1"/>
    <xf numFmtId="0" fontId="29" fillId="0" borderId="28" xfId="0" applyFont="1" applyBorder="1"/>
    <xf numFmtId="3" fontId="29" fillId="0" borderId="7" xfId="0" applyNumberFormat="1" applyFont="1" applyBorder="1"/>
    <xf numFmtId="3" fontId="29" fillId="0" borderId="28" xfId="0" applyNumberFormat="1" applyFont="1" applyBorder="1"/>
    <xf numFmtId="3" fontId="29" fillId="0" borderId="13" xfId="0" applyNumberFormat="1" applyFont="1" applyBorder="1"/>
    <xf numFmtId="0" fontId="31" fillId="0" borderId="7" xfId="0" applyFont="1" applyBorder="1"/>
    <xf numFmtId="0" fontId="31" fillId="0" borderId="28" xfId="0" applyFont="1" applyBorder="1"/>
    <xf numFmtId="0" fontId="5" fillId="0" borderId="3" xfId="0" applyFont="1" applyBorder="1"/>
    <xf numFmtId="0" fontId="5" fillId="0" borderId="60" xfId="0" applyFont="1" applyBorder="1"/>
    <xf numFmtId="0" fontId="6" fillId="0" borderId="60" xfId="0" applyFont="1" applyBorder="1"/>
    <xf numFmtId="0" fontId="6" fillId="0" borderId="51" xfId="0" applyFont="1" applyBorder="1"/>
    <xf numFmtId="0" fontId="5" fillId="0" borderId="4" xfId="0" applyFont="1" applyBorder="1"/>
    <xf numFmtId="0" fontId="5" fillId="0" borderId="61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24" xfId="0" applyFont="1" applyBorder="1"/>
    <xf numFmtId="0" fontId="6" fillId="0" borderId="5" xfId="0" applyFont="1" applyBorder="1"/>
    <xf numFmtId="0" fontId="6" fillId="0" borderId="58" xfId="0" applyFont="1" applyBorder="1"/>
    <xf numFmtId="0" fontId="6" fillId="0" borderId="25" xfId="0" applyFont="1" applyBorder="1"/>
    <xf numFmtId="0" fontId="6" fillId="0" borderId="10" xfId="0" applyFont="1" applyFill="1" applyBorder="1"/>
    <xf numFmtId="0" fontId="0" fillId="0" borderId="61" xfId="0" applyBorder="1"/>
    <xf numFmtId="0" fontId="0" fillId="0" borderId="55" xfId="0" applyBorder="1"/>
    <xf numFmtId="0" fontId="1" fillId="0" borderId="58" xfId="0" applyFont="1" applyBorder="1"/>
    <xf numFmtId="0" fontId="1" fillId="0" borderId="24" xfId="0" applyFont="1" applyBorder="1"/>
    <xf numFmtId="0" fontId="1" fillId="0" borderId="5" xfId="0" applyFont="1" applyBorder="1"/>
    <xf numFmtId="0" fontId="1" fillId="0" borderId="27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39" xfId="0" applyFont="1" applyBorder="1"/>
    <xf numFmtId="0" fontId="1" fillId="0" borderId="51" xfId="0" applyFont="1" applyBorder="1"/>
    <xf numFmtId="0" fontId="1" fillId="0" borderId="26" xfId="0" applyFont="1" applyBorder="1"/>
    <xf numFmtId="0" fontId="1" fillId="0" borderId="6" xfId="0" applyFont="1" applyBorder="1"/>
    <xf numFmtId="0" fontId="1" fillId="0" borderId="0" xfId="0" applyFont="1"/>
    <xf numFmtId="0" fontId="0" fillId="0" borderId="10" xfId="0" applyBorder="1"/>
    <xf numFmtId="0" fontId="0" fillId="0" borderId="58" xfId="0" applyBorder="1"/>
    <xf numFmtId="0" fontId="5" fillId="0" borderId="25" xfId="0" applyFont="1" applyBorder="1"/>
    <xf numFmtId="0" fontId="0" fillId="0" borderId="18" xfId="0" applyBorder="1"/>
    <xf numFmtId="0" fontId="5" fillId="0" borderId="18" xfId="0" applyFont="1" applyBorder="1"/>
    <xf numFmtId="0" fontId="0" fillId="0" borderId="25" xfId="0" applyBorder="1"/>
    <xf numFmtId="0" fontId="5" fillId="0" borderId="26" xfId="0" applyFont="1" applyBorder="1"/>
    <xf numFmtId="0" fontId="5" fillId="0" borderId="27" xfId="0" applyFont="1" applyBorder="1"/>
    <xf numFmtId="0" fontId="5" fillId="0" borderId="51" xfId="0" applyFont="1" applyBorder="1"/>
    <xf numFmtId="0" fontId="5" fillId="0" borderId="39" xfId="0" applyFont="1" applyBorder="1"/>
    <xf numFmtId="0" fontId="6" fillId="0" borderId="2" xfId="0" applyFont="1" applyBorder="1"/>
    <xf numFmtId="0" fontId="1" fillId="0" borderId="47" xfId="0" applyFont="1" applyBorder="1"/>
    <xf numFmtId="0" fontId="1" fillId="0" borderId="14" xfId="0" applyFont="1" applyBorder="1"/>
    <xf numFmtId="0" fontId="1" fillId="0" borderId="19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2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9" xfId="1" applyFont="1" applyBorder="1"/>
    <xf numFmtId="0" fontId="4" fillId="0" borderId="69" xfId="1" applyBorder="1"/>
    <xf numFmtId="0" fontId="4" fillId="0" borderId="0" xfId="1" applyBorder="1"/>
    <xf numFmtId="0" fontId="4" fillId="0" borderId="15" xfId="1" applyBorder="1"/>
    <xf numFmtId="0" fontId="4" fillId="0" borderId="71" xfId="1" applyBorder="1"/>
    <xf numFmtId="0" fontId="4" fillId="0" borderId="5" xfId="1" applyBorder="1"/>
    <xf numFmtId="0" fontId="4" fillId="0" borderId="6" xfId="1" applyBorder="1"/>
    <xf numFmtId="0" fontId="2" fillId="0" borderId="15" xfId="1" applyFont="1" applyBorder="1"/>
    <xf numFmtId="0" fontId="4" fillId="0" borderId="15" xfId="1" applyFont="1" applyBorder="1"/>
    <xf numFmtId="0" fontId="2" fillId="0" borderId="71" xfId="1" applyFont="1" applyBorder="1"/>
    <xf numFmtId="0" fontId="2" fillId="0" borderId="0" xfId="1" applyFont="1" applyBorder="1"/>
    <xf numFmtId="0" fontId="4" fillId="0" borderId="5" xfId="1" applyFont="1" applyBorder="1"/>
    <xf numFmtId="0" fontId="4" fillId="0" borderId="6" xfId="1" applyFont="1" applyBorder="1"/>
    <xf numFmtId="0" fontId="2" fillId="0" borderId="20" xfId="1" applyFont="1" applyBorder="1"/>
    <xf numFmtId="0" fontId="2" fillId="0" borderId="73" xfId="1" applyFont="1" applyBorder="1"/>
    <xf numFmtId="0" fontId="2" fillId="0" borderId="0" xfId="1" applyFont="1"/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7" fillId="2" borderId="41" xfId="0" applyFont="1" applyFill="1" applyBorder="1" applyAlignment="1">
      <alignment horizontal="left"/>
    </xf>
    <xf numFmtId="0" fontId="17" fillId="2" borderId="0" xfId="0" applyFont="1" applyFill="1"/>
    <xf numFmtId="0" fontId="1" fillId="0" borderId="23" xfId="0" applyFont="1" applyBorder="1"/>
    <xf numFmtId="0" fontId="6" fillId="0" borderId="10" xfId="0" quotePrefix="1" applyFont="1" applyBorder="1"/>
    <xf numFmtId="0" fontId="1" fillId="0" borderId="26" xfId="0" applyFont="1" applyBorder="1" applyAlignment="1">
      <alignment horizontal="left"/>
    </xf>
    <xf numFmtId="0" fontId="6" fillId="0" borderId="6" xfId="0" applyFont="1" applyBorder="1"/>
    <xf numFmtId="0" fontId="1" fillId="0" borderId="27" xfId="0" applyFont="1" applyBorder="1" applyAlignment="1">
      <alignment horizontal="left"/>
    </xf>
    <xf numFmtId="0" fontId="6" fillId="0" borderId="56" xfId="0" quotePrefix="1" applyFont="1" applyBorder="1"/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1" fillId="0" borderId="6" xfId="0" quotePrefix="1" applyFont="1" applyBorder="1"/>
    <xf numFmtId="0" fontId="29" fillId="0" borderId="56" xfId="0" applyFont="1" applyBorder="1"/>
    <xf numFmtId="0" fontId="1" fillId="0" borderId="55" xfId="0" quotePrefix="1" applyFont="1" applyBorder="1" applyAlignment="1">
      <alignment horizontal="left"/>
    </xf>
    <xf numFmtId="0" fontId="1" fillId="0" borderId="59" xfId="0" applyFont="1" applyBorder="1"/>
    <xf numFmtId="0" fontId="29" fillId="0" borderId="64" xfId="0" applyFont="1" applyBorder="1"/>
    <xf numFmtId="0" fontId="29" fillId="0" borderId="64" xfId="0" applyFont="1" applyBorder="1" applyAlignment="1">
      <alignment horizontal="left"/>
    </xf>
    <xf numFmtId="0" fontId="29" fillId="0" borderId="63" xfId="0" applyFont="1" applyBorder="1" applyAlignment="1">
      <alignment horizontal="left"/>
    </xf>
    <xf numFmtId="0" fontId="1" fillId="0" borderId="62" xfId="0" quotePrefix="1" applyFont="1" applyBorder="1"/>
    <xf numFmtId="0" fontId="1" fillId="0" borderId="2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0" xfId="0" quotePrefix="1" applyFont="1" applyBorder="1"/>
    <xf numFmtId="0" fontId="1" fillId="0" borderId="2" xfId="0" quotePrefix="1" applyFont="1" applyBorder="1"/>
    <xf numFmtId="0" fontId="5" fillId="0" borderId="10" xfId="0" applyFont="1" applyFill="1" applyBorder="1"/>
    <xf numFmtId="0" fontId="5" fillId="0" borderId="1" xfId="0" applyFont="1" applyFill="1" applyBorder="1"/>
    <xf numFmtId="0" fontId="30" fillId="0" borderId="49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1" fillId="0" borderId="48" xfId="0" applyFont="1" applyBorder="1"/>
    <xf numFmtId="0" fontId="1" fillId="0" borderId="4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32" fillId="0" borderId="67" xfId="0" applyFont="1" applyBorder="1"/>
    <xf numFmtId="0" fontId="32" fillId="0" borderId="68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" xfId="0" quotePrefix="1" applyFont="1" applyBorder="1"/>
    <xf numFmtId="0" fontId="1" fillId="0" borderId="24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5" fillId="0" borderId="0" xfId="0" applyFont="1" applyFill="1" applyBorder="1"/>
    <xf numFmtId="0" fontId="26" fillId="2" borderId="43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6" fillId="2" borderId="12" xfId="0" applyFont="1" applyFill="1" applyBorder="1" applyAlignment="1">
      <alignment horizontal="left"/>
    </xf>
    <xf numFmtId="3" fontId="26" fillId="2" borderId="43" xfId="0" applyNumberFormat="1" applyFont="1" applyFill="1" applyBorder="1" applyAlignment="1">
      <alignment horizontal="left"/>
    </xf>
    <xf numFmtId="0" fontId="21" fillId="2" borderId="43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left"/>
    </xf>
    <xf numFmtId="0" fontId="28" fillId="2" borderId="43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0" fillId="0" borderId="43" xfId="0" applyBorder="1"/>
    <xf numFmtId="0" fontId="26" fillId="2" borderId="11" xfId="0" applyFont="1" applyFill="1" applyBorder="1"/>
    <xf numFmtId="0" fontId="28" fillId="2" borderId="41" xfId="0" applyFont="1" applyFill="1" applyBorder="1" applyAlignment="1"/>
    <xf numFmtId="0" fontId="22" fillId="2" borderId="41" xfId="0" applyFont="1" applyFill="1" applyBorder="1" applyAlignment="1"/>
    <xf numFmtId="3" fontId="26" fillId="2" borderId="41" xfId="0" applyNumberFormat="1" applyFont="1" applyFill="1" applyBorder="1" applyAlignment="1"/>
    <xf numFmtId="0" fontId="26" fillId="2" borderId="41" xfId="0" applyFont="1" applyFill="1" applyBorder="1" applyAlignment="1"/>
    <xf numFmtId="0" fontId="27" fillId="2" borderId="41" xfId="0" applyFont="1" applyFill="1" applyBorder="1" applyAlignment="1"/>
    <xf numFmtId="0" fontId="26" fillId="2" borderId="44" xfId="0" applyFont="1" applyFill="1" applyBorder="1" applyAlignment="1"/>
    <xf numFmtId="0" fontId="22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0" borderId="77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31" fillId="0" borderId="55" xfId="0" applyFont="1" applyBorder="1"/>
    <xf numFmtId="0" fontId="12" fillId="0" borderId="15" xfId="0" applyFont="1" applyBorder="1"/>
    <xf numFmtId="0" fontId="0" fillId="0" borderId="12" xfId="0" applyBorder="1" applyAlignment="1"/>
    <xf numFmtId="0" fontId="6" fillId="0" borderId="12" xfId="0" applyFont="1" applyBorder="1" applyAlignment="1"/>
    <xf numFmtId="0" fontId="6" fillId="0" borderId="59" xfId="0" applyFont="1" applyBorder="1"/>
    <xf numFmtId="3" fontId="26" fillId="2" borderId="10" xfId="0" applyNumberFormat="1" applyFont="1" applyFill="1" applyBorder="1" applyAlignment="1"/>
    <xf numFmtId="0" fontId="26" fillId="2" borderId="15" xfId="0" applyFont="1" applyFill="1" applyBorder="1" applyAlignment="1"/>
    <xf numFmtId="0" fontId="27" fillId="2" borderId="15" xfId="0" applyFont="1" applyFill="1" applyBorder="1" applyAlignment="1"/>
    <xf numFmtId="0" fontId="26" fillId="2" borderId="16" xfId="0" applyFont="1" applyFill="1" applyBorder="1" applyAlignment="1"/>
    <xf numFmtId="3" fontId="26" fillId="2" borderId="1" xfId="0" applyNumberFormat="1" applyFont="1" applyFill="1" applyBorder="1" applyAlignment="1"/>
    <xf numFmtId="0" fontId="21" fillId="2" borderId="15" xfId="0" applyFont="1" applyFill="1" applyBorder="1" applyAlignment="1"/>
    <xf numFmtId="1" fontId="21" fillId="2" borderId="15" xfId="0" applyNumberFormat="1" applyFont="1" applyFill="1" applyBorder="1" applyAlignment="1"/>
    <xf numFmtId="0" fontId="2" fillId="0" borderId="15" xfId="0" applyFont="1" applyBorder="1" applyAlignment="1"/>
    <xf numFmtId="0" fontId="0" fillId="0" borderId="43" xfId="0" applyBorder="1" applyAlignment="1"/>
    <xf numFmtId="0" fontId="22" fillId="2" borderId="15" xfId="0" applyFont="1" applyFill="1" applyBorder="1" applyAlignment="1"/>
    <xf numFmtId="0" fontId="31" fillId="0" borderId="15" xfId="0" applyFont="1" applyBorder="1" applyAlignment="1"/>
    <xf numFmtId="0" fontId="31" fillId="0" borderId="43" xfId="0" applyFont="1" applyBorder="1" applyAlignment="1"/>
    <xf numFmtId="0" fontId="31" fillId="0" borderId="19" xfId="0" applyFont="1" applyBorder="1" applyAlignment="1"/>
    <xf numFmtId="0" fontId="31" fillId="0" borderId="70" xfId="0" applyFont="1" applyBorder="1" applyAlignment="1"/>
    <xf numFmtId="0" fontId="1" fillId="0" borderId="65" xfId="0" applyFont="1" applyBorder="1" applyAlignment="1"/>
    <xf numFmtId="0" fontId="1" fillId="0" borderId="66" xfId="0" applyFont="1" applyBorder="1" applyAlignment="1"/>
    <xf numFmtId="0" fontId="1" fillId="0" borderId="19" xfId="0" applyFont="1" applyBorder="1" applyAlignment="1"/>
    <xf numFmtId="0" fontId="1" fillId="0" borderId="70" xfId="0" applyFont="1" applyBorder="1" applyAlignment="1"/>
    <xf numFmtId="0" fontId="1" fillId="0" borderId="15" xfId="0" applyFont="1" applyBorder="1" applyAlignment="1"/>
    <xf numFmtId="0" fontId="1" fillId="0" borderId="43" xfId="0" applyFont="1" applyBorder="1" applyAlignment="1"/>
    <xf numFmtId="0" fontId="26" fillId="2" borderId="43" xfId="0" applyFont="1" applyFill="1" applyBorder="1" applyAlignment="1"/>
    <xf numFmtId="0" fontId="32" fillId="0" borderId="15" xfId="0" applyFont="1" applyBorder="1" applyAlignment="1"/>
    <xf numFmtId="0" fontId="15" fillId="2" borderId="15" xfId="0" applyFont="1" applyFill="1" applyBorder="1" applyAlignment="1"/>
    <xf numFmtId="1" fontId="15" fillId="2" borderId="15" xfId="0" applyNumberFormat="1" applyFont="1" applyFill="1" applyBorder="1" applyAlignment="1"/>
    <xf numFmtId="0" fontId="16" fillId="2" borderId="15" xfId="0" applyFont="1" applyFill="1" applyBorder="1" applyAlignment="1"/>
    <xf numFmtId="0" fontId="30" fillId="0" borderId="65" xfId="0" applyFont="1" applyBorder="1" applyAlignment="1"/>
    <xf numFmtId="0" fontId="32" fillId="0" borderId="65" xfId="0" applyFont="1" applyBorder="1" applyAlignment="1"/>
    <xf numFmtId="0" fontId="15" fillId="2" borderId="16" xfId="0" applyFont="1" applyFill="1" applyBorder="1" applyAlignment="1"/>
    <xf numFmtId="0" fontId="15" fillId="2" borderId="45" xfId="0" applyFont="1" applyFill="1" applyBorder="1" applyAlignment="1"/>
    <xf numFmtId="1" fontId="15" fillId="2" borderId="44" xfId="0" applyNumberFormat="1" applyFont="1" applyFill="1" applyBorder="1" applyAlignment="1"/>
    <xf numFmtId="0" fontId="32" fillId="0" borderId="1" xfId="0" applyFont="1" applyBorder="1" applyAlignment="1"/>
    <xf numFmtId="0" fontId="1" fillId="0" borderId="2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49" xfId="0" applyFont="1" applyBorder="1" applyAlignment="1">
      <alignment horizontal="right"/>
    </xf>
    <xf numFmtId="0" fontId="30" fillId="0" borderId="49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48" xfId="0" applyNumberFormat="1" applyFont="1" applyBorder="1" applyAlignment="1">
      <alignment horizontal="right"/>
    </xf>
    <xf numFmtId="0" fontId="17" fillId="0" borderId="7" xfId="0" applyFont="1" applyBorder="1"/>
    <xf numFmtId="0" fontId="12" fillId="0" borderId="3" xfId="0" applyFont="1" applyBorder="1" applyAlignment="1">
      <alignment horizontal="left"/>
    </xf>
    <xf numFmtId="0" fontId="29" fillId="0" borderId="2" xfId="0" applyFont="1" applyBorder="1" applyAlignment="1">
      <alignment horizontal="right"/>
    </xf>
    <xf numFmtId="0" fontId="29" fillId="0" borderId="50" xfId="0" applyFont="1" applyBorder="1" applyAlignment="1">
      <alignment horizontal="right"/>
    </xf>
    <xf numFmtId="0" fontId="29" fillId="0" borderId="49" xfId="0" applyFont="1" applyBorder="1" applyAlignment="1">
      <alignment horizontal="right"/>
    </xf>
    <xf numFmtId="0" fontId="30" fillId="0" borderId="48" xfId="0" applyFont="1" applyBorder="1" applyAlignment="1">
      <alignment horizontal="right"/>
    </xf>
    <xf numFmtId="0" fontId="1" fillId="0" borderId="2" xfId="0" applyFont="1" applyBorder="1"/>
    <xf numFmtId="0" fontId="1" fillId="0" borderId="50" xfId="0" applyFont="1" applyBorder="1"/>
    <xf numFmtId="0" fontId="0" fillId="0" borderId="1" xfId="0" applyBorder="1"/>
    <xf numFmtId="0" fontId="11" fillId="0" borderId="78" xfId="0" applyFont="1" applyBorder="1"/>
    <xf numFmtId="0" fontId="31" fillId="0" borderId="79" xfId="0" applyFont="1" applyBorder="1"/>
    <xf numFmtId="0" fontId="11" fillId="0" borderId="12" xfId="0" applyFont="1" applyBorder="1"/>
    <xf numFmtId="0" fontId="5" fillId="0" borderId="1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1" fillId="0" borderId="60" xfId="0" applyFont="1" applyBorder="1"/>
    <xf numFmtId="0" fontId="31" fillId="0" borderId="51" xfId="0" applyFont="1" applyBorder="1"/>
    <xf numFmtId="0" fontId="31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81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84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2" fillId="0" borderId="82" xfId="0" applyFont="1" applyBorder="1"/>
    <xf numFmtId="0" fontId="0" fillId="0" borderId="83" xfId="0" applyBorder="1"/>
    <xf numFmtId="0" fontId="0" fillId="0" borderId="71" xfId="0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0" xfId="0" applyBorder="1"/>
    <xf numFmtId="0" fontId="0" fillId="0" borderId="48" xfId="0" applyBorder="1"/>
    <xf numFmtId="0" fontId="0" fillId="0" borderId="31" xfId="0" applyBorder="1"/>
    <xf numFmtId="0" fontId="0" fillId="0" borderId="49" xfId="0" applyBorder="1"/>
    <xf numFmtId="0" fontId="0" fillId="0" borderId="50" xfId="0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0" fontId="0" fillId="0" borderId="62" xfId="0" applyBorder="1"/>
    <xf numFmtId="0" fontId="0" fillId="0" borderId="64" xfId="0" applyBorder="1"/>
    <xf numFmtId="0" fontId="0" fillId="0" borderId="50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29" fillId="0" borderId="24" xfId="0" applyFont="1" applyBorder="1"/>
    <xf numFmtId="0" fontId="29" fillId="0" borderId="57" xfId="0" applyFont="1" applyBorder="1"/>
    <xf numFmtId="0" fontId="1" fillId="0" borderId="3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9" fillId="0" borderId="3" xfId="0" applyFont="1" applyBorder="1"/>
    <xf numFmtId="0" fontId="29" fillId="0" borderId="50" xfId="0" applyFont="1" applyBorder="1"/>
    <xf numFmtId="0" fontId="29" fillId="0" borderId="13" xfId="0" applyFont="1" applyBorder="1"/>
    <xf numFmtId="0" fontId="29" fillId="0" borderId="1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5" fillId="4" borderId="0" xfId="0" applyFont="1" applyFill="1"/>
    <xf numFmtId="0" fontId="31" fillId="0" borderId="49" xfId="0" applyFont="1" applyBorder="1"/>
    <xf numFmtId="0" fontId="31" fillId="3" borderId="1" xfId="0" applyFont="1" applyFill="1" applyBorder="1"/>
    <xf numFmtId="0" fontId="31" fillId="0" borderId="49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31" fillId="2" borderId="49" xfId="0" applyFont="1" applyFill="1" applyBorder="1"/>
    <xf numFmtId="0" fontId="31" fillId="2" borderId="49" xfId="0" applyFont="1" applyFill="1" applyBorder="1" applyAlignment="1">
      <alignment horizontal="left"/>
    </xf>
    <xf numFmtId="0" fontId="1" fillId="0" borderId="10" xfId="0" applyFont="1" applyBorder="1"/>
    <xf numFmtId="0" fontId="1" fillId="0" borderId="12" xfId="0" applyFont="1" applyBorder="1"/>
    <xf numFmtId="0" fontId="5" fillId="0" borderId="49" xfId="0" applyFont="1" applyBorder="1"/>
    <xf numFmtId="0" fontId="12" fillId="0" borderId="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3" fontId="29" fillId="0" borderId="53" xfId="0" applyNumberFormat="1" applyFont="1" applyBorder="1" applyAlignment="1">
      <alignment horizontal="right"/>
    </xf>
    <xf numFmtId="0" fontId="1" fillId="0" borderId="63" xfId="0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2" fillId="0" borderId="48" xfId="0" applyFont="1" applyBorder="1" applyAlignment="1">
      <alignment horizontal="right"/>
    </xf>
    <xf numFmtId="0" fontId="32" fillId="0" borderId="39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29" fillId="0" borderId="54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0" fontId="32" fillId="0" borderId="27" xfId="0" applyFont="1" applyBorder="1" applyAlignment="1">
      <alignment horizontal="right"/>
    </xf>
    <xf numFmtId="0" fontId="31" fillId="0" borderId="2" xfId="0" applyFont="1" applyBorder="1" applyAlignment="1">
      <alignment horizontal="right"/>
    </xf>
    <xf numFmtId="0" fontId="31" fillId="0" borderId="27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0" fontId="32" fillId="0" borderId="50" xfId="0" applyFont="1" applyBorder="1" applyAlignment="1">
      <alignment horizontal="right"/>
    </xf>
    <xf numFmtId="0" fontId="32" fillId="0" borderId="63" xfId="0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0" fontId="12" fillId="0" borderId="27" xfId="0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0" fontId="12" fillId="0" borderId="50" xfId="0" applyFont="1" applyBorder="1" applyAlignment="1">
      <alignment horizontal="right"/>
    </xf>
    <xf numFmtId="0" fontId="12" fillId="0" borderId="63" xfId="0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14" xfId="0" applyNumberFormat="1" applyFont="1" applyBorder="1" applyAlignment="1">
      <alignment horizontal="left"/>
    </xf>
    <xf numFmtId="0" fontId="1" fillId="0" borderId="71" xfId="0" applyNumberFormat="1" applyFont="1" applyBorder="1" applyAlignment="1">
      <alignment horizontal="left"/>
    </xf>
    <xf numFmtId="0" fontId="1" fillId="0" borderId="15" xfId="0" applyFont="1" applyBorder="1"/>
    <xf numFmtId="0" fontId="1" fillId="0" borderId="71" xfId="0" applyFont="1" applyBorder="1"/>
    <xf numFmtId="0" fontId="1" fillId="0" borderId="15" xfId="0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0" fontId="6" fillId="0" borderId="49" xfId="0" applyFont="1" applyBorder="1" applyAlignment="1">
      <alignment horizontal="right"/>
    </xf>
    <xf numFmtId="0" fontId="0" fillId="0" borderId="3" xfId="0" applyBorder="1" applyAlignment="1"/>
    <xf numFmtId="0" fontId="0" fillId="0" borderId="2" xfId="0" applyBorder="1" applyAlignment="1"/>
    <xf numFmtId="0" fontId="0" fillId="0" borderId="39" xfId="0" applyBorder="1" applyAlignment="1"/>
    <xf numFmtId="0" fontId="0" fillId="0" borderId="49" xfId="0" applyBorder="1" applyAlignment="1"/>
    <xf numFmtId="0" fontId="6" fillId="0" borderId="49" xfId="0" applyFont="1" applyBorder="1" applyAlignment="1"/>
    <xf numFmtId="0" fontId="29" fillId="0" borderId="58" xfId="0" applyFont="1" applyBorder="1" applyAlignment="1">
      <alignment horizontal="left"/>
    </xf>
    <xf numFmtId="0" fontId="29" fillId="0" borderId="55" xfId="0" applyFont="1" applyBorder="1" applyAlignment="1">
      <alignment horizontal="left"/>
    </xf>
    <xf numFmtId="0" fontId="1" fillId="0" borderId="3" xfId="0" applyFont="1" applyBorder="1"/>
    <xf numFmtId="0" fontId="0" fillId="0" borderId="3" xfId="2" applyNumberFormat="1" applyFont="1" applyBorder="1"/>
    <xf numFmtId="0" fontId="35" fillId="0" borderId="25" xfId="0" applyFont="1" applyBorder="1"/>
    <xf numFmtId="3" fontId="31" fillId="0" borderId="18" xfId="0" applyNumberFormat="1" applyFont="1" applyBorder="1"/>
    <xf numFmtId="3" fontId="1" fillId="0" borderId="5" xfId="0" applyNumberFormat="1" applyFont="1" applyBorder="1"/>
    <xf numFmtId="3" fontId="1" fillId="0" borderId="27" xfId="0" applyNumberFormat="1" applyFont="1" applyBorder="1"/>
    <xf numFmtId="0" fontId="6" fillId="0" borderId="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0" fillId="0" borderId="26" xfId="0" applyBorder="1" applyAlignment="1">
      <alignment horizontal="right"/>
    </xf>
    <xf numFmtId="0" fontId="5" fillId="0" borderId="26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6" fillId="0" borderId="3" xfId="0" applyFont="1" applyBorder="1"/>
    <xf numFmtId="0" fontId="6" fillId="0" borderId="49" xfId="0" applyFont="1" applyBorder="1"/>
    <xf numFmtId="0" fontId="26" fillId="2" borderId="74" xfId="0" applyFont="1" applyFill="1" applyBorder="1" applyAlignment="1">
      <alignment horizontal="center"/>
    </xf>
    <xf numFmtId="0" fontId="26" fillId="2" borderId="75" xfId="0" applyFont="1" applyFill="1" applyBorder="1" applyAlignment="1">
      <alignment horizontal="center"/>
    </xf>
    <xf numFmtId="0" fontId="27" fillId="2" borderId="41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" borderId="41" xfId="0" applyFont="1" applyFill="1" applyBorder="1" applyAlignment="1"/>
    <xf numFmtId="0" fontId="27" fillId="2" borderId="43" xfId="0" applyFont="1" applyFill="1" applyBorder="1" applyAlignment="1"/>
    <xf numFmtId="0" fontId="26" fillId="2" borderId="41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1" xfId="0" applyFont="1" applyFill="1" applyBorder="1" applyAlignment="1"/>
    <xf numFmtId="0" fontId="26" fillId="2" borderId="43" xfId="0" applyFont="1" applyFill="1" applyBorder="1" applyAlignment="1"/>
    <xf numFmtId="0" fontId="27" fillId="2" borderId="41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6" fillId="2" borderId="10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74" xfId="0" applyFont="1" applyFill="1" applyBorder="1" applyAlignment="1"/>
    <xf numFmtId="0" fontId="26" fillId="2" borderId="75" xfId="0" applyFont="1" applyFill="1" applyBorder="1" applyAlignment="1"/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28" fillId="2" borderId="43" xfId="0" applyFont="1" applyFill="1" applyBorder="1" applyAlignment="1">
      <alignment horizontal="center"/>
    </xf>
    <xf numFmtId="0" fontId="32" fillId="0" borderId="51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55" xfId="0" applyFont="1" applyBorder="1" applyAlignment="1">
      <alignment horizontal="left" vertical="top"/>
    </xf>
    <xf numFmtId="0" fontId="32" fillId="0" borderId="56" xfId="0" applyFont="1" applyBorder="1" applyAlignment="1">
      <alignment horizontal="left" vertical="top"/>
    </xf>
    <xf numFmtId="0" fontId="32" fillId="0" borderId="5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0" fontId="33" fillId="0" borderId="3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62" xfId="0" applyFont="1" applyBorder="1" applyAlignment="1">
      <alignment horizontal="center" vertical="top"/>
    </xf>
    <xf numFmtId="0" fontId="32" fillId="0" borderId="64" xfId="0" applyFont="1" applyBorder="1" applyAlignment="1">
      <alignment horizontal="center" vertical="top"/>
    </xf>
    <xf numFmtId="0" fontId="32" fillId="0" borderId="63" xfId="0" applyFont="1" applyBorder="1" applyAlignment="1">
      <alignment horizontal="center" vertical="top"/>
    </xf>
    <xf numFmtId="0" fontId="32" fillId="0" borderId="55" xfId="0" applyFont="1" applyBorder="1" applyAlignment="1">
      <alignment horizontal="center" vertical="top"/>
    </xf>
    <xf numFmtId="0" fontId="32" fillId="0" borderId="56" xfId="0" applyFont="1" applyBorder="1" applyAlignment="1">
      <alignment horizontal="center" vertical="top"/>
    </xf>
    <xf numFmtId="0" fontId="32" fillId="0" borderId="57" xfId="0" applyFont="1" applyBorder="1" applyAlignment="1">
      <alignment horizontal="center" vertical="top"/>
    </xf>
    <xf numFmtId="0" fontId="17" fillId="0" borderId="6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76" xfId="0" applyFont="1" applyBorder="1" applyAlignment="1">
      <alignment horizontal="left"/>
    </xf>
    <xf numFmtId="0" fontId="18" fillId="0" borderId="8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6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6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6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1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56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top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3" fontId="31" fillId="0" borderId="5" xfId="0" applyNumberFormat="1" applyFont="1" applyBorder="1" applyAlignment="1">
      <alignment horizontal="center"/>
    </xf>
    <xf numFmtId="3" fontId="31" fillId="0" borderId="6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31" fillId="0" borderId="27" xfId="0" applyNumberFormat="1" applyFont="1" applyBorder="1" applyAlignment="1">
      <alignment horizontal="center"/>
    </xf>
    <xf numFmtId="3" fontId="31" fillId="0" borderId="58" xfId="0" applyNumberFormat="1" applyFont="1" applyBorder="1" applyAlignment="1">
      <alignment horizontal="center"/>
    </xf>
    <xf numFmtId="3" fontId="31" fillId="0" borderId="24" xfId="0" applyNumberFormat="1" applyFont="1" applyBorder="1" applyAlignment="1">
      <alignment horizontal="center"/>
    </xf>
    <xf numFmtId="0" fontId="31" fillId="0" borderId="58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59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27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8" xfId="1" applyFont="1" applyBorder="1" applyAlignment="1">
      <alignment horizontal="left"/>
    </xf>
    <xf numFmtId="0" fontId="2" fillId="0" borderId="59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5" xfId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43" xfId="1" applyBorder="1" applyAlignment="1">
      <alignment horizontal="left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</cellXfs>
  <cellStyles count="3">
    <cellStyle name="Ezres" xfId="2" builtinId="3"/>
    <cellStyle name="Normál" xfId="0" builtinId="0"/>
    <cellStyle name="Normál_Rábagyarmat,2012.I.félévi költségvetési beszámoló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5"/>
  <sheetViews>
    <sheetView tabSelected="1" workbookViewId="0">
      <selection activeCell="H26" sqref="H26"/>
    </sheetView>
  </sheetViews>
  <sheetFormatPr defaultRowHeight="12.75" x14ac:dyDescent="0.2"/>
  <cols>
    <col min="2" max="2" width="34.28515625" customWidth="1"/>
    <col min="3" max="3" width="9.7109375" customWidth="1"/>
    <col min="4" max="4" width="7" hidden="1" customWidth="1"/>
    <col min="5" max="6" width="9.42578125" customWidth="1"/>
    <col min="7" max="7" width="25.85546875" hidden="1" customWidth="1"/>
    <col min="8" max="8" width="33.7109375" customWidth="1"/>
    <col min="9" max="9" width="4" customWidth="1"/>
    <col min="10" max="10" width="4.28515625" customWidth="1"/>
    <col min="11" max="12" width="9.140625" hidden="1" customWidth="1"/>
  </cols>
  <sheetData>
    <row r="2" spans="1:14" ht="15.75" x14ac:dyDescent="0.25">
      <c r="A2" s="595" t="s">
        <v>3</v>
      </c>
      <c r="B2" s="595"/>
      <c r="C2" s="595"/>
      <c r="D2" s="595"/>
      <c r="E2" s="595"/>
      <c r="F2" s="595"/>
      <c r="G2" s="595"/>
      <c r="H2" s="595"/>
      <c r="I2" s="595"/>
      <c r="J2" s="595"/>
    </row>
    <row r="3" spans="1:14" ht="15.75" x14ac:dyDescent="0.25">
      <c r="A3" s="43" t="s">
        <v>15</v>
      </c>
      <c r="B3" s="596" t="s">
        <v>420</v>
      </c>
      <c r="C3" s="596"/>
      <c r="D3" s="596"/>
      <c r="E3" s="596"/>
      <c r="F3" s="596"/>
      <c r="G3" s="596"/>
      <c r="H3" s="596"/>
      <c r="I3" s="44"/>
      <c r="J3" s="44"/>
      <c r="K3" s="44"/>
      <c r="L3" s="45"/>
      <c r="M3" s="19"/>
    </row>
    <row r="4" spans="1:14" ht="15" x14ac:dyDescent="0.2">
      <c r="A4" s="43"/>
      <c r="B4" s="596"/>
      <c r="C4" s="596"/>
      <c r="D4" s="596"/>
      <c r="E4" s="596"/>
      <c r="F4" s="596"/>
      <c r="G4" s="596"/>
      <c r="H4" s="596"/>
      <c r="I4" s="43"/>
      <c r="J4" s="43"/>
      <c r="K4" s="43"/>
      <c r="L4" s="43"/>
    </row>
    <row r="5" spans="1:14" ht="15.75" x14ac:dyDescent="0.25">
      <c r="A5" s="46"/>
      <c r="B5" s="598" t="s">
        <v>65</v>
      </c>
      <c r="C5" s="598"/>
      <c r="D5" s="598"/>
      <c r="E5" s="598"/>
      <c r="F5" s="598"/>
      <c r="G5" s="598"/>
      <c r="H5" s="598"/>
      <c r="I5" s="313" t="s">
        <v>66</v>
      </c>
      <c r="J5" s="46"/>
      <c r="K5" s="46"/>
      <c r="L5" s="46"/>
    </row>
    <row r="6" spans="1:14" ht="15" x14ac:dyDescent="0.2">
      <c r="A6" s="46"/>
      <c r="B6" s="48"/>
      <c r="C6" s="48"/>
      <c r="D6" s="48"/>
      <c r="E6" s="48"/>
      <c r="F6" s="48"/>
      <c r="G6" s="48"/>
      <c r="H6" s="361"/>
      <c r="I6" s="47"/>
      <c r="J6" s="46"/>
      <c r="K6" s="46"/>
      <c r="L6" s="46"/>
    </row>
    <row r="7" spans="1:14" ht="15.75" x14ac:dyDescent="0.25">
      <c r="A7" s="593" t="s">
        <v>16</v>
      </c>
      <c r="B7" s="597"/>
      <c r="C7" s="597"/>
      <c r="D7" s="597"/>
      <c r="E7" s="597"/>
      <c r="F7" s="597"/>
      <c r="G7" s="353"/>
      <c r="H7" s="593" t="s">
        <v>17</v>
      </c>
      <c r="I7" s="597"/>
      <c r="J7" s="597"/>
      <c r="K7" s="597"/>
      <c r="L7" s="594"/>
      <c r="M7" s="23"/>
      <c r="N7" s="362"/>
    </row>
    <row r="8" spans="1:14" ht="15.75" x14ac:dyDescent="0.25">
      <c r="A8" s="593" t="s">
        <v>0</v>
      </c>
      <c r="B8" s="594"/>
      <c r="C8" s="364" t="s">
        <v>421</v>
      </c>
      <c r="D8" s="355"/>
      <c r="E8" s="354" t="s">
        <v>422</v>
      </c>
      <c r="F8" s="360" t="s">
        <v>331</v>
      </c>
      <c r="G8" s="49"/>
      <c r="H8" s="50" t="s">
        <v>0</v>
      </c>
      <c r="I8" s="599" t="s">
        <v>423</v>
      </c>
      <c r="J8" s="600"/>
      <c r="K8" s="50"/>
      <c r="L8" s="50"/>
      <c r="M8" s="373" t="s">
        <v>330</v>
      </c>
      <c r="N8" s="374" t="s">
        <v>331</v>
      </c>
    </row>
    <row r="9" spans="1:14" ht="15" x14ac:dyDescent="0.2">
      <c r="A9" s="591"/>
      <c r="B9" s="592"/>
      <c r="C9" s="365"/>
      <c r="D9" s="357"/>
      <c r="E9" s="356"/>
      <c r="F9" s="370"/>
      <c r="G9" s="51"/>
      <c r="H9" s="51"/>
      <c r="I9" s="591"/>
      <c r="J9" s="592"/>
      <c r="K9" s="370"/>
      <c r="L9" s="370"/>
      <c r="M9" s="371"/>
      <c r="N9" s="372"/>
    </row>
    <row r="10" spans="1:14" ht="15.75" x14ac:dyDescent="0.25">
      <c r="A10" s="589" t="s">
        <v>67</v>
      </c>
      <c r="B10" s="590"/>
      <c r="C10" s="366">
        <v>22332</v>
      </c>
      <c r="D10" s="352"/>
      <c r="E10" s="366">
        <v>24397</v>
      </c>
      <c r="F10" s="383">
        <v>24397</v>
      </c>
      <c r="G10" s="99"/>
      <c r="H10" s="99" t="s">
        <v>18</v>
      </c>
      <c r="I10" s="581"/>
      <c r="J10" s="582"/>
      <c r="K10" s="387"/>
      <c r="L10" s="388"/>
      <c r="M10" s="389"/>
      <c r="N10" s="390"/>
    </row>
    <row r="11" spans="1:14" ht="15.75" x14ac:dyDescent="0.25">
      <c r="A11" s="589" t="s">
        <v>68</v>
      </c>
      <c r="B11" s="584"/>
      <c r="C11" s="367">
        <f>SUM(C12:C16)</f>
        <v>1399</v>
      </c>
      <c r="D11" s="349"/>
      <c r="E11" s="367">
        <f>SUM(E12:E16)</f>
        <v>6362</v>
      </c>
      <c r="F11" s="367">
        <f>SUM(F12:F16)</f>
        <v>6362</v>
      </c>
      <c r="G11" s="99"/>
      <c r="H11" s="99" t="s">
        <v>6</v>
      </c>
      <c r="I11" s="581">
        <v>12436</v>
      </c>
      <c r="J11" s="582"/>
      <c r="K11" s="391"/>
      <c r="L11" s="388"/>
      <c r="M11" s="392">
        <v>16934</v>
      </c>
      <c r="N11" s="393">
        <v>16834</v>
      </c>
    </row>
    <row r="12" spans="1:14" ht="15.75" x14ac:dyDescent="0.25">
      <c r="A12" s="583" t="s">
        <v>69</v>
      </c>
      <c r="B12" s="584"/>
      <c r="C12" s="368"/>
      <c r="D12" s="350"/>
      <c r="E12" s="368"/>
      <c r="F12" s="384"/>
      <c r="G12" s="99"/>
      <c r="H12" s="99" t="s">
        <v>74</v>
      </c>
      <c r="I12" s="581">
        <v>2548</v>
      </c>
      <c r="J12" s="582"/>
      <c r="K12" s="391"/>
      <c r="L12" s="388"/>
      <c r="M12" s="394">
        <v>3094</v>
      </c>
      <c r="N12" s="395">
        <v>3073</v>
      </c>
    </row>
    <row r="13" spans="1:14" ht="15.75" x14ac:dyDescent="0.25">
      <c r="A13" s="583" t="s">
        <v>338</v>
      </c>
      <c r="B13" s="584"/>
      <c r="C13" s="368">
        <v>1249</v>
      </c>
      <c r="D13" s="350"/>
      <c r="E13" s="368">
        <v>6052</v>
      </c>
      <c r="F13" s="384">
        <v>6052</v>
      </c>
      <c r="G13" s="99"/>
      <c r="H13" s="99" t="s">
        <v>75</v>
      </c>
      <c r="I13" s="581">
        <v>9042</v>
      </c>
      <c r="J13" s="582"/>
      <c r="K13" s="391"/>
      <c r="L13" s="388"/>
      <c r="M13" s="392">
        <v>16061</v>
      </c>
      <c r="N13" s="393">
        <v>11278</v>
      </c>
    </row>
    <row r="14" spans="1:14" ht="15.75" hidden="1" customHeight="1" x14ac:dyDescent="0.25">
      <c r="A14" s="100"/>
      <c r="B14" s="100"/>
      <c r="C14" s="368"/>
      <c r="D14" s="350"/>
      <c r="E14" s="368"/>
      <c r="F14" s="384"/>
      <c r="G14" s="99"/>
      <c r="H14" s="100"/>
      <c r="I14" s="577"/>
      <c r="J14" s="578"/>
      <c r="K14" s="391"/>
      <c r="L14" s="388"/>
      <c r="M14" s="396"/>
      <c r="N14" s="397"/>
    </row>
    <row r="15" spans="1:14" ht="15.75" hidden="1" customHeight="1" x14ac:dyDescent="0.25">
      <c r="A15" s="100"/>
      <c r="B15" s="100"/>
      <c r="C15" s="368"/>
      <c r="D15" s="350"/>
      <c r="E15" s="368"/>
      <c r="F15" s="384"/>
      <c r="G15" s="99"/>
      <c r="H15" s="100"/>
      <c r="I15" s="577"/>
      <c r="J15" s="578"/>
      <c r="K15" s="391"/>
      <c r="L15" s="388"/>
      <c r="M15" s="396"/>
      <c r="N15" s="397"/>
    </row>
    <row r="16" spans="1:14" ht="15.75" x14ac:dyDescent="0.25">
      <c r="A16" s="589" t="s">
        <v>132</v>
      </c>
      <c r="B16" s="590"/>
      <c r="C16" s="368">
        <v>150</v>
      </c>
      <c r="D16" s="350"/>
      <c r="E16" s="368">
        <v>310</v>
      </c>
      <c r="F16" s="384">
        <v>310</v>
      </c>
      <c r="G16" s="99"/>
      <c r="H16" s="100"/>
      <c r="I16" s="577"/>
      <c r="J16" s="578"/>
      <c r="K16" s="391"/>
      <c r="L16" s="388"/>
      <c r="M16" s="398"/>
      <c r="N16" s="399"/>
    </row>
    <row r="17" spans="1:14" ht="15.75" x14ac:dyDescent="0.25">
      <c r="A17" s="589" t="s">
        <v>70</v>
      </c>
      <c r="B17" s="590"/>
      <c r="C17" s="367">
        <v>0</v>
      </c>
      <c r="D17" s="349"/>
      <c r="E17" s="367">
        <v>3331</v>
      </c>
      <c r="F17" s="383">
        <v>3331</v>
      </c>
      <c r="G17" s="99"/>
      <c r="H17" s="99" t="s">
        <v>60</v>
      </c>
      <c r="I17" s="581">
        <f>SUM(I18:J19)</f>
        <v>4496</v>
      </c>
      <c r="J17" s="582"/>
      <c r="K17" s="387"/>
      <c r="L17" s="388"/>
      <c r="M17" s="383">
        <f>SUM(M18:M19)</f>
        <v>4506</v>
      </c>
      <c r="N17" s="402">
        <f>SUM(N18:N19)</f>
        <v>3699</v>
      </c>
    </row>
    <row r="18" spans="1:14" ht="15.75" x14ac:dyDescent="0.25">
      <c r="A18" s="589" t="s">
        <v>71</v>
      </c>
      <c r="B18" s="590"/>
      <c r="C18" s="367">
        <f>SUM(C19:C23)</f>
        <v>18823</v>
      </c>
      <c r="D18" s="349"/>
      <c r="E18" s="367">
        <f>SUM(E19:E23)</f>
        <v>19966</v>
      </c>
      <c r="F18" s="367">
        <f>SUM(F19:F23)</f>
        <v>19048</v>
      </c>
      <c r="G18" s="99"/>
      <c r="H18" s="100" t="s">
        <v>19</v>
      </c>
      <c r="I18" s="577">
        <v>2498</v>
      </c>
      <c r="J18" s="578"/>
      <c r="K18" s="391"/>
      <c r="L18" s="388"/>
      <c r="M18" s="400">
        <v>2508</v>
      </c>
      <c r="N18" s="401">
        <v>1808</v>
      </c>
    </row>
    <row r="19" spans="1:14" ht="15.75" x14ac:dyDescent="0.25">
      <c r="A19" s="583" t="s">
        <v>72</v>
      </c>
      <c r="B19" s="584"/>
      <c r="C19" s="368">
        <v>17500</v>
      </c>
      <c r="D19" s="350"/>
      <c r="E19" s="368">
        <v>18366</v>
      </c>
      <c r="F19" s="368">
        <v>17448</v>
      </c>
      <c r="G19" s="99"/>
      <c r="H19" s="100" t="s">
        <v>20</v>
      </c>
      <c r="I19" s="577">
        <v>1998</v>
      </c>
      <c r="J19" s="578"/>
      <c r="K19" s="391"/>
      <c r="L19" s="388"/>
      <c r="M19" s="400">
        <v>1998</v>
      </c>
      <c r="N19" s="401">
        <v>1891</v>
      </c>
    </row>
    <row r="20" spans="1:14" ht="15.75" x14ac:dyDescent="0.25">
      <c r="A20" s="583" t="s">
        <v>335</v>
      </c>
      <c r="B20" s="584"/>
      <c r="C20" s="368">
        <v>764</v>
      </c>
      <c r="D20" s="350"/>
      <c r="E20" s="368">
        <v>947</v>
      </c>
      <c r="F20" s="368">
        <v>947</v>
      </c>
      <c r="G20" s="99"/>
      <c r="H20" s="99"/>
      <c r="I20" s="577"/>
      <c r="J20" s="578"/>
      <c r="K20" s="387"/>
      <c r="L20" s="388"/>
      <c r="M20" s="403"/>
      <c r="N20" s="401"/>
    </row>
    <row r="21" spans="1:14" ht="15.75" x14ac:dyDescent="0.25">
      <c r="A21" s="583" t="s">
        <v>336</v>
      </c>
      <c r="B21" s="584"/>
      <c r="C21" s="368">
        <v>23</v>
      </c>
      <c r="D21" s="350"/>
      <c r="E21" s="368">
        <v>7</v>
      </c>
      <c r="F21" s="384">
        <v>7</v>
      </c>
      <c r="G21" s="99"/>
      <c r="H21" s="99" t="s">
        <v>21</v>
      </c>
      <c r="I21" s="581">
        <f>SUM(I22:J23)</f>
        <v>3416</v>
      </c>
      <c r="J21" s="582"/>
      <c r="K21" s="387"/>
      <c r="L21" s="388"/>
      <c r="M21" s="392">
        <f>SUM(M22:M23)</f>
        <v>3918</v>
      </c>
      <c r="N21" s="392">
        <f>SUM(N22:N23)</f>
        <v>3766</v>
      </c>
    </row>
    <row r="22" spans="1:14" ht="15.75" x14ac:dyDescent="0.25">
      <c r="A22" s="583" t="s">
        <v>73</v>
      </c>
      <c r="B22" s="584"/>
      <c r="C22" s="368">
        <v>516</v>
      </c>
      <c r="D22" s="350"/>
      <c r="E22" s="368">
        <v>0</v>
      </c>
      <c r="F22" s="384">
        <v>0</v>
      </c>
      <c r="G22" s="99"/>
      <c r="H22" s="100" t="s">
        <v>136</v>
      </c>
      <c r="I22" s="577">
        <v>3416</v>
      </c>
      <c r="J22" s="578"/>
      <c r="K22" s="391"/>
      <c r="L22" s="388"/>
      <c r="M22" s="400">
        <v>3818</v>
      </c>
      <c r="N22" s="401">
        <v>3666</v>
      </c>
    </row>
    <row r="23" spans="1:14" ht="15.75" x14ac:dyDescent="0.25">
      <c r="A23" s="583" t="s">
        <v>337</v>
      </c>
      <c r="B23" s="584"/>
      <c r="C23" s="368">
        <v>20</v>
      </c>
      <c r="D23" s="350"/>
      <c r="E23" s="368">
        <v>646</v>
      </c>
      <c r="F23" s="384">
        <v>646</v>
      </c>
      <c r="G23" s="99"/>
      <c r="H23" s="100" t="s">
        <v>478</v>
      </c>
      <c r="I23" s="577">
        <v>0</v>
      </c>
      <c r="J23" s="578"/>
      <c r="K23" s="391"/>
      <c r="L23" s="388"/>
      <c r="M23" s="400">
        <v>100</v>
      </c>
      <c r="N23" s="401">
        <v>100</v>
      </c>
    </row>
    <row r="24" spans="1:14" ht="15.75" hidden="1" customHeight="1" x14ac:dyDescent="0.25">
      <c r="A24" s="583"/>
      <c r="B24" s="584"/>
      <c r="C24" s="368"/>
      <c r="D24" s="350"/>
      <c r="E24" s="368"/>
      <c r="F24" s="384"/>
      <c r="G24" s="99"/>
      <c r="H24" s="99"/>
      <c r="I24" s="581"/>
      <c r="J24" s="582"/>
      <c r="K24" s="387"/>
      <c r="L24" s="388"/>
      <c r="M24" s="396"/>
      <c r="N24" s="397"/>
    </row>
    <row r="25" spans="1:14" ht="15.75" hidden="1" customHeight="1" x14ac:dyDescent="0.25">
      <c r="A25" s="583"/>
      <c r="B25" s="584"/>
      <c r="C25" s="368"/>
      <c r="D25" s="350"/>
      <c r="E25" s="368"/>
      <c r="F25" s="384"/>
      <c r="G25" s="99"/>
      <c r="H25" s="99"/>
      <c r="I25" s="581"/>
      <c r="J25" s="582"/>
      <c r="K25" s="387"/>
      <c r="L25" s="388"/>
      <c r="M25" s="396"/>
      <c r="N25" s="397"/>
    </row>
    <row r="26" spans="1:14" ht="15.75" x14ac:dyDescent="0.25">
      <c r="A26" s="310" t="s">
        <v>339</v>
      </c>
      <c r="B26" s="105"/>
      <c r="C26" s="367"/>
      <c r="D26" s="350"/>
      <c r="E26" s="367"/>
      <c r="F26" s="384"/>
      <c r="G26" s="99"/>
      <c r="H26" s="99" t="s">
        <v>346</v>
      </c>
      <c r="I26" s="581">
        <v>170</v>
      </c>
      <c r="J26" s="582"/>
      <c r="K26" s="387"/>
      <c r="L26" s="388"/>
      <c r="M26" s="394">
        <v>170</v>
      </c>
      <c r="N26" s="395">
        <v>170</v>
      </c>
    </row>
    <row r="27" spans="1:14" ht="15.75" x14ac:dyDescent="0.25">
      <c r="A27" s="589" t="s">
        <v>341</v>
      </c>
      <c r="B27" s="590"/>
      <c r="C27" s="367"/>
      <c r="D27" s="349"/>
      <c r="E27" s="367"/>
      <c r="F27" s="384"/>
      <c r="G27" s="99"/>
      <c r="H27" s="99" t="s">
        <v>76</v>
      </c>
      <c r="I27" s="581">
        <v>987</v>
      </c>
      <c r="J27" s="582"/>
      <c r="K27" s="387"/>
      <c r="L27" s="388"/>
      <c r="M27" s="392">
        <v>1047</v>
      </c>
      <c r="N27" s="393">
        <v>845</v>
      </c>
    </row>
    <row r="28" spans="1:14" ht="15.75" x14ac:dyDescent="0.25">
      <c r="A28" s="583" t="s">
        <v>135</v>
      </c>
      <c r="B28" s="584"/>
      <c r="C28" s="368"/>
      <c r="D28" s="350"/>
      <c r="E28" s="368"/>
      <c r="F28" s="384"/>
      <c r="G28" s="99"/>
      <c r="H28" s="99" t="s">
        <v>137</v>
      </c>
      <c r="I28" s="581">
        <v>10227</v>
      </c>
      <c r="J28" s="582"/>
      <c r="K28" s="387"/>
      <c r="L28" s="388"/>
      <c r="M28" s="392">
        <v>12392</v>
      </c>
      <c r="N28" s="393">
        <v>4910</v>
      </c>
    </row>
    <row r="29" spans="1:14" ht="15.75" x14ac:dyDescent="0.25">
      <c r="A29" s="583" t="s">
        <v>340</v>
      </c>
      <c r="B29" s="584"/>
      <c r="C29" s="368"/>
      <c r="D29" s="350"/>
      <c r="E29" s="368"/>
      <c r="F29" s="384"/>
      <c r="G29" s="99"/>
      <c r="H29" s="99" t="s">
        <v>77</v>
      </c>
      <c r="I29" s="581">
        <v>2269</v>
      </c>
      <c r="J29" s="582"/>
      <c r="K29" s="387"/>
      <c r="L29" s="388"/>
      <c r="M29" s="392">
        <v>3380</v>
      </c>
      <c r="N29" s="393">
        <v>3380</v>
      </c>
    </row>
    <row r="30" spans="1:14" ht="15.75" x14ac:dyDescent="0.25">
      <c r="A30" s="310" t="s">
        <v>342</v>
      </c>
      <c r="B30" s="105"/>
      <c r="C30" s="367">
        <v>0</v>
      </c>
      <c r="D30" s="350"/>
      <c r="E30" s="367">
        <v>2598</v>
      </c>
      <c r="F30" s="383">
        <v>2598</v>
      </c>
      <c r="G30" s="99"/>
      <c r="H30" s="99" t="s">
        <v>78</v>
      </c>
      <c r="I30" s="581">
        <v>4538</v>
      </c>
      <c r="J30" s="582"/>
      <c r="K30" s="387"/>
      <c r="L30" s="388"/>
      <c r="M30" s="392">
        <v>2856</v>
      </c>
      <c r="N30" s="393">
        <v>0</v>
      </c>
    </row>
    <row r="31" spans="1:14" ht="15.75" x14ac:dyDescent="0.25">
      <c r="A31" s="106" t="s">
        <v>134</v>
      </c>
      <c r="B31" s="107"/>
      <c r="C31" s="367"/>
      <c r="D31" s="350"/>
      <c r="E31" s="367"/>
      <c r="F31" s="384"/>
      <c r="G31" s="99"/>
      <c r="H31" s="99" t="s">
        <v>138</v>
      </c>
      <c r="I31" s="579">
        <v>0</v>
      </c>
      <c r="J31" s="580"/>
      <c r="K31" s="387"/>
      <c r="L31" s="388"/>
      <c r="M31" s="392">
        <v>691</v>
      </c>
      <c r="N31" s="393">
        <v>691</v>
      </c>
    </row>
    <row r="32" spans="1:14" ht="15.75" x14ac:dyDescent="0.25">
      <c r="A32" s="312" t="s">
        <v>135</v>
      </c>
      <c r="B32" s="107"/>
      <c r="C32" s="368"/>
      <c r="D32" s="350"/>
      <c r="E32" s="368"/>
      <c r="F32" s="384"/>
      <c r="G32" s="99"/>
      <c r="H32" s="99" t="s">
        <v>139</v>
      </c>
      <c r="I32" s="581">
        <v>15571</v>
      </c>
      <c r="J32" s="582"/>
      <c r="K32" s="387"/>
      <c r="L32" s="388"/>
      <c r="M32" s="392">
        <v>15640</v>
      </c>
      <c r="N32" s="393">
        <v>15640</v>
      </c>
    </row>
    <row r="33" spans="1:14" ht="15.75" x14ac:dyDescent="0.25">
      <c r="A33" s="310" t="s">
        <v>131</v>
      </c>
      <c r="B33" s="311"/>
      <c r="C33" s="367"/>
      <c r="D33" s="350"/>
      <c r="E33" s="367"/>
      <c r="F33" s="384"/>
      <c r="G33" s="99"/>
      <c r="H33" s="99" t="s">
        <v>387</v>
      </c>
      <c r="I33" s="579"/>
      <c r="J33" s="580"/>
      <c r="K33" s="387"/>
      <c r="L33" s="388"/>
      <c r="M33" s="400"/>
      <c r="N33" s="401"/>
    </row>
    <row r="34" spans="1:14" ht="15.75" x14ac:dyDescent="0.25">
      <c r="A34" s="310" t="s">
        <v>386</v>
      </c>
      <c r="B34" s="311"/>
      <c r="C34" s="367"/>
      <c r="D34" s="350"/>
      <c r="E34" s="367"/>
      <c r="F34" s="384"/>
      <c r="G34" s="99"/>
      <c r="H34" s="100" t="s">
        <v>388</v>
      </c>
      <c r="I34" s="575"/>
      <c r="J34" s="576"/>
      <c r="K34" s="387"/>
      <c r="L34" s="388"/>
      <c r="M34" s="400"/>
      <c r="N34" s="401"/>
    </row>
    <row r="35" spans="1:14" ht="15.75" x14ac:dyDescent="0.25">
      <c r="A35" s="589" t="s">
        <v>343</v>
      </c>
      <c r="B35" s="590"/>
      <c r="C35" s="367">
        <f>SUM(C36:C37)</f>
        <v>23146</v>
      </c>
      <c r="D35" s="349"/>
      <c r="E35" s="367">
        <f>SUM(E36:E37)</f>
        <v>23233</v>
      </c>
      <c r="F35" s="367">
        <f>SUM(F36:F37)</f>
        <v>23233</v>
      </c>
      <c r="G35" s="99"/>
      <c r="H35" s="99"/>
      <c r="I35" s="581"/>
      <c r="J35" s="582"/>
      <c r="K35" s="387"/>
      <c r="L35" s="388"/>
      <c r="M35" s="403"/>
      <c r="N35" s="401"/>
    </row>
    <row r="36" spans="1:14" ht="15.75" x14ac:dyDescent="0.25">
      <c r="A36" s="312" t="s">
        <v>344</v>
      </c>
      <c r="B36" s="311"/>
      <c r="C36" s="368">
        <v>10650</v>
      </c>
      <c r="D36" s="349"/>
      <c r="E36" s="368">
        <v>10737</v>
      </c>
      <c r="F36" s="368">
        <v>10737</v>
      </c>
      <c r="G36" s="99"/>
      <c r="H36" s="100"/>
      <c r="I36" s="575"/>
      <c r="J36" s="576"/>
      <c r="K36" s="387"/>
      <c r="L36" s="388"/>
      <c r="M36" s="403"/>
      <c r="N36" s="401"/>
    </row>
    <row r="37" spans="1:14" ht="15.75" x14ac:dyDescent="0.25">
      <c r="A37" s="312" t="s">
        <v>345</v>
      </c>
      <c r="B37" s="311"/>
      <c r="C37" s="368">
        <v>12496</v>
      </c>
      <c r="D37" s="349"/>
      <c r="E37" s="368">
        <v>12496</v>
      </c>
      <c r="F37" s="368">
        <v>12496</v>
      </c>
      <c r="G37" s="99"/>
      <c r="H37" s="99"/>
      <c r="I37" s="579"/>
      <c r="J37" s="580"/>
      <c r="K37" s="387"/>
      <c r="L37" s="388"/>
      <c r="M37" s="403"/>
      <c r="N37" s="401"/>
    </row>
    <row r="38" spans="1:14" ht="15.75" x14ac:dyDescent="0.25">
      <c r="A38" s="589" t="s">
        <v>133</v>
      </c>
      <c r="B38" s="590"/>
      <c r="C38" s="367">
        <v>0</v>
      </c>
      <c r="D38" s="349"/>
      <c r="E38" s="368">
        <v>802</v>
      </c>
      <c r="F38" s="368">
        <v>802</v>
      </c>
      <c r="G38" s="99"/>
      <c r="H38" s="100"/>
      <c r="I38" s="577"/>
      <c r="J38" s="578"/>
      <c r="K38" s="387"/>
      <c r="L38" s="388"/>
      <c r="M38" s="400"/>
      <c r="N38" s="401"/>
    </row>
    <row r="39" spans="1:14" ht="15.75" hidden="1" customHeight="1" x14ac:dyDescent="0.25">
      <c r="A39" s="575"/>
      <c r="B39" s="576"/>
      <c r="C39" s="368"/>
      <c r="D39" s="350"/>
      <c r="E39" s="368"/>
      <c r="F39" s="383"/>
      <c r="G39" s="99"/>
      <c r="H39" s="99"/>
      <c r="I39" s="581"/>
      <c r="J39" s="582"/>
      <c r="K39" s="391"/>
      <c r="L39" s="388"/>
      <c r="M39" s="396"/>
      <c r="N39" s="397"/>
    </row>
    <row r="40" spans="1:14" ht="18.75" thickBot="1" x14ac:dyDescent="0.3">
      <c r="A40" s="575"/>
      <c r="B40" s="576"/>
      <c r="C40" s="368"/>
      <c r="D40" s="350"/>
      <c r="E40" s="368"/>
      <c r="F40" s="384"/>
      <c r="G40" s="99"/>
      <c r="H40" s="100"/>
      <c r="I40" s="577"/>
      <c r="J40" s="578"/>
      <c r="K40" s="404"/>
      <c r="L40" s="405"/>
      <c r="M40" s="398"/>
      <c r="N40" s="399"/>
    </row>
    <row r="41" spans="1:14" ht="18.75" hidden="1" customHeight="1" thickBot="1" x14ac:dyDescent="0.3">
      <c r="A41" s="575"/>
      <c r="B41" s="576"/>
      <c r="C41" s="368"/>
      <c r="D41" s="350"/>
      <c r="E41" s="368"/>
      <c r="F41" s="384"/>
      <c r="G41" s="99"/>
      <c r="H41" s="100"/>
      <c r="I41" s="581"/>
      <c r="J41" s="582"/>
      <c r="K41" s="406"/>
      <c r="L41" s="405"/>
      <c r="M41" s="396"/>
      <c r="N41" s="397"/>
    </row>
    <row r="42" spans="1:14" ht="18.75" hidden="1" customHeight="1" thickBot="1" x14ac:dyDescent="0.3">
      <c r="A42" s="575"/>
      <c r="B42" s="576"/>
      <c r="C42" s="368"/>
      <c r="D42" s="350"/>
      <c r="E42" s="368"/>
      <c r="F42" s="384"/>
      <c r="G42" s="99"/>
      <c r="H42" s="99"/>
      <c r="I42" s="581"/>
      <c r="J42" s="582"/>
      <c r="K42" s="404"/>
      <c r="L42" s="405"/>
      <c r="M42" s="396"/>
      <c r="N42" s="397"/>
    </row>
    <row r="43" spans="1:14" ht="18.75" hidden="1" customHeight="1" thickBot="1" x14ac:dyDescent="0.3">
      <c r="A43" s="575"/>
      <c r="B43" s="576"/>
      <c r="C43" s="368"/>
      <c r="D43" s="350"/>
      <c r="E43" s="368"/>
      <c r="F43" s="384"/>
      <c r="G43" s="99"/>
      <c r="H43" s="99"/>
      <c r="I43" s="581"/>
      <c r="J43" s="582"/>
      <c r="K43" s="404"/>
      <c r="L43" s="405"/>
      <c r="M43" s="396"/>
      <c r="N43" s="397"/>
    </row>
    <row r="44" spans="1:14" ht="18.75" hidden="1" customHeight="1" thickBot="1" x14ac:dyDescent="0.3">
      <c r="A44" s="100"/>
      <c r="B44" s="100"/>
      <c r="C44" s="368"/>
      <c r="D44" s="350"/>
      <c r="E44" s="368"/>
      <c r="F44" s="384"/>
      <c r="G44" s="99"/>
      <c r="H44" s="99"/>
      <c r="I44" s="383"/>
      <c r="J44" s="383"/>
      <c r="K44" s="404"/>
      <c r="L44" s="405"/>
      <c r="M44" s="396"/>
      <c r="N44" s="397"/>
    </row>
    <row r="45" spans="1:14" ht="18.75" hidden="1" customHeight="1" thickBot="1" x14ac:dyDescent="0.3">
      <c r="A45" s="100"/>
      <c r="B45" s="100"/>
      <c r="C45" s="368"/>
      <c r="D45" s="350"/>
      <c r="E45" s="368"/>
      <c r="F45" s="384"/>
      <c r="G45" s="99"/>
      <c r="H45" s="99"/>
      <c r="I45" s="384"/>
      <c r="J45" s="384"/>
      <c r="K45" s="404"/>
      <c r="L45" s="405"/>
      <c r="M45" s="396"/>
      <c r="N45" s="397"/>
    </row>
    <row r="46" spans="1:14" ht="18.75" hidden="1" customHeight="1" thickBot="1" x14ac:dyDescent="0.3">
      <c r="A46" s="575"/>
      <c r="B46" s="576"/>
      <c r="C46" s="368"/>
      <c r="D46" s="350"/>
      <c r="E46" s="368"/>
      <c r="F46" s="384"/>
      <c r="G46" s="99"/>
      <c r="H46" s="99"/>
      <c r="I46" s="383"/>
      <c r="J46" s="383"/>
      <c r="K46" s="406"/>
      <c r="L46" s="405"/>
      <c r="M46" s="396"/>
      <c r="N46" s="397"/>
    </row>
    <row r="47" spans="1:14" ht="18.75" hidden="1" customHeight="1" thickBot="1" x14ac:dyDescent="0.3">
      <c r="A47" s="575"/>
      <c r="B47" s="576"/>
      <c r="C47" s="368"/>
      <c r="D47" s="350"/>
      <c r="E47" s="368"/>
      <c r="F47" s="384"/>
      <c r="G47" s="99"/>
      <c r="H47" s="100"/>
      <c r="I47" s="384"/>
      <c r="J47" s="384"/>
      <c r="K47" s="404"/>
      <c r="L47" s="405"/>
      <c r="M47" s="396"/>
      <c r="N47" s="397"/>
    </row>
    <row r="48" spans="1:14" ht="18.75" hidden="1" customHeight="1" thickBot="1" x14ac:dyDescent="0.3">
      <c r="A48" s="99"/>
      <c r="B48" s="99"/>
      <c r="C48" s="367"/>
      <c r="D48" s="349"/>
      <c r="E48" s="367"/>
      <c r="F48" s="383"/>
      <c r="G48" s="99"/>
      <c r="H48" s="100"/>
      <c r="I48" s="384"/>
      <c r="J48" s="384"/>
      <c r="K48" s="406"/>
      <c r="L48" s="405"/>
      <c r="M48" s="396"/>
      <c r="N48" s="397"/>
    </row>
    <row r="49" spans="1:14" ht="18.75" hidden="1" customHeight="1" thickBot="1" x14ac:dyDescent="0.3">
      <c r="A49" s="100"/>
      <c r="B49" s="100"/>
      <c r="C49" s="368"/>
      <c r="D49" s="350"/>
      <c r="E49" s="368"/>
      <c r="F49" s="384"/>
      <c r="G49" s="99"/>
      <c r="H49" s="100"/>
      <c r="I49" s="384"/>
      <c r="J49" s="384"/>
      <c r="K49" s="406"/>
      <c r="L49" s="405"/>
      <c r="M49" s="396"/>
      <c r="N49" s="397"/>
    </row>
    <row r="50" spans="1:14" ht="18.75" hidden="1" customHeight="1" thickBot="1" x14ac:dyDescent="0.3">
      <c r="A50" s="100"/>
      <c r="B50" s="100"/>
      <c r="C50" s="368"/>
      <c r="D50" s="350"/>
      <c r="E50" s="368"/>
      <c r="F50" s="384"/>
      <c r="G50" s="99"/>
      <c r="H50" s="100"/>
      <c r="I50" s="384"/>
      <c r="J50" s="384"/>
      <c r="K50" s="406"/>
      <c r="L50" s="405"/>
      <c r="M50" s="407"/>
      <c r="N50" s="397"/>
    </row>
    <row r="51" spans="1:14" ht="18.75" hidden="1" customHeight="1" thickBot="1" x14ac:dyDescent="0.3">
      <c r="A51" s="99"/>
      <c r="B51" s="99"/>
      <c r="C51" s="367"/>
      <c r="D51" s="349"/>
      <c r="E51" s="367"/>
      <c r="F51" s="383"/>
      <c r="G51" s="99"/>
      <c r="H51" s="100"/>
      <c r="I51" s="383"/>
      <c r="J51" s="383"/>
      <c r="K51" s="406"/>
      <c r="L51" s="405"/>
      <c r="M51" s="407"/>
      <c r="N51" s="397"/>
    </row>
    <row r="52" spans="1:14" ht="18.75" hidden="1" customHeight="1" thickBot="1" x14ac:dyDescent="0.3">
      <c r="A52" s="100"/>
      <c r="B52" s="100"/>
      <c r="C52" s="368"/>
      <c r="D52" s="350"/>
      <c r="E52" s="368"/>
      <c r="F52" s="384"/>
      <c r="G52" s="99"/>
      <c r="H52" s="99"/>
      <c r="I52" s="384"/>
      <c r="J52" s="384"/>
      <c r="K52" s="404"/>
      <c r="L52" s="405"/>
      <c r="M52" s="408"/>
      <c r="N52" s="397"/>
    </row>
    <row r="53" spans="1:14" ht="18.75" hidden="1" customHeight="1" thickBot="1" x14ac:dyDescent="0.3">
      <c r="A53" s="100"/>
      <c r="B53" s="100"/>
      <c r="C53" s="368"/>
      <c r="D53" s="350"/>
      <c r="E53" s="368"/>
      <c r="F53" s="384"/>
      <c r="G53" s="99"/>
      <c r="H53" s="100"/>
      <c r="I53" s="384"/>
      <c r="J53" s="384"/>
      <c r="K53" s="406"/>
      <c r="L53" s="405"/>
      <c r="M53" s="396"/>
      <c r="N53" s="397"/>
    </row>
    <row r="54" spans="1:14" ht="18.75" hidden="1" customHeight="1" thickBot="1" x14ac:dyDescent="0.3">
      <c r="A54" s="579"/>
      <c r="B54" s="580"/>
      <c r="C54" s="367"/>
      <c r="D54" s="349"/>
      <c r="E54" s="367"/>
      <c r="F54" s="383"/>
      <c r="G54" s="99"/>
      <c r="H54" s="99"/>
      <c r="I54" s="383"/>
      <c r="J54" s="383"/>
      <c r="K54" s="406"/>
      <c r="L54" s="405"/>
      <c r="M54" s="396"/>
      <c r="N54" s="397"/>
    </row>
    <row r="55" spans="1:14" ht="18.75" hidden="1" customHeight="1" thickBot="1" x14ac:dyDescent="0.3">
      <c r="A55" s="100"/>
      <c r="B55" s="100"/>
      <c r="C55" s="368"/>
      <c r="D55" s="350"/>
      <c r="E55" s="368"/>
      <c r="F55" s="384"/>
      <c r="G55" s="99"/>
      <c r="H55" s="100"/>
      <c r="I55" s="384"/>
      <c r="J55" s="384"/>
      <c r="K55" s="404"/>
      <c r="L55" s="405"/>
      <c r="M55" s="408"/>
      <c r="N55" s="397"/>
    </row>
    <row r="56" spans="1:14" ht="18.75" hidden="1" customHeight="1" thickBot="1" x14ac:dyDescent="0.3">
      <c r="A56" s="99"/>
      <c r="B56" s="99"/>
      <c r="C56" s="367"/>
      <c r="D56" s="349"/>
      <c r="E56" s="367"/>
      <c r="F56" s="383"/>
      <c r="G56" s="99"/>
      <c r="H56" s="99"/>
      <c r="I56" s="383"/>
      <c r="J56" s="383"/>
      <c r="K56" s="406"/>
      <c r="L56" s="405"/>
      <c r="M56" s="396"/>
      <c r="N56" s="397"/>
    </row>
    <row r="57" spans="1:14" ht="18.75" hidden="1" customHeight="1" thickBot="1" x14ac:dyDescent="0.3">
      <c r="A57" s="101"/>
      <c r="B57" s="101"/>
      <c r="C57" s="369"/>
      <c r="D57" s="108"/>
      <c r="E57" s="369"/>
      <c r="F57" s="385"/>
      <c r="G57" s="99"/>
      <c r="H57" s="99"/>
      <c r="I57" s="385"/>
      <c r="J57" s="385"/>
      <c r="K57" s="404"/>
      <c r="L57" s="405"/>
      <c r="M57" s="408"/>
      <c r="N57" s="397"/>
    </row>
    <row r="58" spans="1:14" ht="18.75" hidden="1" customHeight="1" thickBot="1" x14ac:dyDescent="0.3">
      <c r="A58" s="101"/>
      <c r="B58" s="101"/>
      <c r="C58" s="369"/>
      <c r="D58" s="108"/>
      <c r="E58" s="369"/>
      <c r="F58" s="385"/>
      <c r="G58" s="99"/>
      <c r="H58" s="101"/>
      <c r="I58" s="385"/>
      <c r="J58" s="385"/>
      <c r="K58" s="409"/>
      <c r="L58" s="405"/>
      <c r="M58" s="408"/>
      <c r="N58" s="397"/>
    </row>
    <row r="59" spans="1:14" ht="18.75" hidden="1" customHeight="1" thickBot="1" x14ac:dyDescent="0.3">
      <c r="A59" s="101"/>
      <c r="B59" s="101"/>
      <c r="C59" s="369"/>
      <c r="D59" s="108"/>
      <c r="E59" s="369"/>
      <c r="F59" s="385"/>
      <c r="G59" s="99"/>
      <c r="H59" s="101"/>
      <c r="I59" s="385"/>
      <c r="J59" s="385"/>
      <c r="K59" s="409"/>
      <c r="L59" s="405"/>
      <c r="M59" s="408"/>
      <c r="N59" s="397"/>
    </row>
    <row r="60" spans="1:14" ht="18.75" hidden="1" customHeight="1" thickBot="1" x14ac:dyDescent="0.3">
      <c r="A60" s="579"/>
      <c r="B60" s="580"/>
      <c r="C60" s="369"/>
      <c r="D60" s="108"/>
      <c r="E60" s="369"/>
      <c r="F60" s="385"/>
      <c r="G60" s="99"/>
      <c r="H60" s="101"/>
      <c r="I60" s="385"/>
      <c r="J60" s="385"/>
      <c r="K60" s="409"/>
      <c r="L60" s="405"/>
      <c r="M60" s="408"/>
      <c r="N60" s="397"/>
    </row>
    <row r="61" spans="1:14" ht="18.75" hidden="1" customHeight="1" thickBot="1" x14ac:dyDescent="0.3">
      <c r="A61" s="101"/>
      <c r="B61" s="101"/>
      <c r="C61" s="369"/>
      <c r="D61" s="108"/>
      <c r="E61" s="369"/>
      <c r="F61" s="385"/>
      <c r="G61" s="99"/>
      <c r="H61" s="101"/>
      <c r="I61" s="385"/>
      <c r="J61" s="385"/>
      <c r="K61" s="409"/>
      <c r="L61" s="405"/>
      <c r="M61" s="408"/>
      <c r="N61" s="397"/>
    </row>
    <row r="62" spans="1:14" ht="18.75" hidden="1" customHeight="1" thickBot="1" x14ac:dyDescent="0.3">
      <c r="A62" s="573"/>
      <c r="B62" s="574"/>
      <c r="C62" s="369"/>
      <c r="D62" s="108"/>
      <c r="E62" s="369"/>
      <c r="F62" s="385"/>
      <c r="G62" s="101"/>
      <c r="H62" s="101"/>
      <c r="I62" s="587"/>
      <c r="J62" s="588"/>
      <c r="K62" s="409"/>
      <c r="L62" s="405"/>
      <c r="M62" s="408"/>
      <c r="N62" s="397"/>
    </row>
    <row r="63" spans="1:14" ht="18.75" thickBot="1" x14ac:dyDescent="0.3">
      <c r="A63" s="102" t="s">
        <v>14</v>
      </c>
      <c r="B63" s="103"/>
      <c r="C63" s="382">
        <f>SUM(C10,C11,C17,C18,C26,C27,C30,C31,C33,C34,C35,C38)</f>
        <v>65700</v>
      </c>
      <c r="D63" s="351"/>
      <c r="E63" s="382">
        <f>SUM(E10,E11,E17,E18,E26,E27,E30,E31,E33,E34,E35,E38)</f>
        <v>80689</v>
      </c>
      <c r="F63" s="386">
        <f>SUM(F10,F11,F17,F18,F26,F27,F30,F31,F33,F34,F35,F38)</f>
        <v>79771</v>
      </c>
      <c r="G63" s="104"/>
      <c r="H63" s="363" t="s">
        <v>14</v>
      </c>
      <c r="I63" s="585">
        <f>SUM(I11:J17,I21,I26:J33,I35,J37)</f>
        <v>65700</v>
      </c>
      <c r="J63" s="586"/>
      <c r="K63" s="410"/>
      <c r="L63" s="411"/>
      <c r="M63" s="412">
        <f>SUM(M11:M17,M21,M26:M35,M37)</f>
        <v>80689</v>
      </c>
      <c r="N63" s="412">
        <f>SUM(N11:N17,N21,N26:N35,N37)</f>
        <v>64286</v>
      </c>
    </row>
    <row r="64" spans="1:14" ht="18.75" thickBot="1" x14ac:dyDescent="0.3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41"/>
      <c r="L64" s="42"/>
      <c r="M64" s="7"/>
    </row>
    <row r="65" spans="11:13" x14ac:dyDescent="0.2">
      <c r="K65" s="20"/>
      <c r="L65" s="20"/>
      <c r="M65" s="5"/>
    </row>
  </sheetData>
  <mergeCells count="74">
    <mergeCell ref="A9:B9"/>
    <mergeCell ref="I9:J9"/>
    <mergeCell ref="A12:B12"/>
    <mergeCell ref="A8:B8"/>
    <mergeCell ref="A2:J2"/>
    <mergeCell ref="B3:H4"/>
    <mergeCell ref="H7:L7"/>
    <mergeCell ref="B5:H5"/>
    <mergeCell ref="I8:J8"/>
    <mergeCell ref="A7:F7"/>
    <mergeCell ref="I10:J10"/>
    <mergeCell ref="I11:J11"/>
    <mergeCell ref="I12:J12"/>
    <mergeCell ref="A20:B20"/>
    <mergeCell ref="A17:B17"/>
    <mergeCell ref="A16:B16"/>
    <mergeCell ref="A11:B11"/>
    <mergeCell ref="A10:B10"/>
    <mergeCell ref="A13:B13"/>
    <mergeCell ref="A18:B18"/>
    <mergeCell ref="A19:B19"/>
    <mergeCell ref="I15:J15"/>
    <mergeCell ref="I17:J17"/>
    <mergeCell ref="I13:J13"/>
    <mergeCell ref="I14:J14"/>
    <mergeCell ref="A29:B29"/>
    <mergeCell ref="I16:J16"/>
    <mergeCell ref="I20:J20"/>
    <mergeCell ref="I18:J18"/>
    <mergeCell ref="I29:J29"/>
    <mergeCell ref="A24:B24"/>
    <mergeCell ref="A25:B25"/>
    <mergeCell ref="A27:B27"/>
    <mergeCell ref="A23:B23"/>
    <mergeCell ref="A22:B22"/>
    <mergeCell ref="I21:J21"/>
    <mergeCell ref="I22:J22"/>
    <mergeCell ref="A46:B46"/>
    <mergeCell ref="A42:B42"/>
    <mergeCell ref="I35:J35"/>
    <mergeCell ref="A41:B41"/>
    <mergeCell ref="A28:B28"/>
    <mergeCell ref="A38:B38"/>
    <mergeCell ref="I31:J31"/>
    <mergeCell ref="I32:J32"/>
    <mergeCell ref="I33:J33"/>
    <mergeCell ref="I34:J34"/>
    <mergeCell ref="I36:J36"/>
    <mergeCell ref="I37:J37"/>
    <mergeCell ref="I30:J30"/>
    <mergeCell ref="A35:B35"/>
    <mergeCell ref="I63:J63"/>
    <mergeCell ref="I62:J62"/>
    <mergeCell ref="I40:J40"/>
    <mergeCell ref="I43:J43"/>
    <mergeCell ref="I39:J39"/>
    <mergeCell ref="I41:J41"/>
    <mergeCell ref="I42:J42"/>
    <mergeCell ref="A62:B62"/>
    <mergeCell ref="A47:B47"/>
    <mergeCell ref="I19:J19"/>
    <mergeCell ref="A60:B60"/>
    <mergeCell ref="A39:B39"/>
    <mergeCell ref="A40:B40"/>
    <mergeCell ref="I23:J23"/>
    <mergeCell ref="I24:J24"/>
    <mergeCell ref="I38:J38"/>
    <mergeCell ref="A43:B43"/>
    <mergeCell ref="A54:B54"/>
    <mergeCell ref="I25:J25"/>
    <mergeCell ref="I27:J27"/>
    <mergeCell ref="I28:J28"/>
    <mergeCell ref="A21:B21"/>
    <mergeCell ref="I26:J26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35"/>
  <sheetViews>
    <sheetView workbookViewId="0">
      <selection activeCell="Q24" sqref="Q24"/>
    </sheetView>
  </sheetViews>
  <sheetFormatPr defaultRowHeight="12.75" x14ac:dyDescent="0.2"/>
  <cols>
    <col min="6" max="6" width="9.140625" customWidth="1"/>
    <col min="7" max="7" width="9" customWidth="1"/>
    <col min="12" max="12" width="9.85546875" customWidth="1"/>
    <col min="13" max="13" width="8.28515625" customWidth="1"/>
    <col min="14" max="14" width="8" customWidth="1"/>
  </cols>
  <sheetData>
    <row r="2" spans="1:16" ht="15.75" x14ac:dyDescent="0.25">
      <c r="A2" s="595" t="s">
        <v>165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</row>
    <row r="4" spans="1:16" x14ac:dyDescent="0.2">
      <c r="A4" s="649" t="s">
        <v>89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</row>
    <row r="5" spans="1:16" x14ac:dyDescent="0.2">
      <c r="A5" s="649" t="s">
        <v>150</v>
      </c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</row>
    <row r="6" spans="1:16" ht="15.75" x14ac:dyDescent="0.25">
      <c r="A6" s="595" t="s">
        <v>438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595"/>
    </row>
    <row r="9" spans="1:16" ht="13.5" thickBot="1" x14ac:dyDescent="0.25">
      <c r="M9" s="12" t="s">
        <v>7</v>
      </c>
    </row>
    <row r="10" spans="1:16" s="12" customFormat="1" ht="13.5" thickBot="1" x14ac:dyDescent="0.25">
      <c r="B10" s="659" t="s">
        <v>454</v>
      </c>
      <c r="C10" s="660"/>
      <c r="D10" s="660"/>
      <c r="E10" s="666"/>
      <c r="F10" s="171" t="s">
        <v>329</v>
      </c>
      <c r="G10" s="171" t="s">
        <v>330</v>
      </c>
      <c r="H10" s="171" t="s">
        <v>331</v>
      </c>
      <c r="I10" s="659" t="s">
        <v>50</v>
      </c>
      <c r="J10" s="660"/>
      <c r="K10" s="660"/>
      <c r="L10" s="660"/>
      <c r="M10" s="460" t="s">
        <v>329</v>
      </c>
      <c r="N10" s="30" t="s">
        <v>330</v>
      </c>
      <c r="O10" s="171" t="s">
        <v>331</v>
      </c>
    </row>
    <row r="11" spans="1:16" x14ac:dyDescent="0.2">
      <c r="B11" s="130" t="s">
        <v>45</v>
      </c>
      <c r="C11" s="131"/>
      <c r="D11" s="131"/>
      <c r="E11" s="131"/>
      <c r="F11" s="470">
        <v>18823</v>
      </c>
      <c r="G11" s="472">
        <v>19966</v>
      </c>
      <c r="H11" s="472">
        <v>19048</v>
      </c>
      <c r="I11" s="545"/>
      <c r="J11" s="325" t="s">
        <v>354</v>
      </c>
      <c r="K11" s="131"/>
      <c r="L11" s="468"/>
      <c r="M11" s="470">
        <v>0</v>
      </c>
      <c r="N11" s="145">
        <v>0</v>
      </c>
      <c r="O11" s="547">
        <v>0</v>
      </c>
    </row>
    <row r="12" spans="1:16" x14ac:dyDescent="0.2">
      <c r="B12" s="132" t="s">
        <v>46</v>
      </c>
      <c r="C12" s="133"/>
      <c r="D12" s="133"/>
      <c r="E12" s="133"/>
      <c r="F12" s="330">
        <v>0</v>
      </c>
      <c r="G12" s="115">
        <v>3331</v>
      </c>
      <c r="H12" s="115">
        <v>3331</v>
      </c>
      <c r="I12" s="474"/>
      <c r="J12" s="134" t="s">
        <v>95</v>
      </c>
      <c r="K12" s="133"/>
      <c r="L12" s="213"/>
      <c r="M12" s="330">
        <v>0</v>
      </c>
      <c r="N12" s="124">
        <v>0</v>
      </c>
      <c r="O12" s="426">
        <v>0</v>
      </c>
    </row>
    <row r="13" spans="1:16" x14ac:dyDescent="0.2">
      <c r="B13" s="132" t="s">
        <v>47</v>
      </c>
      <c r="C13" s="133"/>
      <c r="D13" s="133"/>
      <c r="E13" s="133"/>
      <c r="F13" s="330">
        <v>1399</v>
      </c>
      <c r="G13" s="115">
        <v>6362</v>
      </c>
      <c r="H13" s="115">
        <v>6362</v>
      </c>
      <c r="I13" s="474"/>
      <c r="J13" s="322" t="s">
        <v>352</v>
      </c>
      <c r="K13" s="133"/>
      <c r="L13" s="213"/>
      <c r="M13" s="330">
        <v>0</v>
      </c>
      <c r="N13" s="124">
        <v>2598</v>
      </c>
      <c r="O13" s="426">
        <v>2598</v>
      </c>
    </row>
    <row r="14" spans="1:16" x14ac:dyDescent="0.2">
      <c r="B14" s="132" t="s">
        <v>48</v>
      </c>
      <c r="C14" s="133"/>
      <c r="D14" s="133"/>
      <c r="E14" s="133"/>
      <c r="F14" s="330">
        <v>22332</v>
      </c>
      <c r="G14" s="115">
        <v>24397</v>
      </c>
      <c r="H14" s="115">
        <v>24397</v>
      </c>
      <c r="I14" s="474"/>
      <c r="J14" s="322" t="s">
        <v>403</v>
      </c>
      <c r="K14" s="133"/>
      <c r="L14" s="213"/>
      <c r="M14" s="330">
        <v>0</v>
      </c>
      <c r="N14" s="124">
        <v>0</v>
      </c>
      <c r="O14" s="426">
        <v>0</v>
      </c>
    </row>
    <row r="15" spans="1:16" x14ac:dyDescent="0.2">
      <c r="B15" s="132" t="s">
        <v>152</v>
      </c>
      <c r="C15" s="133"/>
      <c r="D15" s="133"/>
      <c r="E15" s="133"/>
      <c r="F15" s="330">
        <v>0</v>
      </c>
      <c r="G15" s="115">
        <v>802</v>
      </c>
      <c r="H15" s="115">
        <v>802</v>
      </c>
      <c r="I15" s="474"/>
      <c r="J15" s="261" t="s">
        <v>355</v>
      </c>
      <c r="K15" s="133"/>
      <c r="L15" s="213"/>
      <c r="M15" s="330">
        <v>12496</v>
      </c>
      <c r="N15" s="124">
        <v>12496</v>
      </c>
      <c r="O15" s="426">
        <v>12496</v>
      </c>
    </row>
    <row r="16" spans="1:16" x14ac:dyDescent="0.2">
      <c r="B16" s="132" t="s">
        <v>64</v>
      </c>
      <c r="C16" s="133"/>
      <c r="D16" s="133"/>
      <c r="E16" s="133"/>
      <c r="F16" s="330">
        <v>10650</v>
      </c>
      <c r="G16" s="115">
        <v>10737</v>
      </c>
      <c r="H16" s="115">
        <v>10737</v>
      </c>
      <c r="I16" s="474"/>
      <c r="J16" s="133"/>
      <c r="K16" s="133"/>
      <c r="L16" s="213"/>
      <c r="M16" s="115"/>
      <c r="N16" s="124"/>
      <c r="O16" s="426"/>
    </row>
    <row r="17" spans="2:15" x14ac:dyDescent="0.2">
      <c r="B17" s="345" t="s">
        <v>351</v>
      </c>
      <c r="C17" s="133"/>
      <c r="D17" s="133"/>
      <c r="E17" s="133"/>
      <c r="F17" s="330">
        <v>0</v>
      </c>
      <c r="G17" s="115">
        <v>0</v>
      </c>
      <c r="H17" s="115">
        <v>0</v>
      </c>
      <c r="I17" s="474"/>
      <c r="J17" s="133"/>
      <c r="K17" s="133"/>
      <c r="L17" s="213"/>
      <c r="M17" s="115"/>
      <c r="N17" s="124"/>
      <c r="O17" s="426"/>
    </row>
    <row r="18" spans="2:15" ht="13.5" thickBot="1" x14ac:dyDescent="0.25">
      <c r="B18" s="324" t="s">
        <v>353</v>
      </c>
      <c r="C18" s="323"/>
      <c r="D18" s="323"/>
      <c r="E18" s="323"/>
      <c r="F18" s="340">
        <v>0</v>
      </c>
      <c r="G18" s="473">
        <v>0</v>
      </c>
      <c r="H18" s="473">
        <v>0</v>
      </c>
      <c r="I18" s="546"/>
      <c r="J18" s="323"/>
      <c r="K18" s="323"/>
      <c r="L18" s="469"/>
      <c r="M18" s="473"/>
      <c r="N18" s="129"/>
      <c r="O18" s="338"/>
    </row>
    <row r="19" spans="2:15" s="12" customFormat="1" ht="13.5" thickBot="1" x14ac:dyDescent="0.25">
      <c r="B19" s="137" t="s">
        <v>1</v>
      </c>
      <c r="C19" s="138"/>
      <c r="D19" s="138"/>
      <c r="E19" s="138"/>
      <c r="F19" s="471">
        <f>SUM(F11:F18)</f>
        <v>53204</v>
      </c>
      <c r="G19" s="471">
        <f>SUM(G11:G18)</f>
        <v>65595</v>
      </c>
      <c r="H19" s="471">
        <f>SUM(H11:H18)</f>
        <v>64677</v>
      </c>
      <c r="I19" s="143"/>
      <c r="J19" s="138" t="s">
        <v>1</v>
      </c>
      <c r="K19" s="138"/>
      <c r="L19" s="138"/>
      <c r="M19" s="471">
        <f>SUM(M11:M18)</f>
        <v>12496</v>
      </c>
      <c r="N19" s="471">
        <f>SUM(N11:N18)</f>
        <v>15094</v>
      </c>
      <c r="O19" s="471">
        <f>SUM(O11:O18)</f>
        <v>15094</v>
      </c>
    </row>
    <row r="20" spans="2:15" x14ac:dyDescent="0.2">
      <c r="B20" s="118"/>
      <c r="C20" s="140"/>
      <c r="D20" s="140"/>
      <c r="E20" s="140"/>
      <c r="F20" s="141"/>
      <c r="G20" s="140"/>
      <c r="H20" s="142"/>
      <c r="I20" s="140"/>
      <c r="J20" s="140"/>
      <c r="K20" s="140"/>
      <c r="L20" s="140"/>
      <c r="M20" s="140"/>
      <c r="N20" s="142"/>
      <c r="O20" s="455"/>
    </row>
    <row r="21" spans="2:15" ht="13.5" thickBot="1" x14ac:dyDescent="0.25">
      <c r="B21" s="118"/>
      <c r="C21" s="140"/>
      <c r="D21" s="140"/>
      <c r="E21" s="140"/>
      <c r="F21" s="141"/>
      <c r="G21" s="140"/>
      <c r="H21" s="142"/>
      <c r="I21" s="140"/>
      <c r="J21" s="140"/>
      <c r="K21" s="140"/>
      <c r="L21" s="140"/>
      <c r="M21" s="140"/>
      <c r="N21" s="142"/>
      <c r="O21" s="457"/>
    </row>
    <row r="22" spans="2:15" s="12" customFormat="1" ht="13.5" thickBot="1" x14ac:dyDescent="0.25">
      <c r="B22" s="137" t="s">
        <v>151</v>
      </c>
      <c r="C22" s="138"/>
      <c r="D22" s="138"/>
      <c r="E22" s="138"/>
      <c r="F22" s="460" t="s">
        <v>329</v>
      </c>
      <c r="G22" s="171" t="s">
        <v>330</v>
      </c>
      <c r="H22" s="30" t="s">
        <v>331</v>
      </c>
      <c r="I22" s="138"/>
      <c r="J22" s="138" t="s">
        <v>49</v>
      </c>
      <c r="K22" s="138"/>
      <c r="L22" s="138"/>
      <c r="M22" s="460" t="s">
        <v>329</v>
      </c>
      <c r="N22" s="30" t="s">
        <v>330</v>
      </c>
      <c r="O22" s="171" t="s">
        <v>331</v>
      </c>
    </row>
    <row r="23" spans="2:15" x14ac:dyDescent="0.2">
      <c r="B23" s="130" t="s">
        <v>51</v>
      </c>
      <c r="C23" s="131"/>
      <c r="D23" s="131"/>
      <c r="E23" s="131"/>
      <c r="F23" s="470">
        <v>12436</v>
      </c>
      <c r="G23" s="476">
        <v>16934</v>
      </c>
      <c r="H23" s="145">
        <v>16834</v>
      </c>
      <c r="I23" s="144"/>
      <c r="J23" s="131" t="s">
        <v>57</v>
      </c>
      <c r="K23" s="131"/>
      <c r="L23" s="131"/>
      <c r="M23" s="470">
        <v>12496</v>
      </c>
      <c r="N23" s="145">
        <v>15772</v>
      </c>
      <c r="O23" s="547">
        <v>8290</v>
      </c>
    </row>
    <row r="24" spans="2:15" x14ac:dyDescent="0.2">
      <c r="B24" s="132" t="s">
        <v>52</v>
      </c>
      <c r="C24" s="133"/>
      <c r="D24" s="133"/>
      <c r="E24" s="133"/>
      <c r="F24" s="330">
        <v>2548</v>
      </c>
      <c r="G24" s="152">
        <v>3094</v>
      </c>
      <c r="H24" s="124">
        <v>3073</v>
      </c>
      <c r="I24" s="146"/>
      <c r="J24" s="133" t="s">
        <v>155</v>
      </c>
      <c r="K24" s="133"/>
      <c r="L24" s="133"/>
      <c r="M24" s="330">
        <v>0</v>
      </c>
      <c r="N24" s="124">
        <v>0</v>
      </c>
      <c r="O24" s="426">
        <v>0</v>
      </c>
    </row>
    <row r="25" spans="2:15" x14ac:dyDescent="0.2">
      <c r="B25" s="132" t="s">
        <v>53</v>
      </c>
      <c r="C25" s="133"/>
      <c r="D25" s="133"/>
      <c r="E25" s="133"/>
      <c r="F25" s="330">
        <v>9042</v>
      </c>
      <c r="G25" s="152">
        <v>16061</v>
      </c>
      <c r="H25" s="124">
        <v>11278</v>
      </c>
      <c r="I25" s="146"/>
      <c r="J25" s="261" t="s">
        <v>404</v>
      </c>
      <c r="K25" s="133"/>
      <c r="L25" s="133"/>
      <c r="M25" s="330">
        <v>0</v>
      </c>
      <c r="N25" s="124">
        <v>0</v>
      </c>
      <c r="O25" s="426">
        <v>0</v>
      </c>
    </row>
    <row r="26" spans="2:15" x14ac:dyDescent="0.2">
      <c r="B26" s="132" t="s">
        <v>54</v>
      </c>
      <c r="C26" s="133"/>
      <c r="D26" s="133"/>
      <c r="E26" s="133"/>
      <c r="F26" s="330">
        <v>4496</v>
      </c>
      <c r="G26" s="152">
        <v>4506</v>
      </c>
      <c r="H26" s="124">
        <v>3699</v>
      </c>
      <c r="I26" s="146"/>
      <c r="J26" s="322" t="s">
        <v>357</v>
      </c>
      <c r="K26" s="133"/>
      <c r="L26" s="133"/>
      <c r="M26" s="330">
        <v>0</v>
      </c>
      <c r="N26" s="124">
        <v>0</v>
      </c>
      <c r="O26" s="426">
        <v>0</v>
      </c>
    </row>
    <row r="27" spans="2:15" x14ac:dyDescent="0.2">
      <c r="B27" s="132" t="s">
        <v>55</v>
      </c>
      <c r="C27" s="133"/>
      <c r="D27" s="133"/>
      <c r="E27" s="133"/>
      <c r="F27" s="330">
        <v>3416</v>
      </c>
      <c r="G27" s="152">
        <v>3918</v>
      </c>
      <c r="H27" s="124">
        <v>3766</v>
      </c>
      <c r="I27" s="146"/>
      <c r="J27" s="133"/>
      <c r="K27" s="133"/>
      <c r="L27" s="133"/>
      <c r="M27" s="115"/>
      <c r="N27" s="124"/>
      <c r="O27" s="426"/>
    </row>
    <row r="28" spans="2:15" x14ac:dyDescent="0.2">
      <c r="B28" s="132" t="s">
        <v>56</v>
      </c>
      <c r="C28" s="133"/>
      <c r="D28" s="133"/>
      <c r="E28" s="133"/>
      <c r="F28" s="330">
        <v>987</v>
      </c>
      <c r="G28" s="152">
        <v>1047</v>
      </c>
      <c r="H28" s="124">
        <v>845</v>
      </c>
      <c r="I28" s="146"/>
      <c r="J28" s="133"/>
      <c r="K28" s="133"/>
      <c r="L28" s="133"/>
      <c r="M28" s="115"/>
      <c r="N28" s="124"/>
      <c r="O28" s="426"/>
    </row>
    <row r="29" spans="2:15" x14ac:dyDescent="0.2">
      <c r="B29" s="254" t="s">
        <v>485</v>
      </c>
      <c r="C29" s="133"/>
      <c r="D29" s="133"/>
      <c r="E29" s="133"/>
      <c r="F29" s="330">
        <v>4538</v>
      </c>
      <c r="G29" s="152">
        <v>2856</v>
      </c>
      <c r="H29" s="124">
        <v>0</v>
      </c>
      <c r="I29" s="146"/>
      <c r="J29" s="133"/>
      <c r="K29" s="133"/>
      <c r="L29" s="133"/>
      <c r="M29" s="115"/>
      <c r="N29" s="124"/>
      <c r="O29" s="426"/>
    </row>
    <row r="30" spans="2:15" x14ac:dyDescent="0.2">
      <c r="B30" s="148" t="s">
        <v>153</v>
      </c>
      <c r="C30" s="133"/>
      <c r="D30" s="133"/>
      <c r="E30" s="133"/>
      <c r="F30" s="330">
        <v>0</v>
      </c>
      <c r="G30" s="152">
        <v>691</v>
      </c>
      <c r="H30" s="124">
        <v>691</v>
      </c>
      <c r="I30" s="146"/>
      <c r="J30" s="133"/>
      <c r="K30" s="133"/>
      <c r="L30" s="133"/>
      <c r="M30" s="115"/>
      <c r="N30" s="124"/>
      <c r="O30" s="426"/>
    </row>
    <row r="31" spans="2:15" x14ac:dyDescent="0.2">
      <c r="B31" s="329" t="s">
        <v>356</v>
      </c>
      <c r="C31" s="326"/>
      <c r="D31" s="326"/>
      <c r="E31" s="326"/>
      <c r="F31" s="331">
        <v>170</v>
      </c>
      <c r="G31" s="477">
        <v>170</v>
      </c>
      <c r="H31" s="328">
        <v>170</v>
      </c>
      <c r="I31" s="327"/>
      <c r="J31" s="326"/>
      <c r="K31" s="326"/>
      <c r="L31" s="326"/>
      <c r="M31" s="116"/>
      <c r="N31" s="328"/>
      <c r="O31" s="426"/>
    </row>
    <row r="32" spans="2:15" ht="13.5" thickBot="1" x14ac:dyDescent="0.25">
      <c r="B32" s="149" t="s">
        <v>154</v>
      </c>
      <c r="C32" s="136"/>
      <c r="D32" s="136"/>
      <c r="E32" s="136"/>
      <c r="F32" s="475">
        <v>15571</v>
      </c>
      <c r="G32" s="478">
        <v>15640</v>
      </c>
      <c r="H32" s="125">
        <v>15640</v>
      </c>
      <c r="I32" s="147"/>
      <c r="J32" s="136"/>
      <c r="K32" s="136"/>
      <c r="L32" s="136"/>
      <c r="M32" s="479"/>
      <c r="N32" s="125"/>
      <c r="O32" s="427"/>
    </row>
    <row r="33" spans="2:15" s="12" customFormat="1" ht="13.5" thickBot="1" x14ac:dyDescent="0.25">
      <c r="B33" s="28" t="s">
        <v>1</v>
      </c>
      <c r="C33" s="29"/>
      <c r="D33" s="29"/>
      <c r="E33" s="29"/>
      <c r="F33" s="471">
        <f>SUM(F23:F32)</f>
        <v>53204</v>
      </c>
      <c r="G33" s="471">
        <f>SUM(G23:G32)</f>
        <v>64917</v>
      </c>
      <c r="H33" s="471">
        <f>SUM(H23:H32)</f>
        <v>55996</v>
      </c>
      <c r="I33" s="143"/>
      <c r="J33" s="29" t="s">
        <v>1</v>
      </c>
      <c r="K33" s="29"/>
      <c r="L33" s="29"/>
      <c r="M33" s="471">
        <f>SUM(M23:M32)</f>
        <v>12496</v>
      </c>
      <c r="N33" s="471">
        <f>SUM(N23:N32)</f>
        <v>15772</v>
      </c>
      <c r="O33" s="471">
        <f>SUM(O23:O32)</f>
        <v>8290</v>
      </c>
    </row>
    <row r="34" spans="2:15" x14ac:dyDescent="0.2">
      <c r="B34" s="15"/>
      <c r="C34" s="15"/>
      <c r="D34" s="15"/>
      <c r="E34" s="15"/>
      <c r="F34" s="31"/>
      <c r="G34" s="15"/>
      <c r="H34" s="15"/>
      <c r="I34" s="15"/>
      <c r="J34" s="15"/>
      <c r="K34" s="15"/>
      <c r="L34" s="15"/>
      <c r="M34" s="15"/>
      <c r="N34" s="1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6">
    <mergeCell ref="A2:P2"/>
    <mergeCell ref="A5:P5"/>
    <mergeCell ref="A6:P6"/>
    <mergeCell ref="A4:P4"/>
    <mergeCell ref="B10:E10"/>
    <mergeCell ref="I10:L1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9"/>
  <sheetViews>
    <sheetView workbookViewId="0">
      <selection activeCell="F35" sqref="F35"/>
    </sheetView>
  </sheetViews>
  <sheetFormatPr defaultRowHeight="12.75" x14ac:dyDescent="0.2"/>
  <cols>
    <col min="1" max="1" width="41" customWidth="1"/>
    <col min="2" max="2" width="8.7109375" customWidth="1"/>
    <col min="3" max="3" width="8.85546875" customWidth="1"/>
    <col min="4" max="4" width="9.28515625" customWidth="1"/>
    <col min="5" max="5" width="9" customWidth="1"/>
    <col min="6" max="6" width="8.140625" customWidth="1"/>
    <col min="7" max="7" width="8" customWidth="1"/>
    <col min="8" max="9" width="7.28515625" customWidth="1"/>
    <col min="10" max="11" width="8.28515625" customWidth="1"/>
  </cols>
  <sheetData>
    <row r="2" spans="1:15" x14ac:dyDescent="0.2">
      <c r="A2" s="649" t="s">
        <v>166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</row>
    <row r="4" spans="1:15" x14ac:dyDescent="0.2">
      <c r="A4" s="649" t="s">
        <v>65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8"/>
      <c r="M4" s="8"/>
      <c r="N4" s="8"/>
      <c r="O4" s="8"/>
    </row>
    <row r="5" spans="1:15" x14ac:dyDescent="0.2">
      <c r="A5" s="649" t="s">
        <v>455</v>
      </c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8"/>
      <c r="M5" s="8"/>
      <c r="N5" s="8"/>
      <c r="O5" s="8"/>
    </row>
    <row r="6" spans="1:15" x14ac:dyDescent="0.2">
      <c r="K6" s="685" t="s">
        <v>437</v>
      </c>
      <c r="L6" s="686"/>
      <c r="M6" s="686"/>
    </row>
    <row r="7" spans="1:15" ht="13.5" thickBot="1" x14ac:dyDescent="0.25"/>
    <row r="8" spans="1:15" x14ac:dyDescent="0.2">
      <c r="A8" s="80" t="s">
        <v>35</v>
      </c>
      <c r="B8" s="667" t="s">
        <v>292</v>
      </c>
      <c r="C8" s="668"/>
      <c r="D8" s="669"/>
      <c r="E8" s="673" t="s">
        <v>456</v>
      </c>
      <c r="F8" s="674"/>
      <c r="G8" s="675"/>
      <c r="H8" s="673" t="s">
        <v>457</v>
      </c>
      <c r="I8" s="674"/>
      <c r="J8" s="675"/>
      <c r="K8" s="679" t="s">
        <v>8</v>
      </c>
      <c r="L8" s="680"/>
      <c r="M8" s="681"/>
    </row>
    <row r="9" spans="1:15" ht="13.5" thickBot="1" x14ac:dyDescent="0.25">
      <c r="A9" s="81"/>
      <c r="B9" s="670"/>
      <c r="C9" s="671"/>
      <c r="D9" s="672"/>
      <c r="E9" s="676"/>
      <c r="F9" s="677"/>
      <c r="G9" s="678"/>
      <c r="H9" s="676"/>
      <c r="I9" s="677"/>
      <c r="J9" s="678"/>
      <c r="K9" s="682"/>
      <c r="L9" s="683"/>
      <c r="M9" s="684"/>
    </row>
    <row r="10" spans="1:15" ht="13.5" thickBot="1" x14ac:dyDescent="0.25">
      <c r="A10" s="154"/>
      <c r="B10" s="156" t="s">
        <v>329</v>
      </c>
      <c r="C10" s="156" t="s">
        <v>330</v>
      </c>
      <c r="D10" s="156" t="s">
        <v>331</v>
      </c>
      <c r="E10" s="156" t="s">
        <v>329</v>
      </c>
      <c r="F10" s="156" t="s">
        <v>330</v>
      </c>
      <c r="G10" s="156" t="s">
        <v>331</v>
      </c>
      <c r="H10" s="156" t="s">
        <v>329</v>
      </c>
      <c r="I10" s="156" t="s">
        <v>330</v>
      </c>
      <c r="J10" s="156" t="s">
        <v>331</v>
      </c>
      <c r="K10" s="156" t="s">
        <v>329</v>
      </c>
      <c r="L10" s="171" t="s">
        <v>330</v>
      </c>
      <c r="M10" s="171" t="s">
        <v>331</v>
      </c>
    </row>
    <row r="11" spans="1:15" s="12" customFormat="1" ht="13.5" thickBot="1" x14ac:dyDescent="0.25">
      <c r="A11" s="150" t="s">
        <v>6</v>
      </c>
      <c r="B11" s="159">
        <v>12436</v>
      </c>
      <c r="C11" s="159">
        <v>16934</v>
      </c>
      <c r="D11" s="159">
        <v>16834</v>
      </c>
      <c r="E11" s="159"/>
      <c r="F11" s="159"/>
      <c r="G11" s="159"/>
      <c r="H11" s="159"/>
      <c r="I11" s="159"/>
      <c r="J11" s="159"/>
      <c r="K11" s="159">
        <f>SUM(B11,E11,H11)</f>
        <v>12436</v>
      </c>
      <c r="L11" s="159">
        <f t="shared" ref="L11:M26" si="0">SUM(C11,F11,I11)</f>
        <v>16934</v>
      </c>
      <c r="M11" s="159">
        <f t="shared" si="0"/>
        <v>16834</v>
      </c>
    </row>
    <row r="12" spans="1:15" s="12" customFormat="1" ht="13.5" thickBot="1" x14ac:dyDescent="0.25">
      <c r="A12" s="151" t="s">
        <v>120</v>
      </c>
      <c r="B12" s="160">
        <v>2548</v>
      </c>
      <c r="C12" s="160">
        <v>3094</v>
      </c>
      <c r="D12" s="160">
        <v>3073</v>
      </c>
      <c r="E12" s="160"/>
      <c r="F12" s="160"/>
      <c r="G12" s="160"/>
      <c r="H12" s="160"/>
      <c r="I12" s="160"/>
      <c r="J12" s="160"/>
      <c r="K12" s="159">
        <f t="shared" ref="K12:K26" si="1">SUM(B12,E12,H12)</f>
        <v>2548</v>
      </c>
      <c r="L12" s="159">
        <f t="shared" si="0"/>
        <v>3094</v>
      </c>
      <c r="M12" s="159">
        <f t="shared" si="0"/>
        <v>3073</v>
      </c>
    </row>
    <row r="13" spans="1:15" s="12" customFormat="1" ht="13.5" thickBot="1" x14ac:dyDescent="0.25">
      <c r="A13" s="151" t="s">
        <v>9</v>
      </c>
      <c r="B13" s="160">
        <v>9042</v>
      </c>
      <c r="C13" s="160">
        <v>16061</v>
      </c>
      <c r="D13" s="160">
        <v>11278</v>
      </c>
      <c r="E13" s="160"/>
      <c r="F13" s="160"/>
      <c r="G13" s="160"/>
      <c r="H13" s="160"/>
      <c r="I13" s="160"/>
      <c r="J13" s="160"/>
      <c r="K13" s="159">
        <f t="shared" si="1"/>
        <v>9042</v>
      </c>
      <c r="L13" s="159">
        <f t="shared" si="0"/>
        <v>16061</v>
      </c>
      <c r="M13" s="159">
        <f t="shared" si="0"/>
        <v>11278</v>
      </c>
    </row>
    <row r="14" spans="1:15" s="12" customFormat="1" ht="13.5" thickBot="1" x14ac:dyDescent="0.25">
      <c r="A14" s="151" t="s">
        <v>121</v>
      </c>
      <c r="B14" s="160">
        <v>987</v>
      </c>
      <c r="C14" s="160">
        <v>1047</v>
      </c>
      <c r="D14" s="160">
        <v>845</v>
      </c>
      <c r="E14" s="160"/>
      <c r="F14" s="160"/>
      <c r="G14" s="160"/>
      <c r="H14" s="160"/>
      <c r="I14" s="160"/>
      <c r="J14" s="160"/>
      <c r="K14" s="159">
        <f t="shared" si="1"/>
        <v>987</v>
      </c>
      <c r="L14" s="159">
        <f t="shared" si="0"/>
        <v>1047</v>
      </c>
      <c r="M14" s="159">
        <f t="shared" si="0"/>
        <v>845</v>
      </c>
    </row>
    <row r="15" spans="1:15" s="12" customFormat="1" ht="13.5" thickBot="1" x14ac:dyDescent="0.25">
      <c r="A15" s="151" t="s">
        <v>122</v>
      </c>
      <c r="B15" s="160">
        <f>SUM(B17:B18)</f>
        <v>4496</v>
      </c>
      <c r="C15" s="160">
        <f t="shared" ref="C15:J15" si="2">SUM(C17:C18)</f>
        <v>4506</v>
      </c>
      <c r="D15" s="160">
        <f t="shared" si="2"/>
        <v>3699</v>
      </c>
      <c r="E15" s="160">
        <f t="shared" si="2"/>
        <v>0</v>
      </c>
      <c r="F15" s="160">
        <f t="shared" si="2"/>
        <v>0</v>
      </c>
      <c r="G15" s="160">
        <f t="shared" si="2"/>
        <v>0</v>
      </c>
      <c r="H15" s="160">
        <f t="shared" si="2"/>
        <v>0</v>
      </c>
      <c r="I15" s="160">
        <f t="shared" si="2"/>
        <v>0</v>
      </c>
      <c r="J15" s="160">
        <f t="shared" si="2"/>
        <v>0</v>
      </c>
      <c r="K15" s="159">
        <f t="shared" si="1"/>
        <v>4496</v>
      </c>
      <c r="L15" s="159">
        <f t="shared" si="0"/>
        <v>4506</v>
      </c>
      <c r="M15" s="159">
        <f t="shared" si="0"/>
        <v>3699</v>
      </c>
    </row>
    <row r="16" spans="1:15" ht="13.5" thickBot="1" x14ac:dyDescent="0.25">
      <c r="A16" s="152" t="s">
        <v>112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9">
        <f t="shared" si="1"/>
        <v>0</v>
      </c>
      <c r="L16" s="159">
        <f t="shared" si="0"/>
        <v>0</v>
      </c>
      <c r="M16" s="159">
        <f t="shared" si="0"/>
        <v>0</v>
      </c>
    </row>
    <row r="17" spans="1:13" ht="13.5" thickBot="1" x14ac:dyDescent="0.25">
      <c r="A17" s="152" t="s">
        <v>113</v>
      </c>
      <c r="B17" s="330">
        <v>2498</v>
      </c>
      <c r="C17" s="330">
        <v>2508</v>
      </c>
      <c r="D17" s="330">
        <v>1808</v>
      </c>
      <c r="E17" s="330"/>
      <c r="F17" s="330"/>
      <c r="G17" s="330"/>
      <c r="H17" s="115"/>
      <c r="I17" s="115"/>
      <c r="J17" s="115"/>
      <c r="K17" s="159">
        <f t="shared" si="1"/>
        <v>2498</v>
      </c>
      <c r="L17" s="159">
        <f t="shared" si="0"/>
        <v>2508</v>
      </c>
      <c r="M17" s="159">
        <f t="shared" si="0"/>
        <v>1808</v>
      </c>
    </row>
    <row r="18" spans="1:13" ht="13.5" thickBot="1" x14ac:dyDescent="0.25">
      <c r="A18" s="152" t="s">
        <v>114</v>
      </c>
      <c r="B18" s="330">
        <v>1998</v>
      </c>
      <c r="C18" s="330">
        <v>1998</v>
      </c>
      <c r="D18" s="330">
        <v>1891</v>
      </c>
      <c r="E18" s="115"/>
      <c r="F18" s="115"/>
      <c r="G18" s="115"/>
      <c r="H18" s="115"/>
      <c r="I18" s="115"/>
      <c r="J18" s="115"/>
      <c r="K18" s="159">
        <f t="shared" si="1"/>
        <v>1998</v>
      </c>
      <c r="L18" s="159">
        <f t="shared" si="0"/>
        <v>1998</v>
      </c>
      <c r="M18" s="159">
        <f t="shared" si="0"/>
        <v>1891</v>
      </c>
    </row>
    <row r="19" spans="1:13" s="12" customFormat="1" ht="13.5" thickBot="1" x14ac:dyDescent="0.25">
      <c r="A19" s="151" t="s">
        <v>21</v>
      </c>
      <c r="B19" s="160">
        <f>SUM(B21:B22)</f>
        <v>0</v>
      </c>
      <c r="C19" s="160">
        <f t="shared" ref="C19:J19" si="3">SUM(C21:C22)</f>
        <v>0</v>
      </c>
      <c r="D19" s="160">
        <f t="shared" si="3"/>
        <v>0</v>
      </c>
      <c r="E19" s="160">
        <f t="shared" si="3"/>
        <v>3416</v>
      </c>
      <c r="F19" s="160">
        <f t="shared" si="3"/>
        <v>3918</v>
      </c>
      <c r="G19" s="160">
        <f t="shared" si="3"/>
        <v>3766</v>
      </c>
      <c r="H19" s="160">
        <f t="shared" si="3"/>
        <v>0</v>
      </c>
      <c r="I19" s="160">
        <f t="shared" si="3"/>
        <v>0</v>
      </c>
      <c r="J19" s="160">
        <f t="shared" si="3"/>
        <v>0</v>
      </c>
      <c r="K19" s="159">
        <f t="shared" si="1"/>
        <v>3416</v>
      </c>
      <c r="L19" s="159">
        <f t="shared" si="0"/>
        <v>3918</v>
      </c>
      <c r="M19" s="159">
        <f t="shared" si="0"/>
        <v>3766</v>
      </c>
    </row>
    <row r="20" spans="1:13" ht="13.5" thickBot="1" x14ac:dyDescent="0.25">
      <c r="A20" s="152" t="s">
        <v>112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59">
        <f t="shared" si="1"/>
        <v>0</v>
      </c>
      <c r="L20" s="159">
        <f t="shared" si="0"/>
        <v>0</v>
      </c>
      <c r="M20" s="159">
        <f t="shared" si="0"/>
        <v>0</v>
      </c>
    </row>
    <row r="21" spans="1:13" ht="13.5" thickBot="1" x14ac:dyDescent="0.25">
      <c r="A21" s="152" t="s">
        <v>115</v>
      </c>
      <c r="B21" s="115">
        <v>0</v>
      </c>
      <c r="C21" s="115"/>
      <c r="D21" s="115"/>
      <c r="E21" s="330">
        <v>3416</v>
      </c>
      <c r="F21" s="330">
        <v>3818</v>
      </c>
      <c r="G21" s="330">
        <v>3666</v>
      </c>
      <c r="H21" s="115"/>
      <c r="I21" s="115"/>
      <c r="J21" s="115"/>
      <c r="K21" s="159">
        <f t="shared" si="1"/>
        <v>3416</v>
      </c>
      <c r="L21" s="159">
        <f t="shared" si="0"/>
        <v>3818</v>
      </c>
      <c r="M21" s="159">
        <f t="shared" si="0"/>
        <v>3666</v>
      </c>
    </row>
    <row r="22" spans="1:13" s="12" customFormat="1" ht="13.5" thickBot="1" x14ac:dyDescent="0.25">
      <c r="A22" s="333" t="s">
        <v>487</v>
      </c>
      <c r="B22" s="160">
        <v>0</v>
      </c>
      <c r="C22" s="160"/>
      <c r="D22" s="160"/>
      <c r="E22" s="330">
        <v>0</v>
      </c>
      <c r="F22" s="330">
        <v>100</v>
      </c>
      <c r="G22" s="330">
        <v>100</v>
      </c>
      <c r="H22" s="160"/>
      <c r="I22" s="160"/>
      <c r="J22" s="160"/>
      <c r="K22" s="159">
        <f t="shared" si="1"/>
        <v>0</v>
      </c>
      <c r="L22" s="159">
        <f t="shared" si="0"/>
        <v>100</v>
      </c>
      <c r="M22" s="159">
        <f t="shared" si="0"/>
        <v>100</v>
      </c>
    </row>
    <row r="23" spans="1:13" s="12" customFormat="1" ht="13.5" thickBot="1" x14ac:dyDescent="0.25">
      <c r="A23" s="151" t="s">
        <v>486</v>
      </c>
      <c r="B23" s="160">
        <v>0</v>
      </c>
      <c r="C23" s="160">
        <v>0</v>
      </c>
      <c r="D23" s="160">
        <v>0</v>
      </c>
      <c r="E23" s="160">
        <v>4538</v>
      </c>
      <c r="F23" s="160">
        <v>2856</v>
      </c>
      <c r="G23" s="160">
        <v>0</v>
      </c>
      <c r="H23" s="160"/>
      <c r="I23" s="160"/>
      <c r="J23" s="160"/>
      <c r="K23" s="159">
        <f t="shared" si="1"/>
        <v>4538</v>
      </c>
      <c r="L23" s="159">
        <f t="shared" si="0"/>
        <v>2856</v>
      </c>
      <c r="M23" s="159">
        <f t="shared" si="0"/>
        <v>0</v>
      </c>
    </row>
    <row r="24" spans="1:13" s="12" customFormat="1" ht="13.5" thickBot="1" x14ac:dyDescent="0.25">
      <c r="A24" s="151" t="s">
        <v>156</v>
      </c>
      <c r="B24" s="160">
        <v>0</v>
      </c>
      <c r="C24" s="160">
        <v>691</v>
      </c>
      <c r="D24" s="160">
        <v>691</v>
      </c>
      <c r="E24" s="160"/>
      <c r="F24" s="160"/>
      <c r="G24" s="160"/>
      <c r="H24" s="160"/>
      <c r="I24" s="160"/>
      <c r="J24" s="160"/>
      <c r="K24" s="159">
        <f t="shared" si="1"/>
        <v>0</v>
      </c>
      <c r="L24" s="159">
        <f t="shared" si="0"/>
        <v>691</v>
      </c>
      <c r="M24" s="159">
        <f t="shared" si="0"/>
        <v>691</v>
      </c>
    </row>
    <row r="25" spans="1:13" s="12" customFormat="1" ht="13.5" thickBot="1" x14ac:dyDescent="0.25">
      <c r="A25" s="151" t="s">
        <v>157</v>
      </c>
      <c r="B25" s="160">
        <v>15571</v>
      </c>
      <c r="C25" s="160">
        <v>15640</v>
      </c>
      <c r="D25" s="160">
        <v>15640</v>
      </c>
      <c r="E25" s="160"/>
      <c r="F25" s="160"/>
      <c r="G25" s="160"/>
      <c r="H25" s="160"/>
      <c r="I25" s="160"/>
      <c r="J25" s="160"/>
      <c r="K25" s="159">
        <f t="shared" si="1"/>
        <v>15571</v>
      </c>
      <c r="L25" s="159">
        <f t="shared" si="0"/>
        <v>15640</v>
      </c>
      <c r="M25" s="159">
        <f t="shared" si="0"/>
        <v>15640</v>
      </c>
    </row>
    <row r="26" spans="1:13" s="12" customFormat="1" ht="13.5" thickBot="1" x14ac:dyDescent="0.25">
      <c r="A26" s="158" t="s">
        <v>358</v>
      </c>
      <c r="B26" s="161">
        <v>170</v>
      </c>
      <c r="C26" s="161">
        <v>170</v>
      </c>
      <c r="D26" s="161">
        <v>170</v>
      </c>
      <c r="E26" s="161"/>
      <c r="F26" s="161"/>
      <c r="G26" s="161"/>
      <c r="H26" s="161"/>
      <c r="I26" s="161"/>
      <c r="J26" s="161"/>
      <c r="K26" s="159">
        <f t="shared" si="1"/>
        <v>170</v>
      </c>
      <c r="L26" s="159">
        <f t="shared" si="0"/>
        <v>170</v>
      </c>
      <c r="M26" s="159">
        <f t="shared" si="0"/>
        <v>170</v>
      </c>
    </row>
    <row r="27" spans="1:13" s="65" customFormat="1" ht="16.5" thickBot="1" x14ac:dyDescent="0.3">
      <c r="A27" s="483" t="s">
        <v>116</v>
      </c>
      <c r="B27" s="485">
        <f>SUM(B11:B15,B19,B23:B26)</f>
        <v>45250</v>
      </c>
      <c r="C27" s="485">
        <f t="shared" ref="C27:M27" si="4">SUM(C11:C15,C19,C23:C26)</f>
        <v>58143</v>
      </c>
      <c r="D27" s="485">
        <f t="shared" si="4"/>
        <v>52230</v>
      </c>
      <c r="E27" s="485">
        <f t="shared" si="4"/>
        <v>7954</v>
      </c>
      <c r="F27" s="485">
        <f t="shared" si="4"/>
        <v>6774</v>
      </c>
      <c r="G27" s="485">
        <f t="shared" si="4"/>
        <v>3766</v>
      </c>
      <c r="H27" s="485">
        <f t="shared" si="4"/>
        <v>0</v>
      </c>
      <c r="I27" s="485">
        <f t="shared" si="4"/>
        <v>0</v>
      </c>
      <c r="J27" s="485">
        <f t="shared" si="4"/>
        <v>0</v>
      </c>
      <c r="K27" s="485">
        <f t="shared" si="4"/>
        <v>53204</v>
      </c>
      <c r="L27" s="485">
        <f t="shared" si="4"/>
        <v>64917</v>
      </c>
      <c r="M27" s="485">
        <f t="shared" si="4"/>
        <v>55996</v>
      </c>
    </row>
    <row r="28" spans="1:13" s="65" customFormat="1" ht="16.5" thickBot="1" x14ac:dyDescent="0.3">
      <c r="A28" s="486" t="s">
        <v>158</v>
      </c>
      <c r="B28" s="487"/>
      <c r="C28" s="487"/>
      <c r="D28" s="487"/>
      <c r="E28" s="487">
        <v>12496</v>
      </c>
      <c r="F28" s="487">
        <v>15772</v>
      </c>
      <c r="G28" s="487">
        <v>8290</v>
      </c>
      <c r="H28" s="487"/>
      <c r="I28" s="487"/>
      <c r="J28" s="487"/>
      <c r="K28" s="159">
        <f t="shared" ref="K28:K33" si="5">SUM(B28,E28,H28)</f>
        <v>12496</v>
      </c>
      <c r="L28" s="159">
        <f t="shared" ref="L28:L33" si="6">SUM(C28,F28,I28)</f>
        <v>15772</v>
      </c>
      <c r="M28" s="159">
        <f t="shared" ref="M28:M33" si="7">SUM(D28,G28,J28)</f>
        <v>8290</v>
      </c>
    </row>
    <row r="29" spans="1:13" s="12" customFormat="1" ht="13.5" thickBot="1" x14ac:dyDescent="0.25">
      <c r="A29" s="151" t="s">
        <v>127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59">
        <f t="shared" si="5"/>
        <v>0</v>
      </c>
      <c r="L29" s="159">
        <f t="shared" si="6"/>
        <v>0</v>
      </c>
      <c r="M29" s="159">
        <f t="shared" si="7"/>
        <v>0</v>
      </c>
    </row>
    <row r="30" spans="1:13" s="12" customFormat="1" ht="13.5" thickBot="1" x14ac:dyDescent="0.25">
      <c r="A30" s="332" t="s">
        <v>359</v>
      </c>
      <c r="B30" s="331"/>
      <c r="C30" s="331"/>
      <c r="D30" s="331"/>
      <c r="E30" s="331"/>
      <c r="F30" s="331"/>
      <c r="G30" s="331"/>
      <c r="H30" s="331"/>
      <c r="I30" s="331"/>
      <c r="J30" s="331"/>
      <c r="K30" s="159">
        <f t="shared" si="5"/>
        <v>0</v>
      </c>
      <c r="L30" s="159">
        <f t="shared" si="6"/>
        <v>0</v>
      </c>
      <c r="M30" s="159">
        <f t="shared" si="7"/>
        <v>0</v>
      </c>
    </row>
    <row r="31" spans="1:13" s="12" customFormat="1" ht="13.5" thickBot="1" x14ac:dyDescent="0.25">
      <c r="A31" s="332" t="s">
        <v>360</v>
      </c>
      <c r="B31" s="331"/>
      <c r="C31" s="331"/>
      <c r="D31" s="331"/>
      <c r="E31" s="331"/>
      <c r="F31" s="331"/>
      <c r="G31" s="331"/>
      <c r="H31" s="331"/>
      <c r="I31" s="331"/>
      <c r="J31" s="331"/>
      <c r="K31" s="159">
        <f t="shared" si="5"/>
        <v>0</v>
      </c>
      <c r="L31" s="159">
        <f t="shared" si="6"/>
        <v>0</v>
      </c>
      <c r="M31" s="159">
        <f t="shared" si="7"/>
        <v>0</v>
      </c>
    </row>
    <row r="32" spans="1:13" s="12" customFormat="1" ht="13.5" thickBot="1" x14ac:dyDescent="0.25">
      <c r="A32" s="158" t="s">
        <v>405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59">
        <f t="shared" si="5"/>
        <v>0</v>
      </c>
      <c r="L32" s="159">
        <f t="shared" si="6"/>
        <v>0</v>
      </c>
      <c r="M32" s="159">
        <f t="shared" si="7"/>
        <v>0</v>
      </c>
    </row>
    <row r="33" spans="1:15" s="12" customFormat="1" ht="13.5" thickBot="1" x14ac:dyDescent="0.25">
      <c r="A33" s="158" t="s">
        <v>361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59">
        <f t="shared" si="5"/>
        <v>0</v>
      </c>
      <c r="L33" s="159">
        <f t="shared" si="6"/>
        <v>0</v>
      </c>
      <c r="M33" s="159">
        <f t="shared" si="7"/>
        <v>0</v>
      </c>
    </row>
    <row r="34" spans="1:15" s="12" customFormat="1" ht="16.5" thickBot="1" x14ac:dyDescent="0.3">
      <c r="A34" s="483" t="s">
        <v>128</v>
      </c>
      <c r="B34" s="485">
        <f>SUM(B28:B29,B32:B33)</f>
        <v>0</v>
      </c>
      <c r="C34" s="485">
        <f t="shared" ref="C34:M34" si="8">SUM(C28:C29,C32:C33)</f>
        <v>0</v>
      </c>
      <c r="D34" s="485">
        <f t="shared" si="8"/>
        <v>0</v>
      </c>
      <c r="E34" s="485">
        <f t="shared" si="8"/>
        <v>12496</v>
      </c>
      <c r="F34" s="485">
        <f t="shared" si="8"/>
        <v>15772</v>
      </c>
      <c r="G34" s="485">
        <f t="shared" si="8"/>
        <v>8290</v>
      </c>
      <c r="H34" s="485">
        <f t="shared" si="8"/>
        <v>0</v>
      </c>
      <c r="I34" s="485">
        <f t="shared" si="8"/>
        <v>0</v>
      </c>
      <c r="J34" s="485">
        <f t="shared" si="8"/>
        <v>0</v>
      </c>
      <c r="K34" s="485">
        <f t="shared" si="8"/>
        <v>12496</v>
      </c>
      <c r="L34" s="485">
        <f t="shared" si="8"/>
        <v>15772</v>
      </c>
      <c r="M34" s="485">
        <f t="shared" si="8"/>
        <v>8290</v>
      </c>
    </row>
    <row r="35" spans="1:15" s="98" customFormat="1" ht="23.25" customHeight="1" thickBot="1" x14ac:dyDescent="0.25">
      <c r="A35" s="153" t="s">
        <v>117</v>
      </c>
      <c r="B35" s="480">
        <f>SUM(B27,B34)</f>
        <v>45250</v>
      </c>
      <c r="C35" s="480">
        <f t="shared" ref="C35:M35" si="9">SUM(C27,C34)</f>
        <v>58143</v>
      </c>
      <c r="D35" s="480">
        <f t="shared" si="9"/>
        <v>52230</v>
      </c>
      <c r="E35" s="480">
        <f t="shared" si="9"/>
        <v>20450</v>
      </c>
      <c r="F35" s="480">
        <f t="shared" si="9"/>
        <v>22546</v>
      </c>
      <c r="G35" s="480">
        <f t="shared" si="9"/>
        <v>12056</v>
      </c>
      <c r="H35" s="480">
        <f t="shared" si="9"/>
        <v>0</v>
      </c>
      <c r="I35" s="480">
        <f t="shared" si="9"/>
        <v>0</v>
      </c>
      <c r="J35" s="480">
        <f t="shared" si="9"/>
        <v>0</v>
      </c>
      <c r="K35" s="480">
        <f t="shared" si="9"/>
        <v>65700</v>
      </c>
      <c r="L35" s="480">
        <f t="shared" si="9"/>
        <v>80689</v>
      </c>
      <c r="M35" s="480">
        <f t="shared" si="9"/>
        <v>64286</v>
      </c>
    </row>
    <row r="38" spans="1:15" ht="13.5" thickBot="1" x14ac:dyDescent="0.25"/>
    <row r="39" spans="1:15" x14ac:dyDescent="0.2">
      <c r="A39" s="80" t="s">
        <v>35</v>
      </c>
      <c r="B39" s="667" t="s">
        <v>292</v>
      </c>
      <c r="C39" s="668"/>
      <c r="D39" s="669"/>
      <c r="E39" s="673" t="s">
        <v>456</v>
      </c>
      <c r="F39" s="674"/>
      <c r="G39" s="675"/>
      <c r="H39" s="673" t="s">
        <v>457</v>
      </c>
      <c r="I39" s="674"/>
      <c r="J39" s="675"/>
      <c r="K39" s="679" t="s">
        <v>8</v>
      </c>
      <c r="L39" s="680"/>
      <c r="M39" s="681"/>
    </row>
    <row r="40" spans="1:15" ht="13.5" thickBot="1" x14ac:dyDescent="0.25">
      <c r="A40" s="81"/>
      <c r="B40" s="670"/>
      <c r="C40" s="671"/>
      <c r="D40" s="672"/>
      <c r="E40" s="676"/>
      <c r="F40" s="677"/>
      <c r="G40" s="678"/>
      <c r="H40" s="676"/>
      <c r="I40" s="677"/>
      <c r="J40" s="678"/>
      <c r="K40" s="682"/>
      <c r="L40" s="683"/>
      <c r="M40" s="684"/>
    </row>
    <row r="41" spans="1:15" ht="13.5" thickBot="1" x14ac:dyDescent="0.25">
      <c r="A41" s="154"/>
      <c r="B41" s="155" t="s">
        <v>329</v>
      </c>
      <c r="C41" s="155" t="s">
        <v>330</v>
      </c>
      <c r="D41" s="155" t="s">
        <v>331</v>
      </c>
      <c r="E41" s="155" t="s">
        <v>329</v>
      </c>
      <c r="F41" s="155" t="s">
        <v>330</v>
      </c>
      <c r="G41" s="155" t="s">
        <v>331</v>
      </c>
      <c r="H41" s="155" t="s">
        <v>329</v>
      </c>
      <c r="I41" s="155" t="s">
        <v>330</v>
      </c>
      <c r="J41" s="155" t="s">
        <v>331</v>
      </c>
      <c r="K41" s="460" t="s">
        <v>329</v>
      </c>
      <c r="L41" s="171" t="s">
        <v>330</v>
      </c>
      <c r="M41" s="171" t="s">
        <v>331</v>
      </c>
    </row>
    <row r="42" spans="1:15" s="12" customFormat="1" ht="13.5" thickBot="1" x14ac:dyDescent="0.25">
      <c r="A42" s="150" t="s">
        <v>123</v>
      </c>
      <c r="B42" s="159">
        <v>22332</v>
      </c>
      <c r="C42" s="159">
        <v>24397</v>
      </c>
      <c r="D42" s="159">
        <v>24397</v>
      </c>
      <c r="E42" s="159"/>
      <c r="F42" s="159"/>
      <c r="G42" s="159"/>
      <c r="H42" s="159"/>
      <c r="I42" s="159"/>
      <c r="J42" s="159"/>
      <c r="K42" s="159">
        <f t="shared" ref="K42:K60" si="10">SUM(B42,E42,H42)</f>
        <v>22332</v>
      </c>
      <c r="L42" s="159">
        <f t="shared" ref="L42:M62" si="11">SUM(C42,F42,I42)</f>
        <v>24397</v>
      </c>
      <c r="M42" s="159">
        <f t="shared" si="11"/>
        <v>24397</v>
      </c>
    </row>
    <row r="43" spans="1:15" s="12" customFormat="1" ht="13.5" thickBot="1" x14ac:dyDescent="0.25">
      <c r="A43" s="151" t="s">
        <v>124</v>
      </c>
      <c r="B43" s="160">
        <v>17500</v>
      </c>
      <c r="C43" s="160">
        <v>18366</v>
      </c>
      <c r="D43" s="160">
        <v>17448</v>
      </c>
      <c r="E43" s="160"/>
      <c r="F43" s="160"/>
      <c r="G43" s="160"/>
      <c r="H43" s="160"/>
      <c r="I43" s="160"/>
      <c r="J43" s="160"/>
      <c r="K43" s="159">
        <f t="shared" si="10"/>
        <v>17500</v>
      </c>
      <c r="L43" s="159">
        <f t="shared" si="11"/>
        <v>18366</v>
      </c>
      <c r="M43" s="159">
        <f t="shared" si="11"/>
        <v>17448</v>
      </c>
    </row>
    <row r="44" spans="1:15" s="12" customFormat="1" ht="13.5" thickBot="1" x14ac:dyDescent="0.25">
      <c r="A44" s="151" t="s">
        <v>22</v>
      </c>
      <c r="B44" s="160">
        <v>764</v>
      </c>
      <c r="C44" s="160">
        <v>947</v>
      </c>
      <c r="D44" s="160">
        <v>947</v>
      </c>
      <c r="E44" s="160"/>
      <c r="F44" s="160"/>
      <c r="G44" s="160"/>
      <c r="H44" s="160"/>
      <c r="I44" s="160"/>
      <c r="J44" s="160"/>
      <c r="K44" s="159">
        <f t="shared" si="10"/>
        <v>764</v>
      </c>
      <c r="L44" s="159">
        <f t="shared" si="11"/>
        <v>947</v>
      </c>
      <c r="M44" s="159">
        <f t="shared" si="11"/>
        <v>947</v>
      </c>
      <c r="O44" s="481"/>
    </row>
    <row r="45" spans="1:15" s="12" customFormat="1" ht="13.5" thickBot="1" x14ac:dyDescent="0.25">
      <c r="A45" s="151" t="s">
        <v>23</v>
      </c>
      <c r="B45" s="160">
        <v>516</v>
      </c>
      <c r="C45" s="160">
        <v>0</v>
      </c>
      <c r="D45" s="160">
        <v>0</v>
      </c>
      <c r="E45" s="160"/>
      <c r="F45" s="160"/>
      <c r="G45" s="160"/>
      <c r="H45" s="160"/>
      <c r="I45" s="160"/>
      <c r="J45" s="160"/>
      <c r="K45" s="159">
        <f t="shared" si="10"/>
        <v>516</v>
      </c>
      <c r="L45" s="159">
        <f t="shared" si="11"/>
        <v>0</v>
      </c>
      <c r="M45" s="159">
        <f t="shared" si="11"/>
        <v>0</v>
      </c>
    </row>
    <row r="46" spans="1:15" s="12" customFormat="1" ht="13.5" thickBot="1" x14ac:dyDescent="0.25">
      <c r="A46" s="151" t="s">
        <v>362</v>
      </c>
      <c r="B46" s="160">
        <v>20</v>
      </c>
      <c r="C46" s="160">
        <v>646</v>
      </c>
      <c r="D46" s="160">
        <v>646</v>
      </c>
      <c r="E46" s="160"/>
      <c r="F46" s="160"/>
      <c r="G46" s="160"/>
      <c r="H46" s="160"/>
      <c r="I46" s="160"/>
      <c r="J46" s="160"/>
      <c r="K46" s="159">
        <f t="shared" si="10"/>
        <v>20</v>
      </c>
      <c r="L46" s="159">
        <f t="shared" si="11"/>
        <v>646</v>
      </c>
      <c r="M46" s="159">
        <f t="shared" si="11"/>
        <v>646</v>
      </c>
    </row>
    <row r="47" spans="1:15" s="12" customFormat="1" ht="13.5" thickBot="1" x14ac:dyDescent="0.25">
      <c r="A47" s="151" t="s">
        <v>159</v>
      </c>
      <c r="B47" s="160">
        <v>23</v>
      </c>
      <c r="C47" s="160">
        <v>7</v>
      </c>
      <c r="D47" s="160">
        <v>7</v>
      </c>
      <c r="E47" s="160"/>
      <c r="F47" s="160"/>
      <c r="G47" s="160"/>
      <c r="H47" s="160"/>
      <c r="I47" s="160"/>
      <c r="J47" s="160"/>
      <c r="K47" s="159">
        <f t="shared" si="10"/>
        <v>23</v>
      </c>
      <c r="L47" s="159">
        <f t="shared" si="11"/>
        <v>7</v>
      </c>
      <c r="M47" s="159">
        <f t="shared" si="11"/>
        <v>7</v>
      </c>
    </row>
    <row r="48" spans="1:15" s="12" customFormat="1" ht="13.5" thickBot="1" x14ac:dyDescent="0.25">
      <c r="A48" s="151" t="s">
        <v>70</v>
      </c>
      <c r="B48" s="160">
        <v>0</v>
      </c>
      <c r="C48" s="160">
        <v>3331</v>
      </c>
      <c r="D48" s="160">
        <v>3331</v>
      </c>
      <c r="E48" s="160"/>
      <c r="F48" s="160"/>
      <c r="G48" s="160"/>
      <c r="H48" s="160"/>
      <c r="I48" s="160"/>
      <c r="J48" s="160"/>
      <c r="K48" s="159">
        <f t="shared" si="10"/>
        <v>0</v>
      </c>
      <c r="L48" s="159">
        <f t="shared" si="11"/>
        <v>3331</v>
      </c>
      <c r="M48" s="159">
        <f t="shared" si="11"/>
        <v>3331</v>
      </c>
    </row>
    <row r="49" spans="1:13" s="12" customFormat="1" ht="13.5" thickBot="1" x14ac:dyDescent="0.25">
      <c r="A49" s="151" t="s">
        <v>125</v>
      </c>
      <c r="B49" s="160">
        <f>SUM(B50:B54)</f>
        <v>1399</v>
      </c>
      <c r="C49" s="160">
        <f t="shared" ref="C49:J49" si="12">SUM(C50:C54)</f>
        <v>6362</v>
      </c>
      <c r="D49" s="160">
        <f t="shared" si="12"/>
        <v>6362</v>
      </c>
      <c r="E49" s="160">
        <f t="shared" si="12"/>
        <v>0</v>
      </c>
      <c r="F49" s="160">
        <f t="shared" si="12"/>
        <v>0</v>
      </c>
      <c r="G49" s="160">
        <f t="shared" si="12"/>
        <v>0</v>
      </c>
      <c r="H49" s="160">
        <f t="shared" si="12"/>
        <v>0</v>
      </c>
      <c r="I49" s="160">
        <f t="shared" si="12"/>
        <v>0</v>
      </c>
      <c r="J49" s="160">
        <f t="shared" si="12"/>
        <v>0</v>
      </c>
      <c r="K49" s="159">
        <f t="shared" si="10"/>
        <v>1399</v>
      </c>
      <c r="L49" s="159">
        <f t="shared" si="11"/>
        <v>6362</v>
      </c>
      <c r="M49" s="159">
        <f t="shared" si="11"/>
        <v>6362</v>
      </c>
    </row>
    <row r="50" spans="1:13" ht="13.5" thickBot="1" x14ac:dyDescent="0.25">
      <c r="A50" s="333" t="s">
        <v>364</v>
      </c>
      <c r="B50" s="330"/>
      <c r="C50" s="330"/>
      <c r="D50" s="330"/>
      <c r="E50" s="115"/>
      <c r="F50" s="115"/>
      <c r="G50" s="115"/>
      <c r="H50" s="115"/>
      <c r="I50" s="115"/>
      <c r="J50" s="115"/>
      <c r="K50" s="159">
        <f t="shared" si="10"/>
        <v>0</v>
      </c>
      <c r="L50" s="159">
        <f t="shared" si="11"/>
        <v>0</v>
      </c>
      <c r="M50" s="159">
        <f t="shared" si="11"/>
        <v>0</v>
      </c>
    </row>
    <row r="51" spans="1:13" ht="13.5" thickBot="1" x14ac:dyDescent="0.25">
      <c r="A51" s="333" t="s">
        <v>408</v>
      </c>
      <c r="B51" s="330"/>
      <c r="C51" s="330"/>
      <c r="D51" s="330"/>
      <c r="E51" s="115"/>
      <c r="F51" s="115"/>
      <c r="G51" s="115"/>
      <c r="H51" s="115"/>
      <c r="I51" s="115"/>
      <c r="J51" s="115"/>
      <c r="K51" s="159">
        <f t="shared" si="10"/>
        <v>0</v>
      </c>
      <c r="L51" s="159">
        <f t="shared" si="11"/>
        <v>0</v>
      </c>
      <c r="M51" s="159">
        <f t="shared" si="11"/>
        <v>0</v>
      </c>
    </row>
    <row r="52" spans="1:13" ht="13.5" thickBot="1" x14ac:dyDescent="0.25">
      <c r="A52" s="152" t="s">
        <v>129</v>
      </c>
      <c r="B52" s="115"/>
      <c r="C52" s="115"/>
      <c r="D52" s="115"/>
      <c r="E52" s="330"/>
      <c r="F52" s="330"/>
      <c r="G52" s="330"/>
      <c r="H52" s="115"/>
      <c r="I52" s="115"/>
      <c r="J52" s="115"/>
      <c r="K52" s="159">
        <f t="shared" si="10"/>
        <v>0</v>
      </c>
      <c r="L52" s="159">
        <f t="shared" si="11"/>
        <v>0</v>
      </c>
      <c r="M52" s="159">
        <f t="shared" si="11"/>
        <v>0</v>
      </c>
    </row>
    <row r="53" spans="1:13" s="12" customFormat="1" ht="13.5" thickBot="1" x14ac:dyDescent="0.25">
      <c r="A53" s="333" t="s">
        <v>363</v>
      </c>
      <c r="B53" s="330">
        <v>1249</v>
      </c>
      <c r="C53" s="330">
        <v>6052</v>
      </c>
      <c r="D53" s="330">
        <v>6052</v>
      </c>
      <c r="E53" s="330"/>
      <c r="F53" s="330"/>
      <c r="G53" s="330"/>
      <c r="H53" s="115"/>
      <c r="I53" s="115"/>
      <c r="J53" s="115"/>
      <c r="K53" s="159">
        <f t="shared" si="10"/>
        <v>1249</v>
      </c>
      <c r="L53" s="159">
        <f t="shared" si="11"/>
        <v>6052</v>
      </c>
      <c r="M53" s="159">
        <f t="shared" si="11"/>
        <v>6052</v>
      </c>
    </row>
    <row r="54" spans="1:13" s="12" customFormat="1" ht="13.5" thickBot="1" x14ac:dyDescent="0.25">
      <c r="A54" s="157" t="s">
        <v>130</v>
      </c>
      <c r="B54" s="330">
        <v>150</v>
      </c>
      <c r="C54" s="330">
        <v>310</v>
      </c>
      <c r="D54" s="330">
        <v>310</v>
      </c>
      <c r="E54" s="115"/>
      <c r="F54" s="115"/>
      <c r="G54" s="115"/>
      <c r="H54" s="160"/>
      <c r="I54" s="160"/>
      <c r="J54" s="160"/>
      <c r="K54" s="159">
        <f t="shared" si="10"/>
        <v>150</v>
      </c>
      <c r="L54" s="159">
        <f t="shared" si="11"/>
        <v>310</v>
      </c>
      <c r="M54" s="159">
        <f t="shared" si="11"/>
        <v>310</v>
      </c>
    </row>
    <row r="55" spans="1:13" s="12" customFormat="1" ht="13.5" thickBot="1" x14ac:dyDescent="0.25">
      <c r="A55" s="151" t="s">
        <v>160</v>
      </c>
      <c r="B55" s="160">
        <f>SUM(B56)</f>
        <v>0</v>
      </c>
      <c r="C55" s="160">
        <f t="shared" ref="C55:J55" si="13">SUM(C56)</f>
        <v>0</v>
      </c>
      <c r="D55" s="160">
        <f t="shared" si="13"/>
        <v>0</v>
      </c>
      <c r="E55" s="160">
        <f t="shared" si="13"/>
        <v>0</v>
      </c>
      <c r="F55" s="160">
        <f t="shared" si="13"/>
        <v>0</v>
      </c>
      <c r="G55" s="160">
        <f t="shared" si="13"/>
        <v>0</v>
      </c>
      <c r="H55" s="160">
        <f t="shared" si="13"/>
        <v>0</v>
      </c>
      <c r="I55" s="160">
        <f t="shared" si="13"/>
        <v>0</v>
      </c>
      <c r="J55" s="160">
        <f t="shared" si="13"/>
        <v>0</v>
      </c>
      <c r="K55" s="159">
        <f t="shared" si="10"/>
        <v>0</v>
      </c>
      <c r="L55" s="159">
        <f t="shared" si="11"/>
        <v>0</v>
      </c>
      <c r="M55" s="159">
        <f t="shared" si="11"/>
        <v>0</v>
      </c>
    </row>
    <row r="56" spans="1:13" s="12" customFormat="1" ht="13.5" thickBot="1" x14ac:dyDescent="0.25">
      <c r="A56" s="157" t="s">
        <v>161</v>
      </c>
      <c r="B56" s="160"/>
      <c r="C56" s="160"/>
      <c r="D56" s="160"/>
      <c r="E56" s="330"/>
      <c r="F56" s="330"/>
      <c r="G56" s="330"/>
      <c r="H56" s="160"/>
      <c r="I56" s="160"/>
      <c r="J56" s="160"/>
      <c r="K56" s="159">
        <f t="shared" si="10"/>
        <v>0</v>
      </c>
      <c r="L56" s="159">
        <f t="shared" si="11"/>
        <v>0</v>
      </c>
      <c r="M56" s="159">
        <f t="shared" si="11"/>
        <v>0</v>
      </c>
    </row>
    <row r="57" spans="1:13" s="12" customFormat="1" ht="13.5" thickBot="1" x14ac:dyDescent="0.25">
      <c r="A57" s="151" t="s">
        <v>162</v>
      </c>
      <c r="B57" s="160">
        <v>0</v>
      </c>
      <c r="C57" s="160">
        <v>802</v>
      </c>
      <c r="D57" s="160">
        <v>802</v>
      </c>
      <c r="E57" s="115"/>
      <c r="F57" s="115"/>
      <c r="G57" s="115"/>
      <c r="H57" s="160"/>
      <c r="I57" s="160"/>
      <c r="J57" s="160"/>
      <c r="K57" s="159">
        <f t="shared" si="10"/>
        <v>0</v>
      </c>
      <c r="L57" s="159">
        <f t="shared" si="11"/>
        <v>802</v>
      </c>
      <c r="M57" s="159">
        <f t="shared" si="11"/>
        <v>802</v>
      </c>
    </row>
    <row r="58" spans="1:13" s="12" customFormat="1" ht="13.5" thickBot="1" x14ac:dyDescent="0.25">
      <c r="A58" s="151" t="s">
        <v>126</v>
      </c>
      <c r="B58" s="160">
        <v>2696</v>
      </c>
      <c r="C58" s="160">
        <v>2696</v>
      </c>
      <c r="D58" s="160">
        <v>2696</v>
      </c>
      <c r="E58" s="160">
        <v>7954</v>
      </c>
      <c r="F58" s="160">
        <v>8041</v>
      </c>
      <c r="G58" s="160">
        <v>8041</v>
      </c>
      <c r="H58" s="160"/>
      <c r="I58" s="160"/>
      <c r="J58" s="160"/>
      <c r="K58" s="159">
        <f t="shared" si="10"/>
        <v>10650</v>
      </c>
      <c r="L58" s="159">
        <f t="shared" si="11"/>
        <v>10737</v>
      </c>
      <c r="M58" s="159">
        <f t="shared" si="11"/>
        <v>10737</v>
      </c>
    </row>
    <row r="59" spans="1:13" s="12" customFormat="1" ht="13.5" thickBot="1" x14ac:dyDescent="0.25">
      <c r="A59" s="151" t="s">
        <v>365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59">
        <f t="shared" si="10"/>
        <v>0</v>
      </c>
      <c r="L59" s="159">
        <f t="shared" si="11"/>
        <v>0</v>
      </c>
      <c r="M59" s="159">
        <f t="shared" si="11"/>
        <v>0</v>
      </c>
    </row>
    <row r="60" spans="1:13" s="12" customFormat="1" ht="13.5" thickBot="1" x14ac:dyDescent="0.25">
      <c r="A60" s="332" t="s">
        <v>366</v>
      </c>
      <c r="B60" s="161"/>
      <c r="C60" s="161"/>
      <c r="D60" s="161"/>
      <c r="E60" s="331"/>
      <c r="F60" s="331"/>
      <c r="G60" s="331"/>
      <c r="H60" s="161"/>
      <c r="I60" s="161"/>
      <c r="J60" s="161"/>
      <c r="K60" s="159">
        <f t="shared" si="10"/>
        <v>0</v>
      </c>
      <c r="L60" s="159">
        <f t="shared" si="11"/>
        <v>0</v>
      </c>
      <c r="M60" s="159">
        <f t="shared" si="11"/>
        <v>0</v>
      </c>
    </row>
    <row r="61" spans="1:13" s="12" customFormat="1" ht="16.5" thickBot="1" x14ac:dyDescent="0.3">
      <c r="A61" s="483" t="s">
        <v>116</v>
      </c>
      <c r="B61" s="485">
        <f>SUM(B42:B49,B55,B57:B59)</f>
        <v>45250</v>
      </c>
      <c r="C61" s="485">
        <f t="shared" ref="C61:M61" si="14">SUM(C42:C49,C55,C57:C59)</f>
        <v>57554</v>
      </c>
      <c r="D61" s="485">
        <f t="shared" si="14"/>
        <v>56636</v>
      </c>
      <c r="E61" s="485">
        <f t="shared" si="14"/>
        <v>7954</v>
      </c>
      <c r="F61" s="485">
        <f t="shared" si="14"/>
        <v>8041</v>
      </c>
      <c r="G61" s="485">
        <f t="shared" si="14"/>
        <v>8041</v>
      </c>
      <c r="H61" s="485">
        <f t="shared" si="14"/>
        <v>0</v>
      </c>
      <c r="I61" s="485">
        <f t="shared" si="14"/>
        <v>0</v>
      </c>
      <c r="J61" s="485">
        <f t="shared" si="14"/>
        <v>0</v>
      </c>
      <c r="K61" s="485">
        <f t="shared" si="14"/>
        <v>53204</v>
      </c>
      <c r="L61" s="485">
        <f t="shared" si="14"/>
        <v>65595</v>
      </c>
      <c r="M61" s="485">
        <f t="shared" si="14"/>
        <v>64677</v>
      </c>
    </row>
    <row r="62" spans="1:13" s="12" customFormat="1" ht="13.5" thickBot="1" x14ac:dyDescent="0.25">
      <c r="A62" s="482" t="s">
        <v>341</v>
      </c>
      <c r="B62" s="484"/>
      <c r="C62" s="484"/>
      <c r="D62" s="484"/>
      <c r="E62" s="484"/>
      <c r="F62" s="484"/>
      <c r="G62" s="484"/>
      <c r="H62" s="484"/>
      <c r="I62" s="484"/>
      <c r="J62" s="484"/>
      <c r="K62" s="159">
        <f t="shared" ref="K62:K67" si="15">SUM(B62,E62,H62)</f>
        <v>0</v>
      </c>
      <c r="L62" s="159">
        <f t="shared" si="11"/>
        <v>0</v>
      </c>
      <c r="M62" s="159">
        <f t="shared" si="11"/>
        <v>0</v>
      </c>
    </row>
    <row r="63" spans="1:13" s="12" customFormat="1" ht="13.5" thickBot="1" x14ac:dyDescent="0.25">
      <c r="A63" s="151" t="s">
        <v>58</v>
      </c>
      <c r="B63" s="160"/>
      <c r="C63" s="160"/>
      <c r="D63" s="160"/>
      <c r="E63" s="160">
        <v>12496</v>
      </c>
      <c r="F63" s="160">
        <v>12496</v>
      </c>
      <c r="G63" s="160">
        <v>12496</v>
      </c>
      <c r="H63" s="160"/>
      <c r="I63" s="160"/>
      <c r="J63" s="160"/>
      <c r="K63" s="159">
        <f t="shared" si="15"/>
        <v>12496</v>
      </c>
      <c r="L63" s="159">
        <f t="shared" ref="L63:M67" si="16">SUM(C63,F63,I63)</f>
        <v>12496</v>
      </c>
      <c r="M63" s="159">
        <f t="shared" si="16"/>
        <v>12496</v>
      </c>
    </row>
    <row r="64" spans="1:13" s="12" customFormat="1" ht="13.5" thickBot="1" x14ac:dyDescent="0.25">
      <c r="A64" s="151" t="s">
        <v>131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59">
        <f t="shared" si="15"/>
        <v>0</v>
      </c>
      <c r="L64" s="159">
        <f t="shared" si="16"/>
        <v>0</v>
      </c>
      <c r="M64" s="159">
        <f t="shared" si="16"/>
        <v>0</v>
      </c>
    </row>
    <row r="65" spans="1:13" s="12" customFormat="1" ht="13.5" thickBot="1" x14ac:dyDescent="0.25">
      <c r="A65" s="158" t="s">
        <v>163</v>
      </c>
      <c r="B65" s="161">
        <v>0</v>
      </c>
      <c r="C65" s="161">
        <v>2598</v>
      </c>
      <c r="D65" s="161">
        <v>2598</v>
      </c>
      <c r="E65" s="161">
        <v>0</v>
      </c>
      <c r="F65" s="161"/>
      <c r="G65" s="161"/>
      <c r="H65" s="161"/>
      <c r="I65" s="161"/>
      <c r="J65" s="161"/>
      <c r="K65" s="159">
        <f t="shared" si="15"/>
        <v>0</v>
      </c>
      <c r="L65" s="159">
        <f t="shared" si="16"/>
        <v>2598</v>
      </c>
      <c r="M65" s="159">
        <f t="shared" si="16"/>
        <v>2598</v>
      </c>
    </row>
    <row r="66" spans="1:13" s="12" customFormat="1" ht="13.5" thickBot="1" x14ac:dyDescent="0.25">
      <c r="A66" s="158" t="s">
        <v>406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59">
        <f t="shared" si="15"/>
        <v>0</v>
      </c>
      <c r="L66" s="159">
        <f t="shared" si="16"/>
        <v>0</v>
      </c>
      <c r="M66" s="159">
        <f t="shared" si="16"/>
        <v>0</v>
      </c>
    </row>
    <row r="67" spans="1:13" s="12" customFormat="1" ht="13.5" thickBot="1" x14ac:dyDescent="0.25">
      <c r="A67" s="158" t="s">
        <v>407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59">
        <f t="shared" si="15"/>
        <v>0</v>
      </c>
      <c r="L67" s="159">
        <f t="shared" si="16"/>
        <v>0</v>
      </c>
      <c r="M67" s="159">
        <f t="shared" si="16"/>
        <v>0</v>
      </c>
    </row>
    <row r="68" spans="1:13" s="12" customFormat="1" ht="16.5" thickBot="1" x14ac:dyDescent="0.3">
      <c r="A68" s="483" t="s">
        <v>118</v>
      </c>
      <c r="B68" s="485">
        <f>SUM(B62:B67)</f>
        <v>0</v>
      </c>
      <c r="C68" s="485">
        <f t="shared" ref="C68:M68" si="17">SUM(C62:C67)</f>
        <v>2598</v>
      </c>
      <c r="D68" s="485">
        <f t="shared" si="17"/>
        <v>2598</v>
      </c>
      <c r="E68" s="485">
        <f t="shared" si="17"/>
        <v>12496</v>
      </c>
      <c r="F68" s="485">
        <f t="shared" si="17"/>
        <v>12496</v>
      </c>
      <c r="G68" s="485">
        <f t="shared" si="17"/>
        <v>12496</v>
      </c>
      <c r="H68" s="485">
        <f t="shared" si="17"/>
        <v>0</v>
      </c>
      <c r="I68" s="485">
        <f t="shared" si="17"/>
        <v>0</v>
      </c>
      <c r="J68" s="485">
        <f t="shared" si="17"/>
        <v>0</v>
      </c>
      <c r="K68" s="485">
        <f t="shared" si="17"/>
        <v>12496</v>
      </c>
      <c r="L68" s="485">
        <f t="shared" si="17"/>
        <v>15094</v>
      </c>
      <c r="M68" s="485">
        <f t="shared" si="17"/>
        <v>15094</v>
      </c>
    </row>
    <row r="69" spans="1:13" ht="21" customHeight="1" thickBot="1" x14ac:dyDescent="0.25">
      <c r="A69" s="153" t="s">
        <v>119</v>
      </c>
      <c r="B69" s="480">
        <f>SUM(B61,B68)</f>
        <v>45250</v>
      </c>
      <c r="C69" s="480">
        <f t="shared" ref="C69:M69" si="18">SUM(C61,C68)</f>
        <v>60152</v>
      </c>
      <c r="D69" s="480">
        <f t="shared" si="18"/>
        <v>59234</v>
      </c>
      <c r="E69" s="480">
        <f t="shared" si="18"/>
        <v>20450</v>
      </c>
      <c r="F69" s="480">
        <f t="shared" si="18"/>
        <v>20537</v>
      </c>
      <c r="G69" s="480">
        <f t="shared" si="18"/>
        <v>20537</v>
      </c>
      <c r="H69" s="480">
        <f t="shared" si="18"/>
        <v>0</v>
      </c>
      <c r="I69" s="480">
        <f t="shared" si="18"/>
        <v>0</v>
      </c>
      <c r="J69" s="480">
        <f t="shared" si="18"/>
        <v>0</v>
      </c>
      <c r="K69" s="480">
        <f t="shared" si="18"/>
        <v>65700</v>
      </c>
      <c r="L69" s="480">
        <f t="shared" si="18"/>
        <v>80689</v>
      </c>
      <c r="M69" s="480">
        <f t="shared" si="18"/>
        <v>79771</v>
      </c>
    </row>
  </sheetData>
  <mergeCells count="12">
    <mergeCell ref="B39:D40"/>
    <mergeCell ref="E39:G40"/>
    <mergeCell ref="H39:J40"/>
    <mergeCell ref="K39:M40"/>
    <mergeCell ref="K6:M6"/>
    <mergeCell ref="A4:K4"/>
    <mergeCell ref="A5:K5"/>
    <mergeCell ref="A2:K2"/>
    <mergeCell ref="B8:D9"/>
    <mergeCell ref="E8:G9"/>
    <mergeCell ref="H8:J9"/>
    <mergeCell ref="K8:M9"/>
  </mergeCells>
  <phoneticPr fontId="0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7"/>
  <sheetViews>
    <sheetView workbookViewId="0">
      <selection activeCell="H18" sqref="H18"/>
    </sheetView>
  </sheetViews>
  <sheetFormatPr defaultRowHeight="12.75" x14ac:dyDescent="0.2"/>
  <cols>
    <col min="8" max="8" width="16" customWidth="1"/>
  </cols>
  <sheetData>
    <row r="1" spans="1:8" x14ac:dyDescent="0.2">
      <c r="C1" s="12" t="s">
        <v>167</v>
      </c>
    </row>
    <row r="3" spans="1:8" x14ac:dyDescent="0.2">
      <c r="C3" s="12" t="s">
        <v>458</v>
      </c>
    </row>
    <row r="5" spans="1:8" x14ac:dyDescent="0.2">
      <c r="H5" s="14" t="s">
        <v>409</v>
      </c>
    </row>
    <row r="6" spans="1:8" ht="13.5" thickBot="1" x14ac:dyDescent="0.25"/>
    <row r="7" spans="1:8" ht="13.5" thickBot="1" x14ac:dyDescent="0.25">
      <c r="A7" s="28" t="s">
        <v>35</v>
      </c>
      <c r="B7" s="77"/>
      <c r="C7" s="77"/>
      <c r="D7" s="77"/>
      <c r="E7" s="77"/>
      <c r="F7" s="77"/>
      <c r="G7" s="77"/>
      <c r="H7" s="173" t="s">
        <v>169</v>
      </c>
    </row>
    <row r="8" spans="1:8" x14ac:dyDescent="0.2">
      <c r="A8" s="166" t="s">
        <v>168</v>
      </c>
      <c r="B8" s="167"/>
      <c r="C8" s="167"/>
      <c r="D8" s="167"/>
      <c r="E8" s="167"/>
      <c r="F8" s="167"/>
      <c r="G8" s="167"/>
      <c r="H8" s="548">
        <v>55735797</v>
      </c>
    </row>
    <row r="9" spans="1:8" x14ac:dyDescent="0.2">
      <c r="A9" s="58" t="s">
        <v>170</v>
      </c>
      <c r="B9" s="23"/>
      <c r="C9" s="23"/>
      <c r="D9" s="23"/>
      <c r="E9" s="23"/>
      <c r="F9" s="23"/>
      <c r="G9" s="23"/>
      <c r="H9" s="2">
        <v>47954933</v>
      </c>
    </row>
    <row r="10" spans="1:8" x14ac:dyDescent="0.2">
      <c r="A10" s="25" t="s">
        <v>171</v>
      </c>
      <c r="B10" s="23"/>
      <c r="C10" s="23"/>
      <c r="D10" s="23"/>
      <c r="E10" s="23"/>
      <c r="F10" s="23"/>
      <c r="G10" s="23"/>
      <c r="H10" s="11">
        <v>7780864</v>
      </c>
    </row>
    <row r="11" spans="1:8" x14ac:dyDescent="0.2">
      <c r="A11" s="58" t="s">
        <v>172</v>
      </c>
      <c r="B11" s="23"/>
      <c r="C11" s="23"/>
      <c r="D11" s="23"/>
      <c r="E11" s="23"/>
      <c r="F11" s="23"/>
      <c r="G11" s="23"/>
      <c r="H11" s="2">
        <v>24035024</v>
      </c>
    </row>
    <row r="12" spans="1:8" x14ac:dyDescent="0.2">
      <c r="A12" s="58" t="s">
        <v>173</v>
      </c>
      <c r="B12" s="23"/>
      <c r="C12" s="23"/>
      <c r="D12" s="23"/>
      <c r="E12" s="23"/>
      <c r="F12" s="23"/>
      <c r="G12" s="23"/>
      <c r="H12" s="2">
        <v>16330983</v>
      </c>
    </row>
    <row r="13" spans="1:8" x14ac:dyDescent="0.2">
      <c r="A13" s="25" t="s">
        <v>174</v>
      </c>
      <c r="B13" s="23"/>
      <c r="C13" s="23"/>
      <c r="D13" s="23"/>
      <c r="E13" s="23"/>
      <c r="F13" s="23"/>
      <c r="G13" s="23"/>
      <c r="H13" s="11">
        <v>7704041</v>
      </c>
    </row>
    <row r="14" spans="1:8" x14ac:dyDescent="0.2">
      <c r="A14" s="25" t="s">
        <v>175</v>
      </c>
      <c r="B14" s="23"/>
      <c r="C14" s="23"/>
      <c r="D14" s="23"/>
      <c r="E14" s="23"/>
      <c r="F14" s="23"/>
      <c r="G14" s="23"/>
      <c r="H14" s="11">
        <v>15484905</v>
      </c>
    </row>
    <row r="15" spans="1:8" ht="13.5" thickBot="1" x14ac:dyDescent="0.25">
      <c r="A15" s="170" t="s">
        <v>176</v>
      </c>
      <c r="B15" s="24"/>
      <c r="C15" s="24"/>
      <c r="D15" s="24"/>
      <c r="E15" s="24"/>
      <c r="F15" s="24"/>
      <c r="G15" s="24"/>
      <c r="H15" s="57">
        <v>15484905</v>
      </c>
    </row>
    <row r="16" spans="1:8" ht="13.5" thickBot="1" x14ac:dyDescent="0.25">
      <c r="A16" s="164" t="s">
        <v>177</v>
      </c>
      <c r="B16" s="165"/>
      <c r="C16" s="165"/>
      <c r="D16" s="165"/>
      <c r="E16" s="165"/>
      <c r="F16" s="165"/>
      <c r="G16" s="165"/>
      <c r="H16" s="81">
        <v>5145642</v>
      </c>
    </row>
    <row r="17" spans="1:8" ht="13.5" thickBot="1" x14ac:dyDescent="0.25">
      <c r="A17" s="334" t="s">
        <v>367</v>
      </c>
      <c r="B17" s="77"/>
      <c r="C17" s="77"/>
      <c r="D17" s="77"/>
      <c r="E17" s="77"/>
      <c r="F17" s="77"/>
      <c r="G17" s="77"/>
      <c r="H17" s="335">
        <v>10339263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73"/>
  <sheetViews>
    <sheetView topLeftCell="A18" workbookViewId="0">
      <selection activeCell="A47" sqref="A47"/>
    </sheetView>
  </sheetViews>
  <sheetFormatPr defaultRowHeight="12.75" x14ac:dyDescent="0.2"/>
  <sheetData>
    <row r="1" spans="1:9" x14ac:dyDescent="0.2">
      <c r="C1" s="12" t="s">
        <v>178</v>
      </c>
    </row>
    <row r="3" spans="1:9" x14ac:dyDescent="0.2">
      <c r="C3" s="12" t="s">
        <v>459</v>
      </c>
    </row>
    <row r="4" spans="1:9" x14ac:dyDescent="0.2">
      <c r="H4" s="53" t="s">
        <v>66</v>
      </c>
    </row>
    <row r="5" spans="1:9" ht="13.5" thickBot="1" x14ac:dyDescent="0.25"/>
    <row r="6" spans="1:9" ht="13.5" thickBot="1" x14ac:dyDescent="0.25">
      <c r="A6" s="28" t="s">
        <v>35</v>
      </c>
      <c r="B6" s="77"/>
      <c r="C6" s="77"/>
      <c r="D6" s="77"/>
      <c r="E6" s="183"/>
      <c r="F6" s="29" t="s">
        <v>179</v>
      </c>
      <c r="G6" s="183"/>
      <c r="H6" s="29" t="s">
        <v>180</v>
      </c>
      <c r="I6" s="183"/>
    </row>
    <row r="7" spans="1:9" x14ac:dyDescent="0.2">
      <c r="A7" s="247" t="s">
        <v>488</v>
      </c>
      <c r="B7" s="167"/>
      <c r="C7" s="167"/>
      <c r="D7" s="167"/>
      <c r="E7" s="168"/>
      <c r="F7" s="247">
        <v>0</v>
      </c>
      <c r="G7" s="168"/>
      <c r="H7" s="381">
        <v>3892</v>
      </c>
      <c r="I7" s="168"/>
    </row>
    <row r="8" spans="1:9" x14ac:dyDescent="0.2">
      <c r="A8" s="25" t="s">
        <v>489</v>
      </c>
      <c r="B8" s="23"/>
      <c r="C8" s="23"/>
      <c r="D8" s="23"/>
      <c r="E8" s="169"/>
      <c r="F8" s="26">
        <v>0</v>
      </c>
      <c r="G8" s="169"/>
      <c r="H8" s="26">
        <v>3892</v>
      </c>
      <c r="I8" s="169"/>
    </row>
    <row r="9" spans="1:9" x14ac:dyDescent="0.2">
      <c r="A9" s="549" t="s">
        <v>181</v>
      </c>
      <c r="B9" s="191"/>
      <c r="C9" s="191"/>
      <c r="D9" s="191"/>
      <c r="E9" s="192"/>
      <c r="F9" s="191">
        <v>449697</v>
      </c>
      <c r="G9" s="194"/>
      <c r="H9" s="191">
        <v>439507</v>
      </c>
      <c r="I9" s="194"/>
    </row>
    <row r="10" spans="1:9" x14ac:dyDescent="0.2">
      <c r="A10" s="198" t="s">
        <v>182</v>
      </c>
      <c r="B10" s="199"/>
      <c r="C10" s="199"/>
      <c r="D10" s="199"/>
      <c r="E10" s="200"/>
      <c r="F10" s="199">
        <v>7577</v>
      </c>
      <c r="G10" s="169"/>
      <c r="H10" s="199">
        <v>5936</v>
      </c>
      <c r="I10" s="169"/>
    </row>
    <row r="11" spans="1:9" x14ac:dyDescent="0.2">
      <c r="A11" s="198" t="s">
        <v>183</v>
      </c>
      <c r="B11" s="199"/>
      <c r="C11" s="199"/>
      <c r="D11" s="199"/>
      <c r="E11" s="200"/>
      <c r="F11" s="199">
        <v>3069</v>
      </c>
      <c r="G11" s="169"/>
      <c r="H11" s="199">
        <v>1728</v>
      </c>
      <c r="I11" s="169"/>
    </row>
    <row r="12" spans="1:9" x14ac:dyDescent="0.2">
      <c r="A12" s="201" t="s">
        <v>184</v>
      </c>
      <c r="B12" s="199"/>
      <c r="C12" s="199"/>
      <c r="D12" s="199"/>
      <c r="E12" s="200"/>
      <c r="F12" s="202">
        <v>460343</v>
      </c>
      <c r="G12" s="169"/>
      <c r="H12" s="202">
        <v>447171</v>
      </c>
      <c r="I12" s="169"/>
    </row>
    <row r="13" spans="1:9" x14ac:dyDescent="0.2">
      <c r="A13" s="198" t="s">
        <v>185</v>
      </c>
      <c r="B13" s="199"/>
      <c r="C13" s="199"/>
      <c r="D13" s="199"/>
      <c r="E13" s="200"/>
      <c r="F13" s="199">
        <v>32</v>
      </c>
      <c r="G13" s="169"/>
      <c r="H13" s="199">
        <v>32</v>
      </c>
      <c r="I13" s="169"/>
    </row>
    <row r="14" spans="1:9" x14ac:dyDescent="0.2">
      <c r="A14" s="201" t="s">
        <v>186</v>
      </c>
      <c r="B14" s="199"/>
      <c r="C14" s="199"/>
      <c r="D14" s="199"/>
      <c r="E14" s="200"/>
      <c r="F14" s="202">
        <v>32</v>
      </c>
      <c r="G14" s="169"/>
      <c r="H14" s="202">
        <v>32</v>
      </c>
      <c r="I14" s="169"/>
    </row>
    <row r="15" spans="1:9" x14ac:dyDescent="0.2">
      <c r="A15" s="201" t="s">
        <v>187</v>
      </c>
      <c r="B15" s="199"/>
      <c r="C15" s="199"/>
      <c r="D15" s="199"/>
      <c r="E15" s="200"/>
      <c r="F15" s="202">
        <v>460375</v>
      </c>
      <c r="G15" s="169"/>
      <c r="H15" s="202">
        <v>451095</v>
      </c>
      <c r="I15" s="169"/>
    </row>
    <row r="16" spans="1:9" x14ac:dyDescent="0.2">
      <c r="A16" s="198" t="s">
        <v>188</v>
      </c>
      <c r="B16" s="199"/>
      <c r="C16" s="199"/>
      <c r="D16" s="199"/>
      <c r="E16" s="200"/>
      <c r="F16" s="199">
        <v>0</v>
      </c>
      <c r="G16" s="169"/>
      <c r="H16" s="199">
        <v>108</v>
      </c>
      <c r="I16" s="169"/>
    </row>
    <row r="17" spans="1:14" x14ac:dyDescent="0.2">
      <c r="A17" s="198" t="s">
        <v>189</v>
      </c>
      <c r="B17" s="199"/>
      <c r="C17" s="199"/>
      <c r="D17" s="199"/>
      <c r="E17" s="200"/>
      <c r="F17" s="199">
        <v>23146</v>
      </c>
      <c r="G17" s="169"/>
      <c r="H17" s="199">
        <v>16229</v>
      </c>
      <c r="I17" s="169"/>
    </row>
    <row r="18" spans="1:14" x14ac:dyDescent="0.2">
      <c r="A18" s="201" t="s">
        <v>190</v>
      </c>
      <c r="B18" s="199"/>
      <c r="C18" s="199"/>
      <c r="D18" s="199"/>
      <c r="E18" s="200"/>
      <c r="F18" s="202">
        <v>23146</v>
      </c>
      <c r="G18" s="169"/>
      <c r="H18" s="202">
        <v>16337</v>
      </c>
      <c r="I18" s="169"/>
    </row>
    <row r="19" spans="1:14" x14ac:dyDescent="0.2">
      <c r="A19" s="198" t="s">
        <v>191</v>
      </c>
      <c r="B19" s="199"/>
      <c r="C19" s="199"/>
      <c r="D19" s="199"/>
      <c r="E19" s="200"/>
      <c r="F19" s="199">
        <v>2</v>
      </c>
      <c r="G19" s="169"/>
      <c r="H19" s="199">
        <v>3291</v>
      </c>
      <c r="I19" s="169"/>
      <c r="L19" s="5"/>
      <c r="M19" s="5"/>
      <c r="N19" s="5"/>
    </row>
    <row r="20" spans="1:14" x14ac:dyDescent="0.2">
      <c r="A20" s="201" t="s">
        <v>192</v>
      </c>
      <c r="B20" s="199"/>
      <c r="C20" s="199"/>
      <c r="D20" s="199"/>
      <c r="E20" s="200"/>
      <c r="F20" s="202">
        <v>2</v>
      </c>
      <c r="G20" s="169"/>
      <c r="H20" s="202">
        <v>3291</v>
      </c>
      <c r="I20" s="169"/>
      <c r="L20" s="5"/>
      <c r="M20" s="5"/>
      <c r="N20" s="5"/>
    </row>
    <row r="21" spans="1:14" x14ac:dyDescent="0.2">
      <c r="A21" s="198" t="s">
        <v>193</v>
      </c>
      <c r="B21" s="199"/>
      <c r="C21" s="199"/>
      <c r="D21" s="199"/>
      <c r="E21" s="200"/>
      <c r="F21" s="199">
        <v>0</v>
      </c>
      <c r="G21" s="169"/>
      <c r="H21" s="199">
        <v>0</v>
      </c>
      <c r="I21" s="169"/>
      <c r="L21" s="5"/>
      <c r="M21" s="5"/>
      <c r="N21" s="5"/>
    </row>
    <row r="22" spans="1:14" x14ac:dyDescent="0.2">
      <c r="A22" s="201" t="s">
        <v>192</v>
      </c>
      <c r="B22" s="199"/>
      <c r="C22" s="199"/>
      <c r="D22" s="199"/>
      <c r="E22" s="200"/>
      <c r="F22" s="202">
        <v>0</v>
      </c>
      <c r="G22" s="169"/>
      <c r="H22" s="202">
        <v>0</v>
      </c>
      <c r="I22" s="169"/>
      <c r="L22" s="5"/>
      <c r="M22" s="175"/>
      <c r="N22" s="5"/>
    </row>
    <row r="23" spans="1:14" x14ac:dyDescent="0.2">
      <c r="A23" s="190" t="s">
        <v>368</v>
      </c>
      <c r="B23" s="191"/>
      <c r="C23" s="191"/>
      <c r="D23" s="191"/>
      <c r="E23" s="192"/>
      <c r="F23" s="193">
        <v>0</v>
      </c>
      <c r="G23" s="194"/>
      <c r="H23" s="193">
        <v>0</v>
      </c>
      <c r="I23" s="194"/>
      <c r="L23" s="5"/>
      <c r="M23" s="175"/>
      <c r="N23" s="5"/>
    </row>
    <row r="24" spans="1:14" x14ac:dyDescent="0.2">
      <c r="A24" s="190" t="s">
        <v>194</v>
      </c>
      <c r="B24" s="191"/>
      <c r="C24" s="191"/>
      <c r="D24" s="191"/>
      <c r="E24" s="192"/>
      <c r="F24" s="193">
        <v>2</v>
      </c>
      <c r="G24" s="194"/>
      <c r="H24" s="193">
        <v>3291</v>
      </c>
      <c r="I24" s="194"/>
      <c r="L24" s="5"/>
      <c r="M24" s="175"/>
      <c r="N24" s="5"/>
    </row>
    <row r="25" spans="1:14" ht="13.5" thickBot="1" x14ac:dyDescent="0.25">
      <c r="A25" s="176" t="s">
        <v>195</v>
      </c>
      <c r="B25" s="175"/>
      <c r="C25" s="175"/>
      <c r="D25" s="175"/>
      <c r="E25" s="187"/>
      <c r="F25" s="177">
        <v>0</v>
      </c>
      <c r="G25" s="163"/>
      <c r="H25" s="177">
        <v>0</v>
      </c>
      <c r="I25" s="163"/>
      <c r="L25" s="5"/>
      <c r="M25" s="177"/>
      <c r="N25" s="5"/>
    </row>
    <row r="26" spans="1:14" ht="13.5" thickBot="1" x14ac:dyDescent="0.25">
      <c r="A26" s="184" t="s">
        <v>196</v>
      </c>
      <c r="B26" s="185"/>
      <c r="C26" s="185"/>
      <c r="D26" s="185"/>
      <c r="E26" s="188"/>
      <c r="F26" s="186">
        <v>483523</v>
      </c>
      <c r="G26" s="183"/>
      <c r="H26" s="186">
        <v>470723</v>
      </c>
      <c r="I26" s="183"/>
      <c r="L26" s="5"/>
      <c r="M26" s="175"/>
      <c r="N26" s="5"/>
    </row>
    <row r="27" spans="1:14" ht="13.5" thickBot="1" x14ac:dyDescent="0.25">
      <c r="A27" s="178"/>
      <c r="B27" s="5"/>
      <c r="C27" s="5"/>
      <c r="D27" s="5"/>
      <c r="E27" s="163"/>
      <c r="F27" s="5"/>
      <c r="G27" s="163"/>
      <c r="H27" s="5"/>
      <c r="I27" s="163"/>
      <c r="L27" s="5"/>
      <c r="M27" s="177"/>
      <c r="N27" s="5"/>
    </row>
    <row r="28" spans="1:14" x14ac:dyDescent="0.2">
      <c r="A28" s="195" t="s">
        <v>197</v>
      </c>
      <c r="B28" s="196"/>
      <c r="C28" s="196"/>
      <c r="D28" s="196"/>
      <c r="E28" s="197"/>
      <c r="F28" s="196">
        <v>301721</v>
      </c>
      <c r="G28" s="168"/>
      <c r="H28" s="196">
        <v>301721</v>
      </c>
      <c r="I28" s="168"/>
      <c r="L28" s="5"/>
      <c r="M28" s="177"/>
      <c r="N28" s="5"/>
    </row>
    <row r="29" spans="1:14" x14ac:dyDescent="0.2">
      <c r="A29" s="198" t="s">
        <v>198</v>
      </c>
      <c r="B29" s="199"/>
      <c r="C29" s="199"/>
      <c r="D29" s="199"/>
      <c r="E29" s="200"/>
      <c r="F29" s="199">
        <v>7214</v>
      </c>
      <c r="G29" s="169"/>
      <c r="H29" s="199">
        <v>7214</v>
      </c>
      <c r="I29" s="169"/>
      <c r="L29" s="5"/>
      <c r="M29" s="175"/>
      <c r="N29" s="5"/>
    </row>
    <row r="30" spans="1:14" x14ac:dyDescent="0.2">
      <c r="A30" s="198" t="s">
        <v>199</v>
      </c>
      <c r="B30" s="199"/>
      <c r="C30" s="199"/>
      <c r="D30" s="199"/>
      <c r="E30" s="200"/>
      <c r="F30" s="199">
        <v>-59013</v>
      </c>
      <c r="G30" s="169"/>
      <c r="H30" s="199">
        <v>172019</v>
      </c>
      <c r="I30" s="169"/>
      <c r="L30" s="5"/>
      <c r="M30" s="175"/>
      <c r="N30" s="5"/>
    </row>
    <row r="31" spans="1:14" x14ac:dyDescent="0.2">
      <c r="A31" s="198" t="s">
        <v>200</v>
      </c>
      <c r="B31" s="199"/>
      <c r="C31" s="199"/>
      <c r="D31" s="199"/>
      <c r="E31" s="200"/>
      <c r="F31" s="199">
        <v>231032</v>
      </c>
      <c r="G31" s="169"/>
      <c r="H31" s="199">
        <v>-13881</v>
      </c>
      <c r="I31" s="169"/>
      <c r="L31" s="5"/>
      <c r="M31" s="177"/>
      <c r="N31" s="5"/>
    </row>
    <row r="32" spans="1:14" x14ac:dyDescent="0.2">
      <c r="A32" s="201" t="s">
        <v>201</v>
      </c>
      <c r="B32" s="199"/>
      <c r="C32" s="199"/>
      <c r="D32" s="199"/>
      <c r="E32" s="200"/>
      <c r="F32" s="202">
        <v>480954</v>
      </c>
      <c r="G32" s="169"/>
      <c r="H32" s="202">
        <v>467073</v>
      </c>
      <c r="I32" s="169"/>
      <c r="L32" s="5"/>
      <c r="M32" s="175"/>
      <c r="N32" s="5"/>
    </row>
    <row r="33" spans="1:14" x14ac:dyDescent="0.2">
      <c r="A33" s="198" t="s">
        <v>202</v>
      </c>
      <c r="B33" s="199"/>
      <c r="C33" s="199"/>
      <c r="D33" s="199"/>
      <c r="E33" s="200"/>
      <c r="F33" s="199">
        <v>0</v>
      </c>
      <c r="G33" s="169"/>
      <c r="H33" s="199">
        <v>0</v>
      </c>
      <c r="I33" s="169"/>
      <c r="L33" s="5"/>
      <c r="M33" s="177"/>
      <c r="N33" s="5"/>
    </row>
    <row r="34" spans="1:14" x14ac:dyDescent="0.2">
      <c r="A34" s="198" t="s">
        <v>203</v>
      </c>
      <c r="B34" s="199"/>
      <c r="C34" s="199"/>
      <c r="D34" s="199"/>
      <c r="E34" s="200"/>
      <c r="F34" s="199">
        <v>0</v>
      </c>
      <c r="G34" s="169"/>
      <c r="H34" s="199">
        <v>0</v>
      </c>
      <c r="I34" s="169"/>
      <c r="L34" s="5"/>
      <c r="M34" s="175"/>
      <c r="N34" s="5"/>
    </row>
    <row r="35" spans="1:14" x14ac:dyDescent="0.2">
      <c r="A35" s="201" t="s">
        <v>204</v>
      </c>
      <c r="B35" s="199"/>
      <c r="C35" s="199"/>
      <c r="D35" s="199"/>
      <c r="E35" s="200"/>
      <c r="F35" s="202">
        <v>0</v>
      </c>
      <c r="G35" s="169"/>
      <c r="H35" s="202">
        <v>0</v>
      </c>
      <c r="I35" s="169"/>
      <c r="L35" s="5"/>
      <c r="M35" s="177"/>
      <c r="N35" s="5"/>
    </row>
    <row r="36" spans="1:14" x14ac:dyDescent="0.2">
      <c r="A36" s="198" t="s">
        <v>205</v>
      </c>
      <c r="B36" s="199"/>
      <c r="C36" s="199"/>
      <c r="D36" s="199"/>
      <c r="E36" s="200"/>
      <c r="F36" s="199">
        <v>691</v>
      </c>
      <c r="G36" s="169"/>
      <c r="H36" s="199">
        <v>802</v>
      </c>
      <c r="I36" s="169"/>
      <c r="L36" s="5"/>
      <c r="M36" s="177"/>
      <c r="N36" s="5"/>
    </row>
    <row r="37" spans="1:14" x14ac:dyDescent="0.2">
      <c r="A37" s="201" t="s">
        <v>206</v>
      </c>
      <c r="B37" s="199"/>
      <c r="C37" s="199"/>
      <c r="D37" s="199"/>
      <c r="E37" s="200"/>
      <c r="F37" s="202">
        <v>691</v>
      </c>
      <c r="G37" s="169"/>
      <c r="H37" s="202">
        <v>802</v>
      </c>
      <c r="I37" s="169"/>
      <c r="L37" s="5"/>
      <c r="M37" s="177"/>
      <c r="N37" s="5"/>
    </row>
    <row r="38" spans="1:14" x14ac:dyDescent="0.2">
      <c r="A38" s="198" t="s">
        <v>207</v>
      </c>
      <c r="B38" s="199"/>
      <c r="C38" s="199"/>
      <c r="D38" s="199"/>
      <c r="E38" s="200"/>
      <c r="F38" s="199">
        <v>324</v>
      </c>
      <c r="G38" s="169"/>
      <c r="H38" s="199">
        <v>1242</v>
      </c>
      <c r="I38" s="169"/>
      <c r="L38" s="5"/>
      <c r="M38" s="177"/>
      <c r="N38" s="5"/>
    </row>
    <row r="39" spans="1:14" x14ac:dyDescent="0.2">
      <c r="A39" s="198" t="s">
        <v>208</v>
      </c>
      <c r="B39" s="199"/>
      <c r="C39" s="199"/>
      <c r="D39" s="199"/>
      <c r="E39" s="200"/>
      <c r="F39" s="199">
        <v>0</v>
      </c>
      <c r="G39" s="169"/>
      <c r="H39" s="199">
        <v>21</v>
      </c>
      <c r="I39" s="169"/>
      <c r="L39" s="5"/>
      <c r="M39" s="177"/>
      <c r="N39" s="5"/>
    </row>
    <row r="40" spans="1:14" x14ac:dyDescent="0.2">
      <c r="A40" s="198" t="s">
        <v>209</v>
      </c>
      <c r="B40" s="199"/>
      <c r="C40" s="199"/>
      <c r="D40" s="199"/>
      <c r="E40" s="200"/>
      <c r="F40" s="199">
        <v>324</v>
      </c>
      <c r="G40" s="169"/>
      <c r="H40" s="199">
        <v>1263</v>
      </c>
      <c r="I40" s="169"/>
      <c r="L40" s="5"/>
      <c r="M40" s="5"/>
      <c r="N40" s="5"/>
    </row>
    <row r="41" spans="1:14" x14ac:dyDescent="0.2">
      <c r="A41" s="201" t="s">
        <v>210</v>
      </c>
      <c r="B41" s="199"/>
      <c r="C41" s="199"/>
      <c r="D41" s="199"/>
      <c r="E41" s="200"/>
      <c r="F41" s="202">
        <v>1015</v>
      </c>
      <c r="G41" s="169"/>
      <c r="H41" s="202">
        <v>2065</v>
      </c>
      <c r="I41" s="169"/>
      <c r="L41" s="5"/>
      <c r="M41" s="5"/>
      <c r="N41" s="5"/>
    </row>
    <row r="42" spans="1:14" x14ac:dyDescent="0.2">
      <c r="A42" s="198" t="s">
        <v>211</v>
      </c>
      <c r="B42" s="199"/>
      <c r="C42" s="199"/>
      <c r="D42" s="199"/>
      <c r="E42" s="200"/>
      <c r="F42" s="199">
        <v>1554</v>
      </c>
      <c r="G42" s="169"/>
      <c r="H42" s="199">
        <v>1585</v>
      </c>
      <c r="I42" s="169"/>
      <c r="L42" s="5"/>
      <c r="M42" s="5"/>
      <c r="N42" s="5"/>
    </row>
    <row r="43" spans="1:14" ht="13.5" thickBot="1" x14ac:dyDescent="0.25">
      <c r="A43" s="179" t="s">
        <v>212</v>
      </c>
      <c r="B43" s="180"/>
      <c r="C43" s="180"/>
      <c r="D43" s="180"/>
      <c r="E43" s="189"/>
      <c r="F43" s="181">
        <v>1554</v>
      </c>
      <c r="G43" s="182"/>
      <c r="H43" s="181">
        <v>1585</v>
      </c>
      <c r="I43" s="182"/>
      <c r="L43" s="5"/>
      <c r="M43" s="5"/>
      <c r="N43" s="5"/>
    </row>
    <row r="44" spans="1:14" ht="13.5" thickBot="1" x14ac:dyDescent="0.25">
      <c r="A44" s="184" t="s">
        <v>213</v>
      </c>
      <c r="B44" s="185"/>
      <c r="C44" s="185"/>
      <c r="D44" s="185"/>
      <c r="E44" s="188"/>
      <c r="F44" s="186">
        <v>483523</v>
      </c>
      <c r="G44" s="183"/>
      <c r="H44" s="186">
        <v>470723</v>
      </c>
      <c r="I44" s="183"/>
    </row>
    <row r="45" spans="1:14" x14ac:dyDescent="0.2">
      <c r="A45" s="174"/>
      <c r="B45" s="174"/>
      <c r="C45" s="174"/>
      <c r="D45" s="174"/>
      <c r="E45" s="174"/>
      <c r="F45" s="174"/>
      <c r="G45" s="174"/>
      <c r="H45" s="174"/>
    </row>
    <row r="46" spans="1:14" x14ac:dyDescent="0.2">
      <c r="A46" s="174"/>
      <c r="B46" s="174"/>
      <c r="C46" s="174"/>
      <c r="D46" s="174"/>
      <c r="E46" s="174"/>
      <c r="F46" s="174"/>
      <c r="G46" s="174"/>
      <c r="H46" s="174"/>
    </row>
    <row r="47" spans="1:14" x14ac:dyDescent="0.2">
      <c r="A47" s="174"/>
      <c r="B47" s="174"/>
      <c r="C47" s="174"/>
      <c r="D47" s="174"/>
      <c r="E47" s="174"/>
      <c r="F47" s="174"/>
      <c r="G47" s="174"/>
      <c r="H47" s="174"/>
    </row>
    <row r="48" spans="1:14" x14ac:dyDescent="0.2">
      <c r="A48" s="174"/>
      <c r="B48" s="174"/>
      <c r="C48" s="174"/>
      <c r="D48" s="174"/>
      <c r="E48" s="174"/>
      <c r="F48" s="174"/>
      <c r="G48" s="174"/>
      <c r="H48" s="174"/>
    </row>
    <row r="49" spans="1:8" x14ac:dyDescent="0.2">
      <c r="A49" s="174"/>
      <c r="B49" s="174"/>
      <c r="C49" s="174"/>
      <c r="D49" s="174"/>
      <c r="E49" s="174"/>
      <c r="F49" s="174"/>
      <c r="G49" s="174"/>
      <c r="H49" s="174"/>
    </row>
    <row r="50" spans="1:8" x14ac:dyDescent="0.2">
      <c r="A50" s="174"/>
      <c r="B50" s="174"/>
      <c r="C50" s="174"/>
      <c r="D50" s="174"/>
      <c r="E50" s="174"/>
      <c r="F50" s="174"/>
      <c r="G50" s="174"/>
      <c r="H50" s="174"/>
    </row>
    <row r="51" spans="1:8" x14ac:dyDescent="0.2">
      <c r="A51" s="174"/>
      <c r="B51" s="174"/>
      <c r="C51" s="174"/>
      <c r="D51" s="174"/>
      <c r="E51" s="174"/>
      <c r="F51" s="174"/>
      <c r="G51" s="174"/>
      <c r="H51" s="174"/>
    </row>
    <row r="52" spans="1:8" x14ac:dyDescent="0.2">
      <c r="A52" s="174"/>
      <c r="B52" s="174"/>
      <c r="C52" s="174"/>
      <c r="D52" s="174"/>
      <c r="E52" s="174"/>
      <c r="F52" s="174"/>
      <c r="G52" s="174"/>
      <c r="H52" s="174"/>
    </row>
    <row r="53" spans="1:8" x14ac:dyDescent="0.2">
      <c r="A53" s="174"/>
      <c r="B53" s="174"/>
      <c r="C53" s="174"/>
      <c r="D53" s="174"/>
      <c r="E53" s="174"/>
      <c r="F53" s="174"/>
      <c r="G53" s="174"/>
      <c r="H53" s="174"/>
    </row>
    <row r="54" spans="1:8" x14ac:dyDescent="0.2">
      <c r="A54" s="174"/>
      <c r="B54" s="174"/>
      <c r="C54" s="174"/>
      <c r="D54" s="174"/>
      <c r="E54" s="174"/>
      <c r="F54" s="174"/>
      <c r="G54" s="174"/>
      <c r="H54" s="174"/>
    </row>
    <row r="55" spans="1:8" x14ac:dyDescent="0.2">
      <c r="A55" s="174"/>
      <c r="B55" s="174"/>
      <c r="C55" s="174"/>
      <c r="D55" s="174"/>
      <c r="E55" s="174"/>
      <c r="F55" s="174"/>
      <c r="G55" s="174"/>
      <c r="H55" s="174"/>
    </row>
    <row r="56" spans="1:8" x14ac:dyDescent="0.2">
      <c r="A56" s="174"/>
      <c r="B56" s="174"/>
      <c r="C56" s="174"/>
      <c r="D56" s="174"/>
      <c r="E56" s="174"/>
      <c r="F56" s="174"/>
      <c r="G56" s="174"/>
      <c r="H56" s="174"/>
    </row>
    <row r="57" spans="1:8" x14ac:dyDescent="0.2">
      <c r="A57" s="174"/>
      <c r="B57" s="174"/>
      <c r="C57" s="174"/>
      <c r="D57" s="174"/>
      <c r="E57" s="174"/>
      <c r="F57" s="174"/>
      <c r="G57" s="174"/>
      <c r="H57" s="174"/>
    </row>
    <row r="58" spans="1:8" x14ac:dyDescent="0.2">
      <c r="A58" s="174"/>
      <c r="B58" s="174"/>
      <c r="C58" s="174"/>
      <c r="D58" s="174"/>
      <c r="E58" s="174"/>
      <c r="F58" s="174"/>
      <c r="G58" s="174"/>
      <c r="H58" s="174"/>
    </row>
    <row r="59" spans="1:8" x14ac:dyDescent="0.2">
      <c r="A59" s="174"/>
      <c r="B59" s="174"/>
      <c r="C59" s="174"/>
      <c r="D59" s="174"/>
      <c r="E59" s="174"/>
      <c r="F59" s="174"/>
      <c r="G59" s="174"/>
      <c r="H59" s="174"/>
    </row>
    <row r="60" spans="1:8" x14ac:dyDescent="0.2">
      <c r="A60" s="174"/>
      <c r="B60" s="174"/>
      <c r="C60" s="174"/>
      <c r="D60" s="174"/>
      <c r="E60" s="174"/>
      <c r="F60" s="174"/>
      <c r="G60" s="174"/>
      <c r="H60" s="174"/>
    </row>
    <row r="61" spans="1:8" x14ac:dyDescent="0.2">
      <c r="A61" s="174"/>
      <c r="B61" s="174"/>
      <c r="C61" s="174"/>
      <c r="D61" s="174"/>
      <c r="E61" s="174"/>
      <c r="F61" s="174"/>
      <c r="G61" s="174"/>
      <c r="H61" s="174"/>
    </row>
    <row r="62" spans="1:8" x14ac:dyDescent="0.2">
      <c r="A62" s="174"/>
      <c r="B62" s="174"/>
      <c r="C62" s="174"/>
      <c r="D62" s="174"/>
      <c r="E62" s="174"/>
      <c r="F62" s="174"/>
      <c r="G62" s="174"/>
      <c r="H62" s="174"/>
    </row>
    <row r="63" spans="1:8" x14ac:dyDescent="0.2">
      <c r="A63" s="174"/>
      <c r="B63" s="174"/>
      <c r="C63" s="174"/>
      <c r="D63" s="174"/>
      <c r="E63" s="174"/>
      <c r="F63" s="174"/>
      <c r="G63" s="174"/>
      <c r="H63" s="174"/>
    </row>
    <row r="64" spans="1:8" x14ac:dyDescent="0.2">
      <c r="A64" s="174"/>
      <c r="B64" s="174"/>
      <c r="C64" s="174"/>
      <c r="D64" s="174"/>
      <c r="E64" s="174"/>
      <c r="F64" s="174"/>
      <c r="G64" s="174"/>
      <c r="H64" s="174"/>
    </row>
    <row r="65" spans="1:8" x14ac:dyDescent="0.2">
      <c r="A65" s="174"/>
      <c r="B65" s="174"/>
      <c r="C65" s="174"/>
      <c r="D65" s="174"/>
      <c r="E65" s="174"/>
      <c r="F65" s="174"/>
      <c r="G65" s="174"/>
      <c r="H65" s="174"/>
    </row>
    <row r="66" spans="1:8" x14ac:dyDescent="0.2">
      <c r="A66" s="174"/>
      <c r="B66" s="174"/>
      <c r="C66" s="174"/>
      <c r="D66" s="174"/>
      <c r="E66" s="174"/>
      <c r="F66" s="174"/>
      <c r="G66" s="174"/>
      <c r="H66" s="174"/>
    </row>
    <row r="67" spans="1:8" x14ac:dyDescent="0.2">
      <c r="A67" s="174"/>
      <c r="B67" s="174"/>
      <c r="C67" s="174"/>
      <c r="D67" s="174"/>
      <c r="E67" s="174"/>
      <c r="F67" s="174"/>
      <c r="G67" s="174"/>
      <c r="H67" s="174"/>
    </row>
    <row r="68" spans="1:8" x14ac:dyDescent="0.2">
      <c r="A68" s="174"/>
      <c r="B68" s="174"/>
      <c r="C68" s="174"/>
      <c r="D68" s="174"/>
      <c r="E68" s="174"/>
      <c r="F68" s="174"/>
      <c r="G68" s="174"/>
      <c r="H68" s="174"/>
    </row>
    <row r="69" spans="1:8" x14ac:dyDescent="0.2">
      <c r="A69" s="174"/>
      <c r="B69" s="174"/>
      <c r="C69" s="174"/>
      <c r="D69" s="174"/>
      <c r="E69" s="174"/>
      <c r="F69" s="174"/>
      <c r="G69" s="174"/>
      <c r="H69" s="174"/>
    </row>
    <row r="70" spans="1:8" x14ac:dyDescent="0.2">
      <c r="A70" s="174"/>
      <c r="B70" s="174"/>
      <c r="C70" s="174"/>
      <c r="D70" s="174"/>
      <c r="E70" s="174"/>
      <c r="F70" s="174"/>
      <c r="G70" s="174"/>
      <c r="H70" s="174"/>
    </row>
    <row r="71" spans="1:8" x14ac:dyDescent="0.2">
      <c r="A71" s="174"/>
      <c r="B71" s="174"/>
      <c r="C71" s="174"/>
      <c r="D71" s="174"/>
      <c r="E71" s="174"/>
      <c r="F71" s="174"/>
      <c r="G71" s="174"/>
      <c r="H71" s="174"/>
    </row>
    <row r="72" spans="1:8" x14ac:dyDescent="0.2">
      <c r="A72" s="174"/>
      <c r="B72" s="174"/>
      <c r="C72" s="174"/>
      <c r="D72" s="174"/>
      <c r="E72" s="174"/>
      <c r="F72" s="174"/>
      <c r="G72" s="174"/>
      <c r="H72" s="174"/>
    </row>
    <row r="73" spans="1:8" x14ac:dyDescent="0.2">
      <c r="A73" s="174"/>
      <c r="B73" s="174"/>
      <c r="C73" s="174"/>
      <c r="D73" s="174"/>
      <c r="E73" s="174"/>
      <c r="F73" s="174"/>
      <c r="G73" s="174"/>
      <c r="H73" s="174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0"/>
  <sheetViews>
    <sheetView workbookViewId="0">
      <selection activeCell="K23" sqref="K23"/>
    </sheetView>
  </sheetViews>
  <sheetFormatPr defaultRowHeight="12.75" x14ac:dyDescent="0.2"/>
  <cols>
    <col min="8" max="8" width="16.42578125" customWidth="1"/>
  </cols>
  <sheetData>
    <row r="1" spans="1:9" x14ac:dyDescent="0.2">
      <c r="C1" s="12" t="s">
        <v>214</v>
      </c>
    </row>
    <row r="3" spans="1:9" x14ac:dyDescent="0.2">
      <c r="C3" s="12" t="s">
        <v>460</v>
      </c>
    </row>
    <row r="5" spans="1:9" x14ac:dyDescent="0.2">
      <c r="H5" s="14" t="s">
        <v>36</v>
      </c>
    </row>
    <row r="7" spans="1:9" ht="13.5" thickBot="1" x14ac:dyDescent="0.25"/>
    <row r="8" spans="1:9" ht="13.5" thickBot="1" x14ac:dyDescent="0.25">
      <c r="A8" s="28" t="s">
        <v>35</v>
      </c>
      <c r="B8" s="77"/>
      <c r="C8" s="77"/>
      <c r="D8" s="77"/>
      <c r="E8" s="77"/>
      <c r="F8" s="77"/>
      <c r="G8" s="29"/>
      <c r="H8" s="171" t="s">
        <v>169</v>
      </c>
    </row>
    <row r="9" spans="1:9" x14ac:dyDescent="0.2">
      <c r="A9" s="195" t="s">
        <v>215</v>
      </c>
      <c r="B9" s="196"/>
      <c r="C9" s="196"/>
      <c r="D9" s="196"/>
      <c r="E9" s="196"/>
      <c r="F9" s="196"/>
      <c r="G9" s="196"/>
      <c r="H9" s="204">
        <v>22178260</v>
      </c>
      <c r="I9" s="174"/>
    </row>
    <row r="10" spans="1:9" x14ac:dyDescent="0.2">
      <c r="A10" s="198" t="s">
        <v>216</v>
      </c>
      <c r="B10" s="199"/>
      <c r="C10" s="199"/>
      <c r="D10" s="199"/>
      <c r="E10" s="199"/>
      <c r="F10" s="199"/>
      <c r="G10" s="199"/>
      <c r="H10" s="205">
        <v>0</v>
      </c>
      <c r="I10" s="174"/>
    </row>
    <row r="11" spans="1:9" x14ac:dyDescent="0.2">
      <c r="A11" s="198" t="s">
        <v>410</v>
      </c>
      <c r="B11" s="199"/>
      <c r="C11" s="199"/>
      <c r="D11" s="199"/>
      <c r="E11" s="199"/>
      <c r="F11" s="199"/>
      <c r="G11" s="199"/>
      <c r="H11" s="205">
        <v>2130210</v>
      </c>
      <c r="I11" s="174"/>
    </row>
    <row r="12" spans="1:9" x14ac:dyDescent="0.2">
      <c r="A12" s="201" t="s">
        <v>217</v>
      </c>
      <c r="B12" s="199"/>
      <c r="C12" s="199"/>
      <c r="D12" s="199"/>
      <c r="E12" s="199"/>
      <c r="F12" s="199"/>
      <c r="G12" s="199"/>
      <c r="H12" s="206">
        <v>24308470</v>
      </c>
      <c r="I12" s="174"/>
    </row>
    <row r="13" spans="1:9" x14ac:dyDescent="0.2">
      <c r="A13" s="198" t="s">
        <v>369</v>
      </c>
      <c r="B13" s="199"/>
      <c r="C13" s="199"/>
      <c r="D13" s="199"/>
      <c r="E13" s="199"/>
      <c r="F13" s="199"/>
      <c r="G13" s="199"/>
      <c r="H13" s="205">
        <v>24397124</v>
      </c>
      <c r="I13" s="174"/>
    </row>
    <row r="14" spans="1:9" x14ac:dyDescent="0.2">
      <c r="A14" s="198" t="s">
        <v>370</v>
      </c>
      <c r="B14" s="199"/>
      <c r="C14" s="199"/>
      <c r="D14" s="199"/>
      <c r="E14" s="199"/>
      <c r="F14" s="199"/>
      <c r="G14" s="199"/>
      <c r="H14" s="205">
        <v>6361614</v>
      </c>
      <c r="I14" s="174"/>
    </row>
    <row r="15" spans="1:9" x14ac:dyDescent="0.2">
      <c r="A15" s="198" t="s">
        <v>227</v>
      </c>
      <c r="B15" s="199"/>
      <c r="C15" s="199"/>
      <c r="D15" s="199"/>
      <c r="E15" s="199"/>
      <c r="F15" s="199"/>
      <c r="G15" s="199"/>
      <c r="H15" s="205">
        <v>2598000</v>
      </c>
      <c r="I15" s="174"/>
    </row>
    <row r="16" spans="1:9" x14ac:dyDescent="0.2">
      <c r="A16" s="198" t="s">
        <v>371</v>
      </c>
      <c r="B16" s="199"/>
      <c r="C16" s="199"/>
      <c r="D16" s="199"/>
      <c r="E16" s="199"/>
      <c r="F16" s="199"/>
      <c r="G16" s="199"/>
      <c r="H16" s="205">
        <v>1993373</v>
      </c>
      <c r="I16" s="174"/>
    </row>
    <row r="17" spans="1:9" x14ac:dyDescent="0.2">
      <c r="A17" s="201" t="s">
        <v>322</v>
      </c>
      <c r="B17" s="199"/>
      <c r="C17" s="199"/>
      <c r="D17" s="199"/>
      <c r="E17" s="199"/>
      <c r="F17" s="199"/>
      <c r="G17" s="199"/>
      <c r="H17" s="206">
        <v>35350111</v>
      </c>
      <c r="I17" s="174"/>
    </row>
    <row r="18" spans="1:9" x14ac:dyDescent="0.2">
      <c r="A18" s="198" t="s">
        <v>218</v>
      </c>
      <c r="B18" s="199"/>
      <c r="C18" s="199"/>
      <c r="D18" s="199"/>
      <c r="E18" s="199"/>
      <c r="F18" s="199"/>
      <c r="G18" s="199"/>
      <c r="H18" s="205">
        <v>1984372</v>
      </c>
      <c r="I18" s="174"/>
    </row>
    <row r="19" spans="1:9" x14ac:dyDescent="0.2">
      <c r="A19" s="198" t="s">
        <v>219</v>
      </c>
      <c r="B19" s="199"/>
      <c r="C19" s="199"/>
      <c r="D19" s="199"/>
      <c r="E19" s="199"/>
      <c r="F19" s="199"/>
      <c r="G19" s="199"/>
      <c r="H19" s="205">
        <v>6582781</v>
      </c>
      <c r="I19" s="174"/>
    </row>
    <row r="20" spans="1:9" x14ac:dyDescent="0.2">
      <c r="A20" s="201" t="s">
        <v>220</v>
      </c>
      <c r="B20" s="199"/>
      <c r="C20" s="199"/>
      <c r="D20" s="199"/>
      <c r="E20" s="199"/>
      <c r="F20" s="199"/>
      <c r="G20" s="199"/>
      <c r="H20" s="206">
        <v>8567153</v>
      </c>
      <c r="I20" s="174"/>
    </row>
    <row r="21" spans="1:9" x14ac:dyDescent="0.2">
      <c r="A21" s="198" t="s">
        <v>221</v>
      </c>
      <c r="B21" s="199"/>
      <c r="C21" s="199"/>
      <c r="D21" s="199"/>
      <c r="E21" s="199"/>
      <c r="F21" s="199"/>
      <c r="G21" s="199"/>
      <c r="H21" s="205">
        <v>10579326</v>
      </c>
      <c r="I21" s="174"/>
    </row>
    <row r="22" spans="1:9" x14ac:dyDescent="0.2">
      <c r="A22" s="198" t="s">
        <v>222</v>
      </c>
      <c r="B22" s="199"/>
      <c r="C22" s="199"/>
      <c r="D22" s="199"/>
      <c r="E22" s="199"/>
      <c r="F22" s="199"/>
      <c r="G22" s="199"/>
      <c r="H22" s="205">
        <v>6299202</v>
      </c>
      <c r="I22" s="174"/>
    </row>
    <row r="23" spans="1:9" x14ac:dyDescent="0.2">
      <c r="A23" s="198" t="s">
        <v>223</v>
      </c>
      <c r="B23" s="199"/>
      <c r="C23" s="199"/>
      <c r="D23" s="199"/>
      <c r="E23" s="199"/>
      <c r="F23" s="199"/>
      <c r="G23" s="199"/>
      <c r="H23" s="205">
        <v>3059650</v>
      </c>
      <c r="I23" s="174"/>
    </row>
    <row r="24" spans="1:9" x14ac:dyDescent="0.2">
      <c r="A24" s="201" t="s">
        <v>224</v>
      </c>
      <c r="B24" s="199"/>
      <c r="C24" s="199"/>
      <c r="D24" s="199"/>
      <c r="E24" s="199"/>
      <c r="F24" s="199"/>
      <c r="G24" s="199"/>
      <c r="H24" s="206">
        <v>19938178</v>
      </c>
      <c r="I24" s="174"/>
    </row>
    <row r="25" spans="1:9" x14ac:dyDescent="0.2">
      <c r="A25" s="201" t="s">
        <v>372</v>
      </c>
      <c r="B25" s="199"/>
      <c r="C25" s="199"/>
      <c r="D25" s="199"/>
      <c r="E25" s="199"/>
      <c r="F25" s="199"/>
      <c r="G25" s="199"/>
      <c r="H25" s="206">
        <v>16177950</v>
      </c>
      <c r="I25" s="174"/>
    </row>
    <row r="26" spans="1:9" x14ac:dyDescent="0.2">
      <c r="A26" s="201" t="s">
        <v>225</v>
      </c>
      <c r="B26" s="199"/>
      <c r="C26" s="199"/>
      <c r="D26" s="199"/>
      <c r="E26" s="199"/>
      <c r="F26" s="199"/>
      <c r="G26" s="199"/>
      <c r="H26" s="206">
        <v>28856444</v>
      </c>
      <c r="I26" s="174"/>
    </row>
    <row r="27" spans="1:9" x14ac:dyDescent="0.2">
      <c r="A27" s="201" t="s">
        <v>226</v>
      </c>
      <c r="B27" s="199"/>
      <c r="C27" s="199"/>
      <c r="D27" s="199"/>
      <c r="E27" s="199"/>
      <c r="F27" s="199"/>
      <c r="G27" s="199"/>
      <c r="H27" s="206">
        <v>-13881144</v>
      </c>
      <c r="I27" s="174"/>
    </row>
    <row r="28" spans="1:9" x14ac:dyDescent="0.2">
      <c r="A28" s="198" t="s">
        <v>411</v>
      </c>
      <c r="B28" s="199"/>
      <c r="C28" s="199"/>
      <c r="D28" s="199"/>
      <c r="E28" s="199"/>
      <c r="F28" s="199"/>
      <c r="G28" s="199"/>
      <c r="H28" s="205">
        <v>19</v>
      </c>
      <c r="I28" s="174"/>
    </row>
    <row r="29" spans="1:9" x14ac:dyDescent="0.2">
      <c r="A29" s="201" t="s">
        <v>412</v>
      </c>
      <c r="B29" s="199"/>
      <c r="C29" s="199"/>
      <c r="D29" s="199"/>
      <c r="E29" s="199"/>
      <c r="F29" s="199"/>
      <c r="G29" s="199"/>
      <c r="H29" s="206">
        <v>19</v>
      </c>
      <c r="I29" s="174"/>
    </row>
    <row r="30" spans="1:9" x14ac:dyDescent="0.2">
      <c r="A30" s="198" t="s">
        <v>413</v>
      </c>
      <c r="B30" s="199"/>
      <c r="C30" s="199"/>
      <c r="D30" s="199"/>
      <c r="E30" s="199"/>
      <c r="F30" s="199"/>
      <c r="G30" s="199"/>
      <c r="H30" s="205">
        <v>0</v>
      </c>
      <c r="I30" s="174"/>
    </row>
    <row r="31" spans="1:9" x14ac:dyDescent="0.2">
      <c r="A31" s="201" t="s">
        <v>373</v>
      </c>
      <c r="B31" s="199"/>
      <c r="C31" s="199"/>
      <c r="D31" s="199"/>
      <c r="E31" s="199"/>
      <c r="F31" s="199"/>
      <c r="G31" s="199"/>
      <c r="H31" s="206">
        <v>0</v>
      </c>
      <c r="I31" s="174"/>
    </row>
    <row r="32" spans="1:9" x14ac:dyDescent="0.2">
      <c r="A32" s="201" t="s">
        <v>374</v>
      </c>
      <c r="B32" s="199"/>
      <c r="C32" s="199"/>
      <c r="D32" s="199"/>
      <c r="E32" s="199"/>
      <c r="F32" s="199"/>
      <c r="G32" s="199"/>
      <c r="H32" s="206">
        <v>19</v>
      </c>
      <c r="I32" s="174"/>
    </row>
    <row r="33" spans="1:9" ht="13.5" thickBot="1" x14ac:dyDescent="0.25">
      <c r="A33" s="179" t="s">
        <v>200</v>
      </c>
      <c r="B33" s="180"/>
      <c r="C33" s="180"/>
      <c r="D33" s="180"/>
      <c r="E33" s="180"/>
      <c r="F33" s="180"/>
      <c r="G33" s="180"/>
      <c r="H33" s="203">
        <v>-13881125</v>
      </c>
      <c r="I33" s="174"/>
    </row>
    <row r="34" spans="1:9" x14ac:dyDescent="0.2">
      <c r="A34" s="174"/>
      <c r="B34" s="174"/>
      <c r="C34" s="174"/>
      <c r="D34" s="174"/>
      <c r="E34" s="174"/>
      <c r="F34" s="174"/>
      <c r="G34" s="174"/>
      <c r="H34" s="174"/>
      <c r="I34" s="174"/>
    </row>
    <row r="35" spans="1:9" x14ac:dyDescent="0.2">
      <c r="A35" s="174"/>
      <c r="B35" s="174"/>
      <c r="C35" s="174"/>
      <c r="D35" s="174"/>
      <c r="E35" s="174"/>
      <c r="F35" s="174"/>
      <c r="G35" s="174"/>
      <c r="H35" s="174"/>
      <c r="I35" s="174"/>
    </row>
    <row r="36" spans="1:9" x14ac:dyDescent="0.2">
      <c r="A36" s="174"/>
      <c r="B36" s="174"/>
      <c r="C36" s="174"/>
      <c r="D36" s="174"/>
      <c r="E36" s="174"/>
      <c r="F36" s="174"/>
      <c r="G36" s="174"/>
      <c r="H36" s="174"/>
      <c r="I36" s="174"/>
    </row>
    <row r="37" spans="1:9" x14ac:dyDescent="0.2">
      <c r="A37" s="174"/>
      <c r="B37" s="174"/>
      <c r="C37" s="174"/>
      <c r="D37" s="174"/>
      <c r="E37" s="174"/>
      <c r="F37" s="174"/>
      <c r="G37" s="174"/>
      <c r="H37" s="174"/>
      <c r="I37" s="174"/>
    </row>
    <row r="38" spans="1:9" x14ac:dyDescent="0.2">
      <c r="A38" s="174"/>
      <c r="B38" s="174"/>
      <c r="C38" s="174"/>
      <c r="D38" s="174"/>
      <c r="E38" s="174"/>
      <c r="F38" s="174"/>
      <c r="G38" s="174"/>
      <c r="H38" s="174"/>
      <c r="I38" s="174"/>
    </row>
    <row r="39" spans="1:9" x14ac:dyDescent="0.2">
      <c r="A39" s="174"/>
      <c r="B39" s="174"/>
      <c r="C39" s="174"/>
      <c r="D39" s="174"/>
      <c r="E39" s="174"/>
      <c r="F39" s="174"/>
      <c r="G39" s="174"/>
      <c r="H39" s="174"/>
      <c r="I39" s="174"/>
    </row>
    <row r="40" spans="1:9" x14ac:dyDescent="0.2">
      <c r="A40" s="174"/>
      <c r="B40" s="174"/>
      <c r="C40" s="174"/>
      <c r="D40" s="174"/>
      <c r="E40" s="174"/>
      <c r="F40" s="174"/>
      <c r="G40" s="174"/>
      <c r="H40" s="174"/>
      <c r="I40" s="174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O33"/>
  <sheetViews>
    <sheetView workbookViewId="0">
      <selection activeCell="B6" sqref="B6:N6"/>
    </sheetView>
  </sheetViews>
  <sheetFormatPr defaultRowHeight="12.75" x14ac:dyDescent="0.2"/>
  <cols>
    <col min="3" max="3" width="10.5703125" customWidth="1"/>
    <col min="5" max="5" width="6.42578125" customWidth="1"/>
    <col min="7" max="7" width="5.140625" customWidth="1"/>
    <col min="11" max="11" width="4.5703125" customWidth="1"/>
    <col min="13" max="13" width="3.28515625" customWidth="1"/>
  </cols>
  <sheetData>
    <row r="4" spans="2:15" x14ac:dyDescent="0.2">
      <c r="B4" s="649" t="s">
        <v>228</v>
      </c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</row>
    <row r="6" spans="2:15" x14ac:dyDescent="0.2">
      <c r="B6" s="649" t="s">
        <v>461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  <c r="N6" s="649"/>
    </row>
    <row r="8" spans="2:15" ht="13.5" thickBot="1" x14ac:dyDescent="0.25">
      <c r="M8" t="s">
        <v>229</v>
      </c>
    </row>
    <row r="9" spans="2:15" x14ac:dyDescent="0.2">
      <c r="B9" s="150" t="s">
        <v>0</v>
      </c>
      <c r="C9" s="150"/>
      <c r="D9" s="150" t="s">
        <v>230</v>
      </c>
      <c r="E9" s="150"/>
      <c r="F9" s="150" t="s">
        <v>231</v>
      </c>
      <c r="G9" s="150"/>
      <c r="H9" s="150" t="s">
        <v>232</v>
      </c>
      <c r="I9" s="150"/>
      <c r="J9" s="696" t="s">
        <v>491</v>
      </c>
      <c r="K9" s="697"/>
      <c r="L9" s="150" t="s">
        <v>233</v>
      </c>
      <c r="M9" s="150"/>
      <c r="N9" s="150" t="s">
        <v>234</v>
      </c>
      <c r="O9" s="687" t="s">
        <v>235</v>
      </c>
    </row>
    <row r="10" spans="2:15" ht="13.5" thickBot="1" x14ac:dyDescent="0.25">
      <c r="B10" s="233"/>
      <c r="C10" s="234"/>
      <c r="D10" s="113" t="s">
        <v>236</v>
      </c>
      <c r="E10" s="113"/>
      <c r="F10" s="233" t="s">
        <v>237</v>
      </c>
      <c r="G10" s="234"/>
      <c r="H10" s="113" t="s">
        <v>238</v>
      </c>
      <c r="I10" s="113"/>
      <c r="J10" s="233" t="s">
        <v>237</v>
      </c>
      <c r="K10" s="234"/>
      <c r="L10" s="233"/>
      <c r="M10" s="234"/>
      <c r="N10" s="113"/>
      <c r="O10" s="688"/>
    </row>
    <row r="11" spans="2:15" x14ac:dyDescent="0.2">
      <c r="B11" s="207" t="s">
        <v>239</v>
      </c>
      <c r="C11" s="208"/>
      <c r="D11" s="209">
        <v>0</v>
      </c>
      <c r="E11" s="210"/>
      <c r="F11" s="226">
        <v>51199</v>
      </c>
      <c r="G11" s="210"/>
      <c r="H11" s="209">
        <v>0</v>
      </c>
      <c r="I11" s="210"/>
      <c r="J11" s="209">
        <v>0</v>
      </c>
      <c r="K11" s="210"/>
      <c r="L11" s="209">
        <v>0</v>
      </c>
      <c r="M11" s="210"/>
      <c r="N11" s="209">
        <v>9361</v>
      </c>
      <c r="O11" s="211">
        <v>41838</v>
      </c>
    </row>
    <row r="12" spans="2:15" x14ac:dyDescent="0.2">
      <c r="B12" s="207" t="s">
        <v>240</v>
      </c>
      <c r="C12" s="208"/>
      <c r="D12" s="689">
        <f>SUM(D13:D31)</f>
        <v>3937</v>
      </c>
      <c r="E12" s="690"/>
      <c r="F12" s="690">
        <f>SUM(F13:G31)</f>
        <v>474141</v>
      </c>
      <c r="G12" s="693"/>
      <c r="H12" s="689">
        <f t="shared" ref="H12:O12" si="0">SUM(H13:H31)</f>
        <v>9965</v>
      </c>
      <c r="I12" s="693"/>
      <c r="J12" s="689">
        <v>1728</v>
      </c>
      <c r="K12" s="693"/>
      <c r="L12" s="689">
        <f t="shared" si="0"/>
        <v>32</v>
      </c>
      <c r="M12" s="693"/>
      <c r="N12" s="209">
        <f t="shared" si="0"/>
        <v>80546</v>
      </c>
      <c r="O12" s="212">
        <f t="shared" si="0"/>
        <v>407529</v>
      </c>
    </row>
    <row r="13" spans="2:15" x14ac:dyDescent="0.2">
      <c r="B13" s="441" t="s">
        <v>490</v>
      </c>
      <c r="C13" s="208"/>
      <c r="D13" s="691">
        <v>3937</v>
      </c>
      <c r="E13" s="692"/>
      <c r="F13" s="689"/>
      <c r="G13" s="693"/>
      <c r="H13" s="209"/>
      <c r="I13" s="550"/>
      <c r="J13" s="209"/>
      <c r="K13" s="550"/>
      <c r="L13" s="209"/>
      <c r="M13" s="550"/>
      <c r="N13" s="209">
        <v>45</v>
      </c>
      <c r="O13" s="212">
        <v>3892</v>
      </c>
    </row>
    <row r="14" spans="2:15" x14ac:dyDescent="0.2">
      <c r="B14" s="132" t="s">
        <v>241</v>
      </c>
      <c r="C14" s="213"/>
      <c r="D14" s="214"/>
      <c r="E14" s="215"/>
      <c r="F14" s="691">
        <v>15003</v>
      </c>
      <c r="G14" s="692"/>
      <c r="H14" s="214"/>
      <c r="I14" s="215"/>
      <c r="J14" s="214"/>
      <c r="K14" s="215"/>
      <c r="L14" s="214"/>
      <c r="M14" s="215"/>
      <c r="N14" s="214">
        <v>0</v>
      </c>
      <c r="O14" s="216">
        <v>15003</v>
      </c>
    </row>
    <row r="15" spans="2:15" x14ac:dyDescent="0.2">
      <c r="B15" s="132" t="s">
        <v>242</v>
      </c>
      <c r="C15" s="213"/>
      <c r="D15" s="214"/>
      <c r="E15" s="215"/>
      <c r="F15" s="691">
        <v>6050</v>
      </c>
      <c r="G15" s="692"/>
      <c r="H15" s="214"/>
      <c r="I15" s="215"/>
      <c r="J15" s="214"/>
      <c r="K15" s="215"/>
      <c r="L15" s="214"/>
      <c r="M15" s="215"/>
      <c r="N15" s="214">
        <v>0</v>
      </c>
      <c r="O15" s="216">
        <v>6050</v>
      </c>
    </row>
    <row r="16" spans="2:15" x14ac:dyDescent="0.2">
      <c r="B16" s="254" t="s">
        <v>241</v>
      </c>
      <c r="C16" s="213"/>
      <c r="D16" s="214"/>
      <c r="E16" s="215"/>
      <c r="F16" s="551">
        <v>40</v>
      </c>
      <c r="G16" s="552"/>
      <c r="H16" s="214"/>
      <c r="I16" s="215"/>
      <c r="J16" s="214"/>
      <c r="K16" s="215"/>
      <c r="L16" s="214"/>
      <c r="M16" s="215"/>
      <c r="N16" s="214">
        <v>0</v>
      </c>
      <c r="O16" s="216">
        <v>40</v>
      </c>
    </row>
    <row r="17" spans="2:15" x14ac:dyDescent="0.2">
      <c r="B17" s="132" t="s">
        <v>243</v>
      </c>
      <c r="C17" s="213"/>
      <c r="D17" s="214"/>
      <c r="E17" s="215"/>
      <c r="F17" s="551">
        <v>0</v>
      </c>
      <c r="G17" s="552"/>
      <c r="H17" s="214"/>
      <c r="I17" s="215"/>
      <c r="J17" s="214"/>
      <c r="K17" s="215"/>
      <c r="L17" s="214"/>
      <c r="M17" s="215"/>
      <c r="N17" s="214">
        <v>0</v>
      </c>
      <c r="O17" s="216">
        <v>0</v>
      </c>
    </row>
    <row r="18" spans="2:15" x14ac:dyDescent="0.2">
      <c r="B18" s="132" t="s">
        <v>244</v>
      </c>
      <c r="C18" s="213"/>
      <c r="D18" s="214"/>
      <c r="E18" s="215"/>
      <c r="F18" s="551">
        <v>292</v>
      </c>
      <c r="G18" s="552"/>
      <c r="H18" s="214"/>
      <c r="I18" s="215"/>
      <c r="J18" s="214"/>
      <c r="K18" s="215"/>
      <c r="L18" s="214"/>
      <c r="M18" s="215"/>
      <c r="N18" s="214">
        <v>0</v>
      </c>
      <c r="O18" s="216">
        <v>292</v>
      </c>
    </row>
    <row r="19" spans="2:15" x14ac:dyDescent="0.2">
      <c r="B19" s="132" t="s">
        <v>245</v>
      </c>
      <c r="C19" s="213"/>
      <c r="D19" s="214"/>
      <c r="E19" s="215"/>
      <c r="F19" s="551">
        <v>0</v>
      </c>
      <c r="G19" s="552"/>
      <c r="H19" s="214"/>
      <c r="I19" s="215"/>
      <c r="J19" s="214"/>
      <c r="K19" s="215"/>
      <c r="L19" s="214"/>
      <c r="M19" s="215"/>
      <c r="N19" s="214">
        <v>0</v>
      </c>
      <c r="O19" s="216">
        <v>0</v>
      </c>
    </row>
    <row r="20" spans="2:15" x14ac:dyDescent="0.2">
      <c r="B20" s="132" t="s">
        <v>246</v>
      </c>
      <c r="C20" s="213"/>
      <c r="D20" s="214"/>
      <c r="E20" s="215"/>
      <c r="F20" s="551">
        <v>127383</v>
      </c>
      <c r="G20" s="552"/>
      <c r="H20" s="214"/>
      <c r="I20" s="215"/>
      <c r="J20" s="214"/>
      <c r="K20" s="215"/>
      <c r="L20" s="214"/>
      <c r="M20" s="215"/>
      <c r="N20" s="214">
        <v>28431</v>
      </c>
      <c r="O20" s="216">
        <v>98952</v>
      </c>
    </row>
    <row r="21" spans="2:15" x14ac:dyDescent="0.2">
      <c r="B21" s="132" t="s">
        <v>247</v>
      </c>
      <c r="C21" s="213"/>
      <c r="D21" s="214"/>
      <c r="E21" s="215"/>
      <c r="F21" s="551">
        <v>0</v>
      </c>
      <c r="G21" s="552"/>
      <c r="H21" s="214"/>
      <c r="I21" s="215"/>
      <c r="J21" s="214"/>
      <c r="K21" s="215"/>
      <c r="L21" s="214"/>
      <c r="M21" s="215"/>
      <c r="N21" s="214">
        <v>0</v>
      </c>
      <c r="O21" s="216">
        <v>0</v>
      </c>
    </row>
    <row r="22" spans="2:15" x14ac:dyDescent="0.2">
      <c r="B22" s="132" t="s">
        <v>248</v>
      </c>
      <c r="C22" s="213"/>
      <c r="D22" s="214"/>
      <c r="E22" s="215"/>
      <c r="F22" s="551">
        <v>1262</v>
      </c>
      <c r="G22" s="552"/>
      <c r="H22" s="214"/>
      <c r="I22" s="215"/>
      <c r="J22" s="214"/>
      <c r="K22" s="215"/>
      <c r="L22" s="214"/>
      <c r="M22" s="215"/>
      <c r="N22" s="214">
        <v>0</v>
      </c>
      <c r="O22" s="216">
        <v>1262</v>
      </c>
    </row>
    <row r="23" spans="2:15" x14ac:dyDescent="0.2">
      <c r="B23" s="132" t="s">
        <v>249</v>
      </c>
      <c r="C23" s="213"/>
      <c r="D23" s="214"/>
      <c r="E23" s="215"/>
      <c r="F23" s="551">
        <v>0</v>
      </c>
      <c r="G23" s="552"/>
      <c r="H23" s="214"/>
      <c r="I23" s="215"/>
      <c r="J23" s="214"/>
      <c r="K23" s="215"/>
      <c r="L23" s="214"/>
      <c r="M23" s="215"/>
      <c r="N23" s="214">
        <v>0</v>
      </c>
      <c r="O23" s="216">
        <v>0</v>
      </c>
    </row>
    <row r="24" spans="2:15" x14ac:dyDescent="0.2">
      <c r="B24" s="132" t="s">
        <v>250</v>
      </c>
      <c r="C24" s="213"/>
      <c r="D24" s="214"/>
      <c r="E24" s="215"/>
      <c r="F24" s="551">
        <v>87863</v>
      </c>
      <c r="G24" s="552"/>
      <c r="H24" s="214"/>
      <c r="I24" s="215"/>
      <c r="J24" s="214">
        <v>1728</v>
      </c>
      <c r="K24" s="215"/>
      <c r="L24" s="214"/>
      <c r="M24" s="215"/>
      <c r="N24" s="214">
        <v>33270</v>
      </c>
      <c r="O24" s="216">
        <v>54593</v>
      </c>
    </row>
    <row r="25" spans="2:15" x14ac:dyDescent="0.2">
      <c r="B25" s="132" t="s">
        <v>251</v>
      </c>
      <c r="C25" s="213"/>
      <c r="D25" s="214"/>
      <c r="E25" s="215"/>
      <c r="F25" s="551">
        <v>13156</v>
      </c>
      <c r="G25" s="552"/>
      <c r="H25" s="214"/>
      <c r="I25" s="215"/>
      <c r="J25" s="214"/>
      <c r="K25" s="215"/>
      <c r="L25" s="214"/>
      <c r="M25" s="215"/>
      <c r="N25" s="214">
        <v>3778</v>
      </c>
      <c r="O25" s="216">
        <v>9378</v>
      </c>
    </row>
    <row r="26" spans="2:15" x14ac:dyDescent="0.2">
      <c r="B26" s="132" t="s">
        <v>252</v>
      </c>
      <c r="C26" s="213"/>
      <c r="D26" s="214"/>
      <c r="E26" s="215"/>
      <c r="F26" s="551">
        <v>0</v>
      </c>
      <c r="G26" s="552"/>
      <c r="H26" s="214"/>
      <c r="I26" s="215"/>
      <c r="J26" s="214"/>
      <c r="K26" s="215"/>
      <c r="L26" s="214"/>
      <c r="M26" s="215"/>
      <c r="N26" s="214">
        <v>0</v>
      </c>
      <c r="O26" s="216">
        <v>0</v>
      </c>
    </row>
    <row r="27" spans="2:15" x14ac:dyDescent="0.2">
      <c r="B27" s="132" t="s">
        <v>253</v>
      </c>
      <c r="C27" s="213"/>
      <c r="D27" s="214"/>
      <c r="E27" s="215"/>
      <c r="F27" s="551">
        <v>0</v>
      </c>
      <c r="G27" s="552"/>
      <c r="H27" s="214"/>
      <c r="I27" s="215"/>
      <c r="J27" s="214"/>
      <c r="K27" s="215"/>
      <c r="L27" s="214"/>
      <c r="M27" s="215"/>
      <c r="N27" s="214">
        <v>0</v>
      </c>
      <c r="O27" s="216">
        <v>0</v>
      </c>
    </row>
    <row r="28" spans="2:15" x14ac:dyDescent="0.2">
      <c r="B28" s="132" t="s">
        <v>250</v>
      </c>
      <c r="C28" s="213"/>
      <c r="D28" s="214"/>
      <c r="E28" s="215"/>
      <c r="F28" s="551">
        <v>223092</v>
      </c>
      <c r="G28" s="552"/>
      <c r="H28" s="214"/>
      <c r="I28" s="215"/>
      <c r="J28" s="214"/>
      <c r="K28" s="215"/>
      <c r="L28" s="214"/>
      <c r="M28" s="215"/>
      <c r="N28" s="214">
        <v>10993</v>
      </c>
      <c r="O28" s="216">
        <v>212099</v>
      </c>
    </row>
    <row r="29" spans="2:15" x14ac:dyDescent="0.2">
      <c r="B29" s="132" t="s">
        <v>254</v>
      </c>
      <c r="C29" s="213"/>
      <c r="D29" s="214"/>
      <c r="E29" s="215"/>
      <c r="F29" s="214"/>
      <c r="G29" s="215"/>
      <c r="H29" s="214">
        <v>9965</v>
      </c>
      <c r="I29" s="215"/>
      <c r="J29" s="214"/>
      <c r="K29" s="215"/>
      <c r="L29" s="214"/>
      <c r="M29" s="215"/>
      <c r="N29" s="214">
        <v>4029</v>
      </c>
      <c r="O29" s="216">
        <v>5936</v>
      </c>
    </row>
    <row r="30" spans="2:15" x14ac:dyDescent="0.2">
      <c r="B30" s="217" t="s">
        <v>255</v>
      </c>
      <c r="C30" s="218"/>
      <c r="D30" s="219"/>
      <c r="E30" s="220"/>
      <c r="F30" s="219"/>
      <c r="G30" s="220"/>
      <c r="H30" s="219"/>
      <c r="I30" s="220"/>
      <c r="J30" s="219"/>
      <c r="K30" s="220"/>
      <c r="L30" s="219"/>
      <c r="M30" s="220"/>
      <c r="N30" s="219"/>
      <c r="O30" s="211">
        <v>0</v>
      </c>
    </row>
    <row r="31" spans="2:15" ht="13.5" thickBot="1" x14ac:dyDescent="0.25">
      <c r="B31" s="118" t="s">
        <v>256</v>
      </c>
      <c r="C31" s="142"/>
      <c r="D31" s="221"/>
      <c r="E31" s="222"/>
      <c r="F31" s="221"/>
      <c r="G31" s="222"/>
      <c r="H31" s="221"/>
      <c r="I31" s="222"/>
      <c r="J31" s="221"/>
      <c r="K31" s="222"/>
      <c r="L31" s="221">
        <v>32</v>
      </c>
      <c r="M31" s="222"/>
      <c r="N31" s="221">
        <v>0</v>
      </c>
      <c r="O31" s="223">
        <v>32</v>
      </c>
    </row>
    <row r="32" spans="2:15" x14ac:dyDescent="0.2">
      <c r="B32" s="224" t="s">
        <v>14</v>
      </c>
      <c r="C32" s="225"/>
      <c r="D32" s="226">
        <f>SUM(D11:E12)</f>
        <v>3937</v>
      </c>
      <c r="E32" s="227"/>
      <c r="F32" s="694">
        <f t="shared" ref="F32:L32" si="1">SUM(F11:G12)</f>
        <v>525340</v>
      </c>
      <c r="G32" s="695"/>
      <c r="H32" s="694">
        <f t="shared" si="1"/>
        <v>9965</v>
      </c>
      <c r="I32" s="695"/>
      <c r="J32" s="694">
        <f t="shared" si="1"/>
        <v>1728</v>
      </c>
      <c r="K32" s="695"/>
      <c r="L32" s="694">
        <f t="shared" si="1"/>
        <v>32</v>
      </c>
      <c r="M32" s="695"/>
      <c r="N32" s="226">
        <f>SUM(N11:N12)</f>
        <v>89907</v>
      </c>
      <c r="O32" s="228">
        <f>SUM(O11:O12)</f>
        <v>449367</v>
      </c>
    </row>
    <row r="33" spans="2:15" ht="13.5" thickBot="1" x14ac:dyDescent="0.25">
      <c r="B33" s="135"/>
      <c r="C33" s="229"/>
      <c r="D33" s="230"/>
      <c r="E33" s="231"/>
      <c r="F33" s="230"/>
      <c r="G33" s="231"/>
      <c r="H33" s="230"/>
      <c r="I33" s="231"/>
      <c r="J33" s="230"/>
      <c r="K33" s="231"/>
      <c r="L33" s="230"/>
      <c r="M33" s="231"/>
      <c r="N33" s="230"/>
      <c r="O33" s="232"/>
    </row>
  </sheetData>
  <mergeCells count="17">
    <mergeCell ref="F32:G32"/>
    <mergeCell ref="H32:I32"/>
    <mergeCell ref="J32:K32"/>
    <mergeCell ref="L32:M32"/>
    <mergeCell ref="J9:K9"/>
    <mergeCell ref="F14:G14"/>
    <mergeCell ref="F15:G15"/>
    <mergeCell ref="H12:I12"/>
    <mergeCell ref="J12:K12"/>
    <mergeCell ref="L12:M12"/>
    <mergeCell ref="B4:O4"/>
    <mergeCell ref="B6:N6"/>
    <mergeCell ref="O9:O10"/>
    <mergeCell ref="D12:E12"/>
    <mergeCell ref="D13:E13"/>
    <mergeCell ref="F12:G12"/>
    <mergeCell ref="F13:G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2"/>
  <sheetViews>
    <sheetView workbookViewId="0">
      <selection activeCell="R17" sqref="R17"/>
    </sheetView>
  </sheetViews>
  <sheetFormatPr defaultRowHeight="12.75" x14ac:dyDescent="0.2"/>
  <sheetData>
    <row r="1" spans="1:14" x14ac:dyDescent="0.2">
      <c r="A1" s="649" t="s">
        <v>257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</row>
    <row r="3" spans="1:14" x14ac:dyDescent="0.2">
      <c r="A3" s="649" t="s">
        <v>258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</row>
    <row r="4" spans="1:14" x14ac:dyDescent="0.2">
      <c r="A4" s="649" t="s">
        <v>462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</row>
    <row r="5" spans="1:14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">
      <c r="A7" s="703" t="s">
        <v>229</v>
      </c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3"/>
    </row>
    <row r="8" spans="1:14" ht="13.5" thickBot="1" x14ac:dyDescent="0.25">
      <c r="A8" s="686"/>
      <c r="B8" s="686"/>
      <c r="C8" s="686"/>
      <c r="D8" s="686"/>
      <c r="E8" s="686"/>
      <c r="F8" s="686"/>
      <c r="G8" s="686"/>
      <c r="H8" s="686"/>
      <c r="I8" s="686"/>
      <c r="J8" s="686"/>
      <c r="K8" s="686"/>
      <c r="L8" s="686"/>
      <c r="M8" s="686"/>
      <c r="N8" s="686"/>
    </row>
    <row r="9" spans="1:14" x14ac:dyDescent="0.2">
      <c r="A9" s="235"/>
      <c r="B9" s="698" t="s">
        <v>463</v>
      </c>
      <c r="C9" s="699"/>
      <c r="D9" s="699"/>
      <c r="E9" s="699"/>
      <c r="F9" s="699"/>
      <c r="G9" s="699"/>
      <c r="H9" s="699"/>
      <c r="I9" s="699"/>
      <c r="J9" s="700"/>
      <c r="K9" s="701"/>
      <c r="L9" s="701"/>
      <c r="M9" s="701"/>
      <c r="N9" s="702"/>
    </row>
    <row r="10" spans="1:14" x14ac:dyDescent="0.2">
      <c r="A10" s="2" t="s">
        <v>259</v>
      </c>
      <c r="B10" s="704" t="s">
        <v>260</v>
      </c>
      <c r="C10" s="705"/>
      <c r="D10" s="705"/>
      <c r="E10" s="705"/>
      <c r="F10" s="705"/>
      <c r="G10" s="705"/>
      <c r="H10" s="705"/>
      <c r="I10" s="705"/>
      <c r="J10" s="706"/>
      <c r="K10" s="707">
        <v>23146</v>
      </c>
      <c r="L10" s="707"/>
      <c r="M10" s="707"/>
      <c r="N10" s="708"/>
    </row>
    <row r="11" spans="1:14" x14ac:dyDescent="0.2">
      <c r="A11" s="2" t="s">
        <v>261</v>
      </c>
      <c r="B11" s="704" t="s">
        <v>262</v>
      </c>
      <c r="C11" s="705"/>
      <c r="D11" s="705"/>
      <c r="E11" s="705"/>
      <c r="F11" s="705"/>
      <c r="G11" s="705"/>
      <c r="H11" s="705"/>
      <c r="I11" s="705"/>
      <c r="J11" s="706"/>
      <c r="K11" s="707">
        <v>0</v>
      </c>
      <c r="L11" s="707"/>
      <c r="M11" s="707"/>
      <c r="N11" s="708"/>
    </row>
    <row r="12" spans="1:14" x14ac:dyDescent="0.2">
      <c r="A12" s="2" t="s">
        <v>263</v>
      </c>
      <c r="B12" s="704" t="s">
        <v>264</v>
      </c>
      <c r="C12" s="705"/>
      <c r="D12" s="705"/>
      <c r="E12" s="705"/>
      <c r="F12" s="705"/>
      <c r="G12" s="705"/>
      <c r="H12" s="705"/>
      <c r="I12" s="705"/>
      <c r="J12" s="706"/>
      <c r="K12" s="707">
        <v>0</v>
      </c>
      <c r="L12" s="707"/>
      <c r="M12" s="707"/>
      <c r="N12" s="708"/>
    </row>
    <row r="13" spans="1:14" x14ac:dyDescent="0.2">
      <c r="A13" s="2" t="s">
        <v>265</v>
      </c>
      <c r="B13" s="704" t="s">
        <v>266</v>
      </c>
      <c r="C13" s="705"/>
      <c r="D13" s="705"/>
      <c r="E13" s="705"/>
      <c r="F13" s="705"/>
      <c r="G13" s="705"/>
      <c r="H13" s="705"/>
      <c r="I13" s="705"/>
      <c r="J13" s="706"/>
      <c r="K13" s="707">
        <v>0</v>
      </c>
      <c r="L13" s="707"/>
      <c r="M13" s="707"/>
      <c r="N13" s="708"/>
    </row>
    <row r="14" spans="1:14" x14ac:dyDescent="0.2">
      <c r="A14" s="11" t="s">
        <v>267</v>
      </c>
      <c r="B14" s="709" t="s">
        <v>268</v>
      </c>
      <c r="C14" s="710"/>
      <c r="D14" s="710"/>
      <c r="E14" s="710"/>
      <c r="F14" s="710"/>
      <c r="G14" s="710"/>
      <c r="H14" s="710"/>
      <c r="I14" s="710"/>
      <c r="J14" s="711"/>
      <c r="K14" s="712">
        <f>SUM(K10:N13)</f>
        <v>23146</v>
      </c>
      <c r="L14" s="712"/>
      <c r="M14" s="712"/>
      <c r="N14" s="713"/>
    </row>
    <row r="15" spans="1:14" x14ac:dyDescent="0.2">
      <c r="A15" s="11" t="s">
        <v>269</v>
      </c>
      <c r="B15" s="709" t="s">
        <v>270</v>
      </c>
      <c r="C15" s="710"/>
      <c r="D15" s="710"/>
      <c r="E15" s="710"/>
      <c r="F15" s="710"/>
      <c r="G15" s="710"/>
      <c r="H15" s="710"/>
      <c r="I15" s="710"/>
      <c r="J15" s="711"/>
      <c r="K15" s="712">
        <v>57477</v>
      </c>
      <c r="L15" s="712"/>
      <c r="M15" s="712"/>
      <c r="N15" s="713"/>
    </row>
    <row r="16" spans="1:14" x14ac:dyDescent="0.2">
      <c r="A16" s="11" t="s">
        <v>271</v>
      </c>
      <c r="B16" s="709" t="s">
        <v>272</v>
      </c>
      <c r="C16" s="710"/>
      <c r="D16" s="710"/>
      <c r="E16" s="710"/>
      <c r="F16" s="710"/>
      <c r="G16" s="710"/>
      <c r="H16" s="710"/>
      <c r="I16" s="710"/>
      <c r="J16" s="711"/>
      <c r="K16" s="712">
        <v>64286</v>
      </c>
      <c r="L16" s="712"/>
      <c r="M16" s="712"/>
      <c r="N16" s="713"/>
    </row>
    <row r="17" spans="1:14" x14ac:dyDescent="0.2">
      <c r="A17" s="11"/>
      <c r="B17" s="709" t="s">
        <v>464</v>
      </c>
      <c r="C17" s="710"/>
      <c r="D17" s="710"/>
      <c r="E17" s="710"/>
      <c r="F17" s="710"/>
      <c r="G17" s="710"/>
      <c r="H17" s="710"/>
      <c r="I17" s="710"/>
      <c r="J17" s="711"/>
      <c r="K17" s="712"/>
      <c r="L17" s="712"/>
      <c r="M17" s="712"/>
      <c r="N17" s="713"/>
    </row>
    <row r="18" spans="1:14" x14ac:dyDescent="0.2">
      <c r="A18" s="2" t="s">
        <v>273</v>
      </c>
      <c r="B18" s="704" t="s">
        <v>260</v>
      </c>
      <c r="C18" s="705"/>
      <c r="D18" s="705"/>
      <c r="E18" s="705"/>
      <c r="F18" s="705"/>
      <c r="G18" s="705"/>
      <c r="H18" s="705"/>
      <c r="I18" s="705"/>
      <c r="J18" s="706"/>
      <c r="K18" s="707">
        <v>16229</v>
      </c>
      <c r="L18" s="707"/>
      <c r="M18" s="707"/>
      <c r="N18" s="708"/>
    </row>
    <row r="19" spans="1:14" x14ac:dyDescent="0.2">
      <c r="A19" s="2" t="s">
        <v>274</v>
      </c>
      <c r="B19" s="704" t="s">
        <v>262</v>
      </c>
      <c r="C19" s="705"/>
      <c r="D19" s="705"/>
      <c r="E19" s="705"/>
      <c r="F19" s="705"/>
      <c r="G19" s="705"/>
      <c r="H19" s="705"/>
      <c r="I19" s="705"/>
      <c r="J19" s="706"/>
      <c r="K19" s="707">
        <v>0</v>
      </c>
      <c r="L19" s="707"/>
      <c r="M19" s="707"/>
      <c r="N19" s="708"/>
    </row>
    <row r="20" spans="1:14" x14ac:dyDescent="0.2">
      <c r="A20" s="2" t="s">
        <v>275</v>
      </c>
      <c r="B20" s="704" t="s">
        <v>264</v>
      </c>
      <c r="C20" s="705"/>
      <c r="D20" s="705"/>
      <c r="E20" s="705"/>
      <c r="F20" s="705"/>
      <c r="G20" s="705"/>
      <c r="H20" s="705"/>
      <c r="I20" s="705"/>
      <c r="J20" s="706"/>
      <c r="K20" s="707">
        <v>108</v>
      </c>
      <c r="L20" s="707"/>
      <c r="M20" s="707"/>
      <c r="N20" s="708"/>
    </row>
    <row r="21" spans="1:14" x14ac:dyDescent="0.2">
      <c r="A21" s="2" t="s">
        <v>276</v>
      </c>
      <c r="B21" s="704" t="s">
        <v>266</v>
      </c>
      <c r="C21" s="705"/>
      <c r="D21" s="705"/>
      <c r="E21" s="705"/>
      <c r="F21" s="705"/>
      <c r="G21" s="705"/>
      <c r="H21" s="705"/>
      <c r="I21" s="705"/>
      <c r="J21" s="706"/>
      <c r="K21" s="707">
        <v>0</v>
      </c>
      <c r="L21" s="707"/>
      <c r="M21" s="707"/>
      <c r="N21" s="708"/>
    </row>
    <row r="22" spans="1:14" ht="13.5" thickBot="1" x14ac:dyDescent="0.25">
      <c r="A22" s="57" t="s">
        <v>277</v>
      </c>
      <c r="B22" s="714" t="s">
        <v>278</v>
      </c>
      <c r="C22" s="715"/>
      <c r="D22" s="715"/>
      <c r="E22" s="715"/>
      <c r="F22" s="715"/>
      <c r="G22" s="715"/>
      <c r="H22" s="715"/>
      <c r="I22" s="715"/>
      <c r="J22" s="716"/>
      <c r="K22" s="717">
        <v>16337</v>
      </c>
      <c r="L22" s="717"/>
      <c r="M22" s="717"/>
      <c r="N22" s="718"/>
    </row>
  </sheetData>
  <mergeCells count="33">
    <mergeCell ref="B18:J18"/>
    <mergeCell ref="K18:N18"/>
    <mergeCell ref="B22:J22"/>
    <mergeCell ref="K22:N22"/>
    <mergeCell ref="B19:J19"/>
    <mergeCell ref="K19:N19"/>
    <mergeCell ref="B20:J20"/>
    <mergeCell ref="K20:N20"/>
    <mergeCell ref="B21:J21"/>
    <mergeCell ref="K21:N21"/>
    <mergeCell ref="B16:J16"/>
    <mergeCell ref="K16:N16"/>
    <mergeCell ref="B17:J17"/>
    <mergeCell ref="K17:N17"/>
    <mergeCell ref="B14:J14"/>
    <mergeCell ref="K14:N14"/>
    <mergeCell ref="B15:J15"/>
    <mergeCell ref="K15:N15"/>
    <mergeCell ref="B12:J12"/>
    <mergeCell ref="K12:N12"/>
    <mergeCell ref="B13:J13"/>
    <mergeCell ref="K13:N13"/>
    <mergeCell ref="B10:J10"/>
    <mergeCell ref="K10:N10"/>
    <mergeCell ref="B11:J11"/>
    <mergeCell ref="K11:N11"/>
    <mergeCell ref="B9:J9"/>
    <mergeCell ref="K9:N9"/>
    <mergeCell ref="A1:N1"/>
    <mergeCell ref="A3:N3"/>
    <mergeCell ref="A4:N4"/>
    <mergeCell ref="A7:N7"/>
    <mergeCell ref="A8:N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24"/>
  <sheetViews>
    <sheetView workbookViewId="0">
      <selection activeCell="K19" sqref="K19:N19"/>
    </sheetView>
  </sheetViews>
  <sheetFormatPr defaultRowHeight="12.75" x14ac:dyDescent="0.2"/>
  <sheetData>
    <row r="2" spans="1:14" x14ac:dyDescent="0.2">
      <c r="A2" s="649" t="s">
        <v>306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</row>
    <row r="4" spans="1:14" x14ac:dyDescent="0.2">
      <c r="A4" s="649" t="s">
        <v>280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</row>
    <row r="5" spans="1:14" x14ac:dyDescent="0.2">
      <c r="A5" s="649" t="s">
        <v>462</v>
      </c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</row>
    <row r="8" spans="1:14" x14ac:dyDescent="0.2">
      <c r="A8" s="703" t="s">
        <v>279</v>
      </c>
      <c r="B8" s="703"/>
      <c r="C8" s="703"/>
      <c r="D8" s="703"/>
      <c r="E8" s="703"/>
      <c r="F8" s="703"/>
      <c r="G8" s="703"/>
      <c r="H8" s="703"/>
      <c r="I8" s="703"/>
      <c r="J8" s="703"/>
      <c r="K8" s="703"/>
      <c r="L8" s="703"/>
      <c r="M8" s="703"/>
      <c r="N8" s="703"/>
    </row>
    <row r="10" spans="1:14" ht="13.5" thickBot="1" x14ac:dyDescent="0.25"/>
    <row r="11" spans="1:14" x14ac:dyDescent="0.2">
      <c r="A11" s="235"/>
      <c r="B11" s="698" t="s">
        <v>463</v>
      </c>
      <c r="C11" s="699"/>
      <c r="D11" s="699"/>
      <c r="E11" s="699"/>
      <c r="F11" s="699"/>
      <c r="G11" s="699"/>
      <c r="H11" s="699"/>
      <c r="I11" s="699"/>
      <c r="J11" s="700"/>
      <c r="K11" s="701"/>
      <c r="L11" s="701"/>
      <c r="M11" s="701"/>
      <c r="N11" s="702"/>
    </row>
    <row r="12" spans="1:14" x14ac:dyDescent="0.2">
      <c r="A12" s="2" t="s">
        <v>259</v>
      </c>
      <c r="B12" s="704" t="s">
        <v>260</v>
      </c>
      <c r="C12" s="705"/>
      <c r="D12" s="705"/>
      <c r="E12" s="705"/>
      <c r="F12" s="705"/>
      <c r="G12" s="705"/>
      <c r="H12" s="705"/>
      <c r="I12" s="705"/>
      <c r="J12" s="706"/>
      <c r="K12" s="707">
        <v>34</v>
      </c>
      <c r="L12" s="707"/>
      <c r="M12" s="707"/>
      <c r="N12" s="708"/>
    </row>
    <row r="13" spans="1:14" x14ac:dyDescent="0.2">
      <c r="A13" s="2" t="s">
        <v>261</v>
      </c>
      <c r="B13" s="704" t="s">
        <v>262</v>
      </c>
      <c r="C13" s="705"/>
      <c r="D13" s="705"/>
      <c r="E13" s="705"/>
      <c r="F13" s="705"/>
      <c r="G13" s="705"/>
      <c r="H13" s="705"/>
      <c r="I13" s="705"/>
      <c r="J13" s="706"/>
      <c r="K13" s="707">
        <v>0</v>
      </c>
      <c r="L13" s="707"/>
      <c r="M13" s="707"/>
      <c r="N13" s="708"/>
    </row>
    <row r="14" spans="1:14" x14ac:dyDescent="0.2">
      <c r="A14" s="2" t="s">
        <v>263</v>
      </c>
      <c r="B14" s="704" t="s">
        <v>264</v>
      </c>
      <c r="C14" s="705"/>
      <c r="D14" s="705"/>
      <c r="E14" s="705"/>
      <c r="F14" s="705"/>
      <c r="G14" s="705"/>
      <c r="H14" s="705"/>
      <c r="I14" s="705"/>
      <c r="J14" s="706"/>
      <c r="K14" s="707">
        <v>0</v>
      </c>
      <c r="L14" s="707"/>
      <c r="M14" s="707"/>
      <c r="N14" s="708"/>
    </row>
    <row r="15" spans="1:14" x14ac:dyDescent="0.2">
      <c r="A15" s="2" t="s">
        <v>265</v>
      </c>
      <c r="B15" s="704" t="s">
        <v>266</v>
      </c>
      <c r="C15" s="705"/>
      <c r="D15" s="705"/>
      <c r="E15" s="705"/>
      <c r="F15" s="705"/>
      <c r="G15" s="705"/>
      <c r="H15" s="705"/>
      <c r="I15" s="705"/>
      <c r="J15" s="706"/>
      <c r="K15" s="707">
        <v>0</v>
      </c>
      <c r="L15" s="707"/>
      <c r="M15" s="707"/>
      <c r="N15" s="708"/>
    </row>
    <row r="16" spans="1:14" x14ac:dyDescent="0.2">
      <c r="A16" s="11" t="s">
        <v>267</v>
      </c>
      <c r="B16" s="709" t="s">
        <v>268</v>
      </c>
      <c r="C16" s="710"/>
      <c r="D16" s="710"/>
      <c r="E16" s="710"/>
      <c r="F16" s="710"/>
      <c r="G16" s="710"/>
      <c r="H16" s="710"/>
      <c r="I16" s="710"/>
      <c r="J16" s="711"/>
      <c r="K16" s="712">
        <f>SUM(K12:N15)</f>
        <v>34</v>
      </c>
      <c r="L16" s="712"/>
      <c r="M16" s="712"/>
      <c r="N16" s="713"/>
    </row>
    <row r="17" spans="1:14" x14ac:dyDescent="0.2">
      <c r="A17" s="11" t="s">
        <v>269</v>
      </c>
      <c r="B17" s="709" t="s">
        <v>270</v>
      </c>
      <c r="C17" s="710"/>
      <c r="D17" s="710"/>
      <c r="E17" s="710"/>
      <c r="F17" s="710"/>
      <c r="G17" s="710"/>
      <c r="H17" s="710"/>
      <c r="I17" s="710"/>
      <c r="J17" s="711"/>
      <c r="K17" s="712">
        <v>15681</v>
      </c>
      <c r="L17" s="712"/>
      <c r="M17" s="712"/>
      <c r="N17" s="713"/>
    </row>
    <row r="18" spans="1:14" x14ac:dyDescent="0.2">
      <c r="A18" s="11" t="s">
        <v>271</v>
      </c>
      <c r="B18" s="709" t="s">
        <v>272</v>
      </c>
      <c r="C18" s="710"/>
      <c r="D18" s="710"/>
      <c r="E18" s="710"/>
      <c r="F18" s="710"/>
      <c r="G18" s="710"/>
      <c r="H18" s="710"/>
      <c r="I18" s="710"/>
      <c r="J18" s="711"/>
      <c r="K18" s="712">
        <v>15698</v>
      </c>
      <c r="L18" s="712"/>
      <c r="M18" s="712"/>
      <c r="N18" s="713"/>
    </row>
    <row r="19" spans="1:14" x14ac:dyDescent="0.2">
      <c r="A19" s="11"/>
      <c r="B19" s="709" t="s">
        <v>464</v>
      </c>
      <c r="C19" s="710"/>
      <c r="D19" s="710"/>
      <c r="E19" s="710"/>
      <c r="F19" s="710"/>
      <c r="G19" s="710"/>
      <c r="H19" s="710"/>
      <c r="I19" s="710"/>
      <c r="J19" s="711"/>
      <c r="K19" s="712"/>
      <c r="L19" s="712"/>
      <c r="M19" s="712"/>
      <c r="N19" s="713"/>
    </row>
    <row r="20" spans="1:14" x14ac:dyDescent="0.2">
      <c r="A20" s="2" t="s">
        <v>273</v>
      </c>
      <c r="B20" s="704" t="s">
        <v>260</v>
      </c>
      <c r="C20" s="705"/>
      <c r="D20" s="705"/>
      <c r="E20" s="705"/>
      <c r="F20" s="705"/>
      <c r="G20" s="705"/>
      <c r="H20" s="705"/>
      <c r="I20" s="705"/>
      <c r="J20" s="706"/>
      <c r="K20" s="707">
        <v>9</v>
      </c>
      <c r="L20" s="707"/>
      <c r="M20" s="707"/>
      <c r="N20" s="708"/>
    </row>
    <row r="21" spans="1:14" x14ac:dyDescent="0.2">
      <c r="A21" s="2" t="s">
        <v>274</v>
      </c>
      <c r="B21" s="704" t="s">
        <v>262</v>
      </c>
      <c r="C21" s="705"/>
      <c r="D21" s="705"/>
      <c r="E21" s="705"/>
      <c r="F21" s="705"/>
      <c r="G21" s="705"/>
      <c r="H21" s="705"/>
      <c r="I21" s="705"/>
      <c r="J21" s="706"/>
      <c r="K21" s="707">
        <v>0</v>
      </c>
      <c r="L21" s="707"/>
      <c r="M21" s="707"/>
      <c r="N21" s="708"/>
    </row>
    <row r="22" spans="1:14" x14ac:dyDescent="0.2">
      <c r="A22" s="2" t="s">
        <v>275</v>
      </c>
      <c r="B22" s="704" t="s">
        <v>264</v>
      </c>
      <c r="C22" s="705"/>
      <c r="D22" s="705"/>
      <c r="E22" s="705"/>
      <c r="F22" s="705"/>
      <c r="G22" s="705"/>
      <c r="H22" s="705"/>
      <c r="I22" s="705"/>
      <c r="J22" s="706"/>
      <c r="K22" s="707">
        <v>8</v>
      </c>
      <c r="L22" s="707"/>
      <c r="M22" s="707"/>
      <c r="N22" s="708"/>
    </row>
    <row r="23" spans="1:14" x14ac:dyDescent="0.2">
      <c r="A23" s="2" t="s">
        <v>276</v>
      </c>
      <c r="B23" s="704" t="s">
        <v>266</v>
      </c>
      <c r="C23" s="705"/>
      <c r="D23" s="705"/>
      <c r="E23" s="705"/>
      <c r="F23" s="705"/>
      <c r="G23" s="705"/>
      <c r="H23" s="705"/>
      <c r="I23" s="705"/>
      <c r="J23" s="706"/>
      <c r="K23" s="707">
        <v>0</v>
      </c>
      <c r="L23" s="707"/>
      <c r="M23" s="707"/>
      <c r="N23" s="708"/>
    </row>
    <row r="24" spans="1:14" ht="13.5" thickBot="1" x14ac:dyDescent="0.25">
      <c r="A24" s="57" t="s">
        <v>277</v>
      </c>
      <c r="B24" s="714" t="s">
        <v>278</v>
      </c>
      <c r="C24" s="715"/>
      <c r="D24" s="715"/>
      <c r="E24" s="715"/>
      <c r="F24" s="715"/>
      <c r="G24" s="715"/>
      <c r="H24" s="715"/>
      <c r="I24" s="715"/>
      <c r="J24" s="716"/>
      <c r="K24" s="717">
        <v>17</v>
      </c>
      <c r="L24" s="717"/>
      <c r="M24" s="717"/>
      <c r="N24" s="718"/>
    </row>
  </sheetData>
  <mergeCells count="32">
    <mergeCell ref="B24:J24"/>
    <mergeCell ref="K24:N24"/>
    <mergeCell ref="B21:J21"/>
    <mergeCell ref="K21:N21"/>
    <mergeCell ref="B22:J22"/>
    <mergeCell ref="K22:N22"/>
    <mergeCell ref="B23:J23"/>
    <mergeCell ref="K23:N23"/>
    <mergeCell ref="B19:J19"/>
    <mergeCell ref="K19:N19"/>
    <mergeCell ref="B20:J20"/>
    <mergeCell ref="K20:N20"/>
    <mergeCell ref="B17:J17"/>
    <mergeCell ref="K17:N17"/>
    <mergeCell ref="B18:J18"/>
    <mergeCell ref="K18:N18"/>
    <mergeCell ref="B15:J15"/>
    <mergeCell ref="K15:N15"/>
    <mergeCell ref="B16:J16"/>
    <mergeCell ref="K16:N16"/>
    <mergeCell ref="B13:J13"/>
    <mergeCell ref="K13:N13"/>
    <mergeCell ref="B14:J14"/>
    <mergeCell ref="K14:N14"/>
    <mergeCell ref="B11:J11"/>
    <mergeCell ref="K11:N11"/>
    <mergeCell ref="B12:J12"/>
    <mergeCell ref="K12:N12"/>
    <mergeCell ref="A2:N2"/>
    <mergeCell ref="A4:N4"/>
    <mergeCell ref="A5:N5"/>
    <mergeCell ref="A8:N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1"/>
  <sheetViews>
    <sheetView workbookViewId="0">
      <selection activeCell="I30" sqref="I30"/>
    </sheetView>
  </sheetViews>
  <sheetFormatPr defaultRowHeight="12.75" x14ac:dyDescent="0.2"/>
  <cols>
    <col min="4" max="4" width="5" customWidth="1"/>
    <col min="5" max="5" width="9.28515625" customWidth="1"/>
    <col min="8" max="8" width="10.85546875" customWidth="1"/>
    <col min="11" max="11" width="8.140625" customWidth="1"/>
    <col min="13" max="13" width="8.28515625" customWidth="1"/>
    <col min="14" max="14" width="10" customWidth="1"/>
  </cols>
  <sheetData>
    <row r="1" spans="1:16" x14ac:dyDescent="0.2">
      <c r="B1" s="12"/>
      <c r="C1" s="12"/>
      <c r="D1" s="12"/>
      <c r="E1" s="12"/>
      <c r="F1" s="12" t="s">
        <v>307</v>
      </c>
      <c r="G1" s="12"/>
      <c r="H1" s="12"/>
      <c r="I1" s="12"/>
      <c r="J1" s="12"/>
      <c r="K1" s="14" t="s">
        <v>281</v>
      </c>
    </row>
    <row r="2" spans="1:16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6" x14ac:dyDescent="0.2">
      <c r="B3" s="12"/>
      <c r="C3" s="12" t="s">
        <v>465</v>
      </c>
      <c r="D3" s="12"/>
      <c r="E3" s="12"/>
      <c r="F3" s="12"/>
      <c r="G3" s="12"/>
      <c r="H3" s="12"/>
      <c r="I3" s="12"/>
      <c r="J3" s="12"/>
    </row>
    <row r="4" spans="1:16" x14ac:dyDescent="0.2">
      <c r="B4" s="12"/>
      <c r="C4" s="12"/>
      <c r="D4" s="12"/>
      <c r="E4" s="12"/>
      <c r="F4" s="12"/>
      <c r="G4" s="12"/>
      <c r="H4" s="12"/>
      <c r="I4" s="12"/>
      <c r="J4" s="12"/>
    </row>
    <row r="5" spans="1:16" ht="13.5" thickBo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1:16" ht="13.5" thickBot="1" x14ac:dyDescent="0.25">
      <c r="A6" s="28" t="s">
        <v>282</v>
      </c>
      <c r="B6" s="77"/>
      <c r="C6" s="77"/>
      <c r="D6" s="77"/>
      <c r="E6" s="28" t="s">
        <v>466</v>
      </c>
      <c r="F6" s="29"/>
      <c r="G6" s="30"/>
      <c r="H6" s="28" t="s">
        <v>283</v>
      </c>
      <c r="I6" s="29"/>
      <c r="J6" s="30"/>
      <c r="K6" s="29" t="s">
        <v>355</v>
      </c>
      <c r="L6" s="29"/>
      <c r="M6" s="183"/>
      <c r="N6" s="659" t="s">
        <v>414</v>
      </c>
      <c r="O6" s="660"/>
      <c r="P6" s="666"/>
    </row>
    <row r="7" spans="1:16" ht="13.5" thickBot="1" x14ac:dyDescent="0.25">
      <c r="A7" s="236"/>
      <c r="B7" s="15"/>
      <c r="C7" s="15"/>
      <c r="D7" s="15"/>
      <c r="E7" s="171" t="s">
        <v>329</v>
      </c>
      <c r="F7" s="171" t="s">
        <v>330</v>
      </c>
      <c r="G7" s="30" t="s">
        <v>331</v>
      </c>
      <c r="H7" s="171" t="s">
        <v>329</v>
      </c>
      <c r="I7" s="171" t="s">
        <v>330</v>
      </c>
      <c r="J7" s="30" t="s">
        <v>331</v>
      </c>
      <c r="K7" s="171" t="s">
        <v>329</v>
      </c>
      <c r="L7" s="171" t="s">
        <v>330</v>
      </c>
      <c r="M7" s="30" t="s">
        <v>331</v>
      </c>
      <c r="N7" s="171" t="s">
        <v>329</v>
      </c>
      <c r="O7" s="30" t="s">
        <v>330</v>
      </c>
      <c r="P7" s="335" t="s">
        <v>331</v>
      </c>
    </row>
    <row r="8" spans="1:16" ht="13.5" thickBot="1" x14ac:dyDescent="0.25">
      <c r="A8" s="237" t="s">
        <v>284</v>
      </c>
      <c r="B8" s="15"/>
      <c r="C8" s="15"/>
      <c r="D8" s="15"/>
      <c r="E8" s="462"/>
      <c r="F8" s="461"/>
      <c r="G8" s="379"/>
      <c r="H8" s="461"/>
      <c r="I8" s="461"/>
      <c r="J8" s="379"/>
      <c r="K8" s="462"/>
      <c r="L8" s="461"/>
      <c r="M8" s="379"/>
      <c r="N8" s="462"/>
      <c r="O8" s="379"/>
      <c r="P8" s="428"/>
    </row>
    <row r="9" spans="1:16" ht="13.5" thickBot="1" x14ac:dyDescent="0.25">
      <c r="A9" s="238" t="s">
        <v>375</v>
      </c>
      <c r="B9" s="5"/>
      <c r="C9" s="5"/>
      <c r="D9" s="5"/>
      <c r="E9" s="462">
        <v>165</v>
      </c>
      <c r="F9" s="462">
        <v>41</v>
      </c>
      <c r="G9" s="380">
        <v>41</v>
      </c>
      <c r="H9" s="461"/>
      <c r="I9" s="461"/>
      <c r="J9" s="379"/>
      <c r="K9" s="462"/>
      <c r="L9" s="461"/>
      <c r="M9" s="379"/>
      <c r="N9" s="462">
        <v>165</v>
      </c>
      <c r="O9" s="379">
        <v>41</v>
      </c>
      <c r="P9" s="428">
        <v>41</v>
      </c>
    </row>
    <row r="10" spans="1:16" ht="13.5" thickBot="1" x14ac:dyDescent="0.25">
      <c r="A10" s="238" t="s">
        <v>308</v>
      </c>
      <c r="B10" s="5"/>
      <c r="C10" s="5"/>
      <c r="D10" s="5"/>
      <c r="E10" s="461"/>
      <c r="F10" s="461"/>
      <c r="G10" s="379"/>
      <c r="H10" s="462">
        <v>15571</v>
      </c>
      <c r="I10" s="461">
        <v>15640</v>
      </c>
      <c r="J10" s="379">
        <v>15640</v>
      </c>
      <c r="K10" s="462">
        <v>34</v>
      </c>
      <c r="L10" s="461">
        <v>34</v>
      </c>
      <c r="M10" s="379">
        <v>34</v>
      </c>
      <c r="N10" s="462">
        <v>15605</v>
      </c>
      <c r="O10" s="379">
        <v>15674</v>
      </c>
      <c r="P10" s="428">
        <v>15674</v>
      </c>
    </row>
    <row r="11" spans="1:16" ht="13.5" thickBot="1" x14ac:dyDescent="0.25">
      <c r="A11" s="719" t="s">
        <v>8</v>
      </c>
      <c r="B11" s="720"/>
      <c r="C11" s="720"/>
      <c r="D11" s="721"/>
      <c r="E11" s="462">
        <f>SUM(E8:E10)</f>
        <v>165</v>
      </c>
      <c r="F11" s="462">
        <f t="shared" ref="F11:P11" si="0">SUM(F8:F10)</f>
        <v>41</v>
      </c>
      <c r="G11" s="462">
        <f t="shared" si="0"/>
        <v>41</v>
      </c>
      <c r="H11" s="462">
        <f t="shared" si="0"/>
        <v>15571</v>
      </c>
      <c r="I11" s="462">
        <f t="shared" si="0"/>
        <v>15640</v>
      </c>
      <c r="J11" s="462">
        <f t="shared" si="0"/>
        <v>15640</v>
      </c>
      <c r="K11" s="462">
        <f t="shared" si="0"/>
        <v>34</v>
      </c>
      <c r="L11" s="462">
        <f t="shared" si="0"/>
        <v>34</v>
      </c>
      <c r="M11" s="462">
        <f t="shared" si="0"/>
        <v>34</v>
      </c>
      <c r="N11" s="462">
        <f t="shared" si="0"/>
        <v>15770</v>
      </c>
      <c r="O11" s="462">
        <f t="shared" si="0"/>
        <v>15715</v>
      </c>
      <c r="P11" s="462">
        <f t="shared" si="0"/>
        <v>15715</v>
      </c>
    </row>
  </sheetData>
  <mergeCells count="2">
    <mergeCell ref="A11:D11"/>
    <mergeCell ref="N6:P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2"/>
  <sheetViews>
    <sheetView workbookViewId="0">
      <selection activeCell="P18" sqref="P18"/>
    </sheetView>
  </sheetViews>
  <sheetFormatPr defaultRowHeight="12.75" x14ac:dyDescent="0.2"/>
  <cols>
    <col min="5" max="5" width="7.7109375" customWidth="1"/>
    <col min="6" max="6" width="8.42578125" customWidth="1"/>
    <col min="8" max="8" width="7.42578125" customWidth="1"/>
    <col min="9" max="9" width="8" customWidth="1"/>
    <col min="11" max="11" width="9.28515625" customWidth="1"/>
    <col min="12" max="12" width="9.85546875" customWidth="1"/>
    <col min="14" max="14" width="9.42578125" customWidth="1"/>
    <col min="15" max="15" width="10.5703125" customWidth="1"/>
    <col min="16" max="16" width="10.42578125" customWidth="1"/>
    <col min="17" max="17" width="8.5703125" bestFit="1" customWidth="1"/>
  </cols>
  <sheetData>
    <row r="1" spans="1:17" x14ac:dyDescent="0.2">
      <c r="G1" s="12" t="s">
        <v>309</v>
      </c>
      <c r="P1" s="14" t="s">
        <v>281</v>
      </c>
    </row>
    <row r="3" spans="1:17" x14ac:dyDescent="0.2">
      <c r="C3" s="12" t="s">
        <v>467</v>
      </c>
    </row>
    <row r="4" spans="1:17" ht="13.5" thickBot="1" x14ac:dyDescent="0.25"/>
    <row r="5" spans="1:17" ht="13.5" thickBot="1" x14ac:dyDescent="0.25">
      <c r="A5" s="236" t="s">
        <v>285</v>
      </c>
      <c r="B5" s="239"/>
      <c r="C5" s="239"/>
      <c r="D5" s="240"/>
      <c r="E5" s="28"/>
      <c r="F5" s="29"/>
      <c r="G5" s="29"/>
      <c r="H5" s="29" t="s">
        <v>286</v>
      </c>
      <c r="I5" s="29"/>
      <c r="J5" s="29"/>
      <c r="K5" s="29"/>
      <c r="L5" s="29"/>
      <c r="M5" s="29"/>
      <c r="N5" s="29"/>
      <c r="O5" s="29"/>
      <c r="P5" s="30"/>
      <c r="Q5" s="240"/>
    </row>
    <row r="6" spans="1:17" ht="13.5" thickBot="1" x14ac:dyDescent="0.25">
      <c r="A6" s="164"/>
      <c r="B6" s="241"/>
      <c r="C6" s="241"/>
      <c r="D6" s="242"/>
      <c r="E6" s="29" t="s">
        <v>6</v>
      </c>
      <c r="F6" s="29"/>
      <c r="G6" s="30"/>
      <c r="H6" s="28" t="s">
        <v>287</v>
      </c>
      <c r="I6" s="29"/>
      <c r="J6" s="30"/>
      <c r="K6" s="28" t="s">
        <v>288</v>
      </c>
      <c r="L6" s="29"/>
      <c r="M6" s="30"/>
      <c r="N6" s="28" t="s">
        <v>289</v>
      </c>
      <c r="O6" s="29"/>
      <c r="P6" s="30"/>
      <c r="Q6" s="242" t="s">
        <v>290</v>
      </c>
    </row>
    <row r="7" spans="1:17" ht="13.5" thickBot="1" x14ac:dyDescent="0.25">
      <c r="A7" s="243"/>
      <c r="B7" s="244"/>
      <c r="C7" s="244"/>
      <c r="D7" s="245"/>
      <c r="E7" s="171" t="s">
        <v>329</v>
      </c>
      <c r="F7" s="171" t="s">
        <v>330</v>
      </c>
      <c r="G7" s="30" t="s">
        <v>331</v>
      </c>
      <c r="H7" s="171" t="s">
        <v>329</v>
      </c>
      <c r="I7" s="171" t="s">
        <v>330</v>
      </c>
      <c r="J7" s="30" t="s">
        <v>331</v>
      </c>
      <c r="K7" s="171" t="s">
        <v>329</v>
      </c>
      <c r="L7" s="171" t="s">
        <v>330</v>
      </c>
      <c r="M7" s="30" t="s">
        <v>331</v>
      </c>
      <c r="N7" s="171" t="s">
        <v>329</v>
      </c>
      <c r="O7" s="171" t="s">
        <v>330</v>
      </c>
      <c r="P7" s="30" t="s">
        <v>331</v>
      </c>
      <c r="Q7" s="235" t="s">
        <v>331</v>
      </c>
    </row>
    <row r="8" spans="1:17" ht="13.5" thickBot="1" x14ac:dyDescent="0.25">
      <c r="A8" s="248" t="s">
        <v>310</v>
      </c>
      <c r="B8" s="267"/>
      <c r="C8" s="267"/>
      <c r="D8" s="269"/>
      <c r="E8" s="553">
        <v>9673</v>
      </c>
      <c r="F8" s="553">
        <v>9723</v>
      </c>
      <c r="G8" s="554">
        <v>9723</v>
      </c>
      <c r="H8" s="553">
        <v>2176</v>
      </c>
      <c r="I8" s="553">
        <v>2196</v>
      </c>
      <c r="J8" s="554">
        <v>2196</v>
      </c>
      <c r="K8" s="553">
        <v>0</v>
      </c>
      <c r="L8" s="553">
        <v>23</v>
      </c>
      <c r="M8" s="554">
        <v>23</v>
      </c>
      <c r="N8" s="555">
        <f>SUM(E8,H8,K8)</f>
        <v>11849</v>
      </c>
      <c r="O8" s="321">
        <f>SUM(F8,I8,L8)</f>
        <v>11942</v>
      </c>
      <c r="P8" s="556">
        <f>SUM(G8,J8,M8)</f>
        <v>11942</v>
      </c>
      <c r="Q8" s="557">
        <v>3</v>
      </c>
    </row>
    <row r="9" spans="1:17" ht="13.5" thickBot="1" x14ac:dyDescent="0.25">
      <c r="A9" s="246" t="s">
        <v>284</v>
      </c>
      <c r="B9" s="23"/>
      <c r="C9" s="23"/>
      <c r="D9" s="169"/>
      <c r="E9" s="539"/>
      <c r="F9" s="539"/>
      <c r="G9" s="556"/>
      <c r="H9" s="539"/>
      <c r="I9" s="539"/>
      <c r="J9" s="556"/>
      <c r="K9" s="539">
        <v>672</v>
      </c>
      <c r="L9" s="539">
        <v>483</v>
      </c>
      <c r="M9" s="556">
        <v>466</v>
      </c>
      <c r="N9" s="555">
        <f t="shared" ref="N9:N11" si="0">SUM(E9,H9,K9)</f>
        <v>672</v>
      </c>
      <c r="O9" s="321">
        <f t="shared" ref="O9:O11" si="1">SUM(F9,I9,L9)</f>
        <v>483</v>
      </c>
      <c r="P9" s="556">
        <f t="shared" ref="P9:P11" si="2">SUM(G9,J9,M9)</f>
        <v>466</v>
      </c>
      <c r="Q9" s="556"/>
    </row>
    <row r="10" spans="1:17" ht="13.5" thickBot="1" x14ac:dyDescent="0.25">
      <c r="A10" s="246" t="s">
        <v>375</v>
      </c>
      <c r="B10" s="23"/>
      <c r="C10" s="23"/>
      <c r="D10" s="23"/>
      <c r="E10" s="533"/>
      <c r="F10" s="533"/>
      <c r="G10" s="454"/>
      <c r="H10" s="533"/>
      <c r="I10" s="533"/>
      <c r="J10" s="454"/>
      <c r="K10" s="533">
        <v>3127</v>
      </c>
      <c r="L10" s="533">
        <v>3143</v>
      </c>
      <c r="M10" s="454">
        <v>3143</v>
      </c>
      <c r="N10" s="555">
        <f t="shared" si="0"/>
        <v>3127</v>
      </c>
      <c r="O10" s="321">
        <f t="shared" si="1"/>
        <v>3143</v>
      </c>
      <c r="P10" s="556">
        <f t="shared" si="2"/>
        <v>3143</v>
      </c>
      <c r="Q10" s="454"/>
    </row>
    <row r="11" spans="1:17" ht="13.5" thickBot="1" x14ac:dyDescent="0.25">
      <c r="A11" s="238" t="s">
        <v>376</v>
      </c>
      <c r="B11" s="5"/>
      <c r="C11" s="5"/>
      <c r="D11" s="5"/>
      <c r="E11" s="558">
        <v>100</v>
      </c>
      <c r="F11" s="558">
        <v>120</v>
      </c>
      <c r="G11" s="559">
        <v>120</v>
      </c>
      <c r="H11" s="558">
        <v>22</v>
      </c>
      <c r="I11" s="558">
        <v>27</v>
      </c>
      <c r="J11" s="559">
        <v>27</v>
      </c>
      <c r="K11" s="558"/>
      <c r="L11" s="558"/>
      <c r="M11" s="559"/>
      <c r="N11" s="555">
        <f t="shared" si="0"/>
        <v>122</v>
      </c>
      <c r="O11" s="321">
        <f t="shared" si="1"/>
        <v>147</v>
      </c>
      <c r="P11" s="556">
        <f t="shared" si="2"/>
        <v>147</v>
      </c>
      <c r="Q11" s="559"/>
    </row>
    <row r="12" spans="1:17" ht="13.5" thickBot="1" x14ac:dyDescent="0.25">
      <c r="A12" s="249" t="s">
        <v>8</v>
      </c>
      <c r="B12" s="77"/>
      <c r="C12" s="77"/>
      <c r="D12" s="77"/>
      <c r="E12" s="467">
        <f>SUM(E8:E11)</f>
        <v>9773</v>
      </c>
      <c r="F12" s="467">
        <f t="shared" ref="F12:Q12" si="3">SUM(F8:F11)</f>
        <v>9843</v>
      </c>
      <c r="G12" s="467">
        <f t="shared" si="3"/>
        <v>9843</v>
      </c>
      <c r="H12" s="467">
        <f t="shared" si="3"/>
        <v>2198</v>
      </c>
      <c r="I12" s="467">
        <f t="shared" si="3"/>
        <v>2223</v>
      </c>
      <c r="J12" s="467">
        <f t="shared" si="3"/>
        <v>2223</v>
      </c>
      <c r="K12" s="467">
        <f t="shared" si="3"/>
        <v>3799</v>
      </c>
      <c r="L12" s="467">
        <f t="shared" si="3"/>
        <v>3649</v>
      </c>
      <c r="M12" s="467">
        <f t="shared" si="3"/>
        <v>3632</v>
      </c>
      <c r="N12" s="467">
        <f t="shared" si="3"/>
        <v>15770</v>
      </c>
      <c r="O12" s="467">
        <f t="shared" si="3"/>
        <v>15715</v>
      </c>
      <c r="P12" s="467">
        <f t="shared" si="3"/>
        <v>15698</v>
      </c>
      <c r="Q12" s="467">
        <f t="shared" si="3"/>
        <v>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0"/>
  <sheetViews>
    <sheetView zoomScaleNormal="100" workbookViewId="0">
      <selection activeCell="O33" sqref="O33"/>
    </sheetView>
  </sheetViews>
  <sheetFormatPr defaultRowHeight="12.75" x14ac:dyDescent="0.2"/>
  <cols>
    <col min="1" max="1" width="26.140625" customWidth="1"/>
    <col min="2" max="2" width="7.7109375" bestFit="1" customWidth="1"/>
    <col min="3" max="3" width="7.42578125" customWidth="1"/>
    <col min="4" max="4" width="6.28515625" customWidth="1"/>
    <col min="5" max="5" width="6" customWidth="1"/>
    <col min="6" max="6" width="5" customWidth="1"/>
    <col min="7" max="7" width="4.7109375" customWidth="1"/>
    <col min="8" max="8" width="6.5703125" customWidth="1"/>
    <col min="9" max="9" width="5.28515625" customWidth="1"/>
    <col min="10" max="10" width="4.5703125" customWidth="1"/>
    <col min="11" max="11" width="7.140625" customWidth="1"/>
    <col min="12" max="12" width="6" customWidth="1"/>
    <col min="13" max="13" width="5.85546875" customWidth="1"/>
    <col min="14" max="15" width="5.7109375" customWidth="1"/>
    <col min="16" max="16" width="6.85546875" customWidth="1"/>
    <col min="17" max="17" width="5.85546875" customWidth="1"/>
    <col min="18" max="18" width="5.5703125" customWidth="1"/>
    <col min="19" max="19" width="5.28515625" customWidth="1"/>
    <col min="20" max="20" width="7" customWidth="1"/>
    <col min="21" max="21" width="5.85546875" customWidth="1"/>
    <col min="22" max="22" width="5.28515625" bestFit="1" customWidth="1"/>
    <col min="23" max="23" width="6.28515625" customWidth="1"/>
    <col min="24" max="24" width="5.7109375" customWidth="1"/>
    <col min="25" max="25" width="6" customWidth="1"/>
    <col min="26" max="26" width="5.140625" customWidth="1"/>
    <col min="27" max="27" width="6.140625" customWidth="1"/>
    <col min="28" max="28" width="6" customWidth="1"/>
    <col min="29" max="29" width="7.5703125" customWidth="1"/>
    <col min="30" max="30" width="7.140625" customWidth="1"/>
    <col min="31" max="31" width="8" customWidth="1"/>
    <col min="32" max="32" width="6.28515625" customWidth="1"/>
    <col min="33" max="33" width="5.85546875" customWidth="1"/>
    <col min="34" max="34" width="7" customWidth="1"/>
    <col min="35" max="35" width="6.5703125" customWidth="1"/>
    <col min="36" max="36" width="5.7109375" customWidth="1"/>
    <col min="37" max="37" width="6.42578125" customWidth="1"/>
    <col min="38" max="38" width="5.85546875" customWidth="1"/>
    <col min="39" max="39" width="6.28515625" customWidth="1"/>
    <col min="40" max="40" width="6.140625" customWidth="1"/>
    <col min="41" max="41" width="5.85546875" customWidth="1"/>
    <col min="42" max="42" width="5.7109375" customWidth="1"/>
    <col min="43" max="43" width="6.85546875" customWidth="1"/>
  </cols>
  <sheetData>
    <row r="1" spans="1:43" ht="18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27"/>
    </row>
    <row r="2" spans="1:43" ht="15.75" x14ac:dyDescent="0.25">
      <c r="A2" s="595" t="s">
        <v>40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5"/>
      <c r="AC2" s="595"/>
      <c r="AD2" s="595"/>
      <c r="AE2" s="595"/>
      <c r="AF2" s="595"/>
      <c r="AG2" s="595"/>
      <c r="AH2" s="595"/>
      <c r="AI2" s="595"/>
      <c r="AJ2" s="595"/>
      <c r="AK2" s="595"/>
      <c r="AL2" s="595"/>
      <c r="AM2" s="358"/>
      <c r="AN2" s="358"/>
      <c r="AO2" s="27"/>
    </row>
    <row r="3" spans="1:43" ht="15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27"/>
    </row>
    <row r="4" spans="1:43" ht="15.75" x14ac:dyDescent="0.25">
      <c r="A4" s="596" t="s">
        <v>97</v>
      </c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  <c r="AM4" s="359"/>
      <c r="AN4" s="612" t="s">
        <v>437</v>
      </c>
      <c r="AO4" s="612"/>
      <c r="AP4" s="612"/>
    </row>
    <row r="5" spans="1:43" ht="16.5" thickBot="1" x14ac:dyDescent="0.3">
      <c r="A5" s="596" t="s">
        <v>427</v>
      </c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359"/>
      <c r="AN5" s="359"/>
      <c r="AO5" s="27"/>
    </row>
    <row r="6" spans="1:43" ht="16.5" thickBot="1" x14ac:dyDescent="0.3">
      <c r="A6" s="621" t="s">
        <v>96</v>
      </c>
      <c r="B6" s="624" t="s">
        <v>428</v>
      </c>
      <c r="C6" s="625"/>
      <c r="D6" s="626"/>
      <c r="E6" s="635" t="s">
        <v>26</v>
      </c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636"/>
      <c r="Q6" s="636"/>
      <c r="R6" s="636"/>
      <c r="S6" s="637"/>
      <c r="T6" s="638" t="s">
        <v>27</v>
      </c>
      <c r="U6" s="639"/>
      <c r="V6" s="639"/>
      <c r="W6" s="639"/>
      <c r="X6" s="639"/>
      <c r="Y6" s="639"/>
      <c r="Z6" s="639"/>
      <c r="AA6" s="639"/>
      <c r="AB6" s="639"/>
      <c r="AC6" s="639"/>
      <c r="AD6" s="639"/>
      <c r="AE6" s="639"/>
      <c r="AF6" s="639"/>
      <c r="AG6" s="639"/>
      <c r="AH6" s="639"/>
      <c r="AI6" s="639"/>
      <c r="AJ6" s="639"/>
      <c r="AK6" s="639"/>
      <c r="AL6" s="639"/>
      <c r="AM6" s="639"/>
      <c r="AN6" s="639"/>
      <c r="AO6" s="639"/>
      <c r="AP6" s="639"/>
      <c r="AQ6" s="640"/>
    </row>
    <row r="7" spans="1:43" x14ac:dyDescent="0.2">
      <c r="A7" s="622"/>
      <c r="B7" s="627"/>
      <c r="C7" s="628"/>
      <c r="D7" s="628"/>
      <c r="E7" s="624" t="s">
        <v>382</v>
      </c>
      <c r="F7" s="625"/>
      <c r="G7" s="625"/>
      <c r="H7" s="624" t="s">
        <v>431</v>
      </c>
      <c r="I7" s="625"/>
      <c r="J7" s="625"/>
      <c r="K7" s="624" t="s">
        <v>379</v>
      </c>
      <c r="L7" s="625"/>
      <c r="M7" s="626"/>
      <c r="N7" s="629" t="s">
        <v>355</v>
      </c>
      <c r="O7" s="630"/>
      <c r="P7" s="631"/>
      <c r="Q7" s="629" t="s">
        <v>432</v>
      </c>
      <c r="R7" s="630"/>
      <c r="S7" s="631"/>
      <c r="T7" s="601" t="s">
        <v>433</v>
      </c>
      <c r="U7" s="602"/>
      <c r="V7" s="602"/>
      <c r="W7" s="605" t="s">
        <v>29</v>
      </c>
      <c r="X7" s="606"/>
      <c r="Y7" s="606"/>
      <c r="Z7" s="601" t="s">
        <v>434</v>
      </c>
      <c r="AA7" s="602"/>
      <c r="AB7" s="602"/>
      <c r="AC7" s="605" t="s">
        <v>380</v>
      </c>
      <c r="AD7" s="606"/>
      <c r="AE7" s="606"/>
      <c r="AF7" s="605" t="s">
        <v>31</v>
      </c>
      <c r="AG7" s="606"/>
      <c r="AH7" s="606"/>
      <c r="AI7" s="613" t="s">
        <v>11</v>
      </c>
      <c r="AJ7" s="614"/>
      <c r="AK7" s="615"/>
      <c r="AL7" s="605" t="s">
        <v>58</v>
      </c>
      <c r="AM7" s="606"/>
      <c r="AN7" s="619"/>
      <c r="AO7" s="641" t="s">
        <v>377</v>
      </c>
      <c r="AP7" s="642"/>
      <c r="AQ7" s="643"/>
    </row>
    <row r="8" spans="1:43" ht="16.5" thickBot="1" x14ac:dyDescent="0.3">
      <c r="A8" s="623"/>
      <c r="B8" s="52"/>
      <c r="C8" s="52"/>
      <c r="D8" s="420"/>
      <c r="E8" s="607" t="s">
        <v>383</v>
      </c>
      <c r="F8" s="608"/>
      <c r="G8" s="608"/>
      <c r="H8" s="607" t="s">
        <v>28</v>
      </c>
      <c r="I8" s="608"/>
      <c r="J8" s="608"/>
      <c r="K8" s="607" t="s">
        <v>390</v>
      </c>
      <c r="L8" s="608"/>
      <c r="M8" s="620"/>
      <c r="N8" s="632"/>
      <c r="O8" s="633"/>
      <c r="P8" s="634"/>
      <c r="Q8" s="632"/>
      <c r="R8" s="633"/>
      <c r="S8" s="634"/>
      <c r="T8" s="603"/>
      <c r="U8" s="604"/>
      <c r="V8" s="604"/>
      <c r="W8" s="607" t="s">
        <v>30</v>
      </c>
      <c r="X8" s="608"/>
      <c r="Y8" s="608"/>
      <c r="Z8" s="603"/>
      <c r="AA8" s="604"/>
      <c r="AB8" s="604"/>
      <c r="AC8" s="607" t="s">
        <v>381</v>
      </c>
      <c r="AD8" s="608"/>
      <c r="AE8" s="608"/>
      <c r="AF8" s="607" t="s">
        <v>38</v>
      </c>
      <c r="AG8" s="608"/>
      <c r="AH8" s="608"/>
      <c r="AI8" s="616" t="s">
        <v>39</v>
      </c>
      <c r="AJ8" s="617"/>
      <c r="AK8" s="618"/>
      <c r="AL8" s="607"/>
      <c r="AM8" s="608"/>
      <c r="AN8" s="620"/>
      <c r="AO8" s="609" t="s">
        <v>429</v>
      </c>
      <c r="AP8" s="610"/>
      <c r="AQ8" s="611"/>
    </row>
    <row r="9" spans="1:43" ht="15" x14ac:dyDescent="0.2">
      <c r="A9" s="38"/>
      <c r="B9" s="114" t="s">
        <v>424</v>
      </c>
      <c r="C9" s="114" t="s">
        <v>425</v>
      </c>
      <c r="D9" s="114" t="s">
        <v>426</v>
      </c>
      <c r="E9" s="114" t="s">
        <v>424</v>
      </c>
      <c r="F9" s="114" t="s">
        <v>425</v>
      </c>
      <c r="G9" s="114" t="s">
        <v>426</v>
      </c>
      <c r="H9" s="114" t="s">
        <v>424</v>
      </c>
      <c r="I9" s="114" t="s">
        <v>425</v>
      </c>
      <c r="J9" s="114" t="s">
        <v>426</v>
      </c>
      <c r="K9" s="114" t="s">
        <v>424</v>
      </c>
      <c r="L9" s="114" t="s">
        <v>425</v>
      </c>
      <c r="M9" s="114" t="s">
        <v>426</v>
      </c>
      <c r="N9" s="114" t="s">
        <v>424</v>
      </c>
      <c r="O9" s="114" t="s">
        <v>425</v>
      </c>
      <c r="P9" s="114" t="s">
        <v>426</v>
      </c>
      <c r="Q9" s="114" t="s">
        <v>424</v>
      </c>
      <c r="R9" s="114" t="s">
        <v>425</v>
      </c>
      <c r="S9" s="114" t="s">
        <v>426</v>
      </c>
      <c r="T9" s="114" t="s">
        <v>424</v>
      </c>
      <c r="U9" s="114" t="s">
        <v>425</v>
      </c>
      <c r="V9" s="114" t="s">
        <v>426</v>
      </c>
      <c r="W9" s="114" t="s">
        <v>424</v>
      </c>
      <c r="X9" s="114" t="s">
        <v>425</v>
      </c>
      <c r="Y9" s="114" t="s">
        <v>426</v>
      </c>
      <c r="Z9" s="114" t="s">
        <v>424</v>
      </c>
      <c r="AA9" s="114" t="s">
        <v>425</v>
      </c>
      <c r="AB9" s="114" t="s">
        <v>426</v>
      </c>
      <c r="AC9" s="114" t="s">
        <v>424</v>
      </c>
      <c r="AD9" s="114" t="s">
        <v>425</v>
      </c>
      <c r="AE9" s="114" t="s">
        <v>426</v>
      </c>
      <c r="AF9" s="114" t="s">
        <v>424</v>
      </c>
      <c r="AG9" s="114" t="s">
        <v>425</v>
      </c>
      <c r="AH9" s="114" t="s">
        <v>426</v>
      </c>
      <c r="AI9" s="114" t="s">
        <v>424</v>
      </c>
      <c r="AJ9" s="114" t="s">
        <v>425</v>
      </c>
      <c r="AK9" s="114" t="s">
        <v>426</v>
      </c>
      <c r="AL9" s="114" t="s">
        <v>424</v>
      </c>
      <c r="AM9" s="114" t="s">
        <v>425</v>
      </c>
      <c r="AN9" s="114" t="s">
        <v>426</v>
      </c>
      <c r="AO9" s="114" t="s">
        <v>424</v>
      </c>
      <c r="AP9" s="421" t="s">
        <v>425</v>
      </c>
      <c r="AQ9" s="421" t="s">
        <v>426</v>
      </c>
    </row>
    <row r="10" spans="1:43" x14ac:dyDescent="0.2">
      <c r="A10" s="109" t="s">
        <v>79</v>
      </c>
      <c r="B10" s="413">
        <v>23146</v>
      </c>
      <c r="C10" s="413">
        <v>23233</v>
      </c>
      <c r="D10" s="413">
        <v>23233</v>
      </c>
      <c r="E10" s="115"/>
      <c r="F10" s="115"/>
      <c r="G10" s="115"/>
      <c r="H10" s="115"/>
      <c r="I10" s="115"/>
      <c r="J10" s="115"/>
      <c r="K10" s="115"/>
      <c r="L10" s="115"/>
      <c r="M10" s="115"/>
      <c r="N10" s="330">
        <v>12496</v>
      </c>
      <c r="O10" s="330">
        <v>12496</v>
      </c>
      <c r="P10" s="330">
        <v>12496</v>
      </c>
      <c r="Q10" s="115"/>
      <c r="R10" s="115"/>
      <c r="S10" s="115"/>
      <c r="T10" s="422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330">
        <v>10650</v>
      </c>
      <c r="AM10" s="330">
        <v>10737</v>
      </c>
      <c r="AN10" s="330">
        <v>10737</v>
      </c>
      <c r="AO10" s="330"/>
      <c r="AP10" s="426"/>
      <c r="AQ10" s="426"/>
    </row>
    <row r="11" spans="1:43" s="5" customFormat="1" x14ac:dyDescent="0.2">
      <c r="A11" s="110" t="s">
        <v>80</v>
      </c>
      <c r="B11" s="414"/>
      <c r="C11" s="414"/>
      <c r="D11" s="414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423"/>
      <c r="U11" s="116"/>
      <c r="V11" s="116"/>
      <c r="W11" s="331"/>
      <c r="X11" s="331"/>
      <c r="Y11" s="331"/>
      <c r="Z11" s="331"/>
      <c r="AA11" s="331"/>
      <c r="AB11" s="331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330"/>
      <c r="AP11" s="426"/>
      <c r="AQ11" s="426"/>
    </row>
    <row r="12" spans="1:43" ht="17.25" customHeight="1" x14ac:dyDescent="0.2">
      <c r="A12" s="109" t="s">
        <v>81</v>
      </c>
      <c r="B12" s="413">
        <v>0</v>
      </c>
      <c r="C12" s="413">
        <v>7</v>
      </c>
      <c r="D12" s="413">
        <v>7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422"/>
      <c r="U12" s="115"/>
      <c r="V12" s="115"/>
      <c r="W12" s="330">
        <v>0</v>
      </c>
      <c r="X12" s="330">
        <v>7</v>
      </c>
      <c r="Y12" s="330">
        <v>7</v>
      </c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330"/>
      <c r="AP12" s="426"/>
      <c r="AQ12" s="426"/>
    </row>
    <row r="13" spans="1:43" ht="22.5" customHeight="1" x14ac:dyDescent="0.2">
      <c r="A13" s="111" t="s">
        <v>82</v>
      </c>
      <c r="B13" s="415">
        <v>0</v>
      </c>
      <c r="C13" s="415">
        <v>2264</v>
      </c>
      <c r="D13" s="415">
        <v>2264</v>
      </c>
      <c r="E13" s="117"/>
      <c r="F13" s="117"/>
      <c r="G13" s="117"/>
      <c r="H13" s="339"/>
      <c r="I13" s="339"/>
      <c r="J13" s="339"/>
      <c r="K13" s="339"/>
      <c r="L13" s="339"/>
      <c r="M13" s="339"/>
      <c r="N13" s="117"/>
      <c r="O13" s="117"/>
      <c r="P13" s="117"/>
      <c r="Q13" s="117"/>
      <c r="R13" s="117"/>
      <c r="S13" s="117"/>
      <c r="T13" s="424"/>
      <c r="U13" s="117"/>
      <c r="V13" s="117"/>
      <c r="W13" s="339">
        <v>0</v>
      </c>
      <c r="X13" s="339">
        <v>2140</v>
      </c>
      <c r="Y13" s="339">
        <v>2140</v>
      </c>
      <c r="Z13" s="339">
        <v>0</v>
      </c>
      <c r="AA13" s="339">
        <v>124</v>
      </c>
      <c r="AB13" s="339">
        <v>124</v>
      </c>
      <c r="AC13" s="339"/>
      <c r="AD13" s="339"/>
      <c r="AE13" s="339"/>
      <c r="AF13" s="117"/>
      <c r="AG13" s="117"/>
      <c r="AH13" s="117"/>
      <c r="AI13" s="339"/>
      <c r="AJ13" s="339"/>
      <c r="AK13" s="339"/>
      <c r="AL13" s="117"/>
      <c r="AM13" s="117"/>
      <c r="AN13" s="117"/>
      <c r="AO13" s="330"/>
      <c r="AP13" s="426"/>
      <c r="AQ13" s="426"/>
    </row>
    <row r="14" spans="1:43" ht="19.5" customHeight="1" x14ac:dyDescent="0.2">
      <c r="A14" s="274" t="s">
        <v>378</v>
      </c>
      <c r="B14" s="415">
        <v>1249</v>
      </c>
      <c r="C14" s="415">
        <v>5928</v>
      </c>
      <c r="D14" s="415">
        <v>5928</v>
      </c>
      <c r="E14" s="117"/>
      <c r="F14" s="117"/>
      <c r="G14" s="117"/>
      <c r="H14" s="117"/>
      <c r="I14" s="117"/>
      <c r="J14" s="117"/>
      <c r="K14" s="339"/>
      <c r="L14" s="339"/>
      <c r="M14" s="339"/>
      <c r="N14" s="117"/>
      <c r="O14" s="117"/>
      <c r="P14" s="117"/>
      <c r="Q14" s="117"/>
      <c r="R14" s="117"/>
      <c r="S14" s="117"/>
      <c r="T14" s="424"/>
      <c r="U14" s="117"/>
      <c r="V14" s="117"/>
      <c r="W14" s="117"/>
      <c r="X14" s="117"/>
      <c r="Y14" s="117"/>
      <c r="Z14" s="339">
        <v>1249</v>
      </c>
      <c r="AA14" s="339">
        <v>5928</v>
      </c>
      <c r="AB14" s="339">
        <v>5928</v>
      </c>
      <c r="AC14" s="339"/>
      <c r="AD14" s="339"/>
      <c r="AE14" s="339"/>
      <c r="AF14" s="117"/>
      <c r="AG14" s="117"/>
      <c r="AH14" s="117"/>
      <c r="AI14" s="117"/>
      <c r="AJ14" s="117"/>
      <c r="AK14" s="117"/>
      <c r="AL14" s="117"/>
      <c r="AM14" s="117"/>
      <c r="AN14" s="117"/>
      <c r="AO14" s="330"/>
      <c r="AP14" s="426"/>
      <c r="AQ14" s="426"/>
    </row>
    <row r="15" spans="1:43" ht="18" customHeight="1" x14ac:dyDescent="0.2">
      <c r="A15" s="274" t="s">
        <v>430</v>
      </c>
      <c r="B15" s="415">
        <v>0</v>
      </c>
      <c r="C15" s="415">
        <v>23</v>
      </c>
      <c r="D15" s="415">
        <v>23</v>
      </c>
      <c r="E15" s="117"/>
      <c r="F15" s="117"/>
      <c r="G15" s="117"/>
      <c r="H15" s="339"/>
      <c r="I15" s="339"/>
      <c r="J15" s="339"/>
      <c r="K15" s="339"/>
      <c r="L15" s="339"/>
      <c r="M15" s="339"/>
      <c r="N15" s="339"/>
      <c r="O15" s="339"/>
      <c r="P15" s="339"/>
      <c r="Q15" s="117"/>
      <c r="R15" s="117"/>
      <c r="S15" s="117"/>
      <c r="T15" s="424"/>
      <c r="U15" s="117"/>
      <c r="V15" s="117"/>
      <c r="W15" s="117">
        <v>0</v>
      </c>
      <c r="X15" s="117">
        <v>23</v>
      </c>
      <c r="Y15" s="117">
        <v>23</v>
      </c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330"/>
      <c r="AP15" s="426"/>
      <c r="AQ15" s="426"/>
    </row>
    <row r="16" spans="1:43" x14ac:dyDescent="0.2">
      <c r="A16" s="109" t="s">
        <v>83</v>
      </c>
      <c r="B16" s="413">
        <v>150</v>
      </c>
      <c r="C16" s="413">
        <v>310</v>
      </c>
      <c r="D16" s="413">
        <v>310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422"/>
      <c r="U16" s="115"/>
      <c r="V16" s="115"/>
      <c r="W16" s="115"/>
      <c r="X16" s="115"/>
      <c r="Y16" s="115"/>
      <c r="Z16" s="330">
        <v>150</v>
      </c>
      <c r="AA16" s="330">
        <v>310</v>
      </c>
      <c r="AB16" s="330">
        <v>310</v>
      </c>
      <c r="AC16" s="330"/>
      <c r="AD16" s="330"/>
      <c r="AE16" s="330"/>
      <c r="AF16" s="115"/>
      <c r="AG16" s="115"/>
      <c r="AH16" s="115"/>
      <c r="AI16" s="115"/>
      <c r="AJ16" s="115"/>
      <c r="AK16" s="115"/>
      <c r="AL16" s="115"/>
      <c r="AM16" s="115"/>
      <c r="AN16" s="115"/>
      <c r="AO16" s="330"/>
      <c r="AP16" s="426"/>
      <c r="AQ16" s="426"/>
    </row>
    <row r="17" spans="1:43" x14ac:dyDescent="0.2">
      <c r="A17" s="275" t="s">
        <v>392</v>
      </c>
      <c r="B17" s="413"/>
      <c r="C17" s="413"/>
      <c r="D17" s="413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422"/>
      <c r="U17" s="115"/>
      <c r="V17" s="115"/>
      <c r="W17" s="330"/>
      <c r="X17" s="330"/>
      <c r="Y17" s="330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7"/>
      <c r="AN17" s="117"/>
      <c r="AO17" s="339"/>
      <c r="AP17" s="426"/>
      <c r="AQ17" s="426"/>
    </row>
    <row r="18" spans="1:43" x14ac:dyDescent="0.2">
      <c r="A18" s="109" t="s">
        <v>84</v>
      </c>
      <c r="B18" s="413">
        <v>0</v>
      </c>
      <c r="C18" s="413">
        <v>1161</v>
      </c>
      <c r="D18" s="413">
        <v>1161</v>
      </c>
      <c r="E18" s="115"/>
      <c r="F18" s="115"/>
      <c r="G18" s="115"/>
      <c r="H18" s="115"/>
      <c r="I18" s="115"/>
      <c r="J18" s="115"/>
      <c r="K18" s="330"/>
      <c r="L18" s="330"/>
      <c r="M18" s="330"/>
      <c r="N18" s="115"/>
      <c r="O18" s="115"/>
      <c r="P18" s="115"/>
      <c r="Q18" s="330"/>
      <c r="R18" s="330"/>
      <c r="S18" s="330"/>
      <c r="T18" s="422"/>
      <c r="U18" s="115"/>
      <c r="V18" s="115"/>
      <c r="W18" s="330">
        <v>0</v>
      </c>
      <c r="X18" s="330">
        <v>1161</v>
      </c>
      <c r="Y18" s="330">
        <v>1161</v>
      </c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7"/>
      <c r="AN18" s="117"/>
      <c r="AO18" s="339"/>
      <c r="AP18" s="426"/>
      <c r="AQ18" s="426"/>
    </row>
    <row r="19" spans="1:43" x14ac:dyDescent="0.2">
      <c r="A19" s="217" t="s">
        <v>140</v>
      </c>
      <c r="B19" s="416">
        <v>22332</v>
      </c>
      <c r="C19" s="416">
        <v>27797</v>
      </c>
      <c r="D19" s="416">
        <v>27797</v>
      </c>
      <c r="E19" s="336">
        <v>0</v>
      </c>
      <c r="F19" s="336">
        <v>2598</v>
      </c>
      <c r="G19" s="336">
        <v>2598</v>
      </c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41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>
        <v>22332</v>
      </c>
      <c r="AG19" s="336">
        <v>24397</v>
      </c>
      <c r="AH19" s="336">
        <v>24397</v>
      </c>
      <c r="AI19" s="336"/>
      <c r="AJ19" s="336"/>
      <c r="AK19" s="336"/>
      <c r="AL19" s="336"/>
      <c r="AM19" s="336"/>
      <c r="AN19" s="336"/>
      <c r="AO19" s="339">
        <v>0</v>
      </c>
      <c r="AP19" s="426">
        <v>802</v>
      </c>
      <c r="AQ19" s="426">
        <v>802</v>
      </c>
    </row>
    <row r="20" spans="1:43" x14ac:dyDescent="0.2">
      <c r="A20" s="132" t="s">
        <v>105</v>
      </c>
      <c r="B20" s="417"/>
      <c r="C20" s="417"/>
      <c r="D20" s="417"/>
      <c r="E20" s="337"/>
      <c r="F20" s="337"/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41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0"/>
      <c r="AP20" s="426"/>
      <c r="AQ20" s="426"/>
    </row>
    <row r="21" spans="1:43" x14ac:dyDescent="0.2">
      <c r="A21" s="132" t="s">
        <v>141</v>
      </c>
      <c r="B21" s="417"/>
      <c r="C21" s="417"/>
      <c r="D21" s="41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41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0"/>
      <c r="AP21" s="426"/>
      <c r="AQ21" s="426"/>
    </row>
    <row r="22" spans="1:43" x14ac:dyDescent="0.2">
      <c r="A22" s="254" t="s">
        <v>389</v>
      </c>
      <c r="B22" s="417"/>
      <c r="C22" s="417"/>
      <c r="D22" s="41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41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0"/>
      <c r="AP22" s="426"/>
      <c r="AQ22" s="426"/>
    </row>
    <row r="23" spans="1:43" x14ac:dyDescent="0.2">
      <c r="A23" s="254" t="s">
        <v>391</v>
      </c>
      <c r="B23" s="417"/>
      <c r="C23" s="417"/>
      <c r="D23" s="41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41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0"/>
      <c r="AP23" s="426"/>
      <c r="AQ23" s="426"/>
    </row>
    <row r="24" spans="1:43" ht="13.5" thickBot="1" x14ac:dyDescent="0.25">
      <c r="A24" s="118" t="s">
        <v>142</v>
      </c>
      <c r="B24" s="419">
        <v>18823</v>
      </c>
      <c r="C24" s="419">
        <v>19966</v>
      </c>
      <c r="D24" s="419">
        <v>19048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425">
        <v>18823</v>
      </c>
      <c r="U24" s="119">
        <v>19966</v>
      </c>
      <c r="V24" s="119">
        <v>19048</v>
      </c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340"/>
      <c r="AP24" s="338"/>
      <c r="AQ24" s="427"/>
    </row>
    <row r="25" spans="1:43" s="12" customFormat="1" ht="13.5" thickBot="1" x14ac:dyDescent="0.25">
      <c r="A25" s="112" t="s">
        <v>1</v>
      </c>
      <c r="B25" s="418">
        <f>SUM(B10:B24)</f>
        <v>65700</v>
      </c>
      <c r="C25" s="418">
        <f t="shared" ref="C25:AQ25" si="0">SUM(C10:C24)</f>
        <v>80689</v>
      </c>
      <c r="D25" s="418">
        <f t="shared" si="0"/>
        <v>79771</v>
      </c>
      <c r="E25" s="418">
        <f t="shared" si="0"/>
        <v>0</v>
      </c>
      <c r="F25" s="418">
        <f t="shared" si="0"/>
        <v>2598</v>
      </c>
      <c r="G25" s="418">
        <f t="shared" si="0"/>
        <v>2598</v>
      </c>
      <c r="H25" s="418">
        <f t="shared" si="0"/>
        <v>0</v>
      </c>
      <c r="I25" s="418">
        <f t="shared" si="0"/>
        <v>0</v>
      </c>
      <c r="J25" s="418">
        <f t="shared" si="0"/>
        <v>0</v>
      </c>
      <c r="K25" s="418">
        <f t="shared" si="0"/>
        <v>0</v>
      </c>
      <c r="L25" s="418">
        <f t="shared" si="0"/>
        <v>0</v>
      </c>
      <c r="M25" s="418">
        <f t="shared" si="0"/>
        <v>0</v>
      </c>
      <c r="N25" s="418">
        <f t="shared" si="0"/>
        <v>12496</v>
      </c>
      <c r="O25" s="418">
        <f t="shared" si="0"/>
        <v>12496</v>
      </c>
      <c r="P25" s="418">
        <f t="shared" si="0"/>
        <v>12496</v>
      </c>
      <c r="Q25" s="418">
        <f t="shared" si="0"/>
        <v>0</v>
      </c>
      <c r="R25" s="418">
        <f t="shared" si="0"/>
        <v>0</v>
      </c>
      <c r="S25" s="418">
        <f t="shared" si="0"/>
        <v>0</v>
      </c>
      <c r="T25" s="418">
        <f t="shared" si="0"/>
        <v>18823</v>
      </c>
      <c r="U25" s="418">
        <f t="shared" si="0"/>
        <v>19966</v>
      </c>
      <c r="V25" s="418">
        <f t="shared" si="0"/>
        <v>19048</v>
      </c>
      <c r="W25" s="418">
        <f t="shared" si="0"/>
        <v>0</v>
      </c>
      <c r="X25" s="418">
        <f t="shared" si="0"/>
        <v>3331</v>
      </c>
      <c r="Y25" s="418">
        <f t="shared" si="0"/>
        <v>3331</v>
      </c>
      <c r="Z25" s="418">
        <f t="shared" si="0"/>
        <v>1399</v>
      </c>
      <c r="AA25" s="418">
        <f t="shared" si="0"/>
        <v>6362</v>
      </c>
      <c r="AB25" s="418">
        <f t="shared" si="0"/>
        <v>6362</v>
      </c>
      <c r="AC25" s="418">
        <f t="shared" si="0"/>
        <v>0</v>
      </c>
      <c r="AD25" s="418">
        <f t="shared" si="0"/>
        <v>0</v>
      </c>
      <c r="AE25" s="418">
        <f t="shared" si="0"/>
        <v>0</v>
      </c>
      <c r="AF25" s="418">
        <f t="shared" si="0"/>
        <v>22332</v>
      </c>
      <c r="AG25" s="418">
        <f t="shared" si="0"/>
        <v>24397</v>
      </c>
      <c r="AH25" s="418">
        <f t="shared" si="0"/>
        <v>24397</v>
      </c>
      <c r="AI25" s="418">
        <f t="shared" si="0"/>
        <v>0</v>
      </c>
      <c r="AJ25" s="418">
        <f t="shared" si="0"/>
        <v>0</v>
      </c>
      <c r="AK25" s="418">
        <f t="shared" si="0"/>
        <v>0</v>
      </c>
      <c r="AL25" s="418">
        <f t="shared" si="0"/>
        <v>10650</v>
      </c>
      <c r="AM25" s="418">
        <f t="shared" si="0"/>
        <v>10737</v>
      </c>
      <c r="AN25" s="418">
        <f t="shared" si="0"/>
        <v>10737</v>
      </c>
      <c r="AO25" s="418">
        <f t="shared" si="0"/>
        <v>0</v>
      </c>
      <c r="AP25" s="418">
        <f t="shared" si="0"/>
        <v>802</v>
      </c>
      <c r="AQ25" s="418">
        <f t="shared" si="0"/>
        <v>802</v>
      </c>
    </row>
    <row r="26" spans="1:43" ht="1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27"/>
    </row>
    <row r="27" spans="1:43" ht="1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27"/>
    </row>
    <row r="28" spans="1:43" ht="1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27"/>
    </row>
    <row r="29" spans="1:43" ht="1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27"/>
    </row>
    <row r="30" spans="1:43" ht="1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27"/>
    </row>
  </sheetData>
  <mergeCells count="30">
    <mergeCell ref="A6:A8"/>
    <mergeCell ref="A2:AL2"/>
    <mergeCell ref="A4:AL4"/>
    <mergeCell ref="A5:AL5"/>
    <mergeCell ref="B6:D7"/>
    <mergeCell ref="E8:G8"/>
    <mergeCell ref="E7:G7"/>
    <mergeCell ref="H7:J7"/>
    <mergeCell ref="H8:J8"/>
    <mergeCell ref="K7:M7"/>
    <mergeCell ref="K8:M8"/>
    <mergeCell ref="N7:P8"/>
    <mergeCell ref="Q7:S8"/>
    <mergeCell ref="E6:S6"/>
    <mergeCell ref="T6:AQ6"/>
    <mergeCell ref="AO7:AQ7"/>
    <mergeCell ref="AO8:AQ8"/>
    <mergeCell ref="AN4:AP4"/>
    <mergeCell ref="AF7:AH7"/>
    <mergeCell ref="AF8:AH8"/>
    <mergeCell ref="AI7:AK7"/>
    <mergeCell ref="AI8:AK8"/>
    <mergeCell ref="AL7:AN7"/>
    <mergeCell ref="AL8:AN8"/>
    <mergeCell ref="T7:V8"/>
    <mergeCell ref="W7:Y7"/>
    <mergeCell ref="W8:Y8"/>
    <mergeCell ref="Z7:AB8"/>
    <mergeCell ref="AC7:AE7"/>
    <mergeCell ref="AC8:AE8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workbookViewId="0">
      <selection activeCell="H17" sqref="H17"/>
    </sheetView>
  </sheetViews>
  <sheetFormatPr defaultRowHeight="12.75" x14ac:dyDescent="0.2"/>
  <cols>
    <col min="2" max="2" width="10.28515625" customWidth="1"/>
    <col min="3" max="3" width="8.5703125" customWidth="1"/>
    <col min="4" max="4" width="9" customWidth="1"/>
    <col min="6" max="6" width="8.85546875" customWidth="1"/>
    <col min="7" max="7" width="8.28515625" customWidth="1"/>
    <col min="9" max="9" width="8.5703125" customWidth="1"/>
    <col min="10" max="10" width="9" customWidth="1"/>
    <col min="12" max="12" width="8.28515625" customWidth="1"/>
  </cols>
  <sheetData>
    <row r="1" spans="1:14" x14ac:dyDescent="0.2">
      <c r="E1" s="12" t="s">
        <v>311</v>
      </c>
      <c r="K1" s="12" t="s">
        <v>281</v>
      </c>
    </row>
    <row r="3" spans="1:14" x14ac:dyDescent="0.2">
      <c r="B3" s="12" t="s">
        <v>468</v>
      </c>
      <c r="C3" s="12"/>
      <c r="D3" s="12"/>
      <c r="E3" s="12"/>
      <c r="F3" s="12"/>
      <c r="G3" s="12"/>
      <c r="H3" s="12"/>
      <c r="I3" s="12"/>
      <c r="J3" s="12"/>
    </row>
    <row r="4" spans="1:14" x14ac:dyDescent="0.2">
      <c r="B4" s="12"/>
      <c r="C4" s="12" t="s">
        <v>291</v>
      </c>
      <c r="D4" s="12"/>
      <c r="E4" s="12"/>
      <c r="F4" s="12"/>
      <c r="G4" s="12"/>
      <c r="H4" s="12"/>
      <c r="I4" s="12"/>
      <c r="J4" s="12"/>
    </row>
    <row r="6" spans="1:14" ht="13.5" thickBot="1" x14ac:dyDescent="0.25"/>
    <row r="7" spans="1:14" ht="13.5" thickBot="1" x14ac:dyDescent="0.25">
      <c r="A7" s="236" t="s">
        <v>35</v>
      </c>
      <c r="B7" s="250"/>
      <c r="C7" s="659" t="s">
        <v>292</v>
      </c>
      <c r="D7" s="660"/>
      <c r="E7" s="666"/>
      <c r="F7" s="659" t="s">
        <v>293</v>
      </c>
      <c r="G7" s="660"/>
      <c r="H7" s="666"/>
      <c r="I7" s="659" t="s">
        <v>294</v>
      </c>
      <c r="J7" s="660"/>
      <c r="K7" s="666"/>
      <c r="L7" s="659" t="s">
        <v>8</v>
      </c>
      <c r="M7" s="666"/>
      <c r="N7" s="428"/>
    </row>
    <row r="8" spans="1:14" ht="13.5" thickBot="1" x14ac:dyDescent="0.25">
      <c r="A8" s="251"/>
      <c r="B8" s="182"/>
      <c r="C8" s="171" t="s">
        <v>329</v>
      </c>
      <c r="D8" s="171" t="s">
        <v>330</v>
      </c>
      <c r="E8" s="171" t="s">
        <v>331</v>
      </c>
      <c r="F8" s="164" t="s">
        <v>329</v>
      </c>
      <c r="G8" s="241" t="s">
        <v>330</v>
      </c>
      <c r="H8" s="242" t="s">
        <v>331</v>
      </c>
      <c r="I8" s="164" t="s">
        <v>329</v>
      </c>
      <c r="J8" s="241" t="s">
        <v>330</v>
      </c>
      <c r="K8" s="242" t="s">
        <v>331</v>
      </c>
      <c r="L8" s="171" t="s">
        <v>329</v>
      </c>
      <c r="M8" s="242" t="s">
        <v>330</v>
      </c>
      <c r="N8" s="335" t="s">
        <v>331</v>
      </c>
    </row>
    <row r="9" spans="1:14" ht="13.5" thickBot="1" x14ac:dyDescent="0.25">
      <c r="A9" s="252" t="s">
        <v>6</v>
      </c>
      <c r="B9" s="253"/>
      <c r="C9" s="560">
        <v>9443</v>
      </c>
      <c r="D9" s="560">
        <v>9513</v>
      </c>
      <c r="E9" s="561">
        <v>9513</v>
      </c>
      <c r="F9" s="560">
        <v>330</v>
      </c>
      <c r="G9" s="560">
        <v>330</v>
      </c>
      <c r="H9" s="561">
        <v>330</v>
      </c>
      <c r="I9" s="562"/>
      <c r="J9" s="562"/>
      <c r="K9" s="560"/>
      <c r="L9" s="560">
        <f>SUM(C9,F9,I9)</f>
        <v>9773</v>
      </c>
      <c r="M9" s="561">
        <f>SUM(D9,G9,J9)</f>
        <v>9843</v>
      </c>
      <c r="N9" s="536">
        <f>SUM(E9,H9,K9)</f>
        <v>9843</v>
      </c>
    </row>
    <row r="10" spans="1:14" ht="13.5" thickBot="1" x14ac:dyDescent="0.25">
      <c r="A10" s="254" t="s">
        <v>295</v>
      </c>
      <c r="B10" s="255"/>
      <c r="C10" s="413">
        <v>2095</v>
      </c>
      <c r="D10" s="413">
        <v>2120</v>
      </c>
      <c r="E10" s="495">
        <v>2120</v>
      </c>
      <c r="F10" s="413">
        <v>103</v>
      </c>
      <c r="G10" s="413">
        <v>103</v>
      </c>
      <c r="H10" s="495">
        <v>103</v>
      </c>
      <c r="I10" s="563"/>
      <c r="J10" s="563"/>
      <c r="K10" s="413"/>
      <c r="L10" s="560">
        <f t="shared" ref="L10:L12" si="0">SUM(C10,F10,I10)</f>
        <v>2198</v>
      </c>
      <c r="M10" s="561">
        <f t="shared" ref="M10:M12" si="1">SUM(D10,G10,J10)</f>
        <v>2223</v>
      </c>
      <c r="N10" s="536">
        <f t="shared" ref="N10:N12" si="2">SUM(E10,H10,K10)</f>
        <v>2223</v>
      </c>
    </row>
    <row r="11" spans="1:14" ht="13.5" thickBot="1" x14ac:dyDescent="0.25">
      <c r="A11" s="256" t="s">
        <v>9</v>
      </c>
      <c r="B11" s="257"/>
      <c r="C11" s="414">
        <v>3786</v>
      </c>
      <c r="D11" s="414">
        <v>3636</v>
      </c>
      <c r="E11" s="501">
        <v>3619</v>
      </c>
      <c r="F11" s="414">
        <v>13</v>
      </c>
      <c r="G11" s="414">
        <v>13</v>
      </c>
      <c r="H11" s="501">
        <v>13</v>
      </c>
      <c r="I11" s="564"/>
      <c r="J11" s="564"/>
      <c r="K11" s="414"/>
      <c r="L11" s="560">
        <f t="shared" si="0"/>
        <v>3799</v>
      </c>
      <c r="M11" s="561">
        <f t="shared" si="1"/>
        <v>3649</v>
      </c>
      <c r="N11" s="536">
        <f t="shared" si="2"/>
        <v>3632</v>
      </c>
    </row>
    <row r="12" spans="1:14" ht="13.5" thickBot="1" x14ac:dyDescent="0.25">
      <c r="A12" s="488" t="s">
        <v>415</v>
      </c>
      <c r="B12" s="489"/>
      <c r="C12" s="524">
        <v>0</v>
      </c>
      <c r="D12" s="524"/>
      <c r="E12" s="565"/>
      <c r="F12" s="524">
        <v>0</v>
      </c>
      <c r="G12" s="524"/>
      <c r="H12" s="565"/>
      <c r="I12" s="566"/>
      <c r="J12" s="566"/>
      <c r="K12" s="524"/>
      <c r="L12" s="560">
        <f t="shared" si="0"/>
        <v>0</v>
      </c>
      <c r="M12" s="561">
        <f t="shared" si="1"/>
        <v>0</v>
      </c>
      <c r="N12" s="536">
        <f t="shared" si="2"/>
        <v>0</v>
      </c>
    </row>
    <row r="13" spans="1:14" ht="13.5" thickBot="1" x14ac:dyDescent="0.25">
      <c r="A13" s="137" t="s">
        <v>296</v>
      </c>
      <c r="B13" s="139"/>
      <c r="C13" s="418">
        <f>SUM(C9:C12)</f>
        <v>15324</v>
      </c>
      <c r="D13" s="418">
        <f t="shared" ref="D13:N13" si="3">SUM(D9:D12)</f>
        <v>15269</v>
      </c>
      <c r="E13" s="418">
        <f t="shared" si="3"/>
        <v>15252</v>
      </c>
      <c r="F13" s="418">
        <f t="shared" si="3"/>
        <v>446</v>
      </c>
      <c r="G13" s="418">
        <f t="shared" si="3"/>
        <v>446</v>
      </c>
      <c r="H13" s="418">
        <f t="shared" si="3"/>
        <v>446</v>
      </c>
      <c r="I13" s="418">
        <f t="shared" si="3"/>
        <v>0</v>
      </c>
      <c r="J13" s="418">
        <f t="shared" si="3"/>
        <v>0</v>
      </c>
      <c r="K13" s="418">
        <f t="shared" si="3"/>
        <v>0</v>
      </c>
      <c r="L13" s="418">
        <f t="shared" si="3"/>
        <v>15770</v>
      </c>
      <c r="M13" s="418">
        <f t="shared" si="3"/>
        <v>15715</v>
      </c>
      <c r="N13" s="418">
        <f t="shared" si="3"/>
        <v>15698</v>
      </c>
    </row>
    <row r="14" spans="1:14" ht="13.5" thickBot="1" x14ac:dyDescent="0.25">
      <c r="A14" s="259"/>
      <c r="B14" s="258"/>
      <c r="C14" s="497"/>
      <c r="D14" s="497"/>
      <c r="E14" s="498"/>
      <c r="F14" s="497"/>
      <c r="G14" s="497"/>
      <c r="H14" s="498"/>
      <c r="I14" s="567"/>
      <c r="J14" s="567"/>
      <c r="K14" s="497"/>
      <c r="L14" s="497"/>
      <c r="M14" s="498"/>
      <c r="N14" s="537"/>
    </row>
    <row r="15" spans="1:14" ht="13.5" thickBot="1" x14ac:dyDescent="0.25">
      <c r="A15" s="137" t="s">
        <v>416</v>
      </c>
      <c r="B15" s="489"/>
      <c r="C15" s="418"/>
      <c r="D15" s="418"/>
      <c r="E15" s="568"/>
      <c r="F15" s="418"/>
      <c r="G15" s="418"/>
      <c r="H15" s="568"/>
      <c r="I15" s="569"/>
      <c r="J15" s="569"/>
      <c r="K15" s="418"/>
      <c r="L15" s="418"/>
      <c r="M15" s="568"/>
      <c r="N15" s="466"/>
    </row>
    <row r="16" spans="1:14" ht="13.5" thickBot="1" x14ac:dyDescent="0.25">
      <c r="A16" s="441" t="s">
        <v>297</v>
      </c>
      <c r="B16" s="260"/>
      <c r="C16" s="415"/>
      <c r="D16" s="415"/>
      <c r="E16" s="499"/>
      <c r="F16" s="415">
        <v>165</v>
      </c>
      <c r="G16" s="415">
        <v>41</v>
      </c>
      <c r="H16" s="499">
        <v>41</v>
      </c>
      <c r="I16" s="570"/>
      <c r="J16" s="570"/>
      <c r="K16" s="415"/>
      <c r="L16" s="560">
        <f t="shared" ref="L16:L18" si="4">SUM(C16,F16,I16)</f>
        <v>165</v>
      </c>
      <c r="M16" s="561">
        <f t="shared" ref="M16:M18" si="5">SUM(D16,G16,J16)</f>
        <v>41</v>
      </c>
      <c r="N16" s="536">
        <f t="shared" ref="N16:N18" si="6">SUM(E16,H16,K16)</f>
        <v>41</v>
      </c>
    </row>
    <row r="17" spans="1:14" ht="13.5" thickBot="1" x14ac:dyDescent="0.25">
      <c r="A17" s="254" t="s">
        <v>298</v>
      </c>
      <c r="B17" s="255"/>
      <c r="C17" s="413">
        <v>15324</v>
      </c>
      <c r="D17" s="413">
        <v>15393</v>
      </c>
      <c r="E17" s="495">
        <v>15393</v>
      </c>
      <c r="F17" s="413">
        <v>247</v>
      </c>
      <c r="G17" s="413">
        <v>247</v>
      </c>
      <c r="H17" s="495">
        <v>247</v>
      </c>
      <c r="I17" s="563"/>
      <c r="J17" s="563"/>
      <c r="K17" s="413"/>
      <c r="L17" s="560">
        <f t="shared" si="4"/>
        <v>15571</v>
      </c>
      <c r="M17" s="561">
        <f t="shared" si="5"/>
        <v>15640</v>
      </c>
      <c r="N17" s="536">
        <f t="shared" si="6"/>
        <v>15640</v>
      </c>
    </row>
    <row r="18" spans="1:14" ht="13.5" thickBot="1" x14ac:dyDescent="0.25">
      <c r="A18" s="256" t="s">
        <v>355</v>
      </c>
      <c r="B18" s="257"/>
      <c r="C18" s="414"/>
      <c r="D18" s="414"/>
      <c r="E18" s="501"/>
      <c r="F18" s="414">
        <v>34</v>
      </c>
      <c r="G18" s="414">
        <v>34</v>
      </c>
      <c r="H18" s="501">
        <v>34</v>
      </c>
      <c r="I18" s="564"/>
      <c r="J18" s="564"/>
      <c r="K18" s="414"/>
      <c r="L18" s="560">
        <f t="shared" si="4"/>
        <v>34</v>
      </c>
      <c r="M18" s="561">
        <f t="shared" si="5"/>
        <v>34</v>
      </c>
      <c r="N18" s="536">
        <f t="shared" si="6"/>
        <v>34</v>
      </c>
    </row>
    <row r="19" spans="1:14" ht="13.5" thickBot="1" x14ac:dyDescent="0.25">
      <c r="A19" s="137" t="s">
        <v>299</v>
      </c>
      <c r="B19" s="139"/>
      <c r="C19" s="418">
        <f>SUM(C16:C18)</f>
        <v>15324</v>
      </c>
      <c r="D19" s="418">
        <f t="shared" ref="D19:N19" si="7">SUM(D16:D18)</f>
        <v>15393</v>
      </c>
      <c r="E19" s="418">
        <f t="shared" si="7"/>
        <v>15393</v>
      </c>
      <c r="F19" s="418">
        <f t="shared" si="7"/>
        <v>446</v>
      </c>
      <c r="G19" s="418">
        <f t="shared" si="7"/>
        <v>322</v>
      </c>
      <c r="H19" s="418">
        <f t="shared" si="7"/>
        <v>322</v>
      </c>
      <c r="I19" s="418">
        <f t="shared" si="7"/>
        <v>0</v>
      </c>
      <c r="J19" s="418">
        <f t="shared" si="7"/>
        <v>0</v>
      </c>
      <c r="K19" s="418">
        <f t="shared" si="7"/>
        <v>0</v>
      </c>
      <c r="L19" s="418">
        <f t="shared" si="7"/>
        <v>15770</v>
      </c>
      <c r="M19" s="418">
        <f t="shared" si="7"/>
        <v>15715</v>
      </c>
      <c r="N19" s="418">
        <f t="shared" si="7"/>
        <v>15715</v>
      </c>
    </row>
    <row r="20" spans="1:14" x14ac:dyDescent="0.2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</row>
  </sheetData>
  <mergeCells count="4">
    <mergeCell ref="C7:E7"/>
    <mergeCell ref="F7:H7"/>
    <mergeCell ref="I7:K7"/>
    <mergeCell ref="L7:M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5"/>
  <sheetViews>
    <sheetView workbookViewId="0">
      <selection activeCell="L20" sqref="L20"/>
    </sheetView>
  </sheetViews>
  <sheetFormatPr defaultRowHeight="12.75" x14ac:dyDescent="0.2"/>
  <cols>
    <col min="4" max="4" width="6.140625" customWidth="1"/>
    <col min="5" max="5" width="8.7109375" customWidth="1"/>
    <col min="7" max="7" width="7.5703125" customWidth="1"/>
    <col min="8" max="8" width="6.5703125" customWidth="1"/>
    <col min="12" max="12" width="10.42578125" customWidth="1"/>
    <col min="14" max="14" width="9.5703125" customWidth="1"/>
  </cols>
  <sheetData>
    <row r="1" spans="1:14" x14ac:dyDescent="0.2">
      <c r="D1" s="12" t="s">
        <v>312</v>
      </c>
      <c r="L1" s="14" t="s">
        <v>300</v>
      </c>
    </row>
    <row r="3" spans="1:14" x14ac:dyDescent="0.2">
      <c r="C3" s="12" t="s">
        <v>469</v>
      </c>
      <c r="D3" s="12"/>
      <c r="E3" s="12"/>
      <c r="F3" s="12"/>
    </row>
    <row r="4" spans="1:14" x14ac:dyDescent="0.2">
      <c r="C4" s="12"/>
      <c r="D4" s="12" t="s">
        <v>301</v>
      </c>
      <c r="E4" s="12"/>
      <c r="F4" s="12"/>
    </row>
    <row r="6" spans="1:14" ht="13.5" thickBot="1" x14ac:dyDescent="0.25"/>
    <row r="7" spans="1:14" ht="13.5" thickBot="1" x14ac:dyDescent="0.25">
      <c r="A7" s="263"/>
      <c r="B7" s="77"/>
      <c r="C7" s="29"/>
      <c r="D7" s="29" t="s">
        <v>16</v>
      </c>
      <c r="E7" s="77"/>
      <c r="F7" s="77"/>
      <c r="G7" s="183"/>
      <c r="H7" s="263"/>
      <c r="I7" s="77"/>
      <c r="J7" s="77"/>
      <c r="K7" s="29" t="s">
        <v>17</v>
      </c>
      <c r="L7" s="77"/>
      <c r="M7" s="77"/>
      <c r="N7" s="183"/>
    </row>
    <row r="8" spans="1:14" ht="13.5" thickBot="1" x14ac:dyDescent="0.25">
      <c r="A8" s="263"/>
      <c r="B8" s="29" t="s">
        <v>0</v>
      </c>
      <c r="C8" s="77"/>
      <c r="D8" s="183"/>
      <c r="E8" s="171" t="s">
        <v>329</v>
      </c>
      <c r="F8" s="171" t="s">
        <v>330</v>
      </c>
      <c r="G8" s="30" t="s">
        <v>331</v>
      </c>
      <c r="H8" s="263"/>
      <c r="I8" s="29" t="s">
        <v>0</v>
      </c>
      <c r="J8" s="77"/>
      <c r="K8" s="183"/>
      <c r="L8" s="171" t="s">
        <v>329</v>
      </c>
      <c r="M8" s="171" t="s">
        <v>330</v>
      </c>
      <c r="N8" s="30" t="s">
        <v>331</v>
      </c>
    </row>
    <row r="9" spans="1:14" x14ac:dyDescent="0.2">
      <c r="A9" s="243" t="s">
        <v>70</v>
      </c>
      <c r="B9" s="244"/>
      <c r="C9" s="244"/>
      <c r="D9" s="168"/>
      <c r="E9" s="571">
        <v>165</v>
      </c>
      <c r="F9" s="172">
        <v>41</v>
      </c>
      <c r="G9" s="168">
        <v>41</v>
      </c>
      <c r="H9" s="264"/>
      <c r="I9" s="244" t="s">
        <v>6</v>
      </c>
      <c r="J9" s="167"/>
      <c r="K9" s="168"/>
      <c r="L9" s="235">
        <v>9773</v>
      </c>
      <c r="M9" s="235">
        <v>9843</v>
      </c>
      <c r="N9" s="245">
        <v>9843</v>
      </c>
    </row>
    <row r="10" spans="1:14" x14ac:dyDescent="0.2">
      <c r="A10" s="265" t="s">
        <v>302</v>
      </c>
      <c r="B10" s="266"/>
      <c r="C10" s="266"/>
      <c r="D10" s="194"/>
      <c r="E10" s="572">
        <v>15571</v>
      </c>
      <c r="F10" s="458">
        <v>15640</v>
      </c>
      <c r="G10" s="194">
        <v>15640</v>
      </c>
      <c r="H10" s="268"/>
      <c r="I10" s="267" t="s">
        <v>303</v>
      </c>
      <c r="J10" s="266"/>
      <c r="K10" s="194"/>
      <c r="L10" s="490">
        <v>2198</v>
      </c>
      <c r="M10" s="490">
        <v>2223</v>
      </c>
      <c r="N10" s="269">
        <v>2223</v>
      </c>
    </row>
    <row r="11" spans="1:14" x14ac:dyDescent="0.2">
      <c r="A11" s="25" t="s">
        <v>58</v>
      </c>
      <c r="B11" s="23"/>
      <c r="C11" s="23"/>
      <c r="D11" s="169"/>
      <c r="E11" s="273">
        <v>34</v>
      </c>
      <c r="F11" s="2">
        <v>34</v>
      </c>
      <c r="G11" s="169">
        <v>34</v>
      </c>
      <c r="H11" s="22"/>
      <c r="I11" s="26" t="s">
        <v>9</v>
      </c>
      <c r="J11" s="23"/>
      <c r="K11" s="169"/>
      <c r="L11" s="11">
        <v>3799</v>
      </c>
      <c r="M11" s="11">
        <v>3649</v>
      </c>
      <c r="N11" s="270">
        <v>3632</v>
      </c>
    </row>
    <row r="12" spans="1:14" ht="13.5" thickBot="1" x14ac:dyDescent="0.25">
      <c r="A12" s="271"/>
      <c r="B12" s="5"/>
      <c r="C12" s="5"/>
      <c r="D12" s="163"/>
      <c r="E12" s="154"/>
      <c r="F12" s="456"/>
      <c r="G12" s="163"/>
      <c r="H12" s="178"/>
      <c r="I12" s="10"/>
      <c r="J12" s="5"/>
      <c r="K12" s="163"/>
      <c r="L12" s="154"/>
      <c r="M12" s="154"/>
      <c r="N12" s="272"/>
    </row>
    <row r="13" spans="1:14" ht="13.5" thickBot="1" x14ac:dyDescent="0.25">
      <c r="A13" s="28" t="s">
        <v>304</v>
      </c>
      <c r="B13" s="29"/>
      <c r="C13" s="77"/>
      <c r="D13" s="183"/>
      <c r="E13" s="171">
        <f>SUM(E9:E12)</f>
        <v>15770</v>
      </c>
      <c r="F13" s="171">
        <f>SUM(F9:F12)</f>
        <v>15715</v>
      </c>
      <c r="G13" s="171">
        <f>SUM(G9:G12)</f>
        <v>15715</v>
      </c>
      <c r="H13" s="263"/>
      <c r="I13" s="29" t="s">
        <v>305</v>
      </c>
      <c r="J13" s="77"/>
      <c r="K13" s="183"/>
      <c r="L13" s="171">
        <f t="shared" ref="L13:N13" si="0">SUM(L9:L12)</f>
        <v>15770</v>
      </c>
      <c r="M13" s="171">
        <f t="shared" si="0"/>
        <v>15715</v>
      </c>
      <c r="N13" s="171">
        <f t="shared" si="0"/>
        <v>15698</v>
      </c>
    </row>
    <row r="14" spans="1:14" ht="13.5" thickBot="1" x14ac:dyDescent="0.25">
      <c r="A14" s="164" t="s">
        <v>416</v>
      </c>
      <c r="B14" s="165"/>
      <c r="C14" s="165"/>
      <c r="D14" s="182"/>
      <c r="E14" s="81">
        <v>0</v>
      </c>
      <c r="F14" s="457">
        <v>0</v>
      </c>
      <c r="G14" s="182">
        <v>0</v>
      </c>
      <c r="H14" s="178"/>
      <c r="I14" s="348" t="s">
        <v>415</v>
      </c>
      <c r="J14" s="5"/>
      <c r="K14" s="163"/>
      <c r="L14" s="154">
        <v>0</v>
      </c>
      <c r="M14" s="154">
        <v>0</v>
      </c>
      <c r="N14" s="272">
        <v>0</v>
      </c>
    </row>
    <row r="15" spans="1:14" ht="13.5" thickBot="1" x14ac:dyDescent="0.25">
      <c r="A15" s="164" t="s">
        <v>299</v>
      </c>
      <c r="B15" s="165"/>
      <c r="C15" s="165"/>
      <c r="D15" s="182"/>
      <c r="E15" s="81">
        <f>SUM(E13:E14)</f>
        <v>15770</v>
      </c>
      <c r="F15" s="81">
        <f t="shared" ref="F15:G15" si="1">SUM(F13:F14)</f>
        <v>15715</v>
      </c>
      <c r="G15" s="81">
        <f t="shared" si="1"/>
        <v>15715</v>
      </c>
      <c r="H15" s="263"/>
      <c r="I15" s="29" t="s">
        <v>296</v>
      </c>
      <c r="J15" s="77"/>
      <c r="K15" s="183"/>
      <c r="L15" s="81">
        <f t="shared" ref="L15:N15" si="2">SUM(L13:L14)</f>
        <v>15770</v>
      </c>
      <c r="M15" s="81">
        <f t="shared" si="2"/>
        <v>15715</v>
      </c>
      <c r="N15" s="81">
        <f t="shared" si="2"/>
        <v>15698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6"/>
  <sheetViews>
    <sheetView workbookViewId="0">
      <selection activeCell="F17" sqref="F17"/>
    </sheetView>
  </sheetViews>
  <sheetFormatPr defaultRowHeight="12.75" x14ac:dyDescent="0.2"/>
  <cols>
    <col min="6" max="6" width="9.5703125" bestFit="1" customWidth="1"/>
  </cols>
  <sheetData>
    <row r="1" spans="1:7" x14ac:dyDescent="0.2">
      <c r="C1" s="12" t="s">
        <v>313</v>
      </c>
    </row>
    <row r="3" spans="1:7" x14ac:dyDescent="0.2">
      <c r="C3" s="12" t="s">
        <v>470</v>
      </c>
    </row>
    <row r="5" spans="1:7" x14ac:dyDescent="0.2">
      <c r="G5" s="14" t="s">
        <v>36</v>
      </c>
    </row>
    <row r="7" spans="1:7" ht="13.5" thickBot="1" x14ac:dyDescent="0.25"/>
    <row r="8" spans="1:7" ht="13.5" thickBot="1" x14ac:dyDescent="0.25">
      <c r="A8" s="28" t="s">
        <v>35</v>
      </c>
      <c r="B8" s="77"/>
      <c r="C8" s="77"/>
      <c r="D8" s="77"/>
      <c r="E8" s="77"/>
      <c r="F8" s="171" t="s">
        <v>169</v>
      </c>
    </row>
    <row r="9" spans="1:7" x14ac:dyDescent="0.2">
      <c r="A9" s="247" t="s">
        <v>168</v>
      </c>
      <c r="B9" s="167"/>
      <c r="C9" s="167"/>
      <c r="D9" s="167"/>
      <c r="E9" s="167"/>
      <c r="F9" s="172">
        <v>40465</v>
      </c>
    </row>
    <row r="10" spans="1:7" x14ac:dyDescent="0.2">
      <c r="A10" s="246" t="s">
        <v>170</v>
      </c>
      <c r="B10" s="23"/>
      <c r="C10" s="23"/>
      <c r="D10" s="23"/>
      <c r="E10" s="23"/>
      <c r="F10" s="2">
        <v>15697877</v>
      </c>
    </row>
    <row r="11" spans="1:7" x14ac:dyDescent="0.2">
      <c r="A11" s="25" t="s">
        <v>171</v>
      </c>
      <c r="B11" s="23"/>
      <c r="C11" s="23"/>
      <c r="D11" s="23"/>
      <c r="E11" s="23"/>
      <c r="F11" s="11">
        <v>-15657412</v>
      </c>
    </row>
    <row r="12" spans="1:7" x14ac:dyDescent="0.2">
      <c r="A12" s="246" t="s">
        <v>172</v>
      </c>
      <c r="B12" s="23"/>
      <c r="C12" s="23"/>
      <c r="D12" s="23"/>
      <c r="E12" s="23"/>
      <c r="F12" s="2">
        <v>15673989</v>
      </c>
    </row>
    <row r="13" spans="1:7" x14ac:dyDescent="0.2">
      <c r="A13" s="25" t="s">
        <v>174</v>
      </c>
      <c r="B13" s="23"/>
      <c r="C13" s="23"/>
      <c r="D13" s="23"/>
      <c r="E13" s="23"/>
      <c r="F13" s="11">
        <v>15673989</v>
      </c>
    </row>
    <row r="14" spans="1:7" x14ac:dyDescent="0.2">
      <c r="A14" s="25" t="s">
        <v>175</v>
      </c>
      <c r="B14" s="23"/>
      <c r="C14" s="23"/>
      <c r="D14" s="23"/>
      <c r="E14" s="23"/>
      <c r="F14" s="11">
        <v>16577</v>
      </c>
    </row>
    <row r="15" spans="1:7" x14ac:dyDescent="0.2">
      <c r="A15" s="25" t="s">
        <v>176</v>
      </c>
      <c r="B15" s="23"/>
      <c r="C15" s="23"/>
      <c r="D15" s="23"/>
      <c r="E15" s="23"/>
      <c r="F15" s="11">
        <v>16577</v>
      </c>
    </row>
    <row r="16" spans="1:7" ht="13.5" thickBot="1" x14ac:dyDescent="0.25">
      <c r="A16" s="164" t="s">
        <v>367</v>
      </c>
      <c r="B16" s="165"/>
      <c r="C16" s="165"/>
      <c r="D16" s="165"/>
      <c r="E16" s="165"/>
      <c r="F16" s="81">
        <v>16577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1"/>
  <sheetViews>
    <sheetView workbookViewId="0">
      <selection activeCell="H26" sqref="H25:H26"/>
    </sheetView>
  </sheetViews>
  <sheetFormatPr defaultRowHeight="12.75" x14ac:dyDescent="0.2"/>
  <sheetData>
    <row r="1" spans="1:9" x14ac:dyDescent="0.2">
      <c r="C1" s="12" t="s">
        <v>314</v>
      </c>
    </row>
    <row r="3" spans="1:9" x14ac:dyDescent="0.2">
      <c r="C3" s="12" t="s">
        <v>471</v>
      </c>
    </row>
    <row r="5" spans="1:9" x14ac:dyDescent="0.2">
      <c r="G5" s="14" t="s">
        <v>66</v>
      </c>
    </row>
    <row r="6" spans="1:9" ht="13.5" thickBot="1" x14ac:dyDescent="0.25"/>
    <row r="7" spans="1:9" ht="13.5" thickBot="1" x14ac:dyDescent="0.25">
      <c r="A7" s="28" t="s">
        <v>35</v>
      </c>
      <c r="B7" s="77"/>
      <c r="C7" s="77"/>
      <c r="D7" s="77"/>
      <c r="E7" s="183"/>
      <c r="F7" s="29" t="s">
        <v>315</v>
      </c>
      <c r="G7" s="183"/>
      <c r="H7" s="29" t="s">
        <v>316</v>
      </c>
      <c r="I7" s="183"/>
    </row>
    <row r="8" spans="1:9" x14ac:dyDescent="0.2">
      <c r="A8" s="238" t="s">
        <v>492</v>
      </c>
      <c r="B8" s="5"/>
      <c r="C8" s="5"/>
      <c r="D8" s="5"/>
      <c r="E8" s="163"/>
      <c r="F8" s="5">
        <v>0</v>
      </c>
      <c r="G8" s="163"/>
      <c r="H8" s="5">
        <v>8</v>
      </c>
      <c r="I8" s="163"/>
    </row>
    <row r="9" spans="1:9" x14ac:dyDescent="0.2">
      <c r="A9" s="248" t="s">
        <v>189</v>
      </c>
      <c r="B9" s="266"/>
      <c r="C9" s="266"/>
      <c r="D9" s="266"/>
      <c r="E9" s="194"/>
      <c r="F9" s="266">
        <v>34</v>
      </c>
      <c r="G9" s="194"/>
      <c r="H9" s="266">
        <v>9</v>
      </c>
      <c r="I9" s="194"/>
    </row>
    <row r="10" spans="1:9" x14ac:dyDescent="0.2">
      <c r="A10" s="25" t="s">
        <v>317</v>
      </c>
      <c r="B10" s="23"/>
      <c r="C10" s="23"/>
      <c r="D10" s="23"/>
      <c r="E10" s="169"/>
      <c r="F10" s="26">
        <v>34</v>
      </c>
      <c r="G10" s="169"/>
      <c r="H10" s="26">
        <v>17</v>
      </c>
      <c r="I10" s="169"/>
    </row>
    <row r="11" spans="1:9" x14ac:dyDescent="0.2">
      <c r="A11" s="25" t="s">
        <v>318</v>
      </c>
      <c r="B11" s="23"/>
      <c r="C11" s="23"/>
      <c r="D11" s="23"/>
      <c r="E11" s="169"/>
      <c r="F11" s="26">
        <v>34</v>
      </c>
      <c r="G11" s="169"/>
      <c r="H11" s="26">
        <v>17</v>
      </c>
      <c r="I11" s="169"/>
    </row>
    <row r="12" spans="1:9" x14ac:dyDescent="0.2">
      <c r="A12" s="178"/>
      <c r="B12" s="5"/>
      <c r="C12" s="5"/>
      <c r="D12" s="5"/>
      <c r="E12" s="163"/>
      <c r="F12" s="5"/>
      <c r="G12" s="163"/>
      <c r="H12" s="5"/>
      <c r="I12" s="163"/>
    </row>
    <row r="13" spans="1:9" x14ac:dyDescent="0.2">
      <c r="A13" s="248" t="s">
        <v>198</v>
      </c>
      <c r="B13" s="266"/>
      <c r="C13" s="266"/>
      <c r="D13" s="266"/>
      <c r="E13" s="194"/>
      <c r="F13" s="266">
        <v>36</v>
      </c>
      <c r="G13" s="194"/>
      <c r="H13" s="266">
        <v>36</v>
      </c>
      <c r="I13" s="194"/>
    </row>
    <row r="14" spans="1:9" x14ac:dyDescent="0.2">
      <c r="A14" s="248" t="s">
        <v>199</v>
      </c>
      <c r="B14" s="266"/>
      <c r="C14" s="266"/>
      <c r="D14" s="266"/>
      <c r="E14" s="194"/>
      <c r="F14" s="266">
        <v>-847</v>
      </c>
      <c r="G14" s="194"/>
      <c r="H14" s="266">
        <v>-900</v>
      </c>
      <c r="I14" s="194"/>
    </row>
    <row r="15" spans="1:9" x14ac:dyDescent="0.2">
      <c r="A15" s="246" t="s">
        <v>200</v>
      </c>
      <c r="B15" s="23"/>
      <c r="C15" s="23"/>
      <c r="D15" s="23"/>
      <c r="E15" s="169"/>
      <c r="F15" s="23">
        <v>-53</v>
      </c>
      <c r="G15" s="169"/>
      <c r="H15" s="23">
        <v>-102</v>
      </c>
      <c r="I15" s="169"/>
    </row>
    <row r="16" spans="1:9" x14ac:dyDescent="0.2">
      <c r="A16" s="25" t="s">
        <v>201</v>
      </c>
      <c r="B16" s="23"/>
      <c r="C16" s="23"/>
      <c r="D16" s="23"/>
      <c r="E16" s="169"/>
      <c r="F16" s="26">
        <v>-864</v>
      </c>
      <c r="G16" s="169"/>
      <c r="H16" s="26">
        <v>-966</v>
      </c>
      <c r="I16" s="169"/>
    </row>
    <row r="17" spans="1:9" x14ac:dyDescent="0.2">
      <c r="A17" s="246" t="s">
        <v>493</v>
      </c>
      <c r="B17" s="23"/>
      <c r="C17" s="23"/>
      <c r="D17" s="23"/>
      <c r="E17" s="169"/>
      <c r="F17" s="317">
        <v>0</v>
      </c>
      <c r="G17" s="169"/>
      <c r="H17" s="317">
        <v>3</v>
      </c>
      <c r="I17" s="169"/>
    </row>
    <row r="18" spans="1:9" x14ac:dyDescent="0.2">
      <c r="A18" s="25" t="s">
        <v>494</v>
      </c>
      <c r="B18" s="23"/>
      <c r="C18" s="23"/>
      <c r="D18" s="23"/>
      <c r="E18" s="169"/>
      <c r="F18" s="26">
        <v>0</v>
      </c>
      <c r="G18" s="169"/>
      <c r="H18" s="26">
        <v>3</v>
      </c>
      <c r="I18" s="169"/>
    </row>
    <row r="19" spans="1:9" x14ac:dyDescent="0.2">
      <c r="A19" s="246" t="s">
        <v>211</v>
      </c>
      <c r="B19" s="23"/>
      <c r="C19" s="23"/>
      <c r="D19" s="23"/>
      <c r="E19" s="169"/>
      <c r="F19" s="23">
        <v>898</v>
      </c>
      <c r="G19" s="169"/>
      <c r="H19" s="23">
        <v>980</v>
      </c>
      <c r="I19" s="169"/>
    </row>
    <row r="20" spans="1:9" x14ac:dyDescent="0.2">
      <c r="A20" s="25" t="s">
        <v>212</v>
      </c>
      <c r="B20" s="23"/>
      <c r="C20" s="23"/>
      <c r="D20" s="23"/>
      <c r="E20" s="169"/>
      <c r="F20" s="26">
        <v>898</v>
      </c>
      <c r="G20" s="169"/>
      <c r="H20" s="26">
        <v>980</v>
      </c>
      <c r="I20" s="169"/>
    </row>
    <row r="21" spans="1:9" ht="13.5" thickBot="1" x14ac:dyDescent="0.25">
      <c r="A21" s="164" t="s">
        <v>213</v>
      </c>
      <c r="B21" s="165"/>
      <c r="C21" s="165"/>
      <c r="D21" s="165"/>
      <c r="E21" s="182"/>
      <c r="F21" s="241">
        <v>34</v>
      </c>
      <c r="G21" s="182"/>
      <c r="H21" s="241">
        <v>17</v>
      </c>
      <c r="I21" s="18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8"/>
  <sheetViews>
    <sheetView workbookViewId="0">
      <selection activeCell="G29" sqref="G29"/>
    </sheetView>
  </sheetViews>
  <sheetFormatPr defaultRowHeight="12.75" x14ac:dyDescent="0.2"/>
  <cols>
    <col min="7" max="7" width="12.7109375" customWidth="1"/>
  </cols>
  <sheetData>
    <row r="1" spans="1:8" x14ac:dyDescent="0.2">
      <c r="C1" s="12" t="s">
        <v>319</v>
      </c>
    </row>
    <row r="3" spans="1:8" x14ac:dyDescent="0.2">
      <c r="C3" s="12" t="s">
        <v>472</v>
      </c>
    </row>
    <row r="5" spans="1:8" x14ac:dyDescent="0.2">
      <c r="H5" s="14" t="s">
        <v>36</v>
      </c>
    </row>
    <row r="7" spans="1:8" ht="13.5" thickBot="1" x14ac:dyDescent="0.25"/>
    <row r="8" spans="1:8" ht="13.5" thickBot="1" x14ac:dyDescent="0.25">
      <c r="A8" s="28" t="s">
        <v>35</v>
      </c>
      <c r="B8" s="77"/>
      <c r="C8" s="77"/>
      <c r="D8" s="77"/>
      <c r="E8" s="77"/>
      <c r="F8" s="77"/>
      <c r="G8" s="171" t="s">
        <v>169</v>
      </c>
    </row>
    <row r="9" spans="1:8" x14ac:dyDescent="0.2">
      <c r="A9" s="247" t="s">
        <v>320</v>
      </c>
      <c r="B9" s="167"/>
      <c r="C9" s="167"/>
      <c r="D9" s="167"/>
      <c r="E9" s="167"/>
      <c r="F9" s="167"/>
      <c r="G9" s="172">
        <v>40465</v>
      </c>
    </row>
    <row r="10" spans="1:8" x14ac:dyDescent="0.2">
      <c r="A10" s="25" t="s">
        <v>217</v>
      </c>
      <c r="B10" s="23"/>
      <c r="C10" s="23"/>
      <c r="D10" s="23"/>
      <c r="E10" s="23"/>
      <c r="F10" s="23"/>
      <c r="G10" s="11">
        <v>40465</v>
      </c>
    </row>
    <row r="11" spans="1:8" x14ac:dyDescent="0.2">
      <c r="A11" s="246" t="s">
        <v>321</v>
      </c>
      <c r="B11" s="23"/>
      <c r="C11" s="23"/>
      <c r="D11" s="23"/>
      <c r="E11" s="23"/>
      <c r="F11" s="23"/>
      <c r="G11" s="2">
        <v>15639762</v>
      </c>
    </row>
    <row r="12" spans="1:8" x14ac:dyDescent="0.2">
      <c r="A12" s="246" t="s">
        <v>417</v>
      </c>
      <c r="B12" s="23"/>
      <c r="C12" s="23"/>
      <c r="D12" s="23"/>
      <c r="E12" s="23"/>
      <c r="F12" s="23"/>
      <c r="G12" s="2">
        <v>0</v>
      </c>
    </row>
    <row r="13" spans="1:8" x14ac:dyDescent="0.2">
      <c r="A13" s="25" t="s">
        <v>322</v>
      </c>
      <c r="B13" s="23"/>
      <c r="C13" s="23"/>
      <c r="D13" s="23"/>
      <c r="E13" s="23"/>
      <c r="F13" s="23"/>
      <c r="G13" s="11">
        <v>15639762</v>
      </c>
    </row>
    <row r="14" spans="1:8" x14ac:dyDescent="0.2">
      <c r="A14" s="246" t="s">
        <v>218</v>
      </c>
      <c r="B14" s="23"/>
      <c r="C14" s="23"/>
      <c r="D14" s="23"/>
      <c r="E14" s="23"/>
      <c r="F14" s="23"/>
      <c r="G14" s="2">
        <v>22100</v>
      </c>
    </row>
    <row r="15" spans="1:8" x14ac:dyDescent="0.2">
      <c r="A15" s="246" t="s">
        <v>219</v>
      </c>
      <c r="B15" s="23"/>
      <c r="C15" s="23"/>
      <c r="D15" s="23"/>
      <c r="E15" s="23"/>
      <c r="F15" s="23"/>
      <c r="G15" s="273">
        <v>2854467</v>
      </c>
    </row>
    <row r="16" spans="1:8" x14ac:dyDescent="0.2">
      <c r="A16" s="25" t="s">
        <v>220</v>
      </c>
      <c r="B16" s="23"/>
      <c r="C16" s="23"/>
      <c r="D16" s="23"/>
      <c r="E16" s="23"/>
      <c r="F16" s="23"/>
      <c r="G16" s="11">
        <v>2876567</v>
      </c>
    </row>
    <row r="17" spans="1:7" x14ac:dyDescent="0.2">
      <c r="A17" s="246" t="s">
        <v>221</v>
      </c>
      <c r="B17" s="23"/>
      <c r="C17" s="23"/>
      <c r="D17" s="23"/>
      <c r="E17" s="23"/>
      <c r="F17" s="23"/>
      <c r="G17" s="273">
        <v>9312717</v>
      </c>
    </row>
    <row r="18" spans="1:7" x14ac:dyDescent="0.2">
      <c r="A18" s="246" t="s">
        <v>222</v>
      </c>
      <c r="B18" s="23"/>
      <c r="C18" s="23"/>
      <c r="D18" s="23"/>
      <c r="E18" s="23"/>
      <c r="F18" s="23"/>
      <c r="G18" s="273">
        <v>624772</v>
      </c>
    </row>
    <row r="19" spans="1:7" x14ac:dyDescent="0.2">
      <c r="A19" s="246" t="s">
        <v>223</v>
      </c>
      <c r="B19" s="23"/>
      <c r="C19" s="23"/>
      <c r="D19" s="23"/>
      <c r="E19" s="23"/>
      <c r="F19" s="23"/>
      <c r="G19" s="273">
        <v>2208160</v>
      </c>
    </row>
    <row r="20" spans="1:7" x14ac:dyDescent="0.2">
      <c r="A20" s="25" t="s">
        <v>224</v>
      </c>
      <c r="B20" s="23"/>
      <c r="C20" s="23"/>
      <c r="D20" s="23"/>
      <c r="E20" s="23"/>
      <c r="F20" s="23"/>
      <c r="G20" s="11">
        <v>12145649</v>
      </c>
    </row>
    <row r="21" spans="1:7" x14ac:dyDescent="0.2">
      <c r="A21" s="25" t="s">
        <v>225</v>
      </c>
      <c r="B21" s="23"/>
      <c r="C21" s="23"/>
      <c r="D21" s="23"/>
      <c r="E21" s="23"/>
      <c r="F21" s="23"/>
      <c r="G21" s="11">
        <v>759518</v>
      </c>
    </row>
    <row r="22" spans="1:7" x14ac:dyDescent="0.2">
      <c r="A22" s="25" t="s">
        <v>226</v>
      </c>
      <c r="B22" s="23"/>
      <c r="C22" s="23"/>
      <c r="D22" s="23"/>
      <c r="E22" s="23"/>
      <c r="F22" s="23"/>
      <c r="G22" s="11">
        <v>-101507</v>
      </c>
    </row>
    <row r="23" spans="1:7" x14ac:dyDescent="0.2">
      <c r="A23" s="246" t="s">
        <v>418</v>
      </c>
      <c r="B23" s="23"/>
      <c r="C23" s="23"/>
      <c r="D23" s="23"/>
      <c r="E23" s="23"/>
      <c r="F23" s="23"/>
      <c r="G23" s="273">
        <v>0</v>
      </c>
    </row>
    <row r="24" spans="1:7" x14ac:dyDescent="0.2">
      <c r="A24" s="25" t="s">
        <v>412</v>
      </c>
      <c r="B24" s="23"/>
      <c r="C24" s="23"/>
      <c r="D24" s="23"/>
      <c r="E24" s="23"/>
      <c r="F24" s="23"/>
      <c r="G24" s="11">
        <v>0</v>
      </c>
    </row>
    <row r="25" spans="1:7" x14ac:dyDescent="0.2">
      <c r="A25" s="246" t="s">
        <v>413</v>
      </c>
      <c r="B25" s="23"/>
      <c r="C25" s="23"/>
      <c r="D25" s="23"/>
      <c r="E25" s="23"/>
      <c r="F25" s="23"/>
      <c r="G25" s="273">
        <v>0</v>
      </c>
    </row>
    <row r="26" spans="1:7" x14ac:dyDescent="0.2">
      <c r="A26" s="25" t="s">
        <v>373</v>
      </c>
      <c r="B26" s="23"/>
      <c r="C26" s="23"/>
      <c r="D26" s="23"/>
      <c r="E26" s="23"/>
      <c r="F26" s="23"/>
      <c r="G26" s="11">
        <v>0</v>
      </c>
    </row>
    <row r="27" spans="1:7" x14ac:dyDescent="0.2">
      <c r="A27" s="25" t="s">
        <v>374</v>
      </c>
      <c r="B27" s="23"/>
      <c r="C27" s="23"/>
      <c r="D27" s="23"/>
      <c r="E27" s="23"/>
      <c r="F27" s="23"/>
      <c r="G27" s="11">
        <v>0</v>
      </c>
    </row>
    <row r="28" spans="1:7" ht="13.5" thickBot="1" x14ac:dyDescent="0.25">
      <c r="A28" s="164" t="s">
        <v>200</v>
      </c>
      <c r="B28" s="165"/>
      <c r="C28" s="165"/>
      <c r="D28" s="165"/>
      <c r="E28" s="165"/>
      <c r="F28" s="165"/>
      <c r="G28" s="81">
        <v>-101507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31"/>
  <sheetViews>
    <sheetView topLeftCell="A7" workbookViewId="0">
      <selection activeCell="J14" sqref="J14"/>
    </sheetView>
  </sheetViews>
  <sheetFormatPr defaultRowHeight="12.75" x14ac:dyDescent="0.2"/>
  <cols>
    <col min="4" max="4" width="12.85546875" customWidth="1"/>
  </cols>
  <sheetData>
    <row r="1" spans="1:9" x14ac:dyDescent="0.2">
      <c r="A1" s="288"/>
      <c r="B1" s="288"/>
      <c r="C1" s="288"/>
      <c r="D1" s="288"/>
      <c r="E1" s="288"/>
      <c r="F1" s="288"/>
      <c r="G1" s="288"/>
      <c r="H1" s="288"/>
      <c r="I1" s="288"/>
    </row>
    <row r="2" spans="1:9" x14ac:dyDescent="0.2">
      <c r="A2" s="288"/>
      <c r="B2" s="288"/>
      <c r="C2" s="309" t="s">
        <v>334</v>
      </c>
      <c r="D2" s="288"/>
      <c r="E2" s="288"/>
      <c r="F2" s="288"/>
      <c r="G2" s="288"/>
      <c r="H2" s="288"/>
      <c r="I2" s="288"/>
    </row>
    <row r="3" spans="1:9" x14ac:dyDescent="0.2">
      <c r="A3" s="288"/>
      <c r="B3" s="288"/>
      <c r="C3" s="288"/>
      <c r="D3" s="288"/>
      <c r="E3" s="288"/>
      <c r="F3" s="288"/>
      <c r="G3" s="288"/>
      <c r="H3" s="288"/>
      <c r="I3" s="288"/>
    </row>
    <row r="4" spans="1:9" x14ac:dyDescent="0.2">
      <c r="A4" s="288"/>
      <c r="B4" s="288"/>
      <c r="C4" s="288"/>
      <c r="D4" s="288"/>
      <c r="E4" s="288"/>
      <c r="F4" s="288"/>
      <c r="G4" s="288"/>
      <c r="H4" s="288"/>
      <c r="I4" s="288"/>
    </row>
    <row r="5" spans="1:9" x14ac:dyDescent="0.2">
      <c r="A5" s="288"/>
      <c r="B5" s="309" t="s">
        <v>473</v>
      </c>
      <c r="C5" s="288"/>
      <c r="D5" s="288"/>
      <c r="E5" s="288"/>
      <c r="F5" s="288"/>
      <c r="G5" s="288"/>
      <c r="H5" s="288"/>
      <c r="I5" s="288"/>
    </row>
    <row r="6" spans="1:9" x14ac:dyDescent="0.2">
      <c r="A6" s="288"/>
      <c r="B6" s="288"/>
      <c r="C6" s="288"/>
      <c r="D6" s="288"/>
      <c r="E6" s="288"/>
      <c r="F6" s="288"/>
      <c r="G6" s="288"/>
      <c r="H6" s="288"/>
      <c r="I6" s="288"/>
    </row>
    <row r="7" spans="1:9" x14ac:dyDescent="0.2">
      <c r="A7" s="725"/>
      <c r="B7" s="725"/>
      <c r="C7" s="725"/>
      <c r="D7" s="725"/>
      <c r="E7" s="725"/>
      <c r="F7" s="725"/>
      <c r="G7" s="725"/>
      <c r="H7" s="725"/>
      <c r="I7" s="725"/>
    </row>
    <row r="8" spans="1:9" x14ac:dyDescent="0.2">
      <c r="A8" s="289"/>
      <c r="B8" s="289"/>
      <c r="C8" s="289"/>
      <c r="D8" s="289"/>
      <c r="E8" s="289"/>
      <c r="F8" s="289"/>
      <c r="G8" s="289"/>
      <c r="H8" s="289"/>
      <c r="I8" s="289"/>
    </row>
    <row r="9" spans="1:9" x14ac:dyDescent="0.2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3.5" thickBot="1" x14ac:dyDescent="0.25">
      <c r="A10" s="288"/>
      <c r="B10" s="288"/>
      <c r="C10" s="288"/>
      <c r="D10" s="288"/>
      <c r="E10" s="288"/>
      <c r="F10" s="288"/>
      <c r="G10" s="288" t="s">
        <v>229</v>
      </c>
      <c r="H10" s="288"/>
      <c r="I10" s="288"/>
    </row>
    <row r="11" spans="1:9" ht="13.5" thickBot="1" x14ac:dyDescent="0.25">
      <c r="A11" s="726" t="s">
        <v>0</v>
      </c>
      <c r="B11" s="727"/>
      <c r="C11" s="727"/>
      <c r="D11" s="727"/>
      <c r="E11" s="290" t="s">
        <v>329</v>
      </c>
      <c r="F11" s="290" t="s">
        <v>330</v>
      </c>
      <c r="G11" s="291" t="s">
        <v>331</v>
      </c>
      <c r="H11" s="292"/>
      <c r="I11" s="293"/>
    </row>
    <row r="12" spans="1:9" x14ac:dyDescent="0.2">
      <c r="A12" s="728" t="s">
        <v>332</v>
      </c>
      <c r="B12" s="729"/>
      <c r="C12" s="729"/>
      <c r="D12" s="729"/>
      <c r="E12" s="294">
        <v>10227</v>
      </c>
      <c r="F12" s="294">
        <v>12392</v>
      </c>
      <c r="G12" s="294">
        <v>4910</v>
      </c>
      <c r="H12" s="295"/>
      <c r="I12" s="296"/>
    </row>
    <row r="13" spans="1:9" x14ac:dyDescent="0.2">
      <c r="A13" s="730" t="s">
        <v>495</v>
      </c>
      <c r="B13" s="731"/>
      <c r="C13" s="731"/>
      <c r="D13" s="731"/>
      <c r="E13" s="297"/>
      <c r="F13" s="297"/>
      <c r="G13" s="297"/>
      <c r="H13" s="298"/>
      <c r="I13" s="296"/>
    </row>
    <row r="14" spans="1:9" x14ac:dyDescent="0.2">
      <c r="A14" s="299" t="s">
        <v>496</v>
      </c>
      <c r="B14" s="300"/>
      <c r="C14" s="300"/>
      <c r="D14" s="300"/>
      <c r="E14" s="297"/>
      <c r="F14" s="297"/>
      <c r="G14" s="297"/>
      <c r="H14" s="298"/>
      <c r="I14" s="296"/>
    </row>
    <row r="15" spans="1:9" x14ac:dyDescent="0.2">
      <c r="A15" s="299"/>
      <c r="B15" s="300"/>
      <c r="C15" s="300"/>
      <c r="D15" s="300"/>
      <c r="E15" s="297"/>
      <c r="F15" s="297"/>
      <c r="G15" s="297"/>
      <c r="H15" s="298"/>
      <c r="I15" s="296"/>
    </row>
    <row r="16" spans="1:9" x14ac:dyDescent="0.2">
      <c r="A16" s="299"/>
      <c r="B16" s="300"/>
      <c r="C16" s="300"/>
      <c r="D16" s="300"/>
      <c r="E16" s="297"/>
      <c r="F16" s="297"/>
      <c r="G16" s="297"/>
      <c r="H16" s="298"/>
      <c r="I16" s="296"/>
    </row>
    <row r="17" spans="1:9" x14ac:dyDescent="0.2">
      <c r="A17" s="732"/>
      <c r="B17" s="733"/>
      <c r="C17" s="733"/>
      <c r="D17" s="734"/>
      <c r="E17" s="297"/>
      <c r="F17" s="297"/>
      <c r="G17" s="297"/>
      <c r="H17" s="298"/>
      <c r="I17" s="296"/>
    </row>
    <row r="18" spans="1:9" x14ac:dyDescent="0.2">
      <c r="A18" s="722" t="s">
        <v>333</v>
      </c>
      <c r="B18" s="723"/>
      <c r="C18" s="723"/>
      <c r="D18" s="724"/>
      <c r="E18" s="301">
        <v>2269</v>
      </c>
      <c r="F18" s="301">
        <v>3380</v>
      </c>
      <c r="G18" s="301">
        <v>3380</v>
      </c>
      <c r="H18" s="298"/>
      <c r="I18" s="296"/>
    </row>
    <row r="19" spans="1:9" x14ac:dyDescent="0.2">
      <c r="A19" s="730" t="s">
        <v>419</v>
      </c>
      <c r="B19" s="731"/>
      <c r="C19" s="731"/>
      <c r="D19" s="731"/>
      <c r="E19" s="302"/>
      <c r="F19" s="302"/>
      <c r="G19" s="302"/>
      <c r="H19" s="303"/>
      <c r="I19" s="304"/>
    </row>
    <row r="20" spans="1:9" x14ac:dyDescent="0.2">
      <c r="A20" s="732" t="s">
        <v>497</v>
      </c>
      <c r="B20" s="733"/>
      <c r="C20" s="733"/>
      <c r="D20" s="733"/>
      <c r="E20" s="297"/>
      <c r="F20" s="297"/>
      <c r="G20" s="297"/>
      <c r="H20" s="298"/>
      <c r="I20" s="296"/>
    </row>
    <row r="21" spans="1:9" x14ac:dyDescent="0.2">
      <c r="A21" s="730"/>
      <c r="B21" s="731"/>
      <c r="C21" s="731"/>
      <c r="D21" s="731"/>
      <c r="E21" s="297"/>
      <c r="F21" s="297"/>
      <c r="G21" s="297"/>
      <c r="H21" s="298"/>
      <c r="I21" s="296"/>
    </row>
    <row r="22" spans="1:9" x14ac:dyDescent="0.2">
      <c r="A22" s="730"/>
      <c r="B22" s="731"/>
      <c r="C22" s="731"/>
      <c r="D22" s="731"/>
      <c r="E22" s="297"/>
      <c r="F22" s="297"/>
      <c r="G22" s="297"/>
      <c r="H22" s="298"/>
      <c r="I22" s="296"/>
    </row>
    <row r="23" spans="1:9" x14ac:dyDescent="0.2">
      <c r="A23" s="305"/>
      <c r="B23" s="300"/>
      <c r="C23" s="300"/>
      <c r="D23" s="300"/>
      <c r="E23" s="297"/>
      <c r="F23" s="297"/>
      <c r="G23" s="297"/>
      <c r="H23" s="298"/>
      <c r="I23" s="296"/>
    </row>
    <row r="24" spans="1:9" x14ac:dyDescent="0.2">
      <c r="A24" s="305"/>
      <c r="B24" s="306"/>
      <c r="C24" s="306"/>
      <c r="D24" s="306"/>
      <c r="E24" s="302"/>
      <c r="F24" s="302"/>
      <c r="G24" s="302"/>
      <c r="H24" s="298"/>
      <c r="I24" s="296"/>
    </row>
    <row r="25" spans="1:9" x14ac:dyDescent="0.2">
      <c r="A25" s="730"/>
      <c r="B25" s="731"/>
      <c r="C25" s="731"/>
      <c r="D25" s="731"/>
      <c r="E25" s="297"/>
      <c r="F25" s="297"/>
      <c r="G25" s="297"/>
      <c r="H25" s="298"/>
      <c r="I25" s="296"/>
    </row>
    <row r="26" spans="1:9" x14ac:dyDescent="0.2">
      <c r="A26" s="735"/>
      <c r="B26" s="736"/>
      <c r="C26" s="736"/>
      <c r="D26" s="736"/>
      <c r="E26" s="297"/>
      <c r="F26" s="297"/>
      <c r="G26" s="297"/>
      <c r="H26" s="298"/>
      <c r="I26" s="296"/>
    </row>
    <row r="27" spans="1:9" x14ac:dyDescent="0.2">
      <c r="A27" s="722"/>
      <c r="B27" s="723"/>
      <c r="C27" s="723"/>
      <c r="D27" s="723"/>
      <c r="E27" s="301"/>
      <c r="F27" s="301"/>
      <c r="G27" s="301"/>
      <c r="H27" s="303"/>
      <c r="I27" s="304"/>
    </row>
    <row r="28" spans="1:9" x14ac:dyDescent="0.2">
      <c r="A28" s="735"/>
      <c r="B28" s="736"/>
      <c r="C28" s="736"/>
      <c r="D28" s="736"/>
      <c r="E28" s="297"/>
      <c r="F28" s="297"/>
      <c r="G28" s="297"/>
      <c r="H28" s="298"/>
      <c r="I28" s="296"/>
    </row>
    <row r="29" spans="1:9" ht="13.5" thickBot="1" x14ac:dyDescent="0.25">
      <c r="A29" s="737" t="s">
        <v>8</v>
      </c>
      <c r="B29" s="738"/>
      <c r="C29" s="738"/>
      <c r="D29" s="738"/>
      <c r="E29" s="307">
        <f>SUM(E12,E18)</f>
        <v>12496</v>
      </c>
      <c r="F29" s="307">
        <f>SUM(F12,F18)</f>
        <v>15772</v>
      </c>
      <c r="G29" s="307">
        <f>SUM(G12,G18)</f>
        <v>8290</v>
      </c>
      <c r="H29" s="308"/>
      <c r="I29" s="304"/>
    </row>
    <row r="30" spans="1:9" x14ac:dyDescent="0.2">
      <c r="A30" s="296"/>
      <c r="B30" s="296"/>
      <c r="C30" s="296"/>
      <c r="D30" s="296"/>
      <c r="E30" s="296"/>
      <c r="F30" s="296"/>
      <c r="G30" s="296"/>
      <c r="H30" s="296"/>
      <c r="I30" s="296"/>
    </row>
    <row r="31" spans="1:9" x14ac:dyDescent="0.2">
      <c r="A31" s="296"/>
      <c r="B31" s="296"/>
      <c r="C31" s="296"/>
      <c r="D31" s="296"/>
      <c r="E31" s="296"/>
      <c r="F31" s="296"/>
      <c r="G31" s="296"/>
      <c r="H31" s="296"/>
      <c r="I31" s="296"/>
    </row>
  </sheetData>
  <mergeCells count="15">
    <mergeCell ref="A27:D27"/>
    <mergeCell ref="A28:D28"/>
    <mergeCell ref="A29:D29"/>
    <mergeCell ref="A19:D19"/>
    <mergeCell ref="A20:D20"/>
    <mergeCell ref="A21:D21"/>
    <mergeCell ref="A22:D22"/>
    <mergeCell ref="A25:D25"/>
    <mergeCell ref="A26:D26"/>
    <mergeCell ref="A18:D18"/>
    <mergeCell ref="A7:I7"/>
    <mergeCell ref="A11:D11"/>
    <mergeCell ref="A12:D12"/>
    <mergeCell ref="A13:D13"/>
    <mergeCell ref="A17:D17"/>
  </mergeCells>
  <phoneticPr fontId="0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8"/>
  <sheetViews>
    <sheetView topLeftCell="B1" zoomScaleNormal="100" zoomScaleSheetLayoutView="100" workbookViewId="0">
      <selection activeCell="G11" sqref="G11"/>
    </sheetView>
  </sheetViews>
  <sheetFormatPr defaultRowHeight="12.75" x14ac:dyDescent="0.2"/>
  <cols>
    <col min="1" max="1" width="11.5703125" hidden="1" customWidth="1"/>
    <col min="2" max="2" width="82.42578125" customWidth="1"/>
    <col min="3" max="3" width="8.140625" customWidth="1"/>
    <col min="4" max="4" width="10" bestFit="1" customWidth="1"/>
  </cols>
  <sheetData>
    <row r="2" spans="1:5" ht="15.75" x14ac:dyDescent="0.25">
      <c r="B2" s="595" t="s">
        <v>5</v>
      </c>
      <c r="C2" s="595"/>
    </row>
    <row r="3" spans="1:5" x14ac:dyDescent="0.2">
      <c r="B3" s="9"/>
      <c r="C3" s="9"/>
    </row>
    <row r="4" spans="1:5" ht="15.75" x14ac:dyDescent="0.25">
      <c r="A4" s="596" t="s">
        <v>435</v>
      </c>
      <c r="B4" s="596"/>
      <c r="C4" s="596"/>
    </row>
    <row r="5" spans="1:5" ht="15" x14ac:dyDescent="0.2">
      <c r="A5" s="43"/>
      <c r="B5" s="43"/>
      <c r="C5" s="43"/>
      <c r="D5" s="43"/>
    </row>
    <row r="6" spans="1:5" ht="15.75" x14ac:dyDescent="0.25">
      <c r="A6" s="59" t="s">
        <v>34</v>
      </c>
      <c r="B6" s="59"/>
      <c r="C6" s="59"/>
      <c r="D6" s="59"/>
      <c r="E6" s="4"/>
    </row>
    <row r="7" spans="1:5" ht="15" x14ac:dyDescent="0.2">
      <c r="A7" s="43"/>
      <c r="B7" s="43"/>
      <c r="C7" s="43"/>
      <c r="D7" s="43"/>
    </row>
    <row r="8" spans="1:5" ht="15.75" thickBot="1" x14ac:dyDescent="0.25">
      <c r="A8" s="43"/>
      <c r="B8" s="43"/>
      <c r="C8" s="43"/>
      <c r="D8" s="43"/>
    </row>
    <row r="9" spans="1:5" ht="16.5" thickBot="1" x14ac:dyDescent="0.3">
      <c r="A9" s="82"/>
      <c r="B9" s="83" t="s">
        <v>35</v>
      </c>
      <c r="C9" s="646" t="s">
        <v>66</v>
      </c>
      <c r="D9" s="647"/>
      <c r="E9" s="648"/>
    </row>
    <row r="10" spans="1:5" ht="17.25" thickTop="1" thickBot="1" x14ac:dyDescent="0.3">
      <c r="A10" s="84"/>
      <c r="B10" s="60" t="s">
        <v>85</v>
      </c>
      <c r="C10" s="120" t="s">
        <v>329</v>
      </c>
      <c r="D10" s="35" t="s">
        <v>330</v>
      </c>
      <c r="E10" s="35" t="s">
        <v>331</v>
      </c>
    </row>
    <row r="11" spans="1:5" ht="15.75" thickTop="1" x14ac:dyDescent="0.2">
      <c r="A11" s="85"/>
      <c r="B11" s="61"/>
      <c r="C11" s="86"/>
      <c r="D11" s="491"/>
      <c r="E11" s="492"/>
    </row>
    <row r="12" spans="1:5" ht="15.75" x14ac:dyDescent="0.25">
      <c r="A12" s="87"/>
      <c r="B12" s="63" t="s">
        <v>59</v>
      </c>
      <c r="C12" s="88"/>
      <c r="D12" s="493"/>
      <c r="E12" s="453"/>
    </row>
    <row r="13" spans="1:5" ht="15" x14ac:dyDescent="0.2">
      <c r="A13" s="87"/>
      <c r="B13" s="121" t="s">
        <v>143</v>
      </c>
      <c r="C13" s="494">
        <v>3339</v>
      </c>
      <c r="D13" s="413">
        <v>3358</v>
      </c>
      <c r="E13" s="495">
        <v>3358</v>
      </c>
    </row>
    <row r="14" spans="1:5" ht="15" x14ac:dyDescent="0.2">
      <c r="A14" s="87"/>
      <c r="B14" s="121" t="s">
        <v>144</v>
      </c>
      <c r="C14" s="494">
        <v>13787</v>
      </c>
      <c r="D14" s="413">
        <v>14926</v>
      </c>
      <c r="E14" s="495">
        <v>14926</v>
      </c>
    </row>
    <row r="15" spans="1:5" ht="15" x14ac:dyDescent="0.2">
      <c r="A15" s="90"/>
      <c r="B15" s="121" t="s">
        <v>145</v>
      </c>
      <c r="C15" s="494">
        <v>4006</v>
      </c>
      <c r="D15" s="413">
        <v>4605</v>
      </c>
      <c r="E15" s="495">
        <v>4605</v>
      </c>
    </row>
    <row r="16" spans="1:5" ht="15" x14ac:dyDescent="0.2">
      <c r="A16" s="87"/>
      <c r="B16" s="121" t="s">
        <v>146</v>
      </c>
      <c r="C16" s="494">
        <v>1200</v>
      </c>
      <c r="D16" s="413">
        <v>1200</v>
      </c>
      <c r="E16" s="495">
        <v>1200</v>
      </c>
    </row>
    <row r="17" spans="1:5" ht="15" hidden="1" x14ac:dyDescent="0.2">
      <c r="A17" s="87"/>
      <c r="B17" s="121"/>
      <c r="C17" s="496"/>
      <c r="D17" s="497"/>
      <c r="E17" s="498"/>
    </row>
    <row r="18" spans="1:5" ht="15" hidden="1" x14ac:dyDescent="0.2">
      <c r="A18" s="91"/>
      <c r="B18" s="121"/>
      <c r="C18" s="496"/>
      <c r="D18" s="497"/>
      <c r="E18" s="498"/>
    </row>
    <row r="19" spans="1:5" ht="15" hidden="1" x14ac:dyDescent="0.2">
      <c r="A19" s="87"/>
      <c r="B19" s="121"/>
      <c r="C19" s="496"/>
      <c r="D19" s="497"/>
      <c r="E19" s="498"/>
    </row>
    <row r="20" spans="1:5" ht="15" x14ac:dyDescent="0.2">
      <c r="A20" s="87"/>
      <c r="B20" s="314" t="s">
        <v>347</v>
      </c>
      <c r="C20" s="494">
        <v>0</v>
      </c>
      <c r="D20" s="415">
        <v>258</v>
      </c>
      <c r="E20" s="499">
        <v>258</v>
      </c>
    </row>
    <row r="21" spans="1:5" ht="15" x14ac:dyDescent="0.2">
      <c r="A21" s="87"/>
      <c r="B21" s="314" t="s">
        <v>393</v>
      </c>
      <c r="C21" s="494">
        <v>0</v>
      </c>
      <c r="D21" s="413">
        <v>50</v>
      </c>
      <c r="E21" s="495">
        <v>50</v>
      </c>
    </row>
    <row r="22" spans="1:5" ht="15.75" thickBot="1" x14ac:dyDescent="0.25">
      <c r="A22" s="92"/>
      <c r="B22" s="121"/>
      <c r="C22" s="500"/>
      <c r="D22" s="414"/>
      <c r="E22" s="501"/>
    </row>
    <row r="23" spans="1:5" ht="15.75" thickBot="1" x14ac:dyDescent="0.25">
      <c r="A23" s="87"/>
      <c r="B23" s="430" t="s">
        <v>394</v>
      </c>
      <c r="C23" s="502">
        <f>SUM(C13:C22)</f>
        <v>22332</v>
      </c>
      <c r="D23" s="502">
        <f>SUM(D13:D22)</f>
        <v>24397</v>
      </c>
      <c r="E23" s="502">
        <f>SUM(E13:E22)</f>
        <v>24397</v>
      </c>
    </row>
    <row r="24" spans="1:5" ht="16.5" thickBot="1" x14ac:dyDescent="0.3">
      <c r="A24" s="93"/>
      <c r="B24" s="122"/>
      <c r="C24" s="503"/>
      <c r="D24" s="504"/>
      <c r="E24" s="505"/>
    </row>
    <row r="25" spans="1:5" ht="16.5" thickBot="1" x14ac:dyDescent="0.3">
      <c r="A25" s="93"/>
      <c r="B25" s="343" t="s">
        <v>147</v>
      </c>
      <c r="C25" s="506">
        <v>0</v>
      </c>
      <c r="D25" s="506">
        <v>2598</v>
      </c>
      <c r="E25" s="506">
        <v>2598</v>
      </c>
    </row>
    <row r="26" spans="1:5" ht="15" x14ac:dyDescent="0.2">
      <c r="A26" s="87"/>
      <c r="B26" s="123"/>
      <c r="C26" s="507"/>
      <c r="D26" s="415"/>
      <c r="E26" s="499"/>
    </row>
    <row r="27" spans="1:5" ht="15" x14ac:dyDescent="0.2">
      <c r="A27" s="87"/>
      <c r="B27" s="121"/>
      <c r="C27" s="496"/>
      <c r="D27" s="413"/>
      <c r="E27" s="495"/>
    </row>
    <row r="28" spans="1:5" ht="15.75" x14ac:dyDescent="0.25">
      <c r="A28" s="94"/>
      <c r="B28" s="64"/>
      <c r="C28" s="95"/>
      <c r="D28" s="508"/>
      <c r="E28" s="509"/>
    </row>
    <row r="29" spans="1:5" ht="15" x14ac:dyDescent="0.2">
      <c r="A29" s="87"/>
      <c r="B29" s="62"/>
      <c r="C29" s="89"/>
      <c r="D29" s="413"/>
      <c r="E29" s="495"/>
    </row>
    <row r="30" spans="1:5" ht="15" x14ac:dyDescent="0.2">
      <c r="A30" s="87"/>
      <c r="B30" s="62"/>
      <c r="C30" s="89"/>
      <c r="D30" s="413"/>
      <c r="E30" s="495"/>
    </row>
    <row r="31" spans="1:5" ht="15" x14ac:dyDescent="0.2">
      <c r="A31" s="87"/>
      <c r="B31" s="62"/>
      <c r="C31" s="89"/>
      <c r="D31" s="413"/>
      <c r="E31" s="495"/>
    </row>
    <row r="32" spans="1:5" s="12" customFormat="1" ht="15.75" x14ac:dyDescent="0.25">
      <c r="A32" s="96"/>
      <c r="B32" s="62"/>
      <c r="C32" s="89"/>
      <c r="D32" s="510"/>
      <c r="E32" s="511"/>
    </row>
    <row r="33" spans="1:5" ht="15" x14ac:dyDescent="0.2">
      <c r="A33" s="87"/>
      <c r="B33" s="62"/>
      <c r="C33" s="89"/>
      <c r="D33" s="413"/>
      <c r="E33" s="495"/>
    </row>
    <row r="34" spans="1:5" ht="15.75" x14ac:dyDescent="0.25">
      <c r="A34" s="94"/>
      <c r="B34" s="64"/>
      <c r="C34" s="95"/>
      <c r="D34" s="508"/>
      <c r="E34" s="509"/>
    </row>
    <row r="35" spans="1:5" ht="15.75" x14ac:dyDescent="0.25">
      <c r="A35" s="94"/>
      <c r="B35" s="64"/>
      <c r="C35" s="95"/>
      <c r="D35" s="508"/>
      <c r="E35" s="509"/>
    </row>
    <row r="36" spans="1:5" s="39" customFormat="1" ht="15.75" x14ac:dyDescent="0.25">
      <c r="A36" s="94"/>
      <c r="B36" s="64"/>
      <c r="C36" s="95"/>
      <c r="D36" s="508"/>
      <c r="E36" s="509"/>
    </row>
    <row r="37" spans="1:5" ht="15" x14ac:dyDescent="0.2">
      <c r="A37" s="87"/>
      <c r="B37" s="62"/>
      <c r="C37" s="89"/>
      <c r="D37" s="413"/>
      <c r="E37" s="495"/>
    </row>
    <row r="38" spans="1:5" ht="16.5" thickBot="1" x14ac:dyDescent="0.3">
      <c r="A38" s="644"/>
      <c r="B38" s="645"/>
      <c r="C38" s="512"/>
      <c r="D38" s="513"/>
      <c r="E38" s="514"/>
    </row>
    <row r="39" spans="1:5" s="12" customFormat="1" ht="16.5" thickBot="1" x14ac:dyDescent="0.3">
      <c r="A39" s="97"/>
      <c r="B39" s="429" t="s">
        <v>14</v>
      </c>
      <c r="C39" s="502">
        <f>SUM(C23:C25)</f>
        <v>22332</v>
      </c>
      <c r="D39" s="502">
        <f>SUM(D23:D25)</f>
        <v>26995</v>
      </c>
      <c r="E39" s="502">
        <f>SUM(E23:E25)</f>
        <v>26995</v>
      </c>
    </row>
    <row r="40" spans="1:5" ht="15" x14ac:dyDescent="0.2">
      <c r="A40" s="36"/>
      <c r="B40" s="36"/>
      <c r="C40" s="36"/>
      <c r="D40" s="43"/>
    </row>
    <row r="41" spans="1:5" ht="15" x14ac:dyDescent="0.2">
      <c r="A41" s="36"/>
      <c r="B41" s="36"/>
      <c r="C41" s="36"/>
      <c r="D41" s="43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4">
    <mergeCell ref="A4:C4"/>
    <mergeCell ref="A38:B38"/>
    <mergeCell ref="B2:C2"/>
    <mergeCell ref="C9:E9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H17" sqref="H17"/>
    </sheetView>
  </sheetViews>
  <sheetFormatPr defaultRowHeight="12.75" x14ac:dyDescent="0.2"/>
  <cols>
    <col min="2" max="2" width="35.28515625" customWidth="1"/>
    <col min="3" max="3" width="10.28515625" customWidth="1"/>
  </cols>
  <sheetData>
    <row r="2" spans="1:9" ht="15.75" x14ac:dyDescent="0.25">
      <c r="A2" s="595" t="s">
        <v>37</v>
      </c>
      <c r="B2" s="595"/>
      <c r="C2" s="595"/>
      <c r="D2" s="595"/>
      <c r="E2" s="595"/>
      <c r="F2" s="595"/>
    </row>
    <row r="3" spans="1:9" ht="15" x14ac:dyDescent="0.2">
      <c r="A3" s="43"/>
      <c r="B3" s="43"/>
      <c r="C3" s="43"/>
      <c r="D3" s="43"/>
      <c r="E3" s="43"/>
      <c r="F3" s="43"/>
    </row>
    <row r="4" spans="1:9" ht="15" x14ac:dyDescent="0.2">
      <c r="A4" s="43"/>
      <c r="B4" s="43"/>
      <c r="C4" s="43"/>
      <c r="D4" s="43"/>
      <c r="E4" s="43"/>
      <c r="F4" s="43"/>
    </row>
    <row r="5" spans="1:9" ht="15.75" x14ac:dyDescent="0.25">
      <c r="A5" s="595" t="s">
        <v>436</v>
      </c>
      <c r="B5" s="595"/>
      <c r="C5" s="595"/>
      <c r="D5" s="595"/>
      <c r="E5" s="595"/>
      <c r="F5" s="595"/>
      <c r="G5" s="13"/>
      <c r="H5" s="13"/>
      <c r="I5" s="13"/>
    </row>
    <row r="6" spans="1:9" ht="15" x14ac:dyDescent="0.2">
      <c r="A6" s="43"/>
      <c r="B6" s="43"/>
      <c r="C6" s="43"/>
      <c r="D6" s="43"/>
      <c r="E6" s="43"/>
      <c r="F6" s="43"/>
    </row>
    <row r="7" spans="1:9" ht="15" x14ac:dyDescent="0.2">
      <c r="A7" s="43"/>
      <c r="B7" s="43"/>
      <c r="C7" s="43"/>
      <c r="D7" s="43"/>
      <c r="E7" s="43"/>
      <c r="F7" s="43"/>
    </row>
    <row r="8" spans="1:9" ht="15" x14ac:dyDescent="0.2">
      <c r="A8" s="43"/>
      <c r="B8" s="43"/>
      <c r="C8" s="43"/>
      <c r="D8" s="262" t="s">
        <v>437</v>
      </c>
      <c r="E8" s="43"/>
      <c r="F8" s="43"/>
    </row>
    <row r="9" spans="1:9" ht="15.75" thickBot="1" x14ac:dyDescent="0.25">
      <c r="A9" s="43"/>
      <c r="B9" s="43"/>
      <c r="C9" s="43"/>
      <c r="D9" s="43"/>
      <c r="E9" s="43"/>
      <c r="F9" s="43"/>
    </row>
    <row r="10" spans="1:9" ht="16.5" thickBot="1" x14ac:dyDescent="0.3">
      <c r="A10" s="43"/>
      <c r="B10" s="37" t="s">
        <v>0</v>
      </c>
      <c r="C10" s="66" t="s">
        <v>329</v>
      </c>
      <c r="D10" s="35" t="s">
        <v>330</v>
      </c>
      <c r="E10" s="431" t="s">
        <v>331</v>
      </c>
      <c r="F10" s="43"/>
    </row>
    <row r="11" spans="1:9" ht="15" x14ac:dyDescent="0.2">
      <c r="A11" s="43"/>
      <c r="B11" s="32"/>
      <c r="C11" s="515"/>
      <c r="D11" s="491"/>
      <c r="E11" s="516"/>
      <c r="F11" s="43"/>
    </row>
    <row r="12" spans="1:9" ht="15" x14ac:dyDescent="0.2">
      <c r="A12" s="43"/>
      <c r="B12" s="33" t="s">
        <v>23</v>
      </c>
      <c r="C12" s="517">
        <v>516</v>
      </c>
      <c r="D12" s="493">
        <v>0</v>
      </c>
      <c r="E12" s="518">
        <v>0</v>
      </c>
      <c r="F12" s="43"/>
    </row>
    <row r="13" spans="1:9" ht="15" x14ac:dyDescent="0.2">
      <c r="A13" s="43"/>
      <c r="B13" s="33" t="s">
        <v>32</v>
      </c>
      <c r="C13" s="517">
        <v>17500</v>
      </c>
      <c r="D13" s="493">
        <v>18366</v>
      </c>
      <c r="E13" s="518">
        <v>17448</v>
      </c>
    </row>
    <row r="14" spans="1:9" ht="15" x14ac:dyDescent="0.2">
      <c r="A14" s="43"/>
      <c r="B14" s="33" t="s">
        <v>395</v>
      </c>
      <c r="C14" s="517">
        <v>23</v>
      </c>
      <c r="D14" s="493">
        <v>7</v>
      </c>
      <c r="E14" s="518">
        <v>7</v>
      </c>
      <c r="F14" s="43"/>
    </row>
    <row r="15" spans="1:9" ht="15" x14ac:dyDescent="0.2">
      <c r="A15" s="43"/>
      <c r="B15" s="33" t="s">
        <v>22</v>
      </c>
      <c r="C15" s="517">
        <v>764</v>
      </c>
      <c r="D15" s="493">
        <v>947</v>
      </c>
      <c r="E15" s="518">
        <v>947</v>
      </c>
      <c r="F15" s="43"/>
    </row>
    <row r="16" spans="1:9" ht="15.75" thickBot="1" x14ac:dyDescent="0.25">
      <c r="A16" s="43"/>
      <c r="B16" s="34" t="s">
        <v>396</v>
      </c>
      <c r="C16" s="519">
        <v>20</v>
      </c>
      <c r="D16" s="520">
        <v>646</v>
      </c>
      <c r="E16" s="521">
        <v>646</v>
      </c>
      <c r="F16" s="43"/>
    </row>
    <row r="17" spans="1:6" s="12" customFormat="1" ht="16.5" thickBot="1" x14ac:dyDescent="0.3">
      <c r="A17" s="65"/>
      <c r="B17" s="35" t="s">
        <v>33</v>
      </c>
      <c r="C17" s="522">
        <f>SUM(C11:C16)</f>
        <v>18823</v>
      </c>
      <c r="D17" s="522">
        <f>SUM(D11:D16)</f>
        <v>19966</v>
      </c>
      <c r="E17" s="522">
        <f>SUM(E11:E16)</f>
        <v>19048</v>
      </c>
      <c r="F17" s="65"/>
    </row>
    <row r="18" spans="1:6" ht="15" x14ac:dyDescent="0.2">
      <c r="A18" s="43"/>
      <c r="B18" s="67"/>
      <c r="C18" s="67"/>
      <c r="D18" s="43"/>
      <c r="E18" s="43"/>
      <c r="F18" s="43"/>
    </row>
    <row r="19" spans="1:6" ht="15" x14ac:dyDescent="0.2">
      <c r="A19" s="43"/>
      <c r="B19" s="43"/>
      <c r="C19" s="43"/>
      <c r="D19" s="43"/>
      <c r="E19" s="43"/>
      <c r="F19" s="43"/>
    </row>
    <row r="20" spans="1:6" ht="15" x14ac:dyDescent="0.2">
      <c r="A20" s="43"/>
      <c r="B20" s="43"/>
      <c r="C20" s="43"/>
      <c r="D20" s="43"/>
      <c r="E20" s="43"/>
      <c r="F20" s="43"/>
    </row>
  </sheetData>
  <mergeCells count="2">
    <mergeCell ref="A5:F5"/>
    <mergeCell ref="A2:F2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workbookViewId="0">
      <selection activeCell="H11" sqref="H11:J17"/>
    </sheetView>
  </sheetViews>
  <sheetFormatPr defaultRowHeight="12.75" x14ac:dyDescent="0.2"/>
  <cols>
    <col min="8" max="8" width="8.140625" customWidth="1"/>
  </cols>
  <sheetData>
    <row r="2" spans="1:10" ht="15.75" x14ac:dyDescent="0.25">
      <c r="D2" s="65" t="s">
        <v>164</v>
      </c>
    </row>
    <row r="5" spans="1:10" ht="15.75" x14ac:dyDescent="0.25">
      <c r="A5" s="76" t="s">
        <v>92</v>
      </c>
      <c r="B5" s="43"/>
    </row>
    <row r="7" spans="1:10" ht="15.75" x14ac:dyDescent="0.25">
      <c r="E7" s="65" t="s">
        <v>438</v>
      </c>
    </row>
    <row r="8" spans="1:10" x14ac:dyDescent="0.2">
      <c r="I8" s="14" t="s">
        <v>437</v>
      </c>
    </row>
    <row r="9" spans="1:10" ht="13.5" thickBot="1" x14ac:dyDescent="0.25"/>
    <row r="10" spans="1:10" ht="13.5" thickBot="1" x14ac:dyDescent="0.25">
      <c r="A10" s="28" t="s">
        <v>93</v>
      </c>
      <c r="B10" s="77"/>
      <c r="C10" s="77"/>
      <c r="D10" s="77"/>
      <c r="E10" s="77"/>
      <c r="F10" s="77"/>
      <c r="G10" s="77"/>
      <c r="H10" s="173" t="s">
        <v>329</v>
      </c>
      <c r="I10" s="173" t="s">
        <v>330</v>
      </c>
      <c r="J10" s="30" t="s">
        <v>331</v>
      </c>
    </row>
    <row r="11" spans="1:10" ht="13.5" thickBot="1" x14ac:dyDescent="0.25">
      <c r="A11" s="78" t="s">
        <v>94</v>
      </c>
      <c r="B11" s="77"/>
      <c r="C11" s="77"/>
      <c r="D11" s="77"/>
      <c r="E11" s="77"/>
      <c r="F11" s="77"/>
      <c r="G11" s="77"/>
      <c r="H11" s="434"/>
      <c r="I11" s="466"/>
      <c r="J11" s="523"/>
    </row>
    <row r="12" spans="1:10" ht="15.75" thickBot="1" x14ac:dyDescent="0.25">
      <c r="A12" s="78" t="s">
        <v>95</v>
      </c>
      <c r="B12" s="77"/>
      <c r="C12" s="77"/>
      <c r="D12" s="79"/>
      <c r="E12" s="77"/>
      <c r="F12" s="77"/>
      <c r="G12" s="77"/>
      <c r="H12" s="434"/>
      <c r="I12" s="466"/>
      <c r="J12" s="523"/>
    </row>
    <row r="13" spans="1:10" ht="15.75" thickBot="1" x14ac:dyDescent="0.25">
      <c r="A13" s="315" t="s">
        <v>397</v>
      </c>
      <c r="B13" s="77"/>
      <c r="C13" s="77"/>
      <c r="D13" s="79"/>
      <c r="E13" s="77"/>
      <c r="F13" s="77"/>
      <c r="G13" s="77"/>
      <c r="H13" s="434"/>
      <c r="I13" s="466"/>
      <c r="J13" s="523"/>
    </row>
    <row r="14" spans="1:10" ht="15.75" thickBot="1" x14ac:dyDescent="0.25">
      <c r="A14" s="315" t="s">
        <v>348</v>
      </c>
      <c r="B14" s="77"/>
      <c r="C14" s="77"/>
      <c r="D14" s="79"/>
      <c r="E14" s="77"/>
      <c r="F14" s="77"/>
      <c r="G14" s="77"/>
      <c r="H14" s="434"/>
      <c r="I14" s="466"/>
      <c r="J14" s="523"/>
    </row>
    <row r="15" spans="1:10" ht="15.75" thickBot="1" x14ac:dyDescent="0.25">
      <c r="A15" s="315" t="s">
        <v>398</v>
      </c>
      <c r="B15" s="77"/>
      <c r="C15" s="77"/>
      <c r="D15" s="79"/>
      <c r="E15" s="77"/>
      <c r="F15" s="77"/>
      <c r="G15" s="77"/>
      <c r="H15" s="434"/>
      <c r="I15" s="466"/>
      <c r="J15" s="523"/>
    </row>
    <row r="16" spans="1:10" ht="15.75" thickBot="1" x14ac:dyDescent="0.25">
      <c r="A16" s="315" t="s">
        <v>148</v>
      </c>
      <c r="B16" s="77"/>
      <c r="C16" s="77"/>
      <c r="D16" s="79"/>
      <c r="E16" s="77"/>
      <c r="F16" s="77"/>
      <c r="G16" s="77"/>
      <c r="H16" s="434">
        <v>0</v>
      </c>
      <c r="I16" s="466">
        <v>2598</v>
      </c>
      <c r="J16" s="523">
        <v>2598</v>
      </c>
    </row>
    <row r="17" spans="1:10" ht="13.5" thickBot="1" x14ac:dyDescent="0.25">
      <c r="A17" s="28" t="s">
        <v>14</v>
      </c>
      <c r="B17" s="77"/>
      <c r="C17" s="77"/>
      <c r="D17" s="77"/>
      <c r="E17" s="77"/>
      <c r="F17" s="77"/>
      <c r="G17" s="77"/>
      <c r="H17" s="432">
        <f>SUM(H11:H16)</f>
        <v>0</v>
      </c>
      <c r="I17" s="432">
        <f>SUM(I11:I16)</f>
        <v>2598</v>
      </c>
      <c r="J17" s="432">
        <f>SUM(J11:J16)</f>
        <v>2598</v>
      </c>
    </row>
    <row r="36" spans="10:10" ht="15" x14ac:dyDescent="0.2">
      <c r="J36" s="4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1"/>
  <sheetViews>
    <sheetView workbookViewId="0">
      <selection activeCell="M16" sqref="M16"/>
    </sheetView>
  </sheetViews>
  <sheetFormatPr defaultRowHeight="12.75" x14ac:dyDescent="0.2"/>
  <cols>
    <col min="8" max="8" width="12.7109375" customWidth="1"/>
    <col min="9" max="9" width="7.85546875" customWidth="1"/>
  </cols>
  <sheetData>
    <row r="2" spans="1:13" x14ac:dyDescent="0.2">
      <c r="B2" s="649" t="s">
        <v>41</v>
      </c>
      <c r="C2" s="649"/>
      <c r="D2" s="649"/>
      <c r="E2" s="649"/>
      <c r="F2" s="649"/>
      <c r="G2" s="649"/>
      <c r="H2" s="649"/>
      <c r="I2" s="649"/>
      <c r="J2" s="649"/>
    </row>
    <row r="3" spans="1:13" x14ac:dyDescent="0.2">
      <c r="B3" s="68"/>
      <c r="C3" s="68"/>
      <c r="D3" s="68"/>
      <c r="E3" s="68"/>
      <c r="F3" s="68"/>
      <c r="G3" s="68"/>
      <c r="H3" s="68"/>
      <c r="I3" s="68"/>
      <c r="J3" s="68"/>
    </row>
    <row r="4" spans="1:13" x14ac:dyDescent="0.2">
      <c r="B4" s="53"/>
      <c r="C4" s="53"/>
      <c r="D4" s="53"/>
      <c r="E4" s="53"/>
      <c r="F4" s="53"/>
      <c r="G4" s="53"/>
      <c r="H4" s="53"/>
      <c r="I4" s="53"/>
      <c r="J4" s="53"/>
    </row>
    <row r="5" spans="1:13" x14ac:dyDescent="0.2">
      <c r="B5" s="649" t="s">
        <v>90</v>
      </c>
      <c r="C5" s="649"/>
      <c r="D5" s="649"/>
      <c r="E5" s="649"/>
      <c r="F5" s="649"/>
      <c r="G5" s="649"/>
      <c r="H5" s="649"/>
      <c r="I5" s="649"/>
      <c r="J5" s="649"/>
    </row>
    <row r="6" spans="1:13" x14ac:dyDescent="0.2">
      <c r="A6" s="9"/>
      <c r="B6" s="68"/>
      <c r="C6" s="68"/>
      <c r="D6" s="13" t="s">
        <v>91</v>
      </c>
      <c r="E6" s="13"/>
      <c r="F6" s="13"/>
      <c r="G6" s="13"/>
      <c r="H6" s="68"/>
      <c r="I6" s="68"/>
      <c r="J6" s="68"/>
    </row>
    <row r="7" spans="1:13" x14ac:dyDescent="0.2">
      <c r="B7" s="53"/>
      <c r="C7" s="53"/>
      <c r="D7" s="53"/>
      <c r="E7" s="649" t="s">
        <v>427</v>
      </c>
      <c r="F7" s="649"/>
      <c r="G7" s="649"/>
      <c r="H7" s="649"/>
      <c r="I7" s="53"/>
      <c r="J7" s="53"/>
    </row>
    <row r="8" spans="1:13" x14ac:dyDescent="0.2">
      <c r="B8" s="53"/>
      <c r="C8" s="53"/>
      <c r="D8" s="53"/>
      <c r="E8" s="53"/>
      <c r="F8" s="53"/>
      <c r="G8" s="53"/>
      <c r="H8" s="53" t="s">
        <v>66</v>
      </c>
      <c r="I8" s="53"/>
      <c r="J8" s="53"/>
    </row>
    <row r="9" spans="1:13" ht="13.5" thickBot="1" x14ac:dyDescent="0.25">
      <c r="B9" s="53"/>
      <c r="C9" s="53"/>
      <c r="D9" s="53"/>
      <c r="E9" s="53"/>
      <c r="F9" s="53"/>
      <c r="G9" s="53"/>
      <c r="H9" s="53"/>
      <c r="I9" s="53"/>
      <c r="J9" s="53"/>
    </row>
    <row r="10" spans="1:13" s="12" customFormat="1" ht="13.5" thickBot="1" x14ac:dyDescent="0.25">
      <c r="B10" s="28" t="s">
        <v>44</v>
      </c>
      <c r="C10" s="29"/>
      <c r="D10" s="29"/>
      <c r="E10" s="29"/>
      <c r="F10" s="29"/>
      <c r="G10" s="29"/>
      <c r="H10" s="30"/>
      <c r="I10" s="173" t="s">
        <v>329</v>
      </c>
      <c r="J10" s="173" t="s">
        <v>330</v>
      </c>
      <c r="K10" s="433" t="s">
        <v>331</v>
      </c>
      <c r="L10"/>
      <c r="M10"/>
    </row>
    <row r="11" spans="1:13" ht="13.5" thickBot="1" x14ac:dyDescent="0.25">
      <c r="B11" s="69"/>
      <c r="C11" s="54" t="s">
        <v>86</v>
      </c>
      <c r="D11" s="54"/>
      <c r="E11" s="54"/>
      <c r="F11" s="54"/>
      <c r="G11" s="54"/>
      <c r="H11" s="70"/>
      <c r="I11" s="524"/>
      <c r="J11" s="525"/>
      <c r="K11" s="523"/>
    </row>
    <row r="12" spans="1:13" ht="13.5" thickBot="1" x14ac:dyDescent="0.25">
      <c r="B12" s="58"/>
      <c r="C12" s="317" t="s">
        <v>349</v>
      </c>
      <c r="D12" s="55"/>
      <c r="E12" s="55"/>
      <c r="F12" s="55"/>
      <c r="G12" s="55"/>
      <c r="H12" s="71"/>
      <c r="I12" s="434">
        <v>1249</v>
      </c>
      <c r="J12" s="434">
        <v>6052</v>
      </c>
      <c r="K12" s="435">
        <v>6052</v>
      </c>
    </row>
    <row r="13" spans="1:13" ht="13.5" thickBot="1" x14ac:dyDescent="0.25">
      <c r="B13" s="72"/>
      <c r="C13" s="56" t="s">
        <v>87</v>
      </c>
      <c r="D13" s="56"/>
      <c r="E13" s="56"/>
      <c r="F13" s="56"/>
      <c r="G13" s="56"/>
      <c r="H13" s="73"/>
      <c r="I13" s="436">
        <v>150</v>
      </c>
      <c r="J13" s="434">
        <v>310</v>
      </c>
      <c r="K13" s="435">
        <v>310</v>
      </c>
    </row>
    <row r="14" spans="1:13" ht="13.5" thickBot="1" x14ac:dyDescent="0.25">
      <c r="B14" s="126"/>
      <c r="C14" s="319" t="s">
        <v>350</v>
      </c>
      <c r="D14" s="127"/>
      <c r="E14" s="127"/>
      <c r="F14" s="127"/>
      <c r="G14" s="127"/>
      <c r="H14" s="128"/>
      <c r="I14" s="436"/>
      <c r="J14" s="434"/>
      <c r="K14" s="435"/>
    </row>
    <row r="15" spans="1:13" ht="13.5" thickBot="1" x14ac:dyDescent="0.25">
      <c r="B15" s="126"/>
      <c r="C15" s="319" t="s">
        <v>399</v>
      </c>
      <c r="D15" s="127"/>
      <c r="E15" s="127"/>
      <c r="F15" s="127"/>
      <c r="G15" s="127"/>
      <c r="H15" s="128"/>
      <c r="I15" s="436"/>
      <c r="J15" s="434"/>
      <c r="K15" s="435"/>
    </row>
    <row r="16" spans="1:13" ht="13.5" thickBot="1" x14ac:dyDescent="0.25">
      <c r="B16" s="126"/>
      <c r="C16" s="127" t="s">
        <v>149</v>
      </c>
      <c r="D16" s="127"/>
      <c r="E16" s="127"/>
      <c r="F16" s="127"/>
      <c r="G16" s="127"/>
      <c r="H16" s="128"/>
      <c r="I16" s="436"/>
      <c r="J16" s="434"/>
      <c r="K16" s="435"/>
    </row>
    <row r="17" spans="2:13" ht="13.5" thickBot="1" x14ac:dyDescent="0.25">
      <c r="B17" s="126"/>
      <c r="C17" s="319" t="s">
        <v>351</v>
      </c>
      <c r="D17" s="127"/>
      <c r="E17" s="127"/>
      <c r="F17" s="127"/>
      <c r="G17" s="127"/>
      <c r="H17" s="128"/>
      <c r="I17" s="436"/>
      <c r="J17" s="434"/>
      <c r="K17" s="435"/>
    </row>
    <row r="18" spans="2:13" s="12" customFormat="1" ht="13.5" thickBot="1" x14ac:dyDescent="0.25">
      <c r="B18" s="28" t="s">
        <v>1</v>
      </c>
      <c r="C18" s="29"/>
      <c r="D18" s="29"/>
      <c r="E18" s="29"/>
      <c r="F18" s="29"/>
      <c r="G18" s="29"/>
      <c r="H18" s="30"/>
      <c r="I18" s="437">
        <f>SUM(I11:I17)</f>
        <v>1399</v>
      </c>
      <c r="J18" s="437">
        <f>SUM(J11:J17)</f>
        <v>6362</v>
      </c>
      <c r="K18" s="437">
        <f>SUM(K11:K17)</f>
        <v>6362</v>
      </c>
      <c r="L18"/>
      <c r="M18"/>
    </row>
    <row r="19" spans="2:13" x14ac:dyDescent="0.2">
      <c r="B19" s="74"/>
      <c r="C19" s="74"/>
      <c r="D19" s="74"/>
      <c r="E19" s="74"/>
      <c r="F19" s="74"/>
      <c r="G19" s="74"/>
      <c r="H19" s="74"/>
      <c r="I19" s="74"/>
      <c r="J19" s="53"/>
    </row>
    <row r="20" spans="2:13" x14ac:dyDescent="0.2">
      <c r="B20" s="75"/>
      <c r="C20" s="75"/>
      <c r="D20" s="75"/>
      <c r="E20" s="75"/>
      <c r="F20" s="75"/>
      <c r="G20" s="75"/>
      <c r="H20" s="75"/>
      <c r="I20" s="75"/>
      <c r="J20" s="53"/>
    </row>
    <row r="21" spans="2:13" ht="15" x14ac:dyDescent="0.2">
      <c r="B21" s="43"/>
      <c r="C21" s="43"/>
      <c r="D21" s="43"/>
      <c r="E21" s="43"/>
      <c r="F21" s="43"/>
      <c r="G21" s="43"/>
      <c r="H21" s="43"/>
      <c r="I21" s="43"/>
      <c r="J21" s="43"/>
    </row>
  </sheetData>
  <mergeCells count="3">
    <mergeCell ref="B2:J2"/>
    <mergeCell ref="B5:J5"/>
    <mergeCell ref="E7:H7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38"/>
  <sheetViews>
    <sheetView zoomScaleNormal="100" zoomScaleSheetLayoutView="84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I17" sqref="AI17"/>
    </sheetView>
  </sheetViews>
  <sheetFormatPr defaultRowHeight="12.75" x14ac:dyDescent="0.2"/>
  <cols>
    <col min="1" max="1" width="27.7109375" customWidth="1"/>
    <col min="2" max="2" width="7.85546875" customWidth="1"/>
    <col min="3" max="3" width="6.42578125" customWidth="1"/>
    <col min="4" max="4" width="7.28515625" customWidth="1"/>
    <col min="5" max="6" width="9.140625" customWidth="1"/>
    <col min="7" max="7" width="9.42578125" customWidth="1"/>
    <col min="8" max="8" width="7.85546875" customWidth="1"/>
    <col min="9" max="9" width="7.5703125" customWidth="1"/>
    <col min="10" max="10" width="8.85546875" customWidth="1"/>
    <col min="11" max="11" width="7.7109375" customWidth="1"/>
    <col min="12" max="12" width="8.5703125" customWidth="1"/>
    <col min="13" max="13" width="8.42578125" customWidth="1"/>
    <col min="14" max="14" width="8" customWidth="1"/>
    <col min="15" max="16" width="7.5703125" customWidth="1"/>
    <col min="17" max="17" width="7.85546875" customWidth="1"/>
    <col min="18" max="18" width="6.5703125" customWidth="1"/>
    <col min="19" max="20" width="7.85546875" customWidth="1"/>
    <col min="21" max="21" width="6.28515625" customWidth="1"/>
    <col min="22" max="22" width="7.28515625" customWidth="1"/>
    <col min="23" max="23" width="7.5703125" customWidth="1"/>
    <col min="24" max="25" width="6.85546875" customWidth="1"/>
    <col min="26" max="26" width="8.5703125" customWidth="1"/>
    <col min="27" max="27" width="8" customWidth="1"/>
    <col min="28" max="28" width="7.7109375" customWidth="1"/>
    <col min="29" max="29" width="8.85546875" customWidth="1"/>
    <col min="30" max="30" width="8.28515625" customWidth="1"/>
    <col min="31" max="31" width="6.85546875" customWidth="1"/>
    <col min="32" max="32" width="7.5703125" customWidth="1"/>
    <col min="33" max="33" width="7.140625" customWidth="1"/>
    <col min="34" max="34" width="7.28515625" customWidth="1"/>
    <col min="35" max="35" width="7" customWidth="1"/>
    <col min="36" max="36" width="6.42578125" customWidth="1"/>
    <col min="37" max="37" width="6.7109375" customWidth="1"/>
    <col min="38" max="38" width="6.42578125" customWidth="1"/>
    <col min="39" max="39" width="7.42578125" customWidth="1"/>
    <col min="40" max="40" width="6.42578125" customWidth="1"/>
    <col min="41" max="41" width="6.7109375" customWidth="1"/>
    <col min="42" max="44" width="6.42578125" customWidth="1"/>
    <col min="45" max="45" width="5.5703125" customWidth="1"/>
    <col min="46" max="46" width="5.85546875" customWidth="1"/>
  </cols>
  <sheetData>
    <row r="1" spans="1:46" ht="15.75" x14ac:dyDescent="0.25">
      <c r="A1" s="596" t="s">
        <v>43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/>
      <c r="AL1" s="596"/>
      <c r="AM1" s="596"/>
      <c r="AN1" s="596"/>
      <c r="AO1" s="596"/>
      <c r="AP1" s="596"/>
      <c r="AQ1" s="596"/>
      <c r="AR1" s="596"/>
      <c r="AS1" s="596"/>
    </row>
    <row r="2" spans="1:46" ht="15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</row>
    <row r="3" spans="1:46" ht="15.75" x14ac:dyDescent="0.25">
      <c r="A3" s="596" t="s">
        <v>439</v>
      </c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  <c r="AG3" s="596"/>
      <c r="AH3" s="596"/>
      <c r="AI3" s="596"/>
      <c r="AJ3" s="596"/>
      <c r="AK3" s="596"/>
      <c r="AL3" s="596"/>
      <c r="AM3" s="596"/>
      <c r="AN3" s="596"/>
      <c r="AO3" s="596"/>
      <c r="AP3" s="596"/>
      <c r="AQ3" s="596"/>
      <c r="AR3" s="596"/>
      <c r="AS3" s="596"/>
    </row>
    <row r="4" spans="1:46" ht="15.75" thickBo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 t="s">
        <v>7</v>
      </c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</row>
    <row r="5" spans="1:46" ht="15.75" customHeight="1" thickBot="1" x14ac:dyDescent="0.25">
      <c r="A5" s="438" t="s">
        <v>96</v>
      </c>
      <c r="B5" s="650" t="s">
        <v>289</v>
      </c>
      <c r="C5" s="651"/>
      <c r="D5" s="652"/>
      <c r="E5" s="653" t="s">
        <v>440</v>
      </c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5"/>
      <c r="T5" s="653" t="s">
        <v>10</v>
      </c>
      <c r="U5" s="654"/>
      <c r="V5" s="654"/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54"/>
      <c r="AH5" s="654"/>
      <c r="AI5" s="654"/>
      <c r="AJ5" s="654"/>
      <c r="AK5" s="654"/>
      <c r="AL5" s="654"/>
      <c r="AM5" s="654"/>
      <c r="AN5" s="654"/>
      <c r="AO5" s="654"/>
      <c r="AP5" s="654"/>
      <c r="AQ5" s="654"/>
      <c r="AR5" s="654"/>
      <c r="AS5" s="654"/>
      <c r="AT5" s="655"/>
    </row>
    <row r="6" spans="1:46" ht="15.75" customHeight="1" thickBot="1" x14ac:dyDescent="0.25">
      <c r="A6" s="439"/>
      <c r="B6" s="616"/>
      <c r="C6" s="617"/>
      <c r="D6" s="618"/>
      <c r="E6" s="653" t="s">
        <v>441</v>
      </c>
      <c r="F6" s="654"/>
      <c r="G6" s="655"/>
      <c r="H6" s="653" t="s">
        <v>442</v>
      </c>
      <c r="I6" s="654"/>
      <c r="J6" s="655"/>
      <c r="K6" s="653" t="s">
        <v>58</v>
      </c>
      <c r="L6" s="654"/>
      <c r="M6" s="655"/>
      <c r="N6" s="653" t="s">
        <v>443</v>
      </c>
      <c r="O6" s="654"/>
      <c r="P6" s="655"/>
      <c r="Q6" s="653" t="s">
        <v>444</v>
      </c>
      <c r="R6" s="654"/>
      <c r="S6" s="655"/>
      <c r="T6" s="653" t="s">
        <v>6</v>
      </c>
      <c r="U6" s="654"/>
      <c r="V6" s="655"/>
      <c r="W6" s="653" t="s">
        <v>445</v>
      </c>
      <c r="X6" s="654"/>
      <c r="Y6" s="655"/>
      <c r="Z6" s="653" t="s">
        <v>4</v>
      </c>
      <c r="AA6" s="654"/>
      <c r="AB6" s="655"/>
      <c r="AC6" s="653" t="s">
        <v>446</v>
      </c>
      <c r="AD6" s="654"/>
      <c r="AE6" s="655"/>
      <c r="AF6" s="653" t="s">
        <v>447</v>
      </c>
      <c r="AG6" s="654"/>
      <c r="AH6" s="655"/>
      <c r="AI6" s="653" t="s">
        <v>448</v>
      </c>
      <c r="AJ6" s="654"/>
      <c r="AK6" s="655"/>
      <c r="AL6" s="653" t="s">
        <v>449</v>
      </c>
      <c r="AM6" s="654"/>
      <c r="AN6" s="655"/>
      <c r="AO6" s="653" t="s">
        <v>450</v>
      </c>
      <c r="AP6" s="654"/>
      <c r="AQ6" s="655"/>
      <c r="AR6" s="653" t="s">
        <v>78</v>
      </c>
      <c r="AS6" s="654"/>
      <c r="AT6" s="655"/>
    </row>
    <row r="7" spans="1:46" ht="13.5" thickBot="1" x14ac:dyDescent="0.25">
      <c r="A7" s="377"/>
      <c r="B7" s="112" t="s">
        <v>329</v>
      </c>
      <c r="C7" s="112" t="s">
        <v>330</v>
      </c>
      <c r="D7" s="112" t="s">
        <v>331</v>
      </c>
      <c r="E7" s="440" t="s">
        <v>329</v>
      </c>
      <c r="F7" s="440" t="s">
        <v>330</v>
      </c>
      <c r="G7" s="440" t="s">
        <v>331</v>
      </c>
      <c r="H7" s="440" t="s">
        <v>329</v>
      </c>
      <c r="I7" s="440" t="s">
        <v>330</v>
      </c>
      <c r="J7" s="440" t="s">
        <v>331</v>
      </c>
      <c r="K7" s="440" t="s">
        <v>329</v>
      </c>
      <c r="L7" s="440" t="s">
        <v>330</v>
      </c>
      <c r="M7" s="440" t="s">
        <v>331</v>
      </c>
      <c r="N7" s="440" t="s">
        <v>329</v>
      </c>
      <c r="O7" s="440" t="s">
        <v>330</v>
      </c>
      <c r="P7" s="440" t="s">
        <v>331</v>
      </c>
      <c r="Q7" s="440" t="s">
        <v>329</v>
      </c>
      <c r="R7" s="440" t="s">
        <v>330</v>
      </c>
      <c r="S7" s="440" t="s">
        <v>331</v>
      </c>
      <c r="T7" s="440" t="s">
        <v>329</v>
      </c>
      <c r="U7" s="440" t="s">
        <v>330</v>
      </c>
      <c r="V7" s="440" t="s">
        <v>331</v>
      </c>
      <c r="W7" s="440" t="s">
        <v>329</v>
      </c>
      <c r="X7" s="440" t="s">
        <v>330</v>
      </c>
      <c r="Y7" s="440" t="s">
        <v>331</v>
      </c>
      <c r="Z7" s="440" t="s">
        <v>329</v>
      </c>
      <c r="AA7" s="440" t="s">
        <v>330</v>
      </c>
      <c r="AB7" s="440" t="s">
        <v>331</v>
      </c>
      <c r="AC7" s="440" t="s">
        <v>329</v>
      </c>
      <c r="AD7" s="440" t="s">
        <v>330</v>
      </c>
      <c r="AE7" s="440" t="s">
        <v>331</v>
      </c>
      <c r="AF7" s="440" t="s">
        <v>329</v>
      </c>
      <c r="AG7" s="440" t="s">
        <v>330</v>
      </c>
      <c r="AH7" s="440" t="s">
        <v>331</v>
      </c>
      <c r="AI7" s="440" t="s">
        <v>329</v>
      </c>
      <c r="AJ7" s="440" t="s">
        <v>330</v>
      </c>
      <c r="AK7" s="112" t="s">
        <v>331</v>
      </c>
      <c r="AL7" s="112" t="s">
        <v>329</v>
      </c>
      <c r="AM7" s="112" t="s">
        <v>330</v>
      </c>
      <c r="AN7" s="112" t="s">
        <v>331</v>
      </c>
      <c r="AO7" s="112" t="s">
        <v>329</v>
      </c>
      <c r="AP7" s="112" t="s">
        <v>330</v>
      </c>
      <c r="AQ7" s="112" t="s">
        <v>331</v>
      </c>
      <c r="AR7" s="112" t="s">
        <v>329</v>
      </c>
      <c r="AS7" s="112" t="s">
        <v>330</v>
      </c>
      <c r="AT7" s="112" t="s">
        <v>331</v>
      </c>
    </row>
    <row r="8" spans="1:46" ht="15.75" thickBot="1" x14ac:dyDescent="0.25">
      <c r="A8" s="441" t="s">
        <v>98</v>
      </c>
      <c r="B8" s="442">
        <f>SUM(E8,H8,K8,N8,Q8,T8,W8,Z8,AC8,AF8,AI8,AL8,AO8,AR8)</f>
        <v>340</v>
      </c>
      <c r="C8" s="442">
        <f>SUM(F8,I8,L8,O8,R8,U8,X8,AA8,AD8,AG8,AJ8,AM8,AP8,AS8)</f>
        <v>2938</v>
      </c>
      <c r="D8" s="444">
        <f>SUM(G8,J8,M8,P8,S8,V8,Y8,AB8,AE8,AH8,AK8,AN8,AQ8,AT8)</f>
        <v>2926</v>
      </c>
      <c r="E8" s="442">
        <v>289</v>
      </c>
      <c r="F8" s="443">
        <v>2887</v>
      </c>
      <c r="G8" s="444">
        <v>2887</v>
      </c>
      <c r="H8" s="442"/>
      <c r="I8" s="443"/>
      <c r="J8" s="444"/>
      <c r="K8" s="442"/>
      <c r="L8" s="443"/>
      <c r="M8" s="444"/>
      <c r="N8" s="442"/>
      <c r="O8" s="448"/>
      <c r="P8" s="444"/>
      <c r="Q8" s="442"/>
      <c r="R8" s="443"/>
      <c r="S8" s="316"/>
      <c r="T8" s="442"/>
      <c r="U8" s="449"/>
      <c r="V8" s="346"/>
      <c r="W8" s="442"/>
      <c r="X8" s="443"/>
      <c r="Y8" s="444"/>
      <c r="Z8" s="442">
        <v>51</v>
      </c>
      <c r="AA8" s="443">
        <v>51</v>
      </c>
      <c r="AB8" s="444">
        <v>39</v>
      </c>
      <c r="AC8" s="442"/>
      <c r="AD8" s="443"/>
      <c r="AE8" s="444"/>
      <c r="AF8" s="442"/>
      <c r="AG8" s="443"/>
      <c r="AH8" s="444"/>
      <c r="AI8" s="442"/>
      <c r="AJ8" s="443"/>
      <c r="AK8" s="444"/>
      <c r="AL8" s="442"/>
      <c r="AM8" s="443"/>
      <c r="AN8" s="444"/>
      <c r="AO8" s="445"/>
      <c r="AP8" s="276"/>
      <c r="AQ8" s="277"/>
      <c r="AR8" s="442"/>
      <c r="AS8" s="450"/>
      <c r="AT8" s="451"/>
    </row>
    <row r="9" spans="1:46" ht="13.5" thickBot="1" x14ac:dyDescent="0.25">
      <c r="A9" s="441" t="s">
        <v>99</v>
      </c>
      <c r="B9" s="442">
        <f t="shared" ref="B9:C33" si="0">SUM(E9,H9,K9,N9,Q9,T9,W9,Z9,AC9,AF9,AI9,AL9,AO9,AR9)</f>
        <v>13283</v>
      </c>
      <c r="C9" s="442">
        <f t="shared" si="0"/>
        <v>11857</v>
      </c>
      <c r="D9" s="444">
        <f t="shared" ref="D9:D33" si="1">SUM(G9,J9,M9,P9,S9,V9,Y9,AB9,AE9,AH9,AK9,AN9,AQ9,AT9)</f>
        <v>8847</v>
      </c>
      <c r="E9" s="445">
        <v>0</v>
      </c>
      <c r="F9" s="276">
        <v>152</v>
      </c>
      <c r="G9" s="277">
        <v>152</v>
      </c>
      <c r="H9" s="445"/>
      <c r="I9" s="276"/>
      <c r="J9" s="277"/>
      <c r="K9" s="445"/>
      <c r="L9" s="276"/>
      <c r="M9" s="277"/>
      <c r="N9" s="445"/>
      <c r="O9" s="375"/>
      <c r="P9" s="277"/>
      <c r="Q9" s="445"/>
      <c r="R9" s="276"/>
      <c r="S9" s="316"/>
      <c r="T9" s="445">
        <v>5700</v>
      </c>
      <c r="U9" s="278">
        <v>5832</v>
      </c>
      <c r="V9" s="316">
        <v>5832</v>
      </c>
      <c r="W9" s="445">
        <v>1240</v>
      </c>
      <c r="X9" s="276">
        <v>1212</v>
      </c>
      <c r="Y9" s="277">
        <v>1191</v>
      </c>
      <c r="Z9" s="445">
        <v>1805</v>
      </c>
      <c r="AA9" s="276">
        <v>1805</v>
      </c>
      <c r="AB9" s="277">
        <v>1672</v>
      </c>
      <c r="AC9" s="445"/>
      <c r="AD9" s="276"/>
      <c r="AE9" s="277"/>
      <c r="AF9" s="445"/>
      <c r="AG9" s="276"/>
      <c r="AH9" s="277"/>
      <c r="AI9" s="445"/>
      <c r="AJ9" s="276"/>
      <c r="AK9" s="277"/>
      <c r="AL9" s="445"/>
      <c r="AM9" s="276"/>
      <c r="AN9" s="277"/>
      <c r="AO9" s="445"/>
      <c r="AP9" s="276"/>
      <c r="AQ9" s="277"/>
      <c r="AR9" s="446">
        <v>4538</v>
      </c>
      <c r="AS9" s="528">
        <v>2856</v>
      </c>
      <c r="AT9" s="529">
        <v>0</v>
      </c>
    </row>
    <row r="10" spans="1:46" ht="15.75" thickBot="1" x14ac:dyDescent="0.25">
      <c r="A10" s="254" t="s">
        <v>100</v>
      </c>
      <c r="B10" s="442">
        <f t="shared" si="0"/>
        <v>10484</v>
      </c>
      <c r="C10" s="442">
        <f t="shared" si="0"/>
        <v>10802</v>
      </c>
      <c r="D10" s="444">
        <f t="shared" si="1"/>
        <v>4320</v>
      </c>
      <c r="E10" s="446">
        <v>9938</v>
      </c>
      <c r="F10" s="279">
        <v>9367</v>
      </c>
      <c r="G10" s="280">
        <v>1885</v>
      </c>
      <c r="H10" s="446"/>
      <c r="I10" s="279"/>
      <c r="J10" s="280"/>
      <c r="K10" s="446"/>
      <c r="L10" s="279"/>
      <c r="M10" s="280"/>
      <c r="N10" s="446"/>
      <c r="O10" s="344"/>
      <c r="P10" s="280"/>
      <c r="Q10" s="446"/>
      <c r="R10" s="279"/>
      <c r="S10" s="318"/>
      <c r="T10" s="446"/>
      <c r="U10" s="281"/>
      <c r="V10" s="318"/>
      <c r="W10" s="446"/>
      <c r="X10" s="279"/>
      <c r="Y10" s="280"/>
      <c r="Z10" s="446">
        <v>546</v>
      </c>
      <c r="AA10" s="279">
        <v>1435</v>
      </c>
      <c r="AB10" s="280">
        <v>2435</v>
      </c>
      <c r="AC10" s="446"/>
      <c r="AD10" s="279"/>
      <c r="AE10" s="280"/>
      <c r="AF10" s="446"/>
      <c r="AG10" s="279"/>
      <c r="AH10" s="280"/>
      <c r="AI10" s="446"/>
      <c r="AJ10" s="279"/>
      <c r="AK10" s="280"/>
      <c r="AL10" s="446"/>
      <c r="AM10" s="279"/>
      <c r="AN10" s="280"/>
      <c r="AO10" s="446"/>
      <c r="AP10" s="279"/>
      <c r="AQ10" s="280"/>
      <c r="AR10" s="446"/>
      <c r="AS10" s="378"/>
      <c r="AT10" s="452"/>
    </row>
    <row r="11" spans="1:46" ht="15.75" thickBot="1" x14ac:dyDescent="0.25">
      <c r="A11" s="254" t="s">
        <v>101</v>
      </c>
      <c r="B11" s="442">
        <f t="shared" si="0"/>
        <v>2794</v>
      </c>
      <c r="C11" s="442">
        <f t="shared" si="0"/>
        <v>3794</v>
      </c>
      <c r="D11" s="444">
        <f t="shared" si="1"/>
        <v>2619</v>
      </c>
      <c r="E11" s="446"/>
      <c r="F11" s="279"/>
      <c r="G11" s="280"/>
      <c r="H11" s="446"/>
      <c r="I11" s="279"/>
      <c r="J11" s="280"/>
      <c r="K11" s="446"/>
      <c r="L11" s="279"/>
      <c r="M11" s="280"/>
      <c r="N11" s="446"/>
      <c r="O11" s="344"/>
      <c r="P11" s="280"/>
      <c r="Q11" s="446"/>
      <c r="R11" s="279"/>
      <c r="S11" s="318"/>
      <c r="T11" s="446"/>
      <c r="U11" s="281"/>
      <c r="V11" s="318"/>
      <c r="W11" s="446"/>
      <c r="X11" s="279"/>
      <c r="Y11" s="280"/>
      <c r="Z11" s="446">
        <v>2794</v>
      </c>
      <c r="AA11" s="279">
        <v>3794</v>
      </c>
      <c r="AB11" s="280">
        <v>2619</v>
      </c>
      <c r="AC11" s="446"/>
      <c r="AD11" s="279"/>
      <c r="AE11" s="280"/>
      <c r="AF11" s="446"/>
      <c r="AG11" s="279"/>
      <c r="AH11" s="280"/>
      <c r="AI11" s="446"/>
      <c r="AJ11" s="279"/>
      <c r="AK11" s="280"/>
      <c r="AL11" s="446"/>
      <c r="AM11" s="279"/>
      <c r="AN11" s="280"/>
      <c r="AO11" s="446"/>
      <c r="AP11" s="279"/>
      <c r="AQ11" s="280"/>
      <c r="AR11" s="446"/>
      <c r="AS11" s="378"/>
      <c r="AT11" s="452"/>
    </row>
    <row r="12" spans="1:46" ht="15.75" thickBot="1" x14ac:dyDescent="0.25">
      <c r="A12" s="254" t="s">
        <v>102</v>
      </c>
      <c r="B12" s="442">
        <f t="shared" si="0"/>
        <v>3361</v>
      </c>
      <c r="C12" s="442">
        <f t="shared" si="0"/>
        <v>4437</v>
      </c>
      <c r="D12" s="444">
        <f t="shared" si="1"/>
        <v>3154</v>
      </c>
      <c r="E12" s="446"/>
      <c r="F12" s="279"/>
      <c r="G12" s="280"/>
      <c r="H12" s="446"/>
      <c r="I12" s="279"/>
      <c r="J12" s="280"/>
      <c r="K12" s="446"/>
      <c r="L12" s="279"/>
      <c r="M12" s="280"/>
      <c r="N12" s="446"/>
      <c r="O12" s="344"/>
      <c r="P12" s="280"/>
      <c r="Q12" s="446"/>
      <c r="R12" s="279"/>
      <c r="S12" s="318"/>
      <c r="T12" s="446">
        <v>2000</v>
      </c>
      <c r="U12" s="281">
        <v>2057</v>
      </c>
      <c r="V12" s="318">
        <v>2057</v>
      </c>
      <c r="W12" s="446">
        <v>459</v>
      </c>
      <c r="X12" s="279">
        <v>478</v>
      </c>
      <c r="Y12" s="280">
        <v>478</v>
      </c>
      <c r="Z12" s="446">
        <v>902</v>
      </c>
      <c r="AA12" s="279">
        <v>1902</v>
      </c>
      <c r="AB12" s="280">
        <v>619</v>
      </c>
      <c r="AC12" s="446"/>
      <c r="AD12" s="279"/>
      <c r="AE12" s="280"/>
      <c r="AF12" s="446"/>
      <c r="AG12" s="279"/>
      <c r="AH12" s="280"/>
      <c r="AI12" s="446"/>
      <c r="AJ12" s="279"/>
      <c r="AK12" s="280"/>
      <c r="AL12" s="446"/>
      <c r="AM12" s="279"/>
      <c r="AN12" s="280"/>
      <c r="AO12" s="446"/>
      <c r="AP12" s="279"/>
      <c r="AQ12" s="280"/>
      <c r="AR12" s="446"/>
      <c r="AS12" s="378"/>
      <c r="AT12" s="452"/>
    </row>
    <row r="13" spans="1:46" ht="15.75" thickBot="1" x14ac:dyDescent="0.25">
      <c r="A13" s="254" t="s">
        <v>103</v>
      </c>
      <c r="B13" s="442">
        <f t="shared" si="0"/>
        <v>0</v>
      </c>
      <c r="C13" s="442">
        <f t="shared" si="0"/>
        <v>594</v>
      </c>
      <c r="D13" s="444">
        <f t="shared" si="1"/>
        <v>594</v>
      </c>
      <c r="E13" s="445">
        <v>0</v>
      </c>
      <c r="F13" s="276">
        <v>13</v>
      </c>
      <c r="G13" s="277">
        <v>13</v>
      </c>
      <c r="H13" s="445"/>
      <c r="I13" s="276"/>
      <c r="J13" s="277"/>
      <c r="K13" s="446"/>
      <c r="L13" s="279"/>
      <c r="M13" s="280"/>
      <c r="N13" s="446"/>
      <c r="O13" s="344"/>
      <c r="P13" s="280"/>
      <c r="Q13" s="446"/>
      <c r="R13" s="279"/>
      <c r="S13" s="318"/>
      <c r="T13" s="446"/>
      <c r="U13" s="281"/>
      <c r="V13" s="318"/>
      <c r="W13" s="446"/>
      <c r="X13" s="279"/>
      <c r="Y13" s="280"/>
      <c r="Z13" s="446">
        <v>0</v>
      </c>
      <c r="AA13" s="279">
        <v>581</v>
      </c>
      <c r="AB13" s="280">
        <v>581</v>
      </c>
      <c r="AC13" s="446"/>
      <c r="AD13" s="279"/>
      <c r="AE13" s="280"/>
      <c r="AF13" s="446"/>
      <c r="AG13" s="279"/>
      <c r="AH13" s="280"/>
      <c r="AI13" s="446"/>
      <c r="AJ13" s="279"/>
      <c r="AK13" s="280"/>
      <c r="AL13" s="446"/>
      <c r="AM13" s="279"/>
      <c r="AN13" s="280"/>
      <c r="AO13" s="446"/>
      <c r="AP13" s="279"/>
      <c r="AQ13" s="280"/>
      <c r="AR13" s="446"/>
      <c r="AS13" s="378"/>
      <c r="AT13" s="452"/>
    </row>
    <row r="14" spans="1:46" ht="15.75" thickBot="1" x14ac:dyDescent="0.25">
      <c r="A14" s="254" t="s">
        <v>474</v>
      </c>
      <c r="B14" s="442">
        <f t="shared" si="0"/>
        <v>0</v>
      </c>
      <c r="C14" s="442">
        <f t="shared" si="0"/>
        <v>100</v>
      </c>
      <c r="D14" s="444">
        <f t="shared" si="1"/>
        <v>100</v>
      </c>
      <c r="E14" s="446"/>
      <c r="F14" s="279"/>
      <c r="G14" s="280"/>
      <c r="H14" s="446"/>
      <c r="I14" s="279"/>
      <c r="J14" s="280"/>
      <c r="K14" s="446"/>
      <c r="L14" s="279"/>
      <c r="M14" s="280"/>
      <c r="N14" s="446"/>
      <c r="O14" s="344"/>
      <c r="P14" s="280"/>
      <c r="Q14" s="446"/>
      <c r="R14" s="279"/>
      <c r="S14" s="318"/>
      <c r="T14" s="446"/>
      <c r="U14" s="281"/>
      <c r="V14" s="318"/>
      <c r="W14" s="446"/>
      <c r="X14" s="279"/>
      <c r="Y14" s="280"/>
      <c r="Z14" s="446"/>
      <c r="AA14" s="279"/>
      <c r="AB14" s="280"/>
      <c r="AC14" s="446"/>
      <c r="AD14" s="279"/>
      <c r="AE14" s="280"/>
      <c r="AF14" s="446">
        <v>0</v>
      </c>
      <c r="AG14" s="279">
        <v>100</v>
      </c>
      <c r="AH14" s="280">
        <v>100</v>
      </c>
      <c r="AI14" s="446"/>
      <c r="AJ14" s="279"/>
      <c r="AK14" s="280"/>
      <c r="AL14" s="446"/>
      <c r="AM14" s="279"/>
      <c r="AN14" s="280"/>
      <c r="AO14" s="446"/>
      <c r="AP14" s="279"/>
      <c r="AQ14" s="280"/>
      <c r="AR14" s="446"/>
      <c r="AS14" s="378"/>
      <c r="AT14" s="452"/>
    </row>
    <row r="15" spans="1:46" ht="15.75" thickBot="1" x14ac:dyDescent="0.25">
      <c r="A15" s="254" t="s">
        <v>104</v>
      </c>
      <c r="B15" s="442">
        <f t="shared" si="0"/>
        <v>600</v>
      </c>
      <c r="C15" s="442">
        <f t="shared" si="0"/>
        <v>600</v>
      </c>
      <c r="D15" s="444">
        <f t="shared" si="1"/>
        <v>535</v>
      </c>
      <c r="E15" s="446"/>
      <c r="F15" s="279"/>
      <c r="G15" s="280"/>
      <c r="H15" s="446"/>
      <c r="I15" s="279"/>
      <c r="J15" s="280"/>
      <c r="K15" s="446"/>
      <c r="L15" s="279"/>
      <c r="M15" s="280"/>
      <c r="N15" s="446"/>
      <c r="O15" s="344"/>
      <c r="P15" s="280"/>
      <c r="Q15" s="446"/>
      <c r="R15" s="279"/>
      <c r="S15" s="318"/>
      <c r="T15" s="446"/>
      <c r="U15" s="281"/>
      <c r="V15" s="318"/>
      <c r="W15" s="446"/>
      <c r="X15" s="279"/>
      <c r="Y15" s="280"/>
      <c r="Z15" s="446"/>
      <c r="AA15" s="279"/>
      <c r="AB15" s="280"/>
      <c r="AC15" s="446"/>
      <c r="AD15" s="279"/>
      <c r="AE15" s="280"/>
      <c r="AF15" s="446"/>
      <c r="AG15" s="279"/>
      <c r="AH15" s="280"/>
      <c r="AI15" s="446">
        <v>600</v>
      </c>
      <c r="AJ15" s="279">
        <v>600</v>
      </c>
      <c r="AK15" s="280">
        <v>535</v>
      </c>
      <c r="AL15" s="446"/>
      <c r="AM15" s="279"/>
      <c r="AN15" s="280"/>
      <c r="AO15" s="446"/>
      <c r="AP15" s="279"/>
      <c r="AQ15" s="280"/>
      <c r="AR15" s="446"/>
      <c r="AS15" s="378"/>
      <c r="AT15" s="452"/>
    </row>
    <row r="16" spans="1:46" ht="15.75" thickBot="1" x14ac:dyDescent="0.25">
      <c r="A16" s="254" t="s">
        <v>105</v>
      </c>
      <c r="B16" s="442">
        <f t="shared" si="0"/>
        <v>201</v>
      </c>
      <c r="C16" s="442">
        <f t="shared" si="0"/>
        <v>201</v>
      </c>
      <c r="D16" s="444">
        <f t="shared" si="1"/>
        <v>193</v>
      </c>
      <c r="E16" s="446"/>
      <c r="F16" s="279"/>
      <c r="G16" s="280"/>
      <c r="H16" s="446"/>
      <c r="I16" s="279"/>
      <c r="J16" s="280"/>
      <c r="K16" s="446"/>
      <c r="L16" s="279"/>
      <c r="M16" s="280"/>
      <c r="N16" s="446"/>
      <c r="O16" s="344"/>
      <c r="P16" s="280"/>
      <c r="Q16" s="446"/>
      <c r="R16" s="279"/>
      <c r="S16" s="318"/>
      <c r="T16" s="446"/>
      <c r="U16" s="281"/>
      <c r="V16" s="318"/>
      <c r="W16" s="446"/>
      <c r="X16" s="279"/>
      <c r="Y16" s="280"/>
      <c r="Z16" s="446">
        <v>201</v>
      </c>
      <c r="AA16" s="279">
        <v>201</v>
      </c>
      <c r="AB16" s="280">
        <v>193</v>
      </c>
      <c r="AC16" s="446"/>
      <c r="AD16" s="279"/>
      <c r="AE16" s="280"/>
      <c r="AF16" s="446"/>
      <c r="AG16" s="279"/>
      <c r="AH16" s="280"/>
      <c r="AI16" s="446"/>
      <c r="AJ16" s="279"/>
      <c r="AK16" s="280"/>
      <c r="AL16" s="446"/>
      <c r="AM16" s="279"/>
      <c r="AN16" s="280"/>
      <c r="AO16" s="446"/>
      <c r="AP16" s="279"/>
      <c r="AQ16" s="280"/>
      <c r="AR16" s="446"/>
      <c r="AS16" s="378"/>
      <c r="AT16" s="452"/>
    </row>
    <row r="17" spans="1:46" ht="15.75" thickBot="1" x14ac:dyDescent="0.25">
      <c r="A17" s="254" t="s">
        <v>106</v>
      </c>
      <c r="B17" s="442">
        <f t="shared" si="0"/>
        <v>120</v>
      </c>
      <c r="C17" s="442">
        <f t="shared" si="0"/>
        <v>80</v>
      </c>
      <c r="D17" s="444">
        <f t="shared" si="1"/>
        <v>0</v>
      </c>
      <c r="E17" s="446"/>
      <c r="F17" s="279"/>
      <c r="G17" s="280"/>
      <c r="H17" s="446"/>
      <c r="I17" s="279"/>
      <c r="J17" s="280"/>
      <c r="K17" s="446"/>
      <c r="L17" s="279"/>
      <c r="M17" s="280"/>
      <c r="N17" s="446"/>
      <c r="O17" s="344"/>
      <c r="P17" s="280"/>
      <c r="Q17" s="446"/>
      <c r="R17" s="279"/>
      <c r="S17" s="318"/>
      <c r="T17" s="446"/>
      <c r="U17" s="281"/>
      <c r="V17" s="318"/>
      <c r="W17" s="446"/>
      <c r="X17" s="279"/>
      <c r="Y17" s="280"/>
      <c r="Z17" s="446"/>
      <c r="AA17" s="279"/>
      <c r="AB17" s="280"/>
      <c r="AC17" s="446"/>
      <c r="AD17" s="279"/>
      <c r="AE17" s="280"/>
      <c r="AF17" s="446"/>
      <c r="AG17" s="279"/>
      <c r="AH17" s="280"/>
      <c r="AI17" s="446">
        <v>120</v>
      </c>
      <c r="AJ17" s="279">
        <v>80</v>
      </c>
      <c r="AK17" s="280">
        <v>0</v>
      </c>
      <c r="AL17" s="446"/>
      <c r="AM17" s="279"/>
      <c r="AN17" s="280"/>
      <c r="AO17" s="446"/>
      <c r="AP17" s="279"/>
      <c r="AQ17" s="280"/>
      <c r="AR17" s="446"/>
      <c r="AS17" s="378"/>
      <c r="AT17" s="452"/>
    </row>
    <row r="18" spans="1:46" ht="15.75" thickBot="1" x14ac:dyDescent="0.25">
      <c r="A18" s="254" t="s">
        <v>107</v>
      </c>
      <c r="B18" s="442">
        <f t="shared" si="0"/>
        <v>150</v>
      </c>
      <c r="C18" s="442">
        <f t="shared" si="0"/>
        <v>310</v>
      </c>
      <c r="D18" s="444">
        <f t="shared" si="1"/>
        <v>310</v>
      </c>
      <c r="E18" s="446"/>
      <c r="F18" s="279"/>
      <c r="G18" s="280"/>
      <c r="H18" s="446"/>
      <c r="I18" s="279"/>
      <c r="J18" s="280"/>
      <c r="K18" s="446"/>
      <c r="L18" s="279"/>
      <c r="M18" s="280"/>
      <c r="N18" s="446"/>
      <c r="O18" s="344"/>
      <c r="P18" s="280"/>
      <c r="Q18" s="446"/>
      <c r="R18" s="279"/>
      <c r="S18" s="318"/>
      <c r="T18" s="446"/>
      <c r="U18" s="281"/>
      <c r="V18" s="318"/>
      <c r="W18" s="446"/>
      <c r="X18" s="279"/>
      <c r="Y18" s="280"/>
      <c r="Z18" s="446"/>
      <c r="AA18" s="279"/>
      <c r="AB18" s="280"/>
      <c r="AC18" s="446"/>
      <c r="AD18" s="279"/>
      <c r="AE18" s="280"/>
      <c r="AF18" s="446"/>
      <c r="AG18" s="279"/>
      <c r="AH18" s="280"/>
      <c r="AI18" s="446">
        <v>150</v>
      </c>
      <c r="AJ18" s="279">
        <v>310</v>
      </c>
      <c r="AK18" s="280">
        <v>310</v>
      </c>
      <c r="AL18" s="446"/>
      <c r="AM18" s="279"/>
      <c r="AN18" s="280"/>
      <c r="AO18" s="446"/>
      <c r="AP18" s="279"/>
      <c r="AQ18" s="280"/>
      <c r="AR18" s="446"/>
      <c r="AS18" s="378"/>
      <c r="AT18" s="452"/>
    </row>
    <row r="19" spans="1:46" ht="15.75" thickBot="1" x14ac:dyDescent="0.25">
      <c r="A19" s="254" t="s">
        <v>384</v>
      </c>
      <c r="B19" s="442">
        <f t="shared" si="0"/>
        <v>2356</v>
      </c>
      <c r="C19" s="442">
        <f t="shared" si="0"/>
        <v>7270</v>
      </c>
      <c r="D19" s="444">
        <f t="shared" si="1"/>
        <v>7270</v>
      </c>
      <c r="E19" s="446">
        <v>0</v>
      </c>
      <c r="F19" s="279">
        <v>375</v>
      </c>
      <c r="G19" s="280">
        <v>375</v>
      </c>
      <c r="H19" s="446"/>
      <c r="I19" s="279"/>
      <c r="J19" s="280"/>
      <c r="K19" s="446"/>
      <c r="L19" s="279"/>
      <c r="M19" s="280"/>
      <c r="N19" s="446"/>
      <c r="O19" s="344"/>
      <c r="P19" s="280"/>
      <c r="Q19" s="446"/>
      <c r="R19" s="279"/>
      <c r="S19" s="318"/>
      <c r="T19" s="446">
        <v>2107</v>
      </c>
      <c r="U19" s="281">
        <v>5933</v>
      </c>
      <c r="V19" s="318">
        <v>5933</v>
      </c>
      <c r="W19" s="446">
        <v>249</v>
      </c>
      <c r="X19" s="279">
        <v>713</v>
      </c>
      <c r="Y19" s="280">
        <v>713</v>
      </c>
      <c r="Z19" s="446">
        <v>0</v>
      </c>
      <c r="AA19" s="279">
        <v>249</v>
      </c>
      <c r="AB19" s="280">
        <v>249</v>
      </c>
      <c r="AC19" s="446"/>
      <c r="AD19" s="279"/>
      <c r="AE19" s="280"/>
      <c r="AF19" s="446"/>
      <c r="AG19" s="279"/>
      <c r="AH19" s="280"/>
      <c r="AI19" s="446"/>
      <c r="AJ19" s="279"/>
      <c r="AK19" s="280"/>
      <c r="AL19" s="446"/>
      <c r="AM19" s="279"/>
      <c r="AN19" s="280"/>
      <c r="AO19" s="446"/>
      <c r="AP19" s="279"/>
      <c r="AQ19" s="280"/>
      <c r="AR19" s="446"/>
      <c r="AS19" s="378"/>
      <c r="AT19" s="452"/>
    </row>
    <row r="20" spans="1:46" ht="15.75" thickBot="1" x14ac:dyDescent="0.25">
      <c r="A20" s="254" t="s">
        <v>108</v>
      </c>
      <c r="B20" s="442">
        <f t="shared" si="0"/>
        <v>1425</v>
      </c>
      <c r="C20" s="442">
        <f t="shared" si="0"/>
        <v>1801</v>
      </c>
      <c r="D20" s="444">
        <f t="shared" si="1"/>
        <v>1786</v>
      </c>
      <c r="E20" s="446">
        <v>0</v>
      </c>
      <c r="F20" s="279">
        <v>180</v>
      </c>
      <c r="G20" s="280">
        <v>180</v>
      </c>
      <c r="H20" s="446"/>
      <c r="I20" s="279"/>
      <c r="J20" s="280"/>
      <c r="K20" s="446"/>
      <c r="L20" s="279"/>
      <c r="M20" s="280"/>
      <c r="N20" s="446"/>
      <c r="O20" s="344"/>
      <c r="P20" s="280"/>
      <c r="Q20" s="446"/>
      <c r="R20" s="279"/>
      <c r="S20" s="318"/>
      <c r="T20" s="446"/>
      <c r="U20" s="281"/>
      <c r="V20" s="318"/>
      <c r="W20" s="446"/>
      <c r="X20" s="279"/>
      <c r="Y20" s="280"/>
      <c r="Z20" s="446">
        <v>140</v>
      </c>
      <c r="AA20" s="279">
        <v>140</v>
      </c>
      <c r="AB20" s="280">
        <v>125</v>
      </c>
      <c r="AC20" s="446"/>
      <c r="AD20" s="279"/>
      <c r="AE20" s="280"/>
      <c r="AF20" s="446">
        <v>1285</v>
      </c>
      <c r="AG20" s="279">
        <v>1481</v>
      </c>
      <c r="AH20" s="280">
        <v>1481</v>
      </c>
      <c r="AI20" s="446"/>
      <c r="AJ20" s="279"/>
      <c r="AK20" s="280"/>
      <c r="AL20" s="446"/>
      <c r="AM20" s="279"/>
      <c r="AN20" s="280"/>
      <c r="AO20" s="446"/>
      <c r="AP20" s="279"/>
      <c r="AQ20" s="280"/>
      <c r="AR20" s="446"/>
      <c r="AS20" s="378"/>
      <c r="AT20" s="452"/>
    </row>
    <row r="21" spans="1:46" ht="15.75" thickBot="1" x14ac:dyDescent="0.25">
      <c r="A21" s="254" t="s">
        <v>80</v>
      </c>
      <c r="B21" s="442">
        <f t="shared" si="0"/>
        <v>1956</v>
      </c>
      <c r="C21" s="442">
        <f t="shared" si="0"/>
        <v>3343</v>
      </c>
      <c r="D21" s="444">
        <f t="shared" si="1"/>
        <v>2343</v>
      </c>
      <c r="E21" s="446">
        <v>0</v>
      </c>
      <c r="F21" s="279">
        <v>33</v>
      </c>
      <c r="G21" s="280">
        <v>33</v>
      </c>
      <c r="H21" s="446"/>
      <c r="I21" s="279"/>
      <c r="J21" s="280"/>
      <c r="K21" s="446"/>
      <c r="L21" s="279"/>
      <c r="M21" s="280"/>
      <c r="N21" s="446"/>
      <c r="O21" s="344"/>
      <c r="P21" s="280"/>
      <c r="Q21" s="446"/>
      <c r="R21" s="279"/>
      <c r="S21" s="318"/>
      <c r="T21" s="446"/>
      <c r="U21" s="281"/>
      <c r="V21" s="318"/>
      <c r="W21" s="446"/>
      <c r="X21" s="279"/>
      <c r="Y21" s="280"/>
      <c r="Z21" s="446">
        <v>672</v>
      </c>
      <c r="AA21" s="279">
        <v>1829</v>
      </c>
      <c r="AB21" s="280">
        <v>829</v>
      </c>
      <c r="AC21" s="446"/>
      <c r="AD21" s="279"/>
      <c r="AE21" s="280"/>
      <c r="AF21" s="446">
        <v>1284</v>
      </c>
      <c r="AG21" s="279">
        <v>1481</v>
      </c>
      <c r="AH21" s="280">
        <v>1481</v>
      </c>
      <c r="AI21" s="446"/>
      <c r="AJ21" s="279"/>
      <c r="AK21" s="280"/>
      <c r="AL21" s="446"/>
      <c r="AM21" s="279"/>
      <c r="AN21" s="280"/>
      <c r="AO21" s="446"/>
      <c r="AP21" s="279"/>
      <c r="AQ21" s="280"/>
      <c r="AR21" s="446"/>
      <c r="AS21" s="378"/>
      <c r="AT21" s="452"/>
    </row>
    <row r="22" spans="1:46" ht="15.75" thickBot="1" x14ac:dyDescent="0.25">
      <c r="A22" s="254" t="s">
        <v>109</v>
      </c>
      <c r="B22" s="442">
        <f t="shared" si="0"/>
        <v>166</v>
      </c>
      <c r="C22" s="442">
        <f t="shared" si="0"/>
        <v>225</v>
      </c>
      <c r="D22" s="444">
        <f t="shared" si="1"/>
        <v>225</v>
      </c>
      <c r="E22" s="446"/>
      <c r="F22" s="279"/>
      <c r="G22" s="280"/>
      <c r="H22" s="446"/>
      <c r="I22" s="279"/>
      <c r="J22" s="280"/>
      <c r="K22" s="446"/>
      <c r="L22" s="279"/>
      <c r="M22" s="280"/>
      <c r="N22" s="446"/>
      <c r="O22" s="344"/>
      <c r="P22" s="280"/>
      <c r="Q22" s="446"/>
      <c r="R22" s="279"/>
      <c r="S22" s="318"/>
      <c r="T22" s="446"/>
      <c r="U22" s="281"/>
      <c r="V22" s="318"/>
      <c r="W22" s="446"/>
      <c r="X22" s="279"/>
      <c r="Y22" s="280"/>
      <c r="Z22" s="446">
        <v>166</v>
      </c>
      <c r="AA22" s="279">
        <v>225</v>
      </c>
      <c r="AB22" s="280">
        <v>225</v>
      </c>
      <c r="AC22" s="446"/>
      <c r="AD22" s="279"/>
      <c r="AE22" s="280"/>
      <c r="AF22" s="446"/>
      <c r="AG22" s="279"/>
      <c r="AH22" s="280"/>
      <c r="AI22" s="446"/>
      <c r="AJ22" s="279"/>
      <c r="AK22" s="280"/>
      <c r="AL22" s="446"/>
      <c r="AM22" s="279"/>
      <c r="AN22" s="280"/>
      <c r="AO22" s="446"/>
      <c r="AP22" s="279"/>
      <c r="AQ22" s="280"/>
      <c r="AR22" s="446"/>
      <c r="AS22" s="378"/>
      <c r="AT22" s="452"/>
    </row>
    <row r="23" spans="1:46" ht="15.75" thickBot="1" x14ac:dyDescent="0.25">
      <c r="A23" s="254" t="s">
        <v>110</v>
      </c>
      <c r="B23" s="442">
        <f t="shared" si="0"/>
        <v>201</v>
      </c>
      <c r="C23" s="442">
        <f t="shared" si="0"/>
        <v>1155</v>
      </c>
      <c r="D23" s="444">
        <f t="shared" si="1"/>
        <v>782</v>
      </c>
      <c r="E23" s="446">
        <v>0</v>
      </c>
      <c r="F23" s="279">
        <v>496</v>
      </c>
      <c r="G23" s="280">
        <v>496</v>
      </c>
      <c r="H23" s="446"/>
      <c r="I23" s="279"/>
      <c r="J23" s="280"/>
      <c r="K23" s="446"/>
      <c r="L23" s="279"/>
      <c r="M23" s="280"/>
      <c r="N23" s="446"/>
      <c r="O23" s="344"/>
      <c r="P23" s="280"/>
      <c r="Q23" s="446"/>
      <c r="R23" s="279"/>
      <c r="S23" s="318"/>
      <c r="T23" s="446"/>
      <c r="U23" s="281"/>
      <c r="V23" s="318"/>
      <c r="W23" s="446"/>
      <c r="X23" s="279"/>
      <c r="Y23" s="280"/>
      <c r="Z23" s="446">
        <v>201</v>
      </c>
      <c r="AA23" s="279">
        <v>659</v>
      </c>
      <c r="AB23" s="280">
        <v>286</v>
      </c>
      <c r="AC23" s="446"/>
      <c r="AD23" s="279"/>
      <c r="AE23" s="280"/>
      <c r="AF23" s="446"/>
      <c r="AG23" s="279"/>
      <c r="AH23" s="280"/>
      <c r="AI23" s="446"/>
      <c r="AJ23" s="279"/>
      <c r="AK23" s="280"/>
      <c r="AL23" s="446"/>
      <c r="AM23" s="279"/>
      <c r="AN23" s="280"/>
      <c r="AO23" s="446"/>
      <c r="AP23" s="279"/>
      <c r="AQ23" s="280"/>
      <c r="AR23" s="446"/>
      <c r="AS23" s="378"/>
      <c r="AT23" s="452"/>
    </row>
    <row r="24" spans="1:46" ht="15.75" thickBot="1" x14ac:dyDescent="0.25">
      <c r="A24" s="254" t="s">
        <v>111</v>
      </c>
      <c r="B24" s="442">
        <f t="shared" si="0"/>
        <v>4288</v>
      </c>
      <c r="C24" s="442">
        <f t="shared" si="0"/>
        <v>5862</v>
      </c>
      <c r="D24" s="444">
        <f t="shared" si="1"/>
        <v>4663</v>
      </c>
      <c r="E24" s="446"/>
      <c r="F24" s="279"/>
      <c r="G24" s="280"/>
      <c r="H24" s="446"/>
      <c r="I24" s="279"/>
      <c r="J24" s="280"/>
      <c r="K24" s="446"/>
      <c r="L24" s="279"/>
      <c r="M24" s="280"/>
      <c r="N24" s="446"/>
      <c r="O24" s="344"/>
      <c r="P24" s="280"/>
      <c r="Q24" s="446"/>
      <c r="R24" s="279"/>
      <c r="S24" s="318"/>
      <c r="T24" s="446">
        <v>2629</v>
      </c>
      <c r="U24" s="281">
        <v>3112</v>
      </c>
      <c r="V24" s="318">
        <v>3012</v>
      </c>
      <c r="W24" s="446">
        <v>600</v>
      </c>
      <c r="X24" s="279">
        <v>691</v>
      </c>
      <c r="Y24" s="280">
        <v>691</v>
      </c>
      <c r="Z24" s="446">
        <v>1059</v>
      </c>
      <c r="AA24" s="279">
        <v>2059</v>
      </c>
      <c r="AB24" s="280">
        <v>960</v>
      </c>
      <c r="AC24" s="446"/>
      <c r="AD24" s="279"/>
      <c r="AE24" s="280"/>
      <c r="AF24" s="446"/>
      <c r="AG24" s="279"/>
      <c r="AH24" s="280"/>
      <c r="AI24" s="446"/>
      <c r="AJ24" s="279"/>
      <c r="AK24" s="280"/>
      <c r="AL24" s="446"/>
      <c r="AM24" s="279"/>
      <c r="AN24" s="280"/>
      <c r="AO24" s="446"/>
      <c r="AP24" s="279"/>
      <c r="AQ24" s="280"/>
      <c r="AR24" s="446"/>
      <c r="AS24" s="378"/>
      <c r="AT24" s="452"/>
    </row>
    <row r="25" spans="1:46" ht="15.75" thickBot="1" x14ac:dyDescent="0.25">
      <c r="A25" s="254" t="s">
        <v>323</v>
      </c>
      <c r="B25" s="442">
        <f t="shared" si="0"/>
        <v>20067</v>
      </c>
      <c r="C25" s="442">
        <f t="shared" si="0"/>
        <v>20146</v>
      </c>
      <c r="D25" s="444">
        <f t="shared" si="1"/>
        <v>19339</v>
      </c>
      <c r="E25" s="446"/>
      <c r="F25" s="279"/>
      <c r="G25" s="280"/>
      <c r="H25" s="446"/>
      <c r="I25" s="279"/>
      <c r="J25" s="280"/>
      <c r="K25" s="446"/>
      <c r="L25" s="279"/>
      <c r="M25" s="280"/>
      <c r="N25" s="446"/>
      <c r="O25" s="344"/>
      <c r="P25" s="280"/>
      <c r="Q25" s="446"/>
      <c r="R25" s="279"/>
      <c r="S25" s="318"/>
      <c r="T25" s="446"/>
      <c r="U25" s="281"/>
      <c r="V25" s="318"/>
      <c r="W25" s="446"/>
      <c r="X25" s="279"/>
      <c r="Y25" s="280"/>
      <c r="Z25" s="446"/>
      <c r="AA25" s="279"/>
      <c r="AB25" s="280"/>
      <c r="AC25" s="446">
        <v>4496</v>
      </c>
      <c r="AD25" s="279">
        <v>4506</v>
      </c>
      <c r="AE25" s="280">
        <v>3699</v>
      </c>
      <c r="AF25" s="446"/>
      <c r="AG25" s="279"/>
      <c r="AH25" s="280"/>
      <c r="AI25" s="446"/>
      <c r="AJ25" s="279"/>
      <c r="AK25" s="280"/>
      <c r="AL25" s="446"/>
      <c r="AM25" s="279"/>
      <c r="AN25" s="280"/>
      <c r="AO25" s="526">
        <v>15571</v>
      </c>
      <c r="AP25" s="530">
        <v>15640</v>
      </c>
      <c r="AQ25" s="527">
        <v>15640</v>
      </c>
      <c r="AR25" s="446"/>
      <c r="AS25" s="378"/>
      <c r="AT25" s="452"/>
    </row>
    <row r="26" spans="1:46" ht="15.75" thickBot="1" x14ac:dyDescent="0.25">
      <c r="A26" s="254" t="s">
        <v>324</v>
      </c>
      <c r="B26" s="442">
        <f t="shared" si="0"/>
        <v>127</v>
      </c>
      <c r="C26" s="442">
        <f t="shared" si="0"/>
        <v>127</v>
      </c>
      <c r="D26" s="444">
        <f t="shared" si="1"/>
        <v>0</v>
      </c>
      <c r="E26" s="446"/>
      <c r="F26" s="279"/>
      <c r="G26" s="280"/>
      <c r="H26" s="446"/>
      <c r="I26" s="279"/>
      <c r="J26" s="280"/>
      <c r="K26" s="446"/>
      <c r="L26" s="279"/>
      <c r="M26" s="280"/>
      <c r="N26" s="446"/>
      <c r="O26" s="344"/>
      <c r="P26" s="280"/>
      <c r="Q26" s="446"/>
      <c r="R26" s="279"/>
      <c r="S26" s="318"/>
      <c r="T26" s="446"/>
      <c r="U26" s="281"/>
      <c r="V26" s="318"/>
      <c r="W26" s="446"/>
      <c r="X26" s="279"/>
      <c r="Y26" s="280"/>
      <c r="Z26" s="446">
        <v>127</v>
      </c>
      <c r="AA26" s="279">
        <v>127</v>
      </c>
      <c r="AB26" s="280">
        <v>0</v>
      </c>
      <c r="AC26" s="446"/>
      <c r="AD26" s="279"/>
      <c r="AE26" s="280"/>
      <c r="AF26" s="446"/>
      <c r="AG26" s="279"/>
      <c r="AH26" s="280"/>
      <c r="AI26" s="446"/>
      <c r="AJ26" s="279"/>
      <c r="AK26" s="280"/>
      <c r="AL26" s="446"/>
      <c r="AM26" s="279"/>
      <c r="AN26" s="280"/>
      <c r="AO26" s="446"/>
      <c r="AP26" s="279"/>
      <c r="AQ26" s="280"/>
      <c r="AR26" s="446"/>
      <c r="AS26" s="378"/>
      <c r="AT26" s="452"/>
    </row>
    <row r="27" spans="1:46" ht="15.75" thickBot="1" x14ac:dyDescent="0.25">
      <c r="A27" s="256" t="s">
        <v>325</v>
      </c>
      <c r="B27" s="442">
        <f t="shared" si="0"/>
        <v>378</v>
      </c>
      <c r="C27" s="442">
        <f t="shared" si="0"/>
        <v>878</v>
      </c>
      <c r="D27" s="444">
        <f t="shared" si="1"/>
        <v>320</v>
      </c>
      <c r="E27" s="447"/>
      <c r="F27" s="282"/>
      <c r="G27" s="283"/>
      <c r="H27" s="447"/>
      <c r="I27" s="282"/>
      <c r="J27" s="283"/>
      <c r="K27" s="447"/>
      <c r="L27" s="282"/>
      <c r="M27" s="283"/>
      <c r="N27" s="447"/>
      <c r="O27" s="376"/>
      <c r="P27" s="283"/>
      <c r="Q27" s="447"/>
      <c r="R27" s="282"/>
      <c r="S27" s="347"/>
      <c r="T27" s="447"/>
      <c r="U27" s="284"/>
      <c r="V27" s="347"/>
      <c r="W27" s="447"/>
      <c r="X27" s="282"/>
      <c r="Y27" s="283"/>
      <c r="Z27" s="447">
        <v>378</v>
      </c>
      <c r="AA27" s="282">
        <v>878</v>
      </c>
      <c r="AB27" s="283">
        <v>320</v>
      </c>
      <c r="AC27" s="447"/>
      <c r="AD27" s="282"/>
      <c r="AE27" s="283"/>
      <c r="AF27" s="447"/>
      <c r="AG27" s="282"/>
      <c r="AH27" s="283"/>
      <c r="AI27" s="447"/>
      <c r="AJ27" s="282"/>
      <c r="AK27" s="283"/>
      <c r="AL27" s="447"/>
      <c r="AM27" s="282"/>
      <c r="AN27" s="283"/>
      <c r="AO27" s="447"/>
      <c r="AP27" s="282"/>
      <c r="AQ27" s="283"/>
      <c r="AR27" s="446"/>
      <c r="AS27" s="378"/>
      <c r="AT27" s="452"/>
    </row>
    <row r="28" spans="1:46" ht="15.75" thickBot="1" x14ac:dyDescent="0.25">
      <c r="A28" s="256" t="s">
        <v>326</v>
      </c>
      <c r="B28" s="442">
        <f t="shared" si="0"/>
        <v>847</v>
      </c>
      <c r="C28" s="442">
        <f t="shared" si="0"/>
        <v>856</v>
      </c>
      <c r="D28" s="444">
        <f t="shared" si="1"/>
        <v>704</v>
      </c>
      <c r="E28" s="447"/>
      <c r="F28" s="282"/>
      <c r="G28" s="283"/>
      <c r="H28" s="447"/>
      <c r="I28" s="282"/>
      <c r="J28" s="283"/>
      <c r="K28" s="447"/>
      <c r="L28" s="282"/>
      <c r="M28" s="283"/>
      <c r="N28" s="447"/>
      <c r="O28" s="376"/>
      <c r="P28" s="283"/>
      <c r="Q28" s="447"/>
      <c r="R28" s="282"/>
      <c r="S28" s="347"/>
      <c r="T28" s="447"/>
      <c r="U28" s="284"/>
      <c r="V28" s="347"/>
      <c r="W28" s="447"/>
      <c r="X28" s="282"/>
      <c r="Y28" s="283"/>
      <c r="Z28" s="447"/>
      <c r="AA28" s="282"/>
      <c r="AB28" s="283"/>
      <c r="AC28" s="447"/>
      <c r="AD28" s="282"/>
      <c r="AE28" s="283"/>
      <c r="AF28" s="447">
        <v>847</v>
      </c>
      <c r="AG28" s="282">
        <v>856</v>
      </c>
      <c r="AH28" s="283">
        <v>704</v>
      </c>
      <c r="AI28" s="447"/>
      <c r="AJ28" s="282"/>
      <c r="AK28" s="283"/>
      <c r="AL28" s="447"/>
      <c r="AM28" s="282"/>
      <c r="AN28" s="283"/>
      <c r="AO28" s="447"/>
      <c r="AP28" s="282"/>
      <c r="AQ28" s="283"/>
      <c r="AR28" s="446"/>
      <c r="AS28" s="378"/>
      <c r="AT28" s="452"/>
    </row>
    <row r="29" spans="1:46" ht="15.75" thickBot="1" x14ac:dyDescent="0.25">
      <c r="A29" s="256" t="s">
        <v>400</v>
      </c>
      <c r="B29" s="442">
        <f t="shared" si="0"/>
        <v>2269</v>
      </c>
      <c r="C29" s="442">
        <f t="shared" si="0"/>
        <v>2269</v>
      </c>
      <c r="D29" s="444">
        <f t="shared" si="1"/>
        <v>2269</v>
      </c>
      <c r="E29" s="447">
        <v>2269</v>
      </c>
      <c r="F29" s="282">
        <v>2269</v>
      </c>
      <c r="G29" s="283">
        <v>2269</v>
      </c>
      <c r="H29" s="447"/>
      <c r="I29" s="282"/>
      <c r="J29" s="283"/>
      <c r="K29" s="447"/>
      <c r="L29" s="282"/>
      <c r="M29" s="283"/>
      <c r="N29" s="447"/>
      <c r="O29" s="376"/>
      <c r="P29" s="283"/>
      <c r="Q29" s="447"/>
      <c r="R29" s="282"/>
      <c r="S29" s="347"/>
      <c r="T29" s="447"/>
      <c r="U29" s="284"/>
      <c r="V29" s="347"/>
      <c r="W29" s="447"/>
      <c r="X29" s="282"/>
      <c r="Y29" s="283"/>
      <c r="Z29" s="447"/>
      <c r="AA29" s="282"/>
      <c r="AB29" s="283"/>
      <c r="AC29" s="447"/>
      <c r="AD29" s="282"/>
      <c r="AE29" s="283"/>
      <c r="AF29" s="447"/>
      <c r="AG29" s="282"/>
      <c r="AH29" s="283"/>
      <c r="AI29" s="447"/>
      <c r="AJ29" s="282"/>
      <c r="AK29" s="283"/>
      <c r="AL29" s="447"/>
      <c r="AM29" s="282"/>
      <c r="AN29" s="283"/>
      <c r="AO29" s="447"/>
      <c r="AP29" s="282"/>
      <c r="AQ29" s="283"/>
      <c r="AR29" s="446"/>
      <c r="AS29" s="378"/>
      <c r="AT29" s="452"/>
    </row>
    <row r="30" spans="1:46" ht="15.75" thickBot="1" x14ac:dyDescent="0.25">
      <c r="A30" s="256" t="s">
        <v>327</v>
      </c>
      <c r="B30" s="442">
        <f t="shared" si="0"/>
        <v>57</v>
      </c>
      <c r="C30" s="442">
        <f t="shared" si="0"/>
        <v>57</v>
      </c>
      <c r="D30" s="444">
        <f t="shared" si="1"/>
        <v>0</v>
      </c>
      <c r="E30" s="447"/>
      <c r="F30" s="282"/>
      <c r="G30" s="283"/>
      <c r="H30" s="447"/>
      <c r="I30" s="282"/>
      <c r="J30" s="283"/>
      <c r="K30" s="447"/>
      <c r="L30" s="282"/>
      <c r="M30" s="283"/>
      <c r="N30" s="447"/>
      <c r="O30" s="376"/>
      <c r="P30" s="283"/>
      <c r="Q30" s="447"/>
      <c r="R30" s="282"/>
      <c r="S30" s="347"/>
      <c r="T30" s="447"/>
      <c r="U30" s="284"/>
      <c r="V30" s="347"/>
      <c r="W30" s="447"/>
      <c r="X30" s="282"/>
      <c r="Y30" s="283"/>
      <c r="Z30" s="447"/>
      <c r="AA30" s="282"/>
      <c r="AB30" s="283"/>
      <c r="AC30" s="447"/>
      <c r="AD30" s="282"/>
      <c r="AE30" s="283"/>
      <c r="AF30" s="447"/>
      <c r="AG30" s="282"/>
      <c r="AH30" s="283"/>
      <c r="AI30" s="447">
        <v>57</v>
      </c>
      <c r="AJ30" s="282">
        <v>57</v>
      </c>
      <c r="AK30" s="283">
        <v>0</v>
      </c>
      <c r="AL30" s="447"/>
      <c r="AM30" s="282"/>
      <c r="AN30" s="283"/>
      <c r="AO30" s="447"/>
      <c r="AP30" s="282"/>
      <c r="AQ30" s="283"/>
      <c r="AR30" s="446"/>
      <c r="AS30" s="378"/>
      <c r="AT30" s="452"/>
    </row>
    <row r="31" spans="1:46" ht="15.75" thickBot="1" x14ac:dyDescent="0.25">
      <c r="A31" s="256" t="s">
        <v>328</v>
      </c>
      <c r="B31" s="442">
        <f t="shared" si="0"/>
        <v>170</v>
      </c>
      <c r="C31" s="442">
        <f t="shared" si="0"/>
        <v>861</v>
      </c>
      <c r="D31" s="444">
        <f t="shared" si="1"/>
        <v>861</v>
      </c>
      <c r="E31" s="447"/>
      <c r="F31" s="282"/>
      <c r="G31" s="283"/>
      <c r="H31" s="447"/>
      <c r="I31" s="282"/>
      <c r="J31" s="283"/>
      <c r="K31" s="447"/>
      <c r="L31" s="282"/>
      <c r="M31" s="283"/>
      <c r="N31" s="447"/>
      <c r="O31" s="376"/>
      <c r="P31" s="283"/>
      <c r="Q31" s="447"/>
      <c r="R31" s="282"/>
      <c r="S31" s="347"/>
      <c r="T31" s="447"/>
      <c r="U31" s="284"/>
      <c r="V31" s="347"/>
      <c r="W31" s="447"/>
      <c r="X31" s="282"/>
      <c r="Y31" s="283"/>
      <c r="Z31" s="447"/>
      <c r="AA31" s="282"/>
      <c r="AB31" s="283"/>
      <c r="AC31" s="447"/>
      <c r="AD31" s="282"/>
      <c r="AE31" s="283"/>
      <c r="AF31" s="447"/>
      <c r="AG31" s="282"/>
      <c r="AH31" s="283"/>
      <c r="AI31" s="447"/>
      <c r="AJ31" s="282"/>
      <c r="AK31" s="283"/>
      <c r="AL31" s="447">
        <v>170</v>
      </c>
      <c r="AM31" s="282">
        <v>170</v>
      </c>
      <c r="AN31" s="283">
        <v>170</v>
      </c>
      <c r="AO31" s="447">
        <v>0</v>
      </c>
      <c r="AP31" s="282">
        <v>691</v>
      </c>
      <c r="AQ31" s="283">
        <v>691</v>
      </c>
      <c r="AR31" s="446"/>
      <c r="AS31" s="378"/>
      <c r="AT31" s="452"/>
    </row>
    <row r="32" spans="1:46" ht="15.75" thickBot="1" x14ac:dyDescent="0.25">
      <c r="A32" s="254" t="s">
        <v>401</v>
      </c>
      <c r="B32" s="442">
        <f t="shared" si="0"/>
        <v>0</v>
      </c>
      <c r="C32" s="442">
        <f t="shared" si="0"/>
        <v>126</v>
      </c>
      <c r="D32" s="444">
        <f t="shared" si="1"/>
        <v>126</v>
      </c>
      <c r="E32" s="446"/>
      <c r="F32" s="279"/>
      <c r="G32" s="280"/>
      <c r="H32" s="446"/>
      <c r="I32" s="279"/>
      <c r="J32" s="280"/>
      <c r="K32" s="446"/>
      <c r="L32" s="279"/>
      <c r="M32" s="280"/>
      <c r="N32" s="446"/>
      <c r="O32" s="344"/>
      <c r="P32" s="280"/>
      <c r="Q32" s="446"/>
      <c r="R32" s="279"/>
      <c r="S32" s="318"/>
      <c r="T32" s="446"/>
      <c r="U32" s="281"/>
      <c r="V32" s="318"/>
      <c r="W32" s="446"/>
      <c r="X32" s="279"/>
      <c r="Y32" s="280"/>
      <c r="Z32" s="446">
        <v>0</v>
      </c>
      <c r="AA32" s="276">
        <v>126</v>
      </c>
      <c r="AB32" s="277">
        <v>126</v>
      </c>
      <c r="AC32" s="445"/>
      <c r="AD32" s="276"/>
      <c r="AE32" s="277"/>
      <c r="AF32" s="446"/>
      <c r="AG32" s="279"/>
      <c r="AH32" s="280"/>
      <c r="AI32" s="446"/>
      <c r="AJ32" s="344"/>
      <c r="AK32" s="280"/>
      <c r="AL32" s="446"/>
      <c r="AM32" s="279"/>
      <c r="AN32" s="318"/>
      <c r="AO32" s="446"/>
      <c r="AP32" s="279"/>
      <c r="AQ32" s="318"/>
      <c r="AR32" s="446"/>
      <c r="AS32" s="378"/>
      <c r="AT32" s="452"/>
    </row>
    <row r="33" spans="1:46" ht="15" x14ac:dyDescent="0.2">
      <c r="A33" s="254" t="s">
        <v>385</v>
      </c>
      <c r="B33" s="442">
        <f t="shared" si="0"/>
        <v>60</v>
      </c>
      <c r="C33" s="442">
        <f t="shared" si="0"/>
        <v>0</v>
      </c>
      <c r="D33" s="444">
        <f t="shared" si="1"/>
        <v>0</v>
      </c>
      <c r="E33" s="446"/>
      <c r="F33" s="279"/>
      <c r="G33" s="280"/>
      <c r="H33" s="446"/>
      <c r="I33" s="279"/>
      <c r="J33" s="280"/>
      <c r="K33" s="446"/>
      <c r="L33" s="279"/>
      <c r="M33" s="280"/>
      <c r="N33" s="446"/>
      <c r="O33" s="344"/>
      <c r="P33" s="280"/>
      <c r="Q33" s="446"/>
      <c r="R33" s="279"/>
      <c r="S33" s="318"/>
      <c r="T33" s="446"/>
      <c r="U33" s="281"/>
      <c r="V33" s="318"/>
      <c r="W33" s="446"/>
      <c r="X33" s="279"/>
      <c r="Y33" s="280"/>
      <c r="Z33" s="446"/>
      <c r="AA33" s="279"/>
      <c r="AB33" s="280"/>
      <c r="AC33" s="446"/>
      <c r="AD33" s="279"/>
      <c r="AE33" s="280"/>
      <c r="AF33" s="446"/>
      <c r="AG33" s="279"/>
      <c r="AH33" s="280"/>
      <c r="AI33" s="446">
        <v>60</v>
      </c>
      <c r="AJ33" s="344">
        <v>0</v>
      </c>
      <c r="AK33" s="280">
        <v>0</v>
      </c>
      <c r="AL33" s="446"/>
      <c r="AM33" s="279"/>
      <c r="AN33" s="318"/>
      <c r="AO33" s="446"/>
      <c r="AP33" s="279"/>
      <c r="AQ33" s="318"/>
      <c r="AR33" s="446"/>
      <c r="AS33" s="378"/>
      <c r="AT33" s="452"/>
    </row>
    <row r="34" spans="1:46" ht="13.5" thickBot="1" x14ac:dyDescent="0.25">
      <c r="A34" s="341" t="s">
        <v>1</v>
      </c>
      <c r="B34" s="342">
        <f t="shared" ref="B34:AT34" si="2">SUM(B8:B33)</f>
        <v>65700</v>
      </c>
      <c r="C34" s="342">
        <f t="shared" si="2"/>
        <v>80689</v>
      </c>
      <c r="D34" s="342">
        <f t="shared" si="2"/>
        <v>64286</v>
      </c>
      <c r="E34" s="342">
        <f t="shared" si="2"/>
        <v>12496</v>
      </c>
      <c r="F34" s="342">
        <f t="shared" si="2"/>
        <v>15772</v>
      </c>
      <c r="G34" s="342">
        <f t="shared" si="2"/>
        <v>8290</v>
      </c>
      <c r="H34" s="342">
        <f t="shared" si="2"/>
        <v>0</v>
      </c>
      <c r="I34" s="342">
        <f t="shared" si="2"/>
        <v>0</v>
      </c>
      <c r="J34" s="342">
        <f t="shared" si="2"/>
        <v>0</v>
      </c>
      <c r="K34" s="342">
        <f t="shared" si="2"/>
        <v>0</v>
      </c>
      <c r="L34" s="342">
        <f t="shared" si="2"/>
        <v>0</v>
      </c>
      <c r="M34" s="342">
        <f t="shared" si="2"/>
        <v>0</v>
      </c>
      <c r="N34" s="342">
        <f t="shared" si="2"/>
        <v>0</v>
      </c>
      <c r="O34" s="342">
        <f t="shared" si="2"/>
        <v>0</v>
      </c>
      <c r="P34" s="342">
        <f t="shared" si="2"/>
        <v>0</v>
      </c>
      <c r="Q34" s="342">
        <f t="shared" si="2"/>
        <v>0</v>
      </c>
      <c r="R34" s="342">
        <f t="shared" si="2"/>
        <v>0</v>
      </c>
      <c r="S34" s="342">
        <f t="shared" si="2"/>
        <v>0</v>
      </c>
      <c r="T34" s="342">
        <f t="shared" si="2"/>
        <v>12436</v>
      </c>
      <c r="U34" s="342">
        <f t="shared" si="2"/>
        <v>16934</v>
      </c>
      <c r="V34" s="342">
        <f t="shared" si="2"/>
        <v>16834</v>
      </c>
      <c r="W34" s="342">
        <f t="shared" si="2"/>
        <v>2548</v>
      </c>
      <c r="X34" s="342">
        <f t="shared" si="2"/>
        <v>3094</v>
      </c>
      <c r="Y34" s="342">
        <f t="shared" si="2"/>
        <v>3073</v>
      </c>
      <c r="Z34" s="342">
        <f t="shared" si="2"/>
        <v>9042</v>
      </c>
      <c r="AA34" s="342">
        <f t="shared" si="2"/>
        <v>16061</v>
      </c>
      <c r="AB34" s="342">
        <f t="shared" si="2"/>
        <v>11278</v>
      </c>
      <c r="AC34" s="342">
        <f t="shared" si="2"/>
        <v>4496</v>
      </c>
      <c r="AD34" s="342">
        <f t="shared" si="2"/>
        <v>4506</v>
      </c>
      <c r="AE34" s="342">
        <f t="shared" si="2"/>
        <v>3699</v>
      </c>
      <c r="AF34" s="342">
        <f t="shared" si="2"/>
        <v>3416</v>
      </c>
      <c r="AG34" s="342">
        <f t="shared" si="2"/>
        <v>3918</v>
      </c>
      <c r="AH34" s="342">
        <f t="shared" si="2"/>
        <v>3766</v>
      </c>
      <c r="AI34" s="342">
        <f t="shared" si="2"/>
        <v>987</v>
      </c>
      <c r="AJ34" s="342">
        <f t="shared" si="2"/>
        <v>1047</v>
      </c>
      <c r="AK34" s="342">
        <f t="shared" si="2"/>
        <v>845</v>
      </c>
      <c r="AL34" s="342">
        <f t="shared" si="2"/>
        <v>170</v>
      </c>
      <c r="AM34" s="342">
        <f t="shared" si="2"/>
        <v>170</v>
      </c>
      <c r="AN34" s="342">
        <f t="shared" si="2"/>
        <v>170</v>
      </c>
      <c r="AO34" s="342">
        <f t="shared" si="2"/>
        <v>15571</v>
      </c>
      <c r="AP34" s="342">
        <f t="shared" si="2"/>
        <v>16331</v>
      </c>
      <c r="AQ34" s="342">
        <f t="shared" si="2"/>
        <v>16331</v>
      </c>
      <c r="AR34" s="342">
        <f t="shared" si="2"/>
        <v>4538</v>
      </c>
      <c r="AS34" s="342">
        <f t="shared" si="2"/>
        <v>2856</v>
      </c>
      <c r="AT34" s="342">
        <f t="shared" si="2"/>
        <v>0</v>
      </c>
    </row>
    <row r="35" spans="1:46" ht="1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6" ht="1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6" ht="1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6" ht="15" x14ac:dyDescent="0.2">
      <c r="AI38" s="43"/>
      <c r="AJ38" s="43"/>
      <c r="AK38" s="43"/>
      <c r="AL38" s="43"/>
    </row>
  </sheetData>
  <mergeCells count="19">
    <mergeCell ref="H6:J6"/>
    <mergeCell ref="K6:M6"/>
    <mergeCell ref="N6:P6"/>
    <mergeCell ref="A1:AS1"/>
    <mergeCell ref="A3:AS3"/>
    <mergeCell ref="B5:D6"/>
    <mergeCell ref="E6:G6"/>
    <mergeCell ref="Q6:S6"/>
    <mergeCell ref="E5:S5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T5:AT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A24" sqref="A24"/>
    </sheetView>
  </sheetViews>
  <sheetFormatPr defaultRowHeight="12.75" x14ac:dyDescent="0.2"/>
  <cols>
    <col min="1" max="1" width="64" customWidth="1"/>
    <col min="2" max="2" width="10.42578125" customWidth="1"/>
  </cols>
  <sheetData>
    <row r="1" spans="1:4" x14ac:dyDescent="0.2">
      <c r="A1" s="656"/>
      <c r="B1" s="656"/>
    </row>
    <row r="2" spans="1:4" ht="15.75" x14ac:dyDescent="0.25">
      <c r="A2" s="657" t="s">
        <v>25</v>
      </c>
      <c r="B2" s="657"/>
      <c r="C2" s="657"/>
    </row>
    <row r="3" spans="1:4" x14ac:dyDescent="0.2">
      <c r="A3" s="16"/>
      <c r="B3" s="16"/>
    </row>
    <row r="4" spans="1:4" x14ac:dyDescent="0.2">
      <c r="A4" s="656" t="s">
        <v>12</v>
      </c>
      <c r="B4" s="656"/>
      <c r="C4" s="656"/>
    </row>
    <row r="5" spans="1:4" ht="15.75" x14ac:dyDescent="0.25">
      <c r="A5" s="658" t="s">
        <v>451</v>
      </c>
      <c r="B5" s="658"/>
      <c r="C5" s="658"/>
    </row>
    <row r="6" spans="1:4" x14ac:dyDescent="0.2">
      <c r="A6" s="17"/>
      <c r="B6" s="17"/>
    </row>
    <row r="7" spans="1:4" ht="13.5" thickBot="1" x14ac:dyDescent="0.25">
      <c r="A7" s="5"/>
      <c r="B7" s="5" t="s">
        <v>7</v>
      </c>
    </row>
    <row r="8" spans="1:4" ht="13.5" thickBot="1" x14ac:dyDescent="0.25">
      <c r="A8" s="1" t="s">
        <v>2</v>
      </c>
      <c r="B8" s="1" t="s">
        <v>329</v>
      </c>
      <c r="C8" s="173" t="s">
        <v>330</v>
      </c>
      <c r="D8" s="173" t="s">
        <v>331</v>
      </c>
    </row>
    <row r="9" spans="1:4" x14ac:dyDescent="0.2">
      <c r="A9" s="6"/>
      <c r="B9" s="531"/>
      <c r="C9" s="536"/>
      <c r="D9" s="540"/>
    </row>
    <row r="10" spans="1:4" s="12" customFormat="1" x14ac:dyDescent="0.2">
      <c r="A10" s="11" t="s">
        <v>13</v>
      </c>
      <c r="B10" s="532">
        <f>SUM(B12,B19)</f>
        <v>3416</v>
      </c>
      <c r="C10" s="532">
        <f>SUM(C12,C19)</f>
        <v>3918</v>
      </c>
      <c r="D10" s="532">
        <f>SUM(D12,D19)</f>
        <v>3766</v>
      </c>
    </row>
    <row r="11" spans="1:4" x14ac:dyDescent="0.2">
      <c r="A11" s="2" t="s">
        <v>61</v>
      </c>
      <c r="B11" s="321"/>
      <c r="C11" s="321"/>
      <c r="D11" s="541"/>
    </row>
    <row r="12" spans="1:4" x14ac:dyDescent="0.2">
      <c r="A12" s="2" t="s">
        <v>62</v>
      </c>
      <c r="B12" s="532">
        <v>3416</v>
      </c>
      <c r="C12" s="321">
        <v>3818</v>
      </c>
      <c r="D12" s="541">
        <v>3666</v>
      </c>
    </row>
    <row r="13" spans="1:4" x14ac:dyDescent="0.2">
      <c r="A13" s="273" t="s">
        <v>476</v>
      </c>
      <c r="B13" s="533"/>
      <c r="C13" s="321"/>
      <c r="D13" s="541"/>
    </row>
    <row r="14" spans="1:4" hidden="1" x14ac:dyDescent="0.2">
      <c r="A14" s="3"/>
      <c r="B14" s="534"/>
      <c r="C14" s="537"/>
      <c r="D14" s="542"/>
    </row>
    <row r="15" spans="1:4" hidden="1" x14ac:dyDescent="0.2">
      <c r="A15" s="2"/>
      <c r="B15" s="321"/>
      <c r="C15" s="537"/>
      <c r="D15" s="542"/>
    </row>
    <row r="16" spans="1:4" hidden="1" x14ac:dyDescent="0.2">
      <c r="A16" s="2"/>
      <c r="B16" s="321"/>
      <c r="C16" s="537"/>
      <c r="D16" s="542"/>
    </row>
    <row r="17" spans="1:4" hidden="1" x14ac:dyDescent="0.2">
      <c r="A17" s="2"/>
      <c r="B17" s="321"/>
      <c r="C17" s="537"/>
      <c r="D17" s="542"/>
    </row>
    <row r="18" spans="1:4" hidden="1" x14ac:dyDescent="0.2">
      <c r="A18" s="2"/>
      <c r="B18" s="321"/>
      <c r="C18" s="537"/>
      <c r="D18" s="542"/>
    </row>
    <row r="19" spans="1:4" x14ac:dyDescent="0.2">
      <c r="A19" s="18" t="s">
        <v>475</v>
      </c>
      <c r="B19" s="535">
        <v>0</v>
      </c>
      <c r="C19" s="538">
        <v>100</v>
      </c>
      <c r="D19" s="543">
        <v>100</v>
      </c>
    </row>
    <row r="20" spans="1:4" hidden="1" x14ac:dyDescent="0.2">
      <c r="A20" s="2"/>
      <c r="B20" s="321"/>
      <c r="C20" s="537"/>
      <c r="D20" s="542"/>
    </row>
    <row r="21" spans="1:4" hidden="1" x14ac:dyDescent="0.2">
      <c r="A21" s="2"/>
      <c r="B21" s="321"/>
      <c r="C21" s="537"/>
      <c r="D21" s="542"/>
    </row>
    <row r="22" spans="1:4" x14ac:dyDescent="0.2">
      <c r="A22" s="2"/>
      <c r="B22" s="321"/>
      <c r="C22" s="538"/>
      <c r="D22" s="543"/>
    </row>
    <row r="23" spans="1:4" s="12" customFormat="1" x14ac:dyDescent="0.2">
      <c r="A23" s="11" t="s">
        <v>63</v>
      </c>
      <c r="B23" s="532">
        <f>SUM(B24:B25)</f>
        <v>4496</v>
      </c>
      <c r="C23" s="532">
        <f>SUM(C24:C25)</f>
        <v>4506</v>
      </c>
      <c r="D23" s="532">
        <f>SUM(D24:D25)</f>
        <v>3699</v>
      </c>
    </row>
    <row r="24" spans="1:4" x14ac:dyDescent="0.2">
      <c r="A24" s="273" t="s">
        <v>477</v>
      </c>
      <c r="B24" s="533">
        <v>2498</v>
      </c>
      <c r="C24" s="321">
        <v>2508</v>
      </c>
      <c r="D24" s="541">
        <v>1808</v>
      </c>
    </row>
    <row r="25" spans="1:4" s="14" customFormat="1" x14ac:dyDescent="0.2">
      <c r="A25" s="18" t="s">
        <v>88</v>
      </c>
      <c r="B25" s="535">
        <v>1998</v>
      </c>
      <c r="C25" s="539">
        <v>1998</v>
      </c>
      <c r="D25" s="544">
        <v>1891</v>
      </c>
    </row>
    <row r="26" spans="1:4" ht="13.5" thickBot="1" x14ac:dyDescent="0.25">
      <c r="A26" s="459"/>
      <c r="B26" s="465"/>
      <c r="C26" s="465"/>
      <c r="D26" s="542"/>
    </row>
    <row r="27" spans="1:4" ht="13.5" thickBot="1" x14ac:dyDescent="0.25">
      <c r="A27" s="171" t="s">
        <v>14</v>
      </c>
      <c r="B27" s="467">
        <f>SUM(B10,B23)</f>
        <v>7912</v>
      </c>
      <c r="C27" s="467">
        <f>SUM(C10,C23)</f>
        <v>8424</v>
      </c>
      <c r="D27" s="467">
        <f>SUM(D10,D23)</f>
        <v>7465</v>
      </c>
    </row>
    <row r="28" spans="1:4" x14ac:dyDescent="0.2">
      <c r="A28" s="5"/>
      <c r="B28" s="5"/>
    </row>
    <row r="29" spans="1:4" x14ac:dyDescent="0.2">
      <c r="A29" s="7"/>
      <c r="B29" s="7"/>
    </row>
    <row r="30" spans="1:4" x14ac:dyDescent="0.2">
      <c r="A30" s="5"/>
      <c r="B30" s="5"/>
    </row>
    <row r="31" spans="1:4" x14ac:dyDescent="0.2">
      <c r="A31" s="7"/>
      <c r="B31" s="7"/>
    </row>
    <row r="32" spans="1:4" x14ac:dyDescent="0.2">
      <c r="A32" s="7"/>
      <c r="B32" s="10"/>
    </row>
    <row r="33" spans="1:2" x14ac:dyDescent="0.2">
      <c r="A33" s="5"/>
      <c r="B33" s="5"/>
    </row>
    <row r="34" spans="1:2" x14ac:dyDescent="0.2">
      <c r="A34" s="5"/>
      <c r="B34" s="5"/>
    </row>
    <row r="35" spans="1:2" x14ac:dyDescent="0.2">
      <c r="A35" s="7"/>
      <c r="B35" s="7"/>
    </row>
    <row r="36" spans="1:2" x14ac:dyDescent="0.2">
      <c r="A36" s="5"/>
      <c r="B36" s="5"/>
    </row>
    <row r="37" spans="1:2" x14ac:dyDescent="0.2">
      <c r="A37" s="7"/>
      <c r="B37" s="7"/>
    </row>
    <row r="38" spans="1:2" x14ac:dyDescent="0.2">
      <c r="A38" s="5"/>
      <c r="B38" s="5"/>
    </row>
    <row r="39" spans="1:2" x14ac:dyDescent="0.2">
      <c r="A39" s="5"/>
      <c r="B39" s="5"/>
    </row>
    <row r="40" spans="1:2" x14ac:dyDescent="0.2">
      <c r="A40" s="16"/>
      <c r="B40" s="5"/>
    </row>
    <row r="41" spans="1:2" x14ac:dyDescent="0.2">
      <c r="A41" s="7"/>
      <c r="B41" s="7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</sheetData>
  <mergeCells count="4">
    <mergeCell ref="A1:B1"/>
    <mergeCell ref="A2:C2"/>
    <mergeCell ref="A4:C4"/>
    <mergeCell ref="A5:C5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5"/>
  <sheetViews>
    <sheetView workbookViewId="0">
      <selection activeCell="F28" sqref="F28"/>
    </sheetView>
  </sheetViews>
  <sheetFormatPr defaultRowHeight="12.75" x14ac:dyDescent="0.2"/>
  <cols>
    <col min="6" max="6" width="8.28515625" customWidth="1"/>
    <col min="10" max="10" width="0" hidden="1" customWidth="1"/>
  </cols>
  <sheetData>
    <row r="2" spans="1:8" ht="15.75" x14ac:dyDescent="0.25">
      <c r="A2" s="595" t="s">
        <v>42</v>
      </c>
      <c r="B2" s="595"/>
      <c r="C2" s="595"/>
      <c r="D2" s="595"/>
      <c r="E2" s="595"/>
      <c r="F2" s="595"/>
      <c r="G2" s="595"/>
      <c r="H2" s="595"/>
    </row>
    <row r="4" spans="1:8" x14ac:dyDescent="0.2">
      <c r="A4" s="649" t="s">
        <v>452</v>
      </c>
      <c r="B4" s="649"/>
      <c r="C4" s="649"/>
      <c r="D4" s="649"/>
      <c r="E4" s="649"/>
      <c r="F4" s="649"/>
      <c r="G4" s="649"/>
      <c r="H4" s="649"/>
    </row>
    <row r="8" spans="1:8" ht="13.5" thickBot="1" x14ac:dyDescent="0.25">
      <c r="F8" t="s">
        <v>7</v>
      </c>
    </row>
    <row r="9" spans="1:8" ht="13.5" thickBot="1" x14ac:dyDescent="0.25">
      <c r="B9" s="659" t="s">
        <v>0</v>
      </c>
      <c r="C9" s="660"/>
      <c r="D9" s="660"/>
      <c r="E9" s="660"/>
      <c r="F9" s="320" t="s">
        <v>329</v>
      </c>
      <c r="G9" s="320" t="s">
        <v>330</v>
      </c>
      <c r="H9" s="171" t="s">
        <v>331</v>
      </c>
    </row>
    <row r="10" spans="1:8" x14ac:dyDescent="0.2">
      <c r="B10" s="661"/>
      <c r="C10" s="662"/>
      <c r="D10" s="662"/>
      <c r="E10" s="662"/>
      <c r="F10" s="172"/>
      <c r="G10" s="172"/>
      <c r="H10" s="172"/>
    </row>
    <row r="11" spans="1:8" x14ac:dyDescent="0.2">
      <c r="B11" s="246" t="s">
        <v>479</v>
      </c>
      <c r="C11" s="23"/>
      <c r="D11" s="23"/>
      <c r="E11" s="23"/>
      <c r="F11" s="287">
        <v>60</v>
      </c>
      <c r="G11" s="2">
        <v>0</v>
      </c>
      <c r="H11" s="2">
        <v>0</v>
      </c>
    </row>
    <row r="12" spans="1:8" x14ac:dyDescent="0.2">
      <c r="B12" s="246" t="s">
        <v>480</v>
      </c>
      <c r="C12" s="23"/>
      <c r="D12" s="23"/>
      <c r="E12" s="23"/>
      <c r="F12" s="287">
        <v>57</v>
      </c>
      <c r="G12" s="2">
        <v>57</v>
      </c>
      <c r="H12" s="2">
        <v>0</v>
      </c>
    </row>
    <row r="13" spans="1:8" x14ac:dyDescent="0.2">
      <c r="B13" s="246" t="s">
        <v>24</v>
      </c>
      <c r="C13" s="23"/>
      <c r="D13" s="23"/>
      <c r="E13" s="23"/>
      <c r="F13" s="287">
        <v>150</v>
      </c>
      <c r="G13" s="2">
        <v>310</v>
      </c>
      <c r="H13" s="2">
        <v>310</v>
      </c>
    </row>
    <row r="14" spans="1:8" x14ac:dyDescent="0.2">
      <c r="B14" s="246" t="s">
        <v>402</v>
      </c>
      <c r="C14" s="23"/>
      <c r="D14" s="23"/>
      <c r="E14" s="23"/>
      <c r="F14" s="287">
        <v>200</v>
      </c>
      <c r="G14" s="2">
        <v>200</v>
      </c>
      <c r="H14" s="2">
        <v>0</v>
      </c>
    </row>
    <row r="15" spans="1:8" x14ac:dyDescent="0.2">
      <c r="B15" s="246" t="s">
        <v>481</v>
      </c>
      <c r="C15" s="23"/>
      <c r="D15" s="23"/>
      <c r="E15" s="23"/>
      <c r="F15" s="287">
        <v>120</v>
      </c>
      <c r="G15" s="2">
        <v>80</v>
      </c>
      <c r="H15" s="2">
        <v>0</v>
      </c>
    </row>
    <row r="16" spans="1:8" x14ac:dyDescent="0.2">
      <c r="B16" s="246" t="s">
        <v>482</v>
      </c>
      <c r="C16" s="23"/>
      <c r="D16" s="23"/>
      <c r="E16" s="23"/>
      <c r="F16" s="287">
        <v>100</v>
      </c>
      <c r="G16" s="2">
        <v>0</v>
      </c>
      <c r="H16" s="2">
        <v>0</v>
      </c>
    </row>
    <row r="17" spans="2:8" x14ac:dyDescent="0.2">
      <c r="B17" s="246" t="s">
        <v>483</v>
      </c>
      <c r="C17" s="23"/>
      <c r="D17" s="23"/>
      <c r="E17" s="23"/>
      <c r="F17" s="286">
        <v>100</v>
      </c>
      <c r="G17" s="2">
        <v>0</v>
      </c>
      <c r="H17" s="2">
        <v>0</v>
      </c>
    </row>
    <row r="18" spans="2:8" x14ac:dyDescent="0.2">
      <c r="B18" s="246" t="s">
        <v>484</v>
      </c>
      <c r="C18" s="23"/>
      <c r="D18" s="23"/>
      <c r="E18" s="23"/>
      <c r="F18" s="287">
        <v>200</v>
      </c>
      <c r="G18" s="2">
        <v>400</v>
      </c>
      <c r="H18" s="2">
        <v>535</v>
      </c>
    </row>
    <row r="19" spans="2:8" x14ac:dyDescent="0.2">
      <c r="B19" s="22"/>
      <c r="C19" s="23"/>
      <c r="D19" s="23"/>
      <c r="E19" s="23"/>
      <c r="F19" s="286"/>
      <c r="G19" s="2"/>
      <c r="H19" s="2"/>
    </row>
    <row r="20" spans="2:8" x14ac:dyDescent="0.2">
      <c r="B20" s="22"/>
      <c r="C20" s="23"/>
      <c r="D20" s="23"/>
      <c r="E20" s="23"/>
      <c r="F20" s="286"/>
      <c r="G20" s="2"/>
      <c r="H20" s="2"/>
    </row>
    <row r="21" spans="2:8" x14ac:dyDescent="0.2">
      <c r="B21" s="25"/>
      <c r="C21" s="26"/>
      <c r="D21" s="26"/>
      <c r="E21" s="26"/>
      <c r="F21" s="285"/>
      <c r="G21" s="2"/>
      <c r="H21" s="2"/>
    </row>
    <row r="22" spans="2:8" x14ac:dyDescent="0.2">
      <c r="B22" s="22"/>
      <c r="C22" s="23"/>
      <c r="D22" s="23"/>
      <c r="E22" s="23"/>
      <c r="F22" s="321"/>
      <c r="G22" s="2"/>
      <c r="H22" s="2"/>
    </row>
    <row r="23" spans="2:8" x14ac:dyDescent="0.2">
      <c r="B23" s="22"/>
      <c r="C23" s="23"/>
      <c r="D23" s="23"/>
      <c r="E23" s="23"/>
      <c r="F23" s="321"/>
      <c r="G23" s="2"/>
      <c r="H23" s="2"/>
    </row>
    <row r="24" spans="2:8" ht="13.5" thickBot="1" x14ac:dyDescent="0.25">
      <c r="B24" s="463"/>
      <c r="C24" s="464"/>
      <c r="D24" s="464"/>
      <c r="E24" s="464"/>
      <c r="F24" s="465"/>
      <c r="G24" s="456"/>
      <c r="H24" s="163"/>
    </row>
    <row r="25" spans="2:8" ht="13.5" thickBot="1" x14ac:dyDescent="0.25">
      <c r="B25" s="663" t="s">
        <v>453</v>
      </c>
      <c r="C25" s="664"/>
      <c r="D25" s="664"/>
      <c r="E25" s="665"/>
      <c r="F25" s="467">
        <f>SUM(F10:F24)</f>
        <v>987</v>
      </c>
      <c r="G25" s="467">
        <f>SUM(G10:G24)</f>
        <v>1047</v>
      </c>
      <c r="H25" s="467">
        <f>SUM(H10:H24)</f>
        <v>845</v>
      </c>
    </row>
  </sheetData>
  <mergeCells count="5">
    <mergeCell ref="B9:E9"/>
    <mergeCell ref="B10:E10"/>
    <mergeCell ref="A2:H2"/>
    <mergeCell ref="A4:H4"/>
    <mergeCell ref="B25:E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10</vt:i4>
      </vt:variant>
    </vt:vector>
  </HeadingPairs>
  <TitlesOfParts>
    <vt:vector size="36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19.sz.melléklet</vt:lpstr>
      <vt:lpstr>20.sz.melléklet</vt:lpstr>
      <vt:lpstr>21.sz.melléklet</vt:lpstr>
      <vt:lpstr>22.sz.melléklet</vt:lpstr>
      <vt:lpstr>23.sz.melléklet</vt:lpstr>
      <vt:lpstr>24.sz.melléklet</vt:lpstr>
      <vt:lpstr>9.1.sz.melléklet</vt:lpstr>
      <vt:lpstr>Munka1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2018-05-25T10:23:28Z</cp:lastPrinted>
  <dcterms:created xsi:type="dcterms:W3CDTF">1980-01-04T02:23:52Z</dcterms:created>
  <dcterms:modified xsi:type="dcterms:W3CDTF">2018-06-12T06:34:49Z</dcterms:modified>
</cp:coreProperties>
</file>