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9"/>
  </bookViews>
  <sheets>
    <sheet name="1.m. Mérleg " sheetId="1" r:id="rId1"/>
    <sheet name="2.m.Pénzforgalmi jelentés" sheetId="2" r:id="rId2"/>
    <sheet name="3.m.Pénzforgalmi mérleg" sheetId="3" r:id="rId3"/>
    <sheet name="4.m.Kiad.köt.,önk.váll,álig.fa." sheetId="4" r:id="rId4"/>
    <sheet name="5.m.Bev..cofog.szerint" sheetId="5" r:id="rId5"/>
    <sheet name="6.m.Maradvány kimutatás" sheetId="6" r:id="rId6"/>
    <sheet name="7.m.Eredménykimutatás" sheetId="7" r:id="rId7"/>
    <sheet name="8.m.Vagyonkimutatás" sheetId="8" r:id="rId8"/>
    <sheet name="9.Részesedések" sheetId="9" r:id="rId9"/>
    <sheet name="10.Felhalmozási kiadások" sheetId="10" r:id="rId10"/>
    <sheet name="11.Im.javak és t.eszk áll.vált." sheetId="11" r:id="rId11"/>
    <sheet name="12.m.Követelések" sheetId="12" r:id="rId12"/>
    <sheet name="13.m.Kötelezettségek" sheetId="13" r:id="rId13"/>
    <sheet name="14.m.Közvetlen támogatások" sheetId="14" r:id="rId14"/>
    <sheet name="15.m.Közvetett támogatások" sheetId="15" r:id="rId15"/>
    <sheet name="16.m.Kölcsönök" sheetId="16" r:id="rId16"/>
    <sheet name="17.m.Hitelek" sheetId="17" r:id="rId17"/>
    <sheet name="18..Állami támogatások" sheetId="18" r:id="rId18"/>
    <sheet name="19.m.Többéves kihat.járó ügyl." sheetId="19" r:id="rId19"/>
    <sheet name="20.m.Adósság áll. alakulása" sheetId="20" r:id="rId20"/>
    <sheet name="Munka1" sheetId="21" state="hidden" r:id="rId21"/>
  </sheets>
  <externalReferences>
    <externalReference r:id="rId2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<sst xmlns="http://schemas.openxmlformats.org/spreadsheetml/2006/main" count="691" uniqueCount="461">
  <si>
    <t>Ft</t>
  </si>
  <si>
    <t>Sorszám</t>
  </si>
  <si>
    <t>A</t>
  </si>
  <si>
    <t>B</t>
  </si>
  <si>
    <t>C</t>
  </si>
  <si>
    <t>Megnevezés</t>
  </si>
  <si>
    <t>2015.év
záró</t>
  </si>
  <si>
    <t>2016.évi 
záró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</si>
  <si>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</si>
  <si>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</si>
  <si>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</si>
  <si>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</si>
  <si>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</si>
  <si>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</si>
  <si>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</si>
  <si>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</si>
  <si>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</si>
  <si>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</si>
  <si>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</si>
  <si>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</si>
  <si>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</si>
  <si>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</si>
  <si>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</si>
  <si>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</si>
  <si>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</si>
  <si>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</si>
  <si>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</si>
  <si>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</si>
  <si>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</si>
  <si>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</si>
  <si>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</si>
  <si>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</si>
  <si>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</si>
  <si>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</si>
  <si>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</si>
  <si>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</si>
  <si>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</si>
  <si>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</si>
  <si>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</si>
  <si>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</si>
  <si>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</si>
  <si>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</si>
  <si>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</si>
  <si>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</si>
  <si>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</si>
  <si>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</si>
  <si>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</si>
  <si>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</si>
  <si>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</si>
  <si>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</si>
  <si>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</si>
  <si>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</si>
  <si>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</si>
  <si>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</si>
  <si>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</si>
  <si>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</si>
  <si>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D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</si>
  <si>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</si>
  <si>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</si>
  <si>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</si>
  <si>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</si>
  <si>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</si>
  <si>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Foglalkoztatottak személyi juttatásai (K11)</t>
  </si>
  <si>
    <t>Választott tisztségviselők juttatásai (K121)</t>
  </si>
  <si>
    <t>Külső személyi juttatások (K12)</t>
  </si>
  <si>
    <t>Személyi juttatások (K1)</t>
  </si>
  <si>
    <t>Munkaadókat terhelő járulékok és szociális hozzájárulási adó 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</si>
  <si>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</si>
  <si>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</si>
  <si>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</si>
  <si>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</si>
  <si>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</si>
  <si>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</si>
  <si>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 (K31)</t>
  </si>
  <si>
    <t>Informatikai szolgáltatások igénybevétele (K321)</t>
  </si>
  <si>
    <t>Egyéb kommunikációs szolgáltatások (K322)</t>
  </si>
  <si>
    <t>Kommunikációs szolgáltatások (K32)</t>
  </si>
  <si>
    <t>Közüzemi díjak (K331)</t>
  </si>
  <si>
    <t>Vásárolt élelmezés (K332)</t>
  </si>
  <si>
    <t>Karbantartási, kisjavítási szolgáltatások (K334)</t>
  </si>
  <si>
    <t>Egyéb szolgáltatások  (K337)</t>
  </si>
  <si>
    <t>ebből: biztosítási díjak (K337)</t>
  </si>
  <si>
    <t>Szolgáltatási kiadások  (K33)</t>
  </si>
  <si>
    <t>Működési célú előzetesen felszámított általános forgalmi adó (K351)</t>
  </si>
  <si>
    <t>Különféle befizetések és egyéb dologi kiadások(K35)</t>
  </si>
  <si>
    <t>Dologi kiadások (=32+35+46+49+60) (K3)</t>
  </si>
  <si>
    <t>Családi támogatások  (K42)</t>
  </si>
  <si>
    <t>ebből:  az egyéb pénzbeli és természetbeni gyermekvédelmi támogatások  (K42)</t>
  </si>
  <si>
    <t>Egyéb nem intézményi ellátások(K48)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</si>
  <si>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</si>
  <si>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</si>
  <si>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</si>
  <si>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</si>
  <si>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Egyéb működési célú támogatások államháztartáson belülre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</si>
  <si>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</si>
  <si>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</si>
  <si>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(K512)</t>
  </si>
  <si>
    <t>ebből: egyéb civil szervezetek (K512)</t>
  </si>
  <si>
    <t>Tartalékok (K513)</t>
  </si>
  <si>
    <t>Egyéb működési célú kiadások (K5)</t>
  </si>
  <si>
    <t>Egyéb tárgyi eszközök beszerzése, létesítése (K64)</t>
  </si>
  <si>
    <t>Beruházási célú előzetesen felszámított általános forgalmi adó (K67)</t>
  </si>
  <si>
    <t>Beruházások  (K6)</t>
  </si>
  <si>
    <t>Költségvetési kiadások (K1-K8)</t>
  </si>
  <si>
    <t>Államháztartáson belüli megelőlegezések visszafizetése (K914)</t>
  </si>
  <si>
    <t>Belföldi finanszírozás kiadásai  (K91)</t>
  </si>
  <si>
    <t>Finanszírozási kiadások (K9)</t>
  </si>
  <si>
    <t>KIADÁSOK ÖSSZESEN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</si>
  <si>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</si>
  <si>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</si>
  <si>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</si>
  <si>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</si>
  <si>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támogatásai(B11)</t>
  </si>
  <si>
    <t>Egyéb működési célú támogatások bevételei államháztartáson belülről  (B16)</t>
  </si>
  <si>
    <t>ebből: egyéb fejezeti kezelésű előirányzatok (B16)</t>
  </si>
  <si>
    <t>ebből: elkülönített állami pénzalapok (B16)</t>
  </si>
  <si>
    <t>Működési célú támogatások államháztartáson belülről  (B1)</t>
  </si>
  <si>
    <t>Felhalmozási célú önkormányzati támogatások (B21)</t>
  </si>
  <si>
    <t>Felhalmozási célú támogatások államháztartáson belülről  (B2)</t>
  </si>
  <si>
    <t>Vagyoni tipusú adók (B34)</t>
  </si>
  <si>
    <t>ebből: magánszemélyek kommunális adója (B34)</t>
  </si>
  <si>
    <t>Értékesítési és forgalmi adók (B351)</t>
  </si>
  <si>
    <t>ebből: állandó jeleggel végzett iparűzési tevékenység után fizetett helyi iparűzési adó (B351)</t>
  </si>
  <si>
    <t>Gépjárműadók  (B354)</t>
  </si>
  <si>
    <t>ebből: belföldi gépjárművek adójának a helyi önkormányzatot megillető része (B354)</t>
  </si>
  <si>
    <t>Termékek és szolgáltatások adói  (B35)</t>
  </si>
  <si>
    <t>Egyéb közhatalmi bevételek (B36)</t>
  </si>
  <si>
    <t>Közhatalmi bevételek (=93+94+104+109+168+169) (B3)</t>
  </si>
  <si>
    <t>Szolgáltatások ellenértéke  (B402)</t>
  </si>
  <si>
    <t>ebből:tárgyi eszközök bérbeadásából származó bevétel (B402)</t>
  </si>
  <si>
    <t>Tulajdonosi bevételek (B404)</t>
  </si>
  <si>
    <t>Ellátási díjak (B405)</t>
  </si>
  <si>
    <t>Egyéb kapott (járó) kamatok és kamatjellegű bevételek(B4082)</t>
  </si>
  <si>
    <t>Kamatbevételek és más nyereségjellegű bevételek (B408)</t>
  </si>
  <si>
    <t>Működési bevételek  (B4)</t>
  </si>
  <si>
    <t>Költségvetési bevételek  (B1-B7)</t>
  </si>
  <si>
    <t>Előző év költségvetési maradványának igénybevétele (B8131)</t>
  </si>
  <si>
    <t>Maradvány igénybevétele  (B813)</t>
  </si>
  <si>
    <t>Államháztartáson belüli megelőlegezések (B814)</t>
  </si>
  <si>
    <t>Belföldi finanszírozás bevételei  (B81)</t>
  </si>
  <si>
    <t>Finanszírozási bevételek (B8)</t>
  </si>
  <si>
    <t>BEVÉTELEK ÖSSZESEN</t>
  </si>
  <si>
    <t xml:space="preserve"> Ft</t>
  </si>
  <si>
    <t>Összeg</t>
  </si>
  <si>
    <t>MŰKÖDÉSI BEVÉTELEK-KIADÁSOK MÉRLEGE</t>
  </si>
  <si>
    <t xml:space="preserve">Működési célú támogatások államháztartáson belülről </t>
  </si>
  <si>
    <t>Személyi juttatások</t>
  </si>
  <si>
    <t>Közhatalmi bevételek</t>
  </si>
  <si>
    <t>Munkaadókat terhelő járulékok és szociális hozzájárulási adó</t>
  </si>
  <si>
    <t>Működési  bevételek</t>
  </si>
  <si>
    <t>Dologi kiadások</t>
  </si>
  <si>
    <t>Működési célú átvett pénzeszközök</t>
  </si>
  <si>
    <t>Ellátottak pénzbeli juttatásai</t>
  </si>
  <si>
    <t>Egyéb működési célú kiadások</t>
  </si>
  <si>
    <t>Összesen</t>
  </si>
  <si>
    <t>Többlet</t>
  </si>
  <si>
    <t>FELHALMOZÁSI BEVÉTELEK- KIADÁSOK MÉRLEGE</t>
  </si>
  <si>
    <t>Felhalmozási célú támogatások államháztartáson belülről</t>
  </si>
  <si>
    <t>Beruházások</t>
  </si>
  <si>
    <t>Felhalmozási célú átvett pénzeszközök</t>
  </si>
  <si>
    <t>Felújítások</t>
  </si>
  <si>
    <t>Hiány</t>
  </si>
  <si>
    <t>FINANSZÍROZÁSI BEVÉTELEK- KIADÁSOK MÉRLEGE</t>
  </si>
  <si>
    <t>Finanszírozási bevételek</t>
  </si>
  <si>
    <t>Finanszírozási kiadások</t>
  </si>
  <si>
    <t>ÖSSZEVONT ÖNKORMÁNYZATI MÉRLEG</t>
  </si>
  <si>
    <t>Működési bevételek</t>
  </si>
  <si>
    <t>Működési kiadások</t>
  </si>
  <si>
    <t>Felhalmozási bevételek</t>
  </si>
  <si>
    <t>Felhalmozási kiadások</t>
  </si>
  <si>
    <t>Összes bevétel</t>
  </si>
  <si>
    <t>Összes kiadás</t>
  </si>
  <si>
    <t xml:space="preserve">A  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</si>
  <si>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</si>
  <si>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</si>
  <si>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</si>
  <si>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</si>
  <si>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</si>
  <si>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</si>
  <si>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</si>
  <si>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</si>
  <si>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</si>
  <si>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</si>
  <si>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</si>
  <si>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</si>
  <si>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</si>
  <si>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</si>
  <si>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</si>
  <si>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</si>
  <si>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</si>
  <si>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041232 Start-munka program - Téli közfoglalkoztatás</t>
  </si>
  <si>
    <t>041233 Hosszabb időtartamú közfoglalkoztatás</t>
  </si>
  <si>
    <t>064010 Közvilágítás</t>
  </si>
  <si>
    <t>066020 Város-, községgazdálkodási egyéb szolgáltatások</t>
  </si>
  <si>
    <t>082044 Könyvtári szolgáltatások</t>
  </si>
  <si>
    <t>082092 Közművelődés - hagyományos közösségi kulturális értékek gondozása</t>
  </si>
  <si>
    <t>084031 Civil szervezetek működési támogatása</t>
  </si>
  <si>
    <t>104037 Intézményen kívüli gyermekétkeztetés</t>
  </si>
  <si>
    <t>104051 Gyermekvédelmi pénzbeli és természetbeni ellátások</t>
  </si>
  <si>
    <t>107051 Szociális étkeztetés</t>
  </si>
  <si>
    <t>107055 Falugondnoki, tanyagondnoki szolgáltatás</t>
  </si>
  <si>
    <t>Foglalkoztatottak személyi juttatásai  (K11)</t>
  </si>
  <si>
    <t>Külső személyi juttatások  (K12)</t>
  </si>
  <si>
    <t>Személyi juttatások  (K1)</t>
  </si>
  <si>
    <t>Munkaadókat terhelő járulékok és szociális hozzájárulási adó (K2)</t>
  </si>
  <si>
    <t>Készletbeszerzés (K31)</t>
  </si>
  <si>
    <t>Szolgáltatási kiadások (K33)</t>
  </si>
  <si>
    <t>Különféle befizetések és egyéb dologi kiadások (K35)</t>
  </si>
  <si>
    <t>Dologi kiadások (K3)</t>
  </si>
  <si>
    <t>Egyéb nem intézményi ellátások  (K48)</t>
  </si>
  <si>
    <t>Ellátottak pénzbeli juttatásai (K4)</t>
  </si>
  <si>
    <t>Egyéb működési célú kiadások  (K5)</t>
  </si>
  <si>
    <t>Beruházások (K6)</t>
  </si>
  <si>
    <t>Költségvetési kiadások  (K1-K8)</t>
  </si>
  <si>
    <t>Belföldi finanszírozás kiadásai (K91)</t>
  </si>
  <si>
    <t>Kiadások összesen (K1-K9)</t>
  </si>
  <si>
    <t>900020 Önkormányzatok funkcióra nem sorolható bevételei államháztartáson kívülről</t>
  </si>
  <si>
    <t>Önkormányzatok működési támogatásai (=01+…+06) (B11)</t>
  </si>
  <si>
    <t>Egyéb működési célú támogatások bevételei államháztartáson belülről (=33+…+42) (B16)</t>
  </si>
  <si>
    <t>Működési célú támogatások államháztartáson belülről (=07+...+10+21+32) (B1)</t>
  </si>
  <si>
    <t>Felhalmozási célú támogatások államháztartáson belülről (=44+45+46+57+68) (B2)</t>
  </si>
  <si>
    <t>Vagyoni tipusú adók (=110+…+116) (B34)</t>
  </si>
  <si>
    <t>Értékesítési és forgalmi adók (=118+…+139) (B351)</t>
  </si>
  <si>
    <t>Gépjárműadók (=146+…+149) (B354)</t>
  </si>
  <si>
    <t>Termékek és szolgáltatások adói (=117+140+144+145+150)  (B35)</t>
  </si>
  <si>
    <t>Egyéb közhatalmi bevételek (&gt;=170+…+184) (B36)</t>
  </si>
  <si>
    <t>Szolgáltatások ellenértéke (&gt;=188+189) (B402)</t>
  </si>
  <si>
    <t>Egyéb kapott (járó) kamatok és kamatjellegű bevételek (&gt;=206+207) (B4082)</t>
  </si>
  <si>
    <t>Kamatbevételek és más nyereségjellegű bevételek (=202+205) (B408)</t>
  </si>
  <si>
    <t>Működési bevételek (=186+187+190+192+199+…+201+208+216+217+218) (B4)</t>
  </si>
  <si>
    <t>Költségvetési bevételek (=43+79+185+221+230+256+282) (B1-B7)</t>
  </si>
  <si>
    <t>Maradvány igénybevétele (=295+296) (B813)</t>
  </si>
  <si>
    <t>Belföldi finanszírozás bevételei (=287+294+297+…+302+305) (B81)</t>
  </si>
  <si>
    <t>Finanszírozási bevételek (=306+312+313+314) (B8)</t>
  </si>
  <si>
    <t>Bevételek összesen (283+315) (B1-B8)</t>
  </si>
  <si>
    <t>Sor-szám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</si>
  <si>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</si>
  <si>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</si>
  <si>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</si>
  <si>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</si>
  <si>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</si>
  <si>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</si>
  <si>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</si>
  <si>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</si>
  <si>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</si>
  <si>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 xml:space="preserve">A </t>
  </si>
  <si>
    <t>Előző időszak</t>
  </si>
  <si>
    <t>Tárgyi időszak</t>
  </si>
  <si>
    <t>2015.év</t>
  </si>
  <si>
    <t>2016.év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</si>
  <si>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</si>
  <si>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</si>
  <si>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</si>
  <si>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</si>
  <si>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</si>
  <si>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</si>
  <si>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</si>
  <si>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</si>
  <si>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</si>
  <si>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</si>
  <si>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</si>
  <si>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</si>
  <si>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</si>
  <si>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</si>
  <si>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</si>
  <si>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</si>
  <si>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</si>
  <si>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</si>
  <si>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</si>
  <si>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</si>
  <si>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</si>
  <si>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</si>
  <si>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Sor-
szám</t>
  </si>
  <si>
    <t xml:space="preserve">E </t>
  </si>
  <si>
    <t>Eszközök</t>
  </si>
  <si>
    <t>Változás %-a</t>
  </si>
  <si>
    <t>Források</t>
  </si>
  <si>
    <t>A. Nemzeti vagyonba tartozó befektetett eszközök</t>
  </si>
  <si>
    <t>G. Saját tőke</t>
  </si>
  <si>
    <t>I. Immateriális javak</t>
  </si>
  <si>
    <t xml:space="preserve">I. Nemzeti vagyon induláskori értéke </t>
  </si>
  <si>
    <t>II.Tárgyi eszközök</t>
  </si>
  <si>
    <t xml:space="preserve">II. Nemzeti vagyon változásai </t>
  </si>
  <si>
    <t>ingatlanok és
 kapcsolódó vagyon értékű jogok</t>
  </si>
  <si>
    <t xml:space="preserve">III. Egyéb eszközök induláskori értéke és változásai </t>
  </si>
  <si>
    <t>forgalomképes</t>
  </si>
  <si>
    <t xml:space="preserve">IV. Felhalmozott eredmény </t>
  </si>
  <si>
    <t>korlátozottan forgalomképes</t>
  </si>
  <si>
    <t xml:space="preserve">V. Eszközök értékhelyesbítésének forrása </t>
  </si>
  <si>
    <t>forgalomképtelen</t>
  </si>
  <si>
    <t xml:space="preserve">VI. Mérleg szerinti eredmény </t>
  </si>
  <si>
    <t>gépek, berendezések, felszerelések, járművek</t>
  </si>
  <si>
    <t>H. Kötelezettségek</t>
  </si>
  <si>
    <t>beruházások, felújítások</t>
  </si>
  <si>
    <t>I. Költségvetési évben esedékes kötelezettségek</t>
  </si>
  <si>
    <t>III. Befektetett pénzügyi eszközök</t>
  </si>
  <si>
    <t>II. Költségvetési évet követően esedékes kötelezettségek</t>
  </si>
  <si>
    <t>IV. Koncesszióba, vagyonkezelésbe adott eszközök</t>
  </si>
  <si>
    <t>2016.évi megelőlegezés</t>
  </si>
  <si>
    <t>B. Nemzeti vagyonba tartozó forgóeszközök</t>
  </si>
  <si>
    <t>III. Kötelezettség jellegű sajátos elszámolások</t>
  </si>
  <si>
    <t>C. Pénzeszközök</t>
  </si>
  <si>
    <t>egyéb túlfizetések, téves, visszajáró befizetések, egyéb kapott előlegek</t>
  </si>
  <si>
    <t>I. Hosszú lejáratú betétek</t>
  </si>
  <si>
    <t>I . Egyéb sajátos forrásoldali elszámolások</t>
  </si>
  <si>
    <t>II. Pénztárak, csekkek, betétkönyvek</t>
  </si>
  <si>
    <t>J. Passzív időbeli elhatárolások</t>
  </si>
  <si>
    <t>III. Forint számlák</t>
  </si>
  <si>
    <t>költségek, ráfordítások, passzív időbeli elhatárolása</t>
  </si>
  <si>
    <t>V. Idegen pénzeszközök</t>
  </si>
  <si>
    <t>halasztott eredmény szemléletű bevételek</t>
  </si>
  <si>
    <t>D. Követelések</t>
  </si>
  <si>
    <t>I. Költségvetési évben esedékes követelések</t>
  </si>
  <si>
    <t>követelések vagyontípusú adókra</t>
  </si>
  <si>
    <t>követelések termékek és szolgáltatások adóira</t>
  </si>
  <si>
    <t>egyéb közhatalmi bevételekre</t>
  </si>
  <si>
    <t>tulajdonosi bevételekre</t>
  </si>
  <si>
    <t>II. Költségvetési évet követően esedékes követelések</t>
  </si>
  <si>
    <t xml:space="preserve">III. Követelés jellegű sajátos elszámolások </t>
  </si>
  <si>
    <t>E Egyéb sajátos eszközoldali elszámolások</t>
  </si>
  <si>
    <t>F Aktív időbeli elhatárolások</t>
  </si>
  <si>
    <t>Eszközök összesen</t>
  </si>
  <si>
    <t>Források összesen</t>
  </si>
  <si>
    <t xml:space="preserve">                                     </t>
  </si>
  <si>
    <t>sorszám</t>
  </si>
  <si>
    <t>Mennyiség (db)</t>
  </si>
  <si>
    <t>Névérték</t>
  </si>
  <si>
    <t>Tulajdoni arány</t>
  </si>
  <si>
    <t>Bakonykarszt Zrt.</t>
  </si>
  <si>
    <t>086546-086560</t>
  </si>
  <si>
    <t>10.000.- Ft</t>
  </si>
  <si>
    <t>25% alatti</t>
  </si>
  <si>
    <t>MEGNEVEZÉS</t>
  </si>
  <si>
    <t>2016.évi eredeti ei.</t>
  </si>
  <si>
    <t>2016.évi módosított ei</t>
  </si>
  <si>
    <t>2016. évi teljesítés</t>
  </si>
  <si>
    <t>mobil garázs</t>
  </si>
  <si>
    <t>kiért.tárgyi eszk start munka pr.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</si>
  <si>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</si>
  <si>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</si>
  <si>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</si>
  <si>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</si>
  <si>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</si>
  <si>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</si>
  <si>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 xml:space="preserve">Összesen 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</si>
  <si>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</si>
  <si>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</si>
  <si>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</si>
  <si>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</si>
  <si>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</si>
  <si>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</si>
  <si>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</si>
  <si>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</si>
  <si>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</si>
  <si>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</si>
  <si>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Költségvetési évben esedékes követelések</t>
  </si>
  <si>
    <t>Költségvetési évet követően esedékes követelések</t>
  </si>
  <si>
    <t xml:space="preserve">Követelés jellegű sajátos elszámolások
</t>
  </si>
  <si>
    <t>Követelések összesen</t>
  </si>
  <si>
    <t>2015-2016.évi megelőlegezés</t>
  </si>
  <si>
    <t>helyi adó túlfizetések, előlegek</t>
  </si>
  <si>
    <t>H. Kötelezettségek összesen</t>
  </si>
  <si>
    <t>Támogatási összeg</t>
  </si>
  <si>
    <t>Noszlopi Általános Iskola/Határtalanul program támogatása</t>
  </si>
  <si>
    <t>Noszlopi Általános Iskola/Színház látogatás támogatása</t>
  </si>
  <si>
    <t>ssz.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</si>
  <si>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</si>
  <si>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</si>
  <si>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</si>
  <si>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</si>
  <si>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</si>
  <si>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</si>
  <si>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</si>
  <si>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</si>
  <si>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</si>
  <si>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Iparűzési adó mentességek, kedvezmények:</t>
  </si>
  <si>
    <t xml:space="preserve">a helyi iparűzési adóról szóló 7/2014(XI.28) Ör. </t>
  </si>
  <si>
    <t>-</t>
  </si>
  <si>
    <t>7. §. (1), (2) bek. alapján mentes</t>
  </si>
  <si>
    <t>Iparűzési adó mentességek, kedvezmények összesen:</t>
  </si>
  <si>
    <t>Kommunális adó mentességek, kedvezmények:</t>
  </si>
  <si>
    <t>Magánszem. komm. adójáról szóló 7/2014(XI.28) Ör.</t>
  </si>
  <si>
    <t>Kommunális adó mentességek, kedvezmények összesen:</t>
  </si>
  <si>
    <t>ÖSSZESEN:</t>
  </si>
  <si>
    <t>2016.01.01.  nyitó állomány</t>
  </si>
  <si>
    <t>Változás törlesztés miatt</t>
  </si>
  <si>
    <t>Változás kölcsönnyújtás miatt</t>
  </si>
  <si>
    <t>2016.12.31 záró állomány</t>
  </si>
  <si>
    <t>Kölcsön állomány</t>
  </si>
  <si>
    <t>Hitel jellege</t>
  </si>
  <si>
    <t>Felvétel</t>
  </si>
  <si>
    <t>Lejárat</t>
  </si>
  <si>
    <t>Hitelállomány december 31én</t>
  </si>
  <si>
    <t>éve</t>
  </si>
  <si>
    <t>összege</t>
  </si>
  <si>
    <t>2016.</t>
  </si>
  <si>
    <t>2017.</t>
  </si>
  <si>
    <t>2018.</t>
  </si>
  <si>
    <t>2019. után</t>
  </si>
  <si>
    <t>Működési célú</t>
  </si>
  <si>
    <t>Felhalmozási célú</t>
  </si>
  <si>
    <t>,</t>
  </si>
  <si>
    <t>forint</t>
  </si>
  <si>
    <t>A központi költségvetésből támogatásként rendelkezésre bocsátott összeg</t>
  </si>
  <si>
    <t>Az önkormányzat  által az adott célra ténylegesen felhasznált, felhasználható összeg</t>
  </si>
  <si>
    <t>Az önkormányzat  által fel nem használt, de a következő évben jogszerűen felhasználható összeg</t>
  </si>
  <si>
    <t>Eltérés</t>
  </si>
  <si>
    <t>2016.évi állami támogatások összesen</t>
  </si>
  <si>
    <t>2016. évi módosított előirányzat</t>
  </si>
  <si>
    <t>Pénzügyi teljesítés 2016.12.31.</t>
  </si>
  <si>
    <t>1.</t>
  </si>
  <si>
    <t>2.</t>
  </si>
  <si>
    <t>Összesen:</t>
  </si>
  <si>
    <t>Tárgyév</t>
  </si>
  <si>
    <t>Helyi adók</t>
  </si>
  <si>
    <t>Tulajdonosi bevételek</t>
  </si>
  <si>
    <t>3.</t>
  </si>
  <si>
    <t>Díjak, pótlékok, bírságok</t>
  </si>
  <si>
    <t>4.</t>
  </si>
  <si>
    <t>Tárgyi eszköz és az immateriális javak, vagyoni értékű jog értékesítése, vagyonhasznosításból származó bevétel</t>
  </si>
  <si>
    <t>5.</t>
  </si>
  <si>
    <t>Részvények, részesedések értékesítése</t>
  </si>
  <si>
    <t>6.</t>
  </si>
  <si>
    <t>Vállalat értékesítésből, privatizációból származó bevételek</t>
  </si>
  <si>
    <t>7.</t>
  </si>
  <si>
    <t>Kezességvállalással kapcsolatos megtérülés</t>
  </si>
  <si>
    <t>8.</t>
  </si>
  <si>
    <t>Saját bevételek összesen:</t>
  </si>
  <si>
    <t>9.</t>
  </si>
  <si>
    <t>Saját bevételek 50%-a</t>
  </si>
  <si>
    <t>10.</t>
  </si>
  <si>
    <t>Előző években keletkezett tárgyévet terhelő fiz.köt.</t>
  </si>
  <si>
    <t>11.</t>
  </si>
  <si>
    <t>Felvett, átvállalt hitel és annak tőke tartozása</t>
  </si>
  <si>
    <t>12.</t>
  </si>
  <si>
    <t>Felvett, átvállalt kölcsön és annak tőke tartozása</t>
  </si>
  <si>
    <t>13.</t>
  </si>
  <si>
    <t>Hitelviszonyt megtestesítő értékpapír</t>
  </si>
  <si>
    <t>14.</t>
  </si>
  <si>
    <t>Adott váltó</t>
  </si>
  <si>
    <t>15.</t>
  </si>
  <si>
    <t>Pénzügyi lízing</t>
  </si>
  <si>
    <t>16.</t>
  </si>
  <si>
    <t>Halasztott fizetés</t>
  </si>
  <si>
    <t>17.</t>
  </si>
  <si>
    <t>Kötelezettségvállalásból eredő fizetési kötelezettség</t>
  </si>
  <si>
    <t>18.</t>
  </si>
  <si>
    <t>Tárgyévben keletkezett, illetve tárgyévet terhelő fizetési kötelezettség</t>
  </si>
  <si>
    <t>19.</t>
  </si>
  <si>
    <t>20.</t>
  </si>
  <si>
    <t>21.</t>
  </si>
  <si>
    <t>22.</t>
  </si>
  <si>
    <t>23.</t>
  </si>
  <si>
    <t>24.</t>
  </si>
  <si>
    <t>25.</t>
  </si>
  <si>
    <t>26.</t>
  </si>
  <si>
    <t>Fizetési kötelezettség összesen:</t>
  </si>
  <si>
    <t>27.</t>
  </si>
  <si>
    <t>Fizetési kötelezettséggel csökkentett saját bevétel</t>
  </si>
  <si>
    <t>28.</t>
  </si>
  <si>
    <t>Helyi önkormányzat adósságot keletkeztető kötelezettségvállalás felső határa 27*0,7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</si>
</sst>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#,##0"/>
    <numFmt numFmtId="167" formatCode="YYYY\-MM\-DD"/>
    <numFmt numFmtId="168" formatCode="0.00%"/>
    <numFmt numFmtId="169" formatCode="_-* #,##0\ _F_t_-;\-* #,##0\ _F_t_-;_-* \-??\ _F_t_-;_-@_-"/>
    <numFmt numFmtId="170" formatCode="_-* #,##0.00\ _H_U_F_-;\-* #,##0.00\ _H_U_F_-;_-* \-??\ _H_U_F_-;_-@_-"/>
    <numFmt numFmtId="171" formatCode="_-* #,##0\ _H_U_F_-;\-* #,##0\ _H_U_F_-;_-* \-??\ _H_U_F_-;_-@_-"/>
    <numFmt numFmtId="172" formatCode="#,##0;\-#,##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Arial CE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4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MS Sans Serif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5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12" borderId="0" applyNumberFormat="0" applyBorder="0" applyAlignment="0" applyProtection="0"/>
    <xf numFmtId="164" fontId="0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" borderId="0" applyNumberFormat="0" applyBorder="0" applyAlignment="0" applyProtection="0"/>
    <xf numFmtId="164" fontId="2" fillId="16" borderId="0" applyNumberFormat="0" applyBorder="0" applyAlignment="0" applyProtection="0"/>
    <xf numFmtId="164" fontId="3" fillId="5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5" fontId="1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7" borderId="7" applyNumberFormat="0" applyAlignment="0" applyProtection="0"/>
    <xf numFmtId="164" fontId="11" fillId="9" borderId="0" applyNumberFormat="0" applyBorder="0" applyAlignment="0" applyProtection="0"/>
    <xf numFmtId="164" fontId="12" fillId="13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6" fillId="0" borderId="0">
      <alignment/>
      <protection/>
    </xf>
    <xf numFmtId="164" fontId="17" fillId="17" borderId="0" applyNumberFormat="0" applyBorder="0" applyAlignment="0" applyProtection="0"/>
    <xf numFmtId="164" fontId="18" fillId="14" borderId="0" applyNumberFormat="0" applyBorder="0" applyAlignment="0" applyProtection="0"/>
    <xf numFmtId="164" fontId="19" fillId="13" borderId="1" applyNumberFormat="0" applyAlignment="0" applyProtection="0"/>
    <xf numFmtId="164" fontId="20" fillId="0" borderId="9" applyNumberFormat="0" applyFill="0" applyAlignment="0" applyProtection="0"/>
  </cellStyleXfs>
  <cellXfs count="234">
    <xf numFmtId="164" fontId="0" fillId="0" borderId="0" xfId="0" applyAlignment="1">
      <alignment/>
    </xf>
    <xf numFmtId="164" fontId="21" fillId="0" borderId="0" xfId="58" applyFont="1" applyAlignment="1">
      <alignment vertical="center"/>
      <protection/>
    </xf>
    <xf numFmtId="164" fontId="21" fillId="0" borderId="0" xfId="58" applyFont="1" applyAlignment="1">
      <alignment horizontal="right" vertical="center"/>
      <protection/>
    </xf>
    <xf numFmtId="164" fontId="22" fillId="0" borderId="10" xfId="58" applyFont="1" applyFill="1" applyBorder="1" applyAlignment="1">
      <alignment horizontal="center" vertical="center" wrapText="1"/>
      <protection/>
    </xf>
    <xf numFmtId="166" fontId="23" fillId="0" borderId="10" xfId="59" applyNumberFormat="1" applyFont="1" applyBorder="1" applyAlignment="1">
      <alignment horizontal="center" vertical="center" wrapText="1"/>
      <protection/>
    </xf>
    <xf numFmtId="164" fontId="22" fillId="0" borderId="10" xfId="58" applyFont="1" applyBorder="1" applyAlignment="1">
      <alignment horizontal="center" vertical="center" wrapText="1"/>
      <protection/>
    </xf>
    <xf numFmtId="164" fontId="24" fillId="0" borderId="10" xfId="62" applyFont="1" applyBorder="1" applyAlignment="1">
      <alignment horizontal="left" vertical="top" wrapText="1"/>
      <protection/>
    </xf>
    <xf numFmtId="166" fontId="24" fillId="0" borderId="10" xfId="62" applyNumberFormat="1" applyFont="1" applyBorder="1" applyAlignment="1">
      <alignment horizontal="right" vertical="top" wrapText="1"/>
      <protection/>
    </xf>
    <xf numFmtId="164" fontId="25" fillId="0" borderId="10" xfId="62" applyFont="1" applyBorder="1" applyAlignment="1">
      <alignment horizontal="left" vertical="top" wrapText="1"/>
      <protection/>
    </xf>
    <xf numFmtId="166" fontId="25" fillId="0" borderId="10" xfId="62" applyNumberFormat="1" applyFont="1" applyBorder="1" applyAlignment="1">
      <alignment horizontal="right" vertical="top" wrapText="1"/>
      <protection/>
    </xf>
    <xf numFmtId="164" fontId="26" fillId="0" borderId="0" xfId="58" applyFont="1">
      <alignment/>
      <protection/>
    </xf>
    <xf numFmtId="164" fontId="26" fillId="0" borderId="0" xfId="0" applyFont="1" applyAlignment="1">
      <alignment/>
    </xf>
    <xf numFmtId="164" fontId="26" fillId="0" borderId="0" xfId="0" applyFont="1" applyAlignment="1">
      <alignment horizontal="right"/>
    </xf>
    <xf numFmtId="164" fontId="26" fillId="0" borderId="1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top" wrapText="1"/>
    </xf>
    <xf numFmtId="164" fontId="26" fillId="0" borderId="10" xfId="0" applyFont="1" applyBorder="1" applyAlignment="1">
      <alignment horizontal="center" vertical="top" wrapText="1"/>
    </xf>
    <xf numFmtId="164" fontId="26" fillId="0" borderId="10" xfId="62" applyFont="1" applyBorder="1" applyAlignment="1">
      <alignment horizontal="left" vertical="top" wrapText="1"/>
      <protection/>
    </xf>
    <xf numFmtId="166" fontId="26" fillId="0" borderId="10" xfId="62" applyNumberFormat="1" applyFont="1" applyBorder="1" applyAlignment="1">
      <alignment horizontal="right" vertical="top" wrapText="1"/>
      <protection/>
    </xf>
    <xf numFmtId="164" fontId="27" fillId="0" borderId="10" xfId="62" applyFont="1" applyBorder="1" applyAlignment="1">
      <alignment horizontal="left" vertical="top" wrapText="1"/>
      <protection/>
    </xf>
    <xf numFmtId="166" fontId="27" fillId="0" borderId="10" xfId="62" applyNumberFormat="1" applyFont="1" applyBorder="1" applyAlignment="1">
      <alignment horizontal="right" vertical="top" wrapText="1"/>
      <protection/>
    </xf>
    <xf numFmtId="164" fontId="27" fillId="0" borderId="10" xfId="0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26" fillId="0" borderId="0" xfId="58" applyFont="1" applyAlignment="1">
      <alignment vertical="center"/>
      <protection/>
    </xf>
    <xf numFmtId="164" fontId="28" fillId="0" borderId="0" xfId="63" applyFont="1">
      <alignment/>
      <protection/>
    </xf>
    <xf numFmtId="164" fontId="29" fillId="0" borderId="0" xfId="63" applyFont="1" applyAlignment="1">
      <alignment vertical="center"/>
      <protection/>
    </xf>
    <xf numFmtId="164" fontId="29" fillId="0" borderId="0" xfId="63" applyFont="1" applyAlignment="1">
      <alignment horizontal="right" vertical="center"/>
      <protection/>
    </xf>
    <xf numFmtId="164" fontId="29" fillId="0" borderId="0" xfId="60" applyFont="1" applyAlignment="1">
      <alignment vertical="center"/>
      <protection/>
    </xf>
    <xf numFmtId="164" fontId="29" fillId="0" borderId="10" xfId="63" applyFont="1" applyBorder="1" applyAlignment="1">
      <alignment horizontal="center" vertical="center"/>
      <protection/>
    </xf>
    <xf numFmtId="164" fontId="30" fillId="0" borderId="10" xfId="63" applyFont="1" applyBorder="1" applyAlignment="1">
      <alignment horizontal="center" vertical="center"/>
      <protection/>
    </xf>
    <xf numFmtId="164" fontId="30" fillId="0" borderId="0" xfId="60" applyFont="1" applyAlignment="1">
      <alignment horizontal="center" vertical="center"/>
      <protection/>
    </xf>
    <xf numFmtId="164" fontId="29" fillId="0" borderId="11" xfId="63" applyFont="1" applyBorder="1" applyAlignment="1">
      <alignment horizontal="center" wrapText="1"/>
      <protection/>
    </xf>
    <xf numFmtId="164" fontId="29" fillId="0" borderId="10" xfId="63" applyFont="1" applyBorder="1" applyAlignment="1">
      <alignment horizontal="center" wrapText="1"/>
      <protection/>
    </xf>
    <xf numFmtId="164" fontId="29" fillId="0" borderId="0" xfId="60" applyFont="1">
      <alignment/>
      <protection/>
    </xf>
    <xf numFmtId="164" fontId="30" fillId="0" borderId="10" xfId="63" applyFont="1" applyBorder="1" applyAlignment="1">
      <alignment horizontal="center"/>
      <protection/>
    </xf>
    <xf numFmtId="164" fontId="29" fillId="0" borderId="10" xfId="63" applyFont="1" applyBorder="1" applyAlignment="1">
      <alignment vertical="center" wrapText="1"/>
      <protection/>
    </xf>
    <xf numFmtId="166" fontId="29" fillId="0" borderId="10" xfId="63" applyNumberFormat="1" applyFont="1" applyBorder="1" applyAlignment="1">
      <alignment horizontal="right" vertical="center"/>
      <protection/>
    </xf>
    <xf numFmtId="164" fontId="29" fillId="0" borderId="12" xfId="63" applyFont="1" applyBorder="1" applyAlignment="1">
      <alignment vertical="center"/>
      <protection/>
    </xf>
    <xf numFmtId="164" fontId="29" fillId="0" borderId="13" xfId="63" applyFont="1" applyBorder="1" applyAlignment="1">
      <alignment vertical="center"/>
      <protection/>
    </xf>
    <xf numFmtId="166" fontId="29" fillId="0" borderId="13" xfId="63" applyNumberFormat="1" applyFont="1" applyBorder="1" applyAlignment="1">
      <alignment horizontal="right" vertical="center"/>
      <protection/>
    </xf>
    <xf numFmtId="164" fontId="29" fillId="0" borderId="12" xfId="63" applyFont="1" applyBorder="1" applyAlignment="1">
      <alignment vertical="center" wrapText="1"/>
      <protection/>
    </xf>
    <xf numFmtId="164" fontId="29" fillId="0" borderId="10" xfId="63" applyFont="1" applyBorder="1" applyAlignment="1">
      <alignment vertical="center"/>
      <protection/>
    </xf>
    <xf numFmtId="164" fontId="28" fillId="0" borderId="0" xfId="63" applyFont="1" applyAlignment="1">
      <alignment vertical="center"/>
      <protection/>
    </xf>
    <xf numFmtId="164" fontId="29" fillId="0" borderId="11" xfId="63" applyFont="1" applyBorder="1" applyAlignment="1">
      <alignment vertical="center"/>
      <protection/>
    </xf>
    <xf numFmtId="166" fontId="29" fillId="0" borderId="11" xfId="63" applyNumberFormat="1" applyFont="1" applyBorder="1" applyAlignment="1">
      <alignment horizontal="right" vertical="center"/>
      <protection/>
    </xf>
    <xf numFmtId="164" fontId="30" fillId="0" borderId="10" xfId="63" applyFont="1" applyBorder="1" applyAlignment="1">
      <alignment vertical="center"/>
      <protection/>
    </xf>
    <xf numFmtId="166" fontId="30" fillId="0" borderId="10" xfId="63" applyNumberFormat="1" applyFont="1" applyBorder="1" applyAlignment="1">
      <alignment horizontal="right" vertical="center"/>
      <protection/>
    </xf>
    <xf numFmtId="164" fontId="28" fillId="0" borderId="10" xfId="63" applyFont="1" applyBorder="1" applyAlignment="1">
      <alignment vertical="center"/>
      <protection/>
    </xf>
    <xf numFmtId="164" fontId="30" fillId="0" borderId="0" xfId="60" applyFont="1" applyBorder="1" applyAlignment="1">
      <alignment vertical="center"/>
      <protection/>
    </xf>
    <xf numFmtId="164" fontId="31" fillId="0" borderId="0" xfId="63" applyFont="1">
      <alignment/>
      <protection/>
    </xf>
    <xf numFmtId="164" fontId="22" fillId="0" borderId="0" xfId="58" applyFont="1">
      <alignment/>
      <protection/>
    </xf>
    <xf numFmtId="164" fontId="22" fillId="0" borderId="10" xfId="58" applyFont="1" applyBorder="1" applyAlignment="1">
      <alignment horizontal="center" vertical="center" textRotation="90"/>
      <protection/>
    </xf>
    <xf numFmtId="164" fontId="22" fillId="0" borderId="10" xfId="58" applyFont="1" applyFill="1" applyBorder="1" applyAlignment="1">
      <alignment horizontal="center" vertical="top" wrapText="1"/>
      <protection/>
    </xf>
    <xf numFmtId="164" fontId="22" fillId="0" borderId="0" xfId="58" applyFont="1" applyFill="1">
      <alignment/>
      <protection/>
    </xf>
    <xf numFmtId="164" fontId="25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top" wrapText="1"/>
    </xf>
    <xf numFmtId="164" fontId="22" fillId="0" borderId="0" xfId="58" applyFont="1" applyFill="1" applyAlignment="1">
      <alignment vertical="center"/>
      <protection/>
    </xf>
    <xf numFmtId="164" fontId="22" fillId="0" borderId="10" xfId="58" applyFont="1" applyBorder="1" applyAlignment="1">
      <alignment horizontal="center" vertical="center"/>
      <protection/>
    </xf>
    <xf numFmtId="164" fontId="22" fillId="0" borderId="10" xfId="0" applyFont="1" applyBorder="1" applyAlignment="1">
      <alignment horizontal="left" vertical="top" wrapText="1"/>
    </xf>
    <xf numFmtId="166" fontId="26" fillId="0" borderId="10" xfId="0" applyNumberFormat="1" applyFont="1" applyBorder="1" applyAlignment="1">
      <alignment horizontal="right" vertical="top" wrapText="1"/>
    </xf>
    <xf numFmtId="164" fontId="22" fillId="0" borderId="10" xfId="58" applyFont="1" applyBorder="1" applyAlignment="1">
      <alignment horizontal="center" vertical="top" wrapText="1"/>
      <protection/>
    </xf>
    <xf numFmtId="164" fontId="23" fillId="0" borderId="10" xfId="0" applyFont="1" applyBorder="1" applyAlignment="1">
      <alignment horizontal="left" vertical="top" wrapText="1"/>
    </xf>
    <xf numFmtId="166" fontId="27" fillId="0" borderId="10" xfId="0" applyNumberFormat="1" applyFont="1" applyBorder="1" applyAlignment="1">
      <alignment horizontal="right" vertical="top" wrapText="1"/>
    </xf>
    <xf numFmtId="164" fontId="23" fillId="0" borderId="10" xfId="58" applyFont="1" applyBorder="1" applyAlignment="1">
      <alignment horizontal="center" vertical="center"/>
      <protection/>
    </xf>
    <xf numFmtId="164" fontId="23" fillId="0" borderId="0" xfId="58" applyFont="1">
      <alignment/>
      <protection/>
    </xf>
    <xf numFmtId="164" fontId="14" fillId="0" borderId="0" xfId="58">
      <alignment/>
      <protection/>
    </xf>
    <xf numFmtId="164" fontId="25" fillId="0" borderId="10" xfId="58" applyFont="1" applyFill="1" applyBorder="1" applyAlignment="1">
      <alignment horizontal="center" vertical="top" wrapText="1"/>
      <protection/>
    </xf>
    <xf numFmtId="164" fontId="32" fillId="0" borderId="0" xfId="58" applyFont="1" applyFill="1">
      <alignment/>
      <protection/>
    </xf>
    <xf numFmtId="164" fontId="24" fillId="0" borderId="10" xfId="58" applyFont="1" applyFill="1" applyBorder="1" applyAlignment="1">
      <alignment horizontal="center" vertical="center" textRotation="90" wrapText="1"/>
      <protection/>
    </xf>
    <xf numFmtId="164" fontId="24" fillId="0" borderId="10" xfId="62" applyFont="1" applyFill="1" applyBorder="1" applyAlignment="1">
      <alignment horizontal="center" vertical="top" wrapText="1"/>
      <protection/>
    </xf>
    <xf numFmtId="164" fontId="14" fillId="0" borderId="0" xfId="58" applyFill="1">
      <alignment/>
      <protection/>
    </xf>
    <xf numFmtId="164" fontId="21" fillId="0" borderId="0" xfId="58" applyFont="1">
      <alignment/>
      <protection/>
    </xf>
    <xf numFmtId="164" fontId="24" fillId="0" borderId="10" xfId="58" applyFont="1" applyFill="1" applyBorder="1" applyAlignment="1">
      <alignment horizontal="center" vertical="center" wrapText="1"/>
      <protection/>
    </xf>
    <xf numFmtId="164" fontId="24" fillId="0" borderId="10" xfId="58" applyFont="1" applyFill="1" applyBorder="1" applyAlignment="1">
      <alignment horizontal="center" vertical="top" wrapText="1"/>
      <protection/>
    </xf>
    <xf numFmtId="164" fontId="1" fillId="0" borderId="10" xfId="58" applyFont="1" applyBorder="1" applyAlignment="1">
      <alignment horizontal="center" vertical="top" wrapText="1"/>
      <protection/>
    </xf>
    <xf numFmtId="164" fontId="21" fillId="0" borderId="0" xfId="58" applyFont="1" applyFill="1">
      <alignment/>
      <protection/>
    </xf>
    <xf numFmtId="164" fontId="33" fillId="0" borderId="0" xfId="66" applyFont="1" applyAlignment="1">
      <alignment horizontal="center"/>
      <protection/>
    </xf>
    <xf numFmtId="164" fontId="33" fillId="0" borderId="0" xfId="66" applyFont="1">
      <alignment/>
      <protection/>
    </xf>
    <xf numFmtId="164" fontId="33" fillId="0" borderId="0" xfId="66" applyFont="1" applyAlignment="1">
      <alignment horizontal="right"/>
      <protection/>
    </xf>
    <xf numFmtId="164" fontId="33" fillId="0" borderId="0" xfId="66" applyFont="1" applyBorder="1" applyAlignment="1">
      <alignment horizontal="center"/>
      <protection/>
    </xf>
    <xf numFmtId="166" fontId="33" fillId="0" borderId="0" xfId="65" applyNumberFormat="1" applyFont="1" applyBorder="1" applyAlignment="1">
      <alignment horizontal="center"/>
      <protection/>
    </xf>
    <xf numFmtId="166" fontId="33" fillId="0" borderId="0" xfId="65" applyNumberFormat="1" applyFont="1" applyBorder="1" applyAlignment="1">
      <alignment horizontal="right"/>
      <protection/>
    </xf>
    <xf numFmtId="164" fontId="33" fillId="0" borderId="0" xfId="66" applyFont="1" applyAlignment="1">
      <alignment/>
      <protection/>
    </xf>
    <xf numFmtId="164" fontId="33" fillId="0" borderId="10" xfId="66" applyFont="1" applyBorder="1" applyAlignment="1">
      <alignment horizontal="center" vertical="center" wrapText="1"/>
      <protection/>
    </xf>
    <xf numFmtId="166" fontId="33" fillId="0" borderId="10" xfId="65" applyNumberFormat="1" applyFont="1" applyBorder="1" applyAlignment="1">
      <alignment horizontal="center"/>
      <protection/>
    </xf>
    <xf numFmtId="166" fontId="33" fillId="0" borderId="10" xfId="65" applyNumberFormat="1" applyFont="1" applyBorder="1" applyAlignment="1">
      <alignment horizontal="right"/>
      <protection/>
    </xf>
    <xf numFmtId="166" fontId="34" fillId="0" borderId="10" xfId="65" applyNumberFormat="1" applyFont="1" applyBorder="1" applyAlignment="1">
      <alignment horizontal="center"/>
      <protection/>
    </xf>
    <xf numFmtId="166" fontId="34" fillId="0" borderId="10" xfId="65" applyNumberFormat="1" applyFont="1" applyBorder="1" applyAlignment="1">
      <alignment horizontal="center" vertical="center"/>
      <protection/>
    </xf>
    <xf numFmtId="167" fontId="34" fillId="0" borderId="10" xfId="65" applyNumberFormat="1" applyFont="1" applyBorder="1" applyAlignment="1">
      <alignment horizontal="center" vertical="center"/>
      <protection/>
    </xf>
    <xf numFmtId="167" fontId="34" fillId="0" borderId="10" xfId="65" applyNumberFormat="1" applyFont="1" applyBorder="1" applyAlignment="1">
      <alignment horizontal="right" vertical="center"/>
      <protection/>
    </xf>
    <xf numFmtId="164" fontId="33" fillId="0" borderId="0" xfId="66" applyFont="1" applyAlignment="1">
      <alignment vertical="center"/>
      <protection/>
    </xf>
    <xf numFmtId="164" fontId="33" fillId="0" borderId="10" xfId="66" applyFont="1" applyBorder="1" applyAlignment="1">
      <alignment horizontal="center"/>
      <protection/>
    </xf>
    <xf numFmtId="166" fontId="34" fillId="0" borderId="10" xfId="65" applyNumberFormat="1" applyFont="1" applyBorder="1" applyAlignment="1">
      <alignment wrapText="1"/>
      <protection/>
    </xf>
    <xf numFmtId="166" fontId="34" fillId="0" borderId="10" xfId="66" applyNumberFormat="1" applyFont="1" applyFill="1" applyBorder="1">
      <alignment/>
      <protection/>
    </xf>
    <xf numFmtId="168" fontId="34" fillId="0" borderId="10" xfId="66" applyNumberFormat="1" applyFont="1" applyFill="1" applyBorder="1" applyAlignment="1">
      <alignment horizontal="right"/>
      <protection/>
    </xf>
    <xf numFmtId="164" fontId="34" fillId="0" borderId="10" xfId="59" applyFont="1" applyBorder="1" applyAlignment="1">
      <alignment horizontal="left" vertical="top" wrapText="1"/>
      <protection/>
    </xf>
    <xf numFmtId="166" fontId="34" fillId="0" borderId="10" xfId="59" applyNumberFormat="1" applyFont="1" applyBorder="1" applyAlignment="1">
      <alignment horizontal="right" vertical="top" wrapText="1"/>
      <protection/>
    </xf>
    <xf numFmtId="168" fontId="34" fillId="0" borderId="10" xfId="66" applyNumberFormat="1" applyFont="1" applyFill="1" applyBorder="1" applyAlignment="1">
      <alignment horizontal="center"/>
      <protection/>
    </xf>
    <xf numFmtId="166" fontId="33" fillId="0" borderId="10" xfId="65" applyNumberFormat="1" applyFont="1" applyBorder="1">
      <alignment/>
      <protection/>
    </xf>
    <xf numFmtId="166" fontId="33" fillId="0" borderId="10" xfId="65" applyNumberFormat="1" applyFont="1" applyFill="1" applyBorder="1">
      <alignment/>
      <protection/>
    </xf>
    <xf numFmtId="164" fontId="33" fillId="0" borderId="10" xfId="59" applyFont="1" applyBorder="1" applyAlignment="1">
      <alignment horizontal="left" vertical="top" wrapText="1"/>
      <protection/>
    </xf>
    <xf numFmtId="166" fontId="33" fillId="0" borderId="10" xfId="59" applyNumberFormat="1" applyFont="1" applyBorder="1" applyAlignment="1">
      <alignment horizontal="right" vertical="top" wrapText="1"/>
      <protection/>
    </xf>
    <xf numFmtId="168" fontId="33" fillId="0" borderId="10" xfId="66" applyNumberFormat="1" applyFont="1" applyFill="1" applyBorder="1" applyAlignment="1">
      <alignment horizontal="right"/>
      <protection/>
    </xf>
    <xf numFmtId="166" fontId="34" fillId="0" borderId="10" xfId="65" applyNumberFormat="1" applyFont="1" applyBorder="1" applyAlignment="1">
      <alignment horizontal="left" wrapText="1"/>
      <protection/>
    </xf>
    <xf numFmtId="166" fontId="34" fillId="0" borderId="10" xfId="65" applyNumberFormat="1" applyFont="1" applyFill="1" applyBorder="1">
      <alignment/>
      <protection/>
    </xf>
    <xf numFmtId="166" fontId="34" fillId="0" borderId="10" xfId="65" applyNumberFormat="1" applyFont="1" applyBorder="1" applyAlignment="1">
      <alignment horizontal="right"/>
      <protection/>
    </xf>
    <xf numFmtId="164" fontId="34" fillId="0" borderId="10" xfId="59" applyFont="1" applyBorder="1">
      <alignment/>
      <protection/>
    </xf>
    <xf numFmtId="166" fontId="34" fillId="0" borderId="10" xfId="65" applyNumberFormat="1" applyFont="1" applyBorder="1" applyAlignment="1">
      <alignment horizontal="left"/>
      <protection/>
    </xf>
    <xf numFmtId="166" fontId="33" fillId="0" borderId="10" xfId="66" applyNumberFormat="1" applyFont="1" applyFill="1" applyBorder="1">
      <alignment/>
      <protection/>
    </xf>
    <xf numFmtId="166" fontId="33" fillId="0" borderId="10" xfId="65" applyNumberFormat="1" applyFont="1" applyBorder="1" applyAlignment="1">
      <alignment wrapText="1"/>
      <protection/>
    </xf>
    <xf numFmtId="164" fontId="33" fillId="0" borderId="10" xfId="59" applyFont="1" applyBorder="1" applyAlignment="1">
      <alignment horizontal="right" vertical="top" wrapText="1"/>
      <protection/>
    </xf>
    <xf numFmtId="164" fontId="33" fillId="0" borderId="10" xfId="66" applyFont="1" applyBorder="1">
      <alignment/>
      <protection/>
    </xf>
    <xf numFmtId="164" fontId="33" fillId="0" borderId="10" xfId="66" applyFont="1" applyBorder="1" applyAlignment="1">
      <alignment horizontal="center" vertical="top"/>
      <protection/>
    </xf>
    <xf numFmtId="164" fontId="33" fillId="0" borderId="10" xfId="66" applyFont="1" applyFill="1" applyBorder="1">
      <alignment/>
      <protection/>
    </xf>
    <xf numFmtId="164" fontId="34" fillId="0" borderId="10" xfId="66" applyFont="1" applyFill="1" applyBorder="1">
      <alignment/>
      <protection/>
    </xf>
    <xf numFmtId="166" fontId="34" fillId="0" borderId="10" xfId="65" applyNumberFormat="1" applyFont="1" applyBorder="1" applyAlignment="1">
      <alignment vertical="center"/>
      <protection/>
    </xf>
    <xf numFmtId="166" fontId="34" fillId="0" borderId="10" xfId="66" applyNumberFormat="1" applyFont="1" applyFill="1" applyBorder="1" applyAlignment="1">
      <alignment vertical="center"/>
      <protection/>
    </xf>
    <xf numFmtId="168" fontId="34" fillId="0" borderId="10" xfId="66" applyNumberFormat="1" applyFont="1" applyFill="1" applyBorder="1" applyAlignment="1">
      <alignment horizontal="right" vertical="center"/>
      <protection/>
    </xf>
    <xf numFmtId="166" fontId="34" fillId="0" borderId="10" xfId="65" applyNumberFormat="1" applyFont="1" applyFill="1" applyBorder="1" applyAlignment="1">
      <alignment vertical="center"/>
      <protection/>
    </xf>
    <xf numFmtId="168" fontId="34" fillId="0" borderId="10" xfId="66" applyNumberFormat="1" applyFont="1" applyFill="1" applyBorder="1" applyAlignment="1">
      <alignment horizontal="center" vertical="center"/>
      <protection/>
    </xf>
    <xf numFmtId="166" fontId="33" fillId="0" borderId="0" xfId="65" applyNumberFormat="1" applyFont="1">
      <alignment/>
      <protection/>
    </xf>
    <xf numFmtId="166" fontId="33" fillId="0" borderId="0" xfId="65" applyNumberFormat="1" applyFont="1" applyAlignment="1">
      <alignment horizontal="right"/>
      <protection/>
    </xf>
    <xf numFmtId="166" fontId="34" fillId="0" borderId="0" xfId="65" applyNumberFormat="1" applyFont="1" applyFill="1" applyBorder="1">
      <alignment/>
      <protection/>
    </xf>
    <xf numFmtId="166" fontId="33" fillId="0" borderId="0" xfId="66" applyNumberFormat="1" applyFont="1">
      <alignment/>
      <protection/>
    </xf>
    <xf numFmtId="166" fontId="33" fillId="0" borderId="0" xfId="66" applyNumberFormat="1" applyFont="1" applyAlignment="1">
      <alignment horizontal="right"/>
      <protection/>
    </xf>
    <xf numFmtId="164" fontId="22" fillId="0" borderId="0" xfId="58" applyFont="1" applyAlignment="1">
      <alignment horizontal="center"/>
      <protection/>
    </xf>
    <xf numFmtId="164" fontId="22" fillId="0" borderId="12" xfId="58" applyFont="1" applyBorder="1" applyAlignment="1">
      <alignment horizontal="center" vertical="center"/>
      <protection/>
    </xf>
    <xf numFmtId="164" fontId="22" fillId="0" borderId="10" xfId="58" applyFont="1" applyBorder="1" applyAlignment="1">
      <alignment horizontal="center"/>
      <protection/>
    </xf>
    <xf numFmtId="164" fontId="35" fillId="0" borderId="14" xfId="58" applyFont="1" applyBorder="1">
      <alignment/>
      <protection/>
    </xf>
    <xf numFmtId="164" fontId="35" fillId="0" borderId="13" xfId="58" applyFont="1" applyBorder="1" applyAlignment="1">
      <alignment horizontal="center"/>
      <protection/>
    </xf>
    <xf numFmtId="164" fontId="22" fillId="0" borderId="12" xfId="58" applyFont="1" applyBorder="1">
      <alignment/>
      <protection/>
    </xf>
    <xf numFmtId="164" fontId="22" fillId="0" borderId="10" xfId="58" applyFont="1" applyBorder="1">
      <alignment/>
      <protection/>
    </xf>
    <xf numFmtId="164" fontId="22" fillId="0" borderId="10" xfId="58" applyFont="1" applyBorder="1" applyAlignment="1">
      <alignment horizontal="right"/>
      <protection/>
    </xf>
    <xf numFmtId="169" fontId="22" fillId="0" borderId="10" xfId="51" applyNumberFormat="1" applyFont="1" applyFill="1" applyBorder="1" applyAlignment="1" applyProtection="1">
      <alignment/>
      <protection/>
    </xf>
    <xf numFmtId="164" fontId="21" fillId="0" borderId="0" xfId="58" applyFont="1" applyAlignment="1">
      <alignment horizontal="center"/>
      <protection/>
    </xf>
    <xf numFmtId="169" fontId="22" fillId="0" borderId="0" xfId="51" applyNumberFormat="1" applyFont="1" applyFill="1" applyBorder="1" applyAlignment="1" applyProtection="1">
      <alignment/>
      <protection/>
    </xf>
    <xf numFmtId="164" fontId="24" fillId="0" borderId="0" xfId="58" applyFont="1" applyBorder="1" applyAlignment="1">
      <alignment horizontal="right" vertical="center"/>
      <protection/>
    </xf>
    <xf numFmtId="169" fontId="22" fillId="0" borderId="0" xfId="51" applyNumberFormat="1" applyFont="1" applyFill="1" applyBorder="1" applyAlignment="1" applyProtection="1">
      <alignment horizontal="right" vertical="center"/>
      <protection/>
    </xf>
    <xf numFmtId="164" fontId="25" fillId="0" borderId="10" xfId="58" applyFont="1" applyBorder="1" applyAlignment="1">
      <alignment horizontal="center" vertical="top" wrapText="1"/>
      <protection/>
    </xf>
    <xf numFmtId="169" fontId="22" fillId="0" borderId="10" xfId="51" applyNumberFormat="1" applyFont="1" applyFill="1" applyBorder="1" applyAlignment="1" applyProtection="1">
      <alignment horizontal="center"/>
      <protection/>
    </xf>
    <xf numFmtId="164" fontId="14" fillId="0" borderId="0" xfId="58" applyAlignment="1">
      <alignment horizontal="center"/>
      <protection/>
    </xf>
    <xf numFmtId="164" fontId="25" fillId="0" borderId="10" xfId="58" applyFont="1" applyBorder="1" applyAlignment="1">
      <alignment horizontal="center" vertical="center" wrapText="1"/>
      <protection/>
    </xf>
    <xf numFmtId="169" fontId="22" fillId="0" borderId="10" xfId="51" applyNumberFormat="1" applyFont="1" applyFill="1" applyBorder="1" applyAlignment="1" applyProtection="1">
      <alignment horizontal="center" vertical="top" wrapText="1"/>
      <protection/>
    </xf>
    <xf numFmtId="164" fontId="21" fillId="0" borderId="10" xfId="58" applyFont="1" applyBorder="1" applyAlignment="1">
      <alignment horizontal="center"/>
      <protection/>
    </xf>
    <xf numFmtId="164" fontId="24" fillId="0" borderId="10" xfId="62" applyFont="1" applyBorder="1" applyAlignment="1">
      <alignment horizontal="right" vertical="top" wrapText="1"/>
      <protection/>
    </xf>
    <xf numFmtId="164" fontId="21" fillId="0" borderId="0" xfId="58" applyFont="1" applyAlignment="1">
      <alignment horizontal="right"/>
      <protection/>
    </xf>
    <xf numFmtId="164" fontId="21" fillId="0" borderId="0" xfId="58" applyFont="1" applyFill="1" applyAlignment="1">
      <alignment vertical="center"/>
      <protection/>
    </xf>
    <xf numFmtId="164" fontId="25" fillId="0" borderId="10" xfId="0" applyFont="1" applyBorder="1" applyAlignment="1">
      <alignment horizontal="left" vertical="top" wrapText="1"/>
    </xf>
    <xf numFmtId="166" fontId="25" fillId="0" borderId="10" xfId="0" applyNumberFormat="1" applyFont="1" applyBorder="1" applyAlignment="1">
      <alignment horizontal="right" vertical="top" wrapText="1"/>
    </xf>
    <xf numFmtId="164" fontId="24" fillId="0" borderId="10" xfId="0" applyFont="1" applyBorder="1" applyAlignment="1">
      <alignment horizontal="left" vertical="top" wrapText="1"/>
    </xf>
    <xf numFmtId="166" fontId="24" fillId="0" borderId="10" xfId="0" applyNumberFormat="1" applyFont="1" applyBorder="1" applyAlignment="1">
      <alignment horizontal="right" vertical="top" wrapText="1"/>
    </xf>
    <xf numFmtId="164" fontId="14" fillId="0" borderId="0" xfId="58" applyFont="1" applyAlignment="1">
      <alignment horizontal="right"/>
      <protection/>
    </xf>
    <xf numFmtId="164" fontId="14" fillId="0" borderId="10" xfId="58" applyFont="1" applyBorder="1">
      <alignment/>
      <protection/>
    </xf>
    <xf numFmtId="164" fontId="22" fillId="0" borderId="10" xfId="59" applyFont="1" applyBorder="1" applyAlignment="1">
      <alignment horizontal="center" vertical="center" wrapText="1"/>
      <protection/>
    </xf>
    <xf numFmtId="164" fontId="22" fillId="0" borderId="10" xfId="66" applyFont="1" applyBorder="1" applyAlignment="1">
      <alignment horizontal="center"/>
      <protection/>
    </xf>
    <xf numFmtId="164" fontId="23" fillId="0" borderId="10" xfId="59" applyFont="1" applyBorder="1" applyAlignment="1">
      <alignment horizontal="left" vertical="center" wrapText="1"/>
      <protection/>
    </xf>
    <xf numFmtId="166" fontId="23" fillId="0" borderId="10" xfId="65" applyNumberFormat="1" applyFont="1" applyFill="1" applyBorder="1">
      <alignment/>
      <protection/>
    </xf>
    <xf numFmtId="164" fontId="22" fillId="0" borderId="10" xfId="59" applyFont="1" applyBorder="1" applyAlignment="1">
      <alignment horizontal="right" vertical="center" wrapText="1"/>
      <protection/>
    </xf>
    <xf numFmtId="166" fontId="22" fillId="0" borderId="10" xfId="65" applyNumberFormat="1" applyFont="1" applyFill="1" applyBorder="1">
      <alignment/>
      <protection/>
    </xf>
    <xf numFmtId="164" fontId="14" fillId="0" borderId="0" xfId="58" applyAlignment="1">
      <alignment vertical="center"/>
      <protection/>
    </xf>
    <xf numFmtId="164" fontId="23" fillId="0" borderId="10" xfId="66" applyFont="1" applyFill="1" applyBorder="1" applyAlignment="1">
      <alignment vertical="center"/>
      <protection/>
    </xf>
    <xf numFmtId="166" fontId="23" fillId="0" borderId="10" xfId="66" applyNumberFormat="1" applyFont="1" applyFill="1" applyBorder="1" applyAlignment="1">
      <alignment vertical="center"/>
      <protection/>
    </xf>
    <xf numFmtId="164" fontId="1" fillId="0" borderId="0" xfId="58" applyFont="1">
      <alignment/>
      <protection/>
    </xf>
    <xf numFmtId="164" fontId="1" fillId="0" borderId="0" xfId="58" applyFont="1" applyAlignment="1">
      <alignment horizontal="right"/>
      <protection/>
    </xf>
    <xf numFmtId="164" fontId="1" fillId="0" borderId="10" xfId="58" applyFont="1" applyBorder="1">
      <alignment/>
      <protection/>
    </xf>
    <xf numFmtId="164" fontId="36" fillId="0" borderId="10" xfId="58" applyFont="1" applyBorder="1" applyAlignment="1">
      <alignment horizontal="center"/>
      <protection/>
    </xf>
    <xf numFmtId="164" fontId="22" fillId="0" borderId="10" xfId="59" applyFont="1" applyBorder="1" applyAlignment="1">
      <alignment horizontal="left" vertical="top" wrapText="1"/>
      <protection/>
    </xf>
    <xf numFmtId="166" fontId="22" fillId="0" borderId="10" xfId="66" applyNumberFormat="1" applyFont="1" applyFill="1" applyBorder="1">
      <alignment/>
      <protection/>
    </xf>
    <xf numFmtId="164" fontId="22" fillId="0" borderId="10" xfId="66" applyFont="1" applyBorder="1" applyAlignment="1">
      <alignment horizontal="right"/>
      <protection/>
    </xf>
    <xf numFmtId="164" fontId="22" fillId="0" borderId="10" xfId="59" applyFont="1" applyBorder="1" applyAlignment="1">
      <alignment horizontal="right" vertical="top" wrapText="1"/>
      <protection/>
    </xf>
    <xf numFmtId="164" fontId="23" fillId="0" borderId="10" xfId="59" applyFont="1" applyBorder="1">
      <alignment/>
      <protection/>
    </xf>
    <xf numFmtId="169" fontId="22" fillId="0" borderId="0" xfId="51" applyNumberFormat="1" applyFont="1" applyFill="1" applyBorder="1" applyAlignment="1" applyProtection="1">
      <alignment horizontal="center" vertical="center"/>
      <protection/>
    </xf>
    <xf numFmtId="169" fontId="22" fillId="0" borderId="10" xfId="51" applyNumberFormat="1" applyFont="1" applyFill="1" applyBorder="1" applyAlignment="1" applyProtection="1">
      <alignment horizontal="center" vertical="center"/>
      <protection/>
    </xf>
    <xf numFmtId="164" fontId="22" fillId="0" borderId="0" xfId="58" applyFont="1" applyAlignment="1">
      <alignment horizontal="center" vertical="center"/>
      <protection/>
    </xf>
    <xf numFmtId="164" fontId="22" fillId="0" borderId="10" xfId="58" applyFont="1" applyBorder="1" applyAlignment="1">
      <alignment vertical="center" wrapText="1"/>
      <protection/>
    </xf>
    <xf numFmtId="169" fontId="22" fillId="0" borderId="10" xfId="51" applyNumberFormat="1" applyFont="1" applyFill="1" applyBorder="1" applyAlignment="1" applyProtection="1">
      <alignment horizontal="center" vertical="center" wrapText="1"/>
      <protection/>
    </xf>
    <xf numFmtId="164" fontId="37" fillId="0" borderId="10" xfId="58" applyFont="1" applyBorder="1" applyAlignment="1">
      <alignment vertical="center" wrapText="1"/>
      <protection/>
    </xf>
    <xf numFmtId="164" fontId="23" fillId="0" borderId="10" xfId="58" applyFont="1" applyBorder="1" applyAlignment="1">
      <alignment horizontal="center" vertical="center" wrapText="1"/>
      <protection/>
    </xf>
    <xf numFmtId="164" fontId="23" fillId="0" borderId="10" xfId="58" applyFont="1" applyBorder="1" applyAlignment="1">
      <alignment vertical="center" wrapText="1"/>
      <protection/>
    </xf>
    <xf numFmtId="164" fontId="22" fillId="0" borderId="0" xfId="58" applyFont="1" applyBorder="1" applyAlignment="1">
      <alignment horizontal="center"/>
      <protection/>
    </xf>
    <xf numFmtId="164" fontId="22" fillId="0" borderId="0" xfId="58" applyFont="1" applyBorder="1">
      <alignment/>
      <protection/>
    </xf>
    <xf numFmtId="171" fontId="22" fillId="0" borderId="0" xfId="15" applyNumberFormat="1" applyFont="1" applyFill="1" applyBorder="1" applyAlignment="1" applyProtection="1">
      <alignment/>
      <protection/>
    </xf>
    <xf numFmtId="164" fontId="38" fillId="0" borderId="10" xfId="0" applyFont="1" applyBorder="1" applyAlignment="1">
      <alignment horizontal="center"/>
    </xf>
    <xf numFmtId="171" fontId="38" fillId="0" borderId="10" xfId="15" applyNumberFormat="1" applyFont="1" applyFill="1" applyBorder="1" applyAlignment="1" applyProtection="1">
      <alignment horizontal="center"/>
      <protection/>
    </xf>
    <xf numFmtId="164" fontId="23" fillId="0" borderId="0" xfId="58" applyFont="1" applyBorder="1" applyAlignment="1">
      <alignment horizontal="center" vertical="center" wrapText="1"/>
      <protection/>
    </xf>
    <xf numFmtId="164" fontId="22" fillId="0" borderId="0" xfId="58" applyFont="1" applyBorder="1" applyAlignment="1">
      <alignment vertical="center" wrapText="1"/>
      <protection/>
    </xf>
    <xf numFmtId="164" fontId="23" fillId="0" borderId="10" xfId="0" applyFont="1" applyBorder="1" applyAlignment="1">
      <alignment horizontal="center"/>
    </xf>
    <xf numFmtId="171" fontId="23" fillId="0" borderId="10" xfId="15" applyNumberFormat="1" applyFont="1" applyFill="1" applyBorder="1" applyAlignment="1" applyProtection="1">
      <alignment horizontal="center"/>
      <protection/>
    </xf>
    <xf numFmtId="164" fontId="23" fillId="0" borderId="10" xfId="0" applyFont="1" applyBorder="1" applyAlignment="1">
      <alignment horizontal="left"/>
    </xf>
    <xf numFmtId="164" fontId="22" fillId="0" borderId="10" xfId="0" applyFont="1" applyBorder="1" applyAlignment="1">
      <alignment/>
    </xf>
    <xf numFmtId="171" fontId="22" fillId="0" borderId="10" xfId="15" applyNumberFormat="1" applyFont="1" applyFill="1" applyBorder="1" applyAlignment="1" applyProtection="1">
      <alignment/>
      <protection/>
    </xf>
    <xf numFmtId="164" fontId="39" fillId="0" borderId="0" xfId="58" applyFont="1" applyBorder="1" applyAlignment="1">
      <alignment vertical="center" wrapText="1"/>
      <protection/>
    </xf>
    <xf numFmtId="164" fontId="23" fillId="0" borderId="10" xfId="0" applyFont="1" applyBorder="1" applyAlignment="1">
      <alignment/>
    </xf>
    <xf numFmtId="164" fontId="22" fillId="0" borderId="10" xfId="0" applyFont="1" applyBorder="1" applyAlignment="1">
      <alignment horizontal="left"/>
    </xf>
    <xf numFmtId="171" fontId="23" fillId="0" borderId="10" xfId="15" applyNumberFormat="1" applyFont="1" applyFill="1" applyBorder="1" applyAlignment="1" applyProtection="1">
      <alignment horizontal="left"/>
      <protection/>
    </xf>
    <xf numFmtId="164" fontId="40" fillId="0" borderId="0" xfId="58" applyFont="1" applyAlignment="1">
      <alignment horizontal="center" vertical="center"/>
      <protection/>
    </xf>
    <xf numFmtId="164" fontId="41" fillId="0" borderId="0" xfId="58" applyFont="1" applyAlignment="1">
      <alignment horizontal="right" vertical="center"/>
      <protection/>
    </xf>
    <xf numFmtId="164" fontId="22" fillId="0" borderId="10" xfId="58" applyFont="1" applyBorder="1" applyAlignment="1">
      <alignment horizontal="left" vertical="center" wrapText="1"/>
      <protection/>
    </xf>
    <xf numFmtId="166" fontId="22" fillId="0" borderId="10" xfId="58" applyNumberFormat="1" applyFont="1" applyBorder="1" applyAlignment="1">
      <alignment horizontal="right" vertical="center" wrapText="1"/>
      <protection/>
    </xf>
    <xf numFmtId="164" fontId="22" fillId="0" borderId="0" xfId="58" applyFont="1" applyAlignment="1">
      <alignment horizontal="right" vertical="center"/>
      <protection/>
    </xf>
    <xf numFmtId="164" fontId="22" fillId="0" borderId="10" xfId="58" applyFont="1" applyBorder="1" applyAlignment="1">
      <alignment vertical="top" wrapText="1"/>
      <protection/>
    </xf>
    <xf numFmtId="164" fontId="23" fillId="0" borderId="10" xfId="58" applyFont="1" applyBorder="1" applyAlignment="1">
      <alignment horizontal="justify" vertical="center" wrapText="1"/>
      <protection/>
    </xf>
    <xf numFmtId="164" fontId="23" fillId="0" borderId="10" xfId="58" applyFont="1" applyFill="1" applyBorder="1" applyAlignment="1">
      <alignment horizontal="justify" vertical="center" wrapText="1"/>
      <protection/>
    </xf>
    <xf numFmtId="165" fontId="36" fillId="0" borderId="10" xfId="51" applyFont="1" applyFill="1" applyBorder="1" applyAlignment="1" applyProtection="1">
      <alignment horizontal="right" vertical="center" wrapText="1"/>
      <protection/>
    </xf>
    <xf numFmtId="169" fontId="23" fillId="0" borderId="10" xfId="51" applyNumberFormat="1" applyFont="1" applyFill="1" applyBorder="1" applyAlignment="1" applyProtection="1">
      <alignment horizontal="right" vertical="center" wrapText="1"/>
      <protection/>
    </xf>
    <xf numFmtId="164" fontId="21" fillId="0" borderId="10" xfId="58" applyFont="1" applyFill="1" applyBorder="1" applyAlignment="1">
      <alignment horizontal="center" vertical="center"/>
      <protection/>
    </xf>
    <xf numFmtId="164" fontId="21" fillId="0" borderId="0" xfId="58" applyFont="1" applyFill="1" applyAlignment="1">
      <alignment horizontal="center" vertical="center"/>
      <protection/>
    </xf>
    <xf numFmtId="164" fontId="23" fillId="0" borderId="10" xfId="0" applyFont="1" applyBorder="1" applyAlignment="1">
      <alignment horizontal="left" vertical="center" wrapText="1"/>
    </xf>
    <xf numFmtId="166" fontId="23" fillId="0" borderId="10" xfId="0" applyNumberFormat="1" applyFont="1" applyBorder="1" applyAlignment="1">
      <alignment horizontal="right" vertical="center" wrapText="1"/>
    </xf>
    <xf numFmtId="164" fontId="23" fillId="0" borderId="10" xfId="58" applyFont="1" applyFill="1" applyBorder="1" applyAlignment="1">
      <alignment horizontal="center" vertical="center" wrapText="1"/>
      <protection/>
    </xf>
    <xf numFmtId="166" fontId="23" fillId="0" borderId="10" xfId="0" applyNumberFormat="1" applyFont="1" applyBorder="1" applyAlignment="1">
      <alignment horizontal="right" vertical="top" wrapText="1"/>
    </xf>
    <xf numFmtId="164" fontId="42" fillId="0" borderId="0" xfId="58" applyFont="1" applyFill="1" applyAlignment="1">
      <alignment vertical="center"/>
      <protection/>
    </xf>
    <xf numFmtId="166" fontId="22" fillId="0" borderId="10" xfId="0" applyNumberFormat="1" applyFont="1" applyBorder="1" applyAlignment="1">
      <alignment horizontal="right" vertical="top" wrapText="1"/>
    </xf>
    <xf numFmtId="164" fontId="42" fillId="0" borderId="0" xfId="58" applyFont="1" applyAlignment="1">
      <alignment vertical="center"/>
      <protection/>
    </xf>
    <xf numFmtId="164" fontId="43" fillId="0" borderId="0" xfId="58" applyFont="1" applyAlignment="1">
      <alignment horizontal="center" vertical="center"/>
      <protection/>
    </xf>
    <xf numFmtId="164" fontId="44" fillId="0" borderId="10" xfId="58" applyFont="1" applyBorder="1" applyAlignment="1">
      <alignment horizontal="center" vertical="center" wrapText="1"/>
      <protection/>
    </xf>
    <xf numFmtId="164" fontId="43" fillId="0" borderId="10" xfId="58" applyFont="1" applyBorder="1" applyAlignment="1">
      <alignment horizontal="center" vertical="center" wrapText="1"/>
      <protection/>
    </xf>
    <xf numFmtId="164" fontId="44" fillId="0" borderId="10" xfId="58" applyFont="1" applyBorder="1" applyAlignment="1">
      <alignment horizontal="left" vertical="center" wrapText="1"/>
      <protection/>
    </xf>
    <xf numFmtId="164" fontId="43" fillId="0" borderId="10" xfId="58" applyFont="1" applyBorder="1" applyAlignment="1">
      <alignment horizontal="left" vertical="center" wrapText="1"/>
      <protection/>
    </xf>
    <xf numFmtId="164" fontId="1" fillId="0" borderId="0" xfId="64">
      <alignment/>
      <protection/>
    </xf>
    <xf numFmtId="164" fontId="1" fillId="0" borderId="0" xfId="64" applyAlignment="1">
      <alignment wrapText="1"/>
      <protection/>
    </xf>
    <xf numFmtId="164" fontId="1" fillId="0" borderId="0" xfId="64" applyFont="1" applyAlignment="1">
      <alignment horizontal="right"/>
      <protection/>
    </xf>
    <xf numFmtId="164" fontId="1" fillId="0" borderId="10" xfId="64" applyFont="1" applyBorder="1" applyAlignment="1">
      <alignment horizontal="center" vertical="center"/>
      <protection/>
    </xf>
    <xf numFmtId="164" fontId="1" fillId="0" borderId="12" xfId="64" applyBorder="1" applyAlignment="1">
      <alignment wrapText="1"/>
      <protection/>
    </xf>
    <xf numFmtId="164" fontId="44" fillId="0" borderId="14" xfId="58" applyFont="1" applyBorder="1" applyAlignment="1">
      <alignment horizontal="center" vertical="center" wrapText="1"/>
      <protection/>
    </xf>
    <xf numFmtId="164" fontId="44" fillId="0" borderId="13" xfId="58" applyFont="1" applyBorder="1" applyAlignment="1">
      <alignment horizontal="center" vertical="center" wrapText="1"/>
      <protection/>
    </xf>
    <xf numFmtId="164" fontId="44" fillId="0" borderId="10" xfId="58" applyFont="1" applyBorder="1" applyAlignment="1">
      <alignment vertical="center" wrapText="1"/>
      <protection/>
    </xf>
    <xf numFmtId="172" fontId="44" fillId="0" borderId="10" xfId="58" applyNumberFormat="1" applyFont="1" applyBorder="1" applyAlignment="1">
      <alignment horizontal="right" vertical="center"/>
      <protection/>
    </xf>
    <xf numFmtId="164" fontId="43" fillId="0" borderId="10" xfId="58" applyFont="1" applyBorder="1" applyAlignment="1">
      <alignment vertical="center" wrapText="1"/>
      <protection/>
    </xf>
    <xf numFmtId="172" fontId="43" fillId="0" borderId="10" xfId="58" applyNumberFormat="1" applyFont="1" applyBorder="1" applyAlignment="1">
      <alignment horizontal="right" vertical="center"/>
      <protection/>
    </xf>
    <xf numFmtId="164" fontId="44" fillId="0" borderId="10" xfId="58" applyFont="1" applyBorder="1" applyAlignment="1">
      <alignment horizontal="left" vertical="center" wrapText="1" indent="1"/>
      <protection/>
    </xf>
    <xf numFmtId="164" fontId="44" fillId="0" borderId="11" xfId="58" applyFont="1" applyBorder="1" applyAlignment="1">
      <alignment horizontal="center" vertical="center" wrapText="1"/>
      <protection/>
    </xf>
    <xf numFmtId="164" fontId="43" fillId="0" borderId="11" xfId="58" applyFont="1" applyBorder="1" applyAlignment="1">
      <alignment vertical="center" wrapText="1"/>
      <protection/>
    </xf>
    <xf numFmtId="172" fontId="43" fillId="0" borderId="11" xfId="58" applyNumberFormat="1" applyFont="1" applyBorder="1" applyAlignment="1">
      <alignment horizontal="right" vertical="center"/>
      <protection/>
    </xf>
    <xf numFmtId="172" fontId="25" fillId="0" borderId="10" xfId="64" applyNumberFormat="1" applyFont="1" applyBorder="1" applyAlignment="1">
      <alignment horizontal="right"/>
      <protection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Ezres 2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4" xfId="61"/>
    <cellStyle name="Normál 3" xfId="62"/>
    <cellStyle name="Normál 4" xfId="63"/>
    <cellStyle name="Normál_2012. évi költségvetés II. forduló testületi előterjesztés VÉGLEGES_Adósságot keletkeztető ügylet" xfId="64"/>
    <cellStyle name="Normál_Munka1 2" xfId="65"/>
    <cellStyle name="Normál_Vagyon" xfId="66"/>
    <cellStyle name="Rossz" xfId="67"/>
    <cellStyle name="Semleges" xfId="68"/>
    <cellStyle name="Számítás" xfId="69"/>
    <cellStyle name="Összesen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1">
      <selection activeCell="A1" sqref="A1"/>
    </sheetView>
  </sheetViews>
  <sheetFormatPr defaultColWidth="9.140625" defaultRowHeight="15"/>
  <cols>
    <col min="1" max="1" width="11.8515625" style="1" customWidth="1"/>
    <col min="2" max="2" width="78.7109375" style="1" customWidth="1"/>
    <col min="3" max="4" width="19.140625" style="1" customWidth="1"/>
    <col min="5" max="16384" width="9.140625" style="1" customWidth="1"/>
  </cols>
  <sheetData>
    <row r="1" ht="19.5">
      <c r="D1" s="2" t="s">
        <v>0</v>
      </c>
    </row>
    <row r="2" spans="1:4" ht="36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19.5" customHeight="1">
      <c r="A3" s="3"/>
      <c r="B3" s="3" t="s">
        <v>5</v>
      </c>
      <c r="C3" s="4" t="s">
        <v>6</v>
      </c>
      <c r="D3" s="4" t="s">
        <v>7</v>
      </c>
    </row>
    <row r="4" spans="1:4" ht="19.5">
      <c r="A4" s="3"/>
      <c r="B4" s="3"/>
      <c r="C4" s="4"/>
      <c r="D4" s="4"/>
    </row>
    <row r="5" spans="1:4" ht="19.5">
      <c r="A5" s="5">
        <v>1</v>
      </c>
      <c r="B5" s="6" t="s">
        <v>8</v>
      </c>
      <c r="C5" s="7">
        <v>113401961</v>
      </c>
      <c r="D5" s="7">
        <v>110097819</v>
      </c>
    </row>
    <row r="6" spans="1:4" ht="19.5">
      <c r="A6" s="5">
        <v>2</v>
      </c>
      <c r="B6" s="6" t="s">
        <v>9</v>
      </c>
      <c r="C6" s="7">
        <v>9835383</v>
      </c>
      <c r="D6" s="7">
        <v>7713493</v>
      </c>
    </row>
    <row r="7" spans="1:4" ht="19.5">
      <c r="A7" s="5">
        <v>3</v>
      </c>
      <c r="B7" s="6" t="s">
        <v>10</v>
      </c>
      <c r="C7" s="7">
        <v>191250</v>
      </c>
      <c r="D7" s="7">
        <v>191250</v>
      </c>
    </row>
    <row r="8" spans="1:4" ht="19.5">
      <c r="A8" s="5">
        <v>4</v>
      </c>
      <c r="B8" s="8" t="s">
        <v>11</v>
      </c>
      <c r="C8" s="9">
        <v>123428594</v>
      </c>
      <c r="D8" s="9">
        <v>118002562</v>
      </c>
    </row>
    <row r="9" spans="1:4" ht="19.5">
      <c r="A9" s="5">
        <v>5</v>
      </c>
      <c r="B9" s="6" t="s">
        <v>12</v>
      </c>
      <c r="C9" s="7">
        <v>150000</v>
      </c>
      <c r="D9" s="7">
        <v>150000</v>
      </c>
    </row>
    <row r="10" spans="1:4" ht="19.5">
      <c r="A10" s="5">
        <v>6</v>
      </c>
      <c r="B10" s="6" t="s">
        <v>13</v>
      </c>
      <c r="C10" s="7">
        <v>150000</v>
      </c>
      <c r="D10" s="7">
        <v>150000</v>
      </c>
    </row>
    <row r="11" spans="1:4" ht="19.5">
      <c r="A11" s="5">
        <v>7</v>
      </c>
      <c r="B11" s="8" t="s">
        <v>14</v>
      </c>
      <c r="C11" s="9">
        <v>150000</v>
      </c>
      <c r="D11" s="9">
        <v>150000</v>
      </c>
    </row>
    <row r="12" spans="1:4" ht="31.5">
      <c r="A12" s="5">
        <v>8</v>
      </c>
      <c r="B12" s="8" t="s">
        <v>15</v>
      </c>
      <c r="C12" s="9">
        <v>123578594</v>
      </c>
      <c r="D12" s="9">
        <v>118152562</v>
      </c>
    </row>
    <row r="13" spans="1:4" ht="19.5">
      <c r="A13" s="5">
        <v>9</v>
      </c>
      <c r="B13" s="6" t="s">
        <v>16</v>
      </c>
      <c r="C13" s="7">
        <v>100000</v>
      </c>
      <c r="D13" s="7">
        <v>99493</v>
      </c>
    </row>
    <row r="14" spans="1:4" ht="19.5">
      <c r="A14" s="5">
        <v>10</v>
      </c>
      <c r="B14" s="8" t="s">
        <v>17</v>
      </c>
      <c r="C14" s="9">
        <v>100000</v>
      </c>
      <c r="D14" s="9">
        <v>99493</v>
      </c>
    </row>
    <row r="15" spans="1:4" ht="19.5">
      <c r="A15" s="5">
        <v>11</v>
      </c>
      <c r="B15" s="6" t="s">
        <v>18</v>
      </c>
      <c r="C15" s="7">
        <v>763053</v>
      </c>
      <c r="D15" s="7">
        <v>5579933</v>
      </c>
    </row>
    <row r="16" spans="1:4" ht="19.5">
      <c r="A16" s="5">
        <v>12</v>
      </c>
      <c r="B16" s="8" t="s">
        <v>19</v>
      </c>
      <c r="C16" s="9">
        <v>763053</v>
      </c>
      <c r="D16" s="9">
        <v>5579933</v>
      </c>
    </row>
    <row r="17" spans="1:4" ht="19.5">
      <c r="A17" s="5">
        <v>13</v>
      </c>
      <c r="B17" s="8" t="s">
        <v>20</v>
      </c>
      <c r="C17" s="9">
        <v>863053</v>
      </c>
      <c r="D17" s="9">
        <v>5679426</v>
      </c>
    </row>
    <row r="18" spans="1:4" ht="30">
      <c r="A18" s="5">
        <v>14</v>
      </c>
      <c r="B18" s="6" t="s">
        <v>21</v>
      </c>
      <c r="C18" s="7">
        <v>1321238</v>
      </c>
      <c r="D18" s="7">
        <v>149485</v>
      </c>
    </row>
    <row r="19" spans="1:4" ht="30">
      <c r="A19" s="5">
        <v>15</v>
      </c>
      <c r="B19" s="6" t="s">
        <v>22</v>
      </c>
      <c r="C19" s="7">
        <v>191000</v>
      </c>
      <c r="D19" s="7">
        <v>19773</v>
      </c>
    </row>
    <row r="20" spans="1:4" ht="30">
      <c r="A20" s="5">
        <v>16</v>
      </c>
      <c r="B20" s="6" t="s">
        <v>23</v>
      </c>
      <c r="C20" s="7">
        <v>865386</v>
      </c>
      <c r="D20" s="7">
        <v>91815</v>
      </c>
    </row>
    <row r="21" spans="1:4" ht="30">
      <c r="A21" s="5">
        <v>17</v>
      </c>
      <c r="B21" s="6" t="s">
        <v>24</v>
      </c>
      <c r="C21" s="7">
        <v>264852</v>
      </c>
      <c r="D21" s="7">
        <v>37897</v>
      </c>
    </row>
    <row r="22" spans="1:4" ht="30">
      <c r="A22" s="5">
        <v>18</v>
      </c>
      <c r="B22" s="6" t="s">
        <v>25</v>
      </c>
      <c r="C22" s="7">
        <v>120000</v>
      </c>
      <c r="D22" s="7">
        <v>0</v>
      </c>
    </row>
    <row r="23" spans="1:4" ht="45">
      <c r="A23" s="5">
        <v>19</v>
      </c>
      <c r="B23" s="6" t="s">
        <v>26</v>
      </c>
      <c r="C23" s="7">
        <v>120000</v>
      </c>
      <c r="D23" s="7">
        <v>0</v>
      </c>
    </row>
    <row r="24" spans="1:4" ht="19.5">
      <c r="A24" s="5">
        <v>20</v>
      </c>
      <c r="B24" s="8" t="s">
        <v>27</v>
      </c>
      <c r="C24" s="9">
        <v>1441238</v>
      </c>
      <c r="D24" s="9">
        <v>149485</v>
      </c>
    </row>
    <row r="25" spans="1:4" ht="19.5">
      <c r="A25" s="5">
        <v>21</v>
      </c>
      <c r="B25" s="6" t="s">
        <v>28</v>
      </c>
      <c r="C25" s="7">
        <v>0</v>
      </c>
      <c r="D25" s="7">
        <v>3623</v>
      </c>
    </row>
    <row r="26" spans="1:4" ht="19.5">
      <c r="A26" s="5">
        <v>22</v>
      </c>
      <c r="B26" s="6" t="s">
        <v>29</v>
      </c>
      <c r="C26" s="7">
        <v>0</v>
      </c>
      <c r="D26" s="7">
        <v>3623</v>
      </c>
    </row>
    <row r="27" spans="1:4" ht="19.5">
      <c r="A27" s="5">
        <v>23</v>
      </c>
      <c r="B27" s="6" t="s">
        <v>30</v>
      </c>
      <c r="C27" s="7">
        <v>5000</v>
      </c>
      <c r="D27" s="7">
        <v>40000</v>
      </c>
    </row>
    <row r="28" spans="1:4" ht="19.5">
      <c r="A28" s="5">
        <v>24</v>
      </c>
      <c r="B28" s="8" t="s">
        <v>31</v>
      </c>
      <c r="C28" s="9">
        <v>5000</v>
      </c>
      <c r="D28" s="9">
        <v>43623</v>
      </c>
    </row>
    <row r="29" spans="1:4" ht="19.5">
      <c r="A29" s="5">
        <v>25</v>
      </c>
      <c r="B29" s="8" t="s">
        <v>32</v>
      </c>
      <c r="C29" s="9">
        <v>1446238</v>
      </c>
      <c r="D29" s="9">
        <v>193108</v>
      </c>
    </row>
    <row r="30" spans="1:4" ht="19.5">
      <c r="A30" s="5">
        <v>26</v>
      </c>
      <c r="B30" s="6" t="s">
        <v>33</v>
      </c>
      <c r="C30" s="7">
        <v>554360</v>
      </c>
      <c r="D30" s="7">
        <v>0</v>
      </c>
    </row>
    <row r="31" spans="1:4" ht="30">
      <c r="A31" s="5">
        <v>27</v>
      </c>
      <c r="B31" s="6" t="s">
        <v>34</v>
      </c>
      <c r="C31" s="7">
        <v>8000</v>
      </c>
      <c r="D31" s="7">
        <v>0</v>
      </c>
    </row>
    <row r="32" spans="1:4" ht="19.5">
      <c r="A32" s="5">
        <v>28</v>
      </c>
      <c r="B32" s="8" t="s">
        <v>35</v>
      </c>
      <c r="C32" s="9">
        <v>562360</v>
      </c>
      <c r="D32" s="9">
        <v>0</v>
      </c>
    </row>
    <row r="33" spans="1:4" ht="19.5">
      <c r="A33" s="5">
        <v>29</v>
      </c>
      <c r="B33" s="8" t="s">
        <v>36</v>
      </c>
      <c r="C33" s="9">
        <v>562360</v>
      </c>
      <c r="D33" s="9">
        <v>0</v>
      </c>
    </row>
    <row r="34" spans="1:4" ht="19.5">
      <c r="A34" s="5">
        <v>30</v>
      </c>
      <c r="B34" s="6" t="s">
        <v>37</v>
      </c>
      <c r="C34" s="7">
        <v>0</v>
      </c>
      <c r="D34" s="7">
        <v>85590</v>
      </c>
    </row>
    <row r="35" spans="1:4" ht="19.5">
      <c r="A35" s="5">
        <v>31</v>
      </c>
      <c r="B35" s="8" t="s">
        <v>38</v>
      </c>
      <c r="C35" s="9">
        <v>0</v>
      </c>
      <c r="D35" s="9">
        <v>85590</v>
      </c>
    </row>
    <row r="36" spans="1:4" ht="19.5">
      <c r="A36" s="5">
        <v>32</v>
      </c>
      <c r="B36" s="8" t="s">
        <v>39</v>
      </c>
      <c r="C36" s="9">
        <v>126450245</v>
      </c>
      <c r="D36" s="9">
        <v>124110686</v>
      </c>
    </row>
    <row r="37" spans="1:4" ht="19.5">
      <c r="A37" s="5">
        <v>33</v>
      </c>
      <c r="B37" s="6" t="s">
        <v>40</v>
      </c>
      <c r="C37" s="7">
        <v>155231000</v>
      </c>
      <c r="D37" s="7">
        <v>155231000</v>
      </c>
    </row>
    <row r="38" spans="1:4" ht="19.5">
      <c r="A38" s="5">
        <v>34</v>
      </c>
      <c r="B38" s="6" t="s">
        <v>41</v>
      </c>
      <c r="C38" s="7">
        <v>6628245</v>
      </c>
      <c r="D38" s="7">
        <v>6628245</v>
      </c>
    </row>
    <row r="39" spans="1:4" ht="31.5">
      <c r="A39" s="5">
        <v>35</v>
      </c>
      <c r="B39" s="8" t="s">
        <v>42</v>
      </c>
      <c r="C39" s="9">
        <v>6628245</v>
      </c>
      <c r="D39" s="9">
        <v>6628245</v>
      </c>
    </row>
    <row r="40" spans="1:4" ht="19.5">
      <c r="A40" s="5">
        <v>36</v>
      </c>
      <c r="B40" s="6" t="s">
        <v>43</v>
      </c>
      <c r="C40" s="7">
        <v>-52751229</v>
      </c>
      <c r="D40" s="7">
        <v>-37683553</v>
      </c>
    </row>
    <row r="41" spans="1:4" ht="19.5">
      <c r="A41" s="5">
        <v>37</v>
      </c>
      <c r="B41" s="6" t="s">
        <v>44</v>
      </c>
      <c r="C41" s="7">
        <v>15067676</v>
      </c>
      <c r="D41" s="7">
        <v>-5467954</v>
      </c>
    </row>
    <row r="42" spans="1:4" ht="19.5">
      <c r="A42" s="5">
        <v>38</v>
      </c>
      <c r="B42" s="8" t="s">
        <v>45</v>
      </c>
      <c r="C42" s="9">
        <v>124175692</v>
      </c>
      <c r="D42" s="9">
        <v>118707738</v>
      </c>
    </row>
    <row r="43" spans="1:4" ht="30">
      <c r="A43" s="5">
        <v>39</v>
      </c>
      <c r="B43" s="6" t="s">
        <v>46</v>
      </c>
      <c r="C43" s="7">
        <v>460603</v>
      </c>
      <c r="D43" s="7">
        <v>465858</v>
      </c>
    </row>
    <row r="44" spans="1:4" ht="30">
      <c r="A44" s="5">
        <v>40</v>
      </c>
      <c r="B44" s="6" t="s">
        <v>47</v>
      </c>
      <c r="C44" s="7">
        <v>460603</v>
      </c>
      <c r="D44" s="7">
        <v>465858</v>
      </c>
    </row>
    <row r="45" spans="1:4" ht="31.5">
      <c r="A45" s="5">
        <v>41</v>
      </c>
      <c r="B45" s="8" t="s">
        <v>48</v>
      </c>
      <c r="C45" s="9">
        <v>460603</v>
      </c>
      <c r="D45" s="9">
        <v>465858</v>
      </c>
    </row>
    <row r="46" spans="1:4" ht="19.5">
      <c r="A46" s="5">
        <v>42</v>
      </c>
      <c r="B46" s="6" t="s">
        <v>49</v>
      </c>
      <c r="C46" s="7">
        <v>657212</v>
      </c>
      <c r="D46" s="7">
        <v>631426</v>
      </c>
    </row>
    <row r="47" spans="1:4" ht="19.5">
      <c r="A47" s="5">
        <v>43</v>
      </c>
      <c r="B47" s="8" t="s">
        <v>50</v>
      </c>
      <c r="C47" s="9">
        <v>657212</v>
      </c>
      <c r="D47" s="9">
        <v>631426</v>
      </c>
    </row>
    <row r="48" spans="1:4" ht="19.5">
      <c r="A48" s="5">
        <v>44</v>
      </c>
      <c r="B48" s="8" t="s">
        <v>51</v>
      </c>
      <c r="C48" s="9">
        <v>1117815</v>
      </c>
      <c r="D48" s="9">
        <v>1097284</v>
      </c>
    </row>
    <row r="49" spans="1:4" ht="19.5">
      <c r="A49" s="5">
        <v>45</v>
      </c>
      <c r="B49" s="6" t="s">
        <v>52</v>
      </c>
      <c r="C49" s="7">
        <v>1038738</v>
      </c>
      <c r="D49" s="7">
        <v>1355664</v>
      </c>
    </row>
    <row r="50" spans="1:4" ht="19.5">
      <c r="A50" s="5">
        <v>46</v>
      </c>
      <c r="B50" s="6" t="s">
        <v>53</v>
      </c>
      <c r="C50" s="7">
        <v>118000</v>
      </c>
      <c r="D50" s="7">
        <v>2950000</v>
      </c>
    </row>
    <row r="51" spans="1:4" ht="19.5">
      <c r="A51" s="5">
        <v>47</v>
      </c>
      <c r="B51" s="8" t="s">
        <v>54</v>
      </c>
      <c r="C51" s="9">
        <v>1156738</v>
      </c>
      <c r="D51" s="9">
        <v>4305664</v>
      </c>
    </row>
    <row r="52" spans="1:4" ht="19.5">
      <c r="A52" s="5">
        <v>48</v>
      </c>
      <c r="B52" s="8" t="s">
        <v>55</v>
      </c>
      <c r="C52" s="9">
        <v>126450245</v>
      </c>
      <c r="D52" s="9">
        <v>124110686</v>
      </c>
    </row>
  </sheetData>
  <sheetProtection selectLockedCells="1" selectUnlockedCells="1"/>
  <mergeCells count="4">
    <mergeCell ref="A2:A4"/>
    <mergeCell ref="B3:B4"/>
    <mergeCell ref="C3:C4"/>
    <mergeCell ref="D3:D4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  <headerFooter alignWithMargins="0">
    <oddHeader>&amp;LOROSZI KÖZSÉG 
ÖNKORMÁNYZATA&amp;CEGYSZERŰSÍTETT MÉRLEG
2016.ÉV&amp;R1. melléklet
 a 6/2017.(V.30.) önkormányzati rendelethez</oddHead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1" sqref="A1"/>
    </sheetView>
  </sheetViews>
  <sheetFormatPr defaultColWidth="9.140625" defaultRowHeight="15"/>
  <cols>
    <col min="1" max="1" width="11.7109375" style="133" customWidth="1"/>
    <col min="2" max="2" width="47.140625" style="64" customWidth="1"/>
    <col min="3" max="3" width="16.8515625" style="134" customWidth="1"/>
    <col min="4" max="4" width="18.28125" style="134" customWidth="1"/>
    <col min="5" max="5" width="16.421875" style="134" customWidth="1"/>
    <col min="6" max="16384" width="9.140625" style="64" customWidth="1"/>
  </cols>
  <sheetData>
    <row r="1" spans="1:5" ht="18">
      <c r="A1" s="124"/>
      <c r="B1" s="135"/>
      <c r="C1" s="136"/>
      <c r="D1" s="136"/>
      <c r="E1" s="136" t="s">
        <v>0</v>
      </c>
    </row>
    <row r="2" spans="1:5" s="139" customFormat="1" ht="18">
      <c r="A2" s="62" t="s">
        <v>1</v>
      </c>
      <c r="B2" s="137" t="s">
        <v>2</v>
      </c>
      <c r="C2" s="138" t="s">
        <v>3</v>
      </c>
      <c r="D2" s="138" t="s">
        <v>4</v>
      </c>
      <c r="E2" s="138" t="s">
        <v>56</v>
      </c>
    </row>
    <row r="3" spans="1:5" ht="36">
      <c r="A3" s="62"/>
      <c r="B3" s="140" t="s">
        <v>332</v>
      </c>
      <c r="C3" s="141" t="s">
        <v>333</v>
      </c>
      <c r="D3" s="141" t="s">
        <v>334</v>
      </c>
      <c r="E3" s="141" t="s">
        <v>335</v>
      </c>
    </row>
    <row r="4" spans="1:5" ht="40.5">
      <c r="A4" s="142">
        <v>1</v>
      </c>
      <c r="B4" s="16" t="s">
        <v>100</v>
      </c>
      <c r="C4" s="17">
        <v>510000</v>
      </c>
      <c r="D4" s="17">
        <v>351989</v>
      </c>
      <c r="E4" s="17">
        <v>351989</v>
      </c>
    </row>
    <row r="5" spans="1:5" ht="24" customHeight="1">
      <c r="A5" s="142"/>
      <c r="B5" s="143" t="s">
        <v>336</v>
      </c>
      <c r="C5" s="7"/>
      <c r="D5" s="7"/>
      <c r="E5" s="7">
        <v>207087</v>
      </c>
    </row>
    <row r="6" spans="1:5" ht="19.5">
      <c r="A6" s="142"/>
      <c r="B6" s="143" t="s">
        <v>337</v>
      </c>
      <c r="C6" s="7"/>
      <c r="D6" s="7"/>
      <c r="E6" s="7">
        <v>144902</v>
      </c>
    </row>
    <row r="7" spans="1:5" ht="60.75">
      <c r="A7" s="142">
        <v>2</v>
      </c>
      <c r="B7" s="16" t="s">
        <v>101</v>
      </c>
      <c r="C7" s="17">
        <v>137700</v>
      </c>
      <c r="D7" s="17">
        <v>95036</v>
      </c>
      <c r="E7" s="17">
        <v>95036</v>
      </c>
    </row>
    <row r="8" spans="1:5" ht="19.5">
      <c r="A8" s="142"/>
      <c r="B8" s="143" t="s">
        <v>336</v>
      </c>
      <c r="C8" s="7"/>
      <c r="D8" s="7"/>
      <c r="E8" s="7">
        <v>55913</v>
      </c>
    </row>
    <row r="9" spans="1:5" ht="19.5">
      <c r="A9" s="142"/>
      <c r="B9" s="143" t="s">
        <v>337</v>
      </c>
      <c r="C9" s="7"/>
      <c r="D9" s="7"/>
      <c r="E9" s="7">
        <v>39123</v>
      </c>
    </row>
    <row r="10" spans="1:5" ht="20.25">
      <c r="A10" s="142">
        <v>3</v>
      </c>
      <c r="B10" s="18" t="s">
        <v>102</v>
      </c>
      <c r="C10" s="19">
        <v>647700</v>
      </c>
      <c r="D10" s="19">
        <v>447025</v>
      </c>
      <c r="E10" s="19">
        <v>447025</v>
      </c>
    </row>
  </sheetData>
  <sheetProtection selectLockedCells="1" selectUnlockedCells="1"/>
  <mergeCells count="1">
    <mergeCell ref="A2:A3"/>
  </mergeCells>
  <printOptions/>
  <pageMargins left="0.7083333333333334" right="0.7083333333333334" top="1.0333333333333332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
ÖNKORMÁNYZATA&amp;CFelhalmozási kiadások
2016.év&amp;R 10. melléklet
 a 6/2017.(V.30.)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13.8515625" style="70" customWidth="1"/>
    <col min="2" max="2" width="68.421875" style="70" customWidth="1"/>
    <col min="3" max="9" width="19.140625" style="70" customWidth="1"/>
    <col min="10" max="16384" width="9.140625" style="70" customWidth="1"/>
  </cols>
  <sheetData>
    <row r="1" ht="19.5">
      <c r="I1" s="144" t="s">
        <v>0</v>
      </c>
    </row>
    <row r="2" spans="1:9" s="74" customFormat="1" ht="19.5" customHeight="1">
      <c r="A2" s="3" t="s">
        <v>1</v>
      </c>
      <c r="B2" s="51" t="s">
        <v>2</v>
      </c>
      <c r="C2" s="51" t="s">
        <v>3</v>
      </c>
      <c r="D2" s="51" t="s">
        <v>4</v>
      </c>
      <c r="E2" s="51" t="s">
        <v>56</v>
      </c>
      <c r="F2" s="51" t="s">
        <v>173</v>
      </c>
      <c r="G2" s="51" t="s">
        <v>174</v>
      </c>
      <c r="H2" s="51" t="s">
        <v>175</v>
      </c>
      <c r="I2" s="51" t="s">
        <v>176</v>
      </c>
    </row>
    <row r="3" spans="1:9" s="145" customFormat="1" ht="90">
      <c r="A3" s="3"/>
      <c r="B3" s="3" t="s">
        <v>5</v>
      </c>
      <c r="C3" s="3" t="s">
        <v>338</v>
      </c>
      <c r="D3" s="3" t="s">
        <v>339</v>
      </c>
      <c r="E3" s="3" t="s">
        <v>340</v>
      </c>
      <c r="F3" s="3" t="s">
        <v>341</v>
      </c>
      <c r="G3" s="3" t="s">
        <v>342</v>
      </c>
      <c r="H3" s="3" t="s">
        <v>343</v>
      </c>
      <c r="I3" s="3" t="s">
        <v>344</v>
      </c>
    </row>
    <row r="4" spans="1:9" ht="27" customHeight="1">
      <c r="A4" s="59">
        <v>1</v>
      </c>
      <c r="B4" s="146" t="s">
        <v>345</v>
      </c>
      <c r="C4" s="147">
        <v>1944000</v>
      </c>
      <c r="D4" s="147">
        <v>159109993</v>
      </c>
      <c r="E4" s="147">
        <v>16033853</v>
      </c>
      <c r="F4" s="147">
        <v>0</v>
      </c>
      <c r="G4" s="147">
        <v>191250</v>
      </c>
      <c r="H4" s="147">
        <v>0</v>
      </c>
      <c r="I4" s="147">
        <v>177279096</v>
      </c>
    </row>
    <row r="5" spans="1:9" ht="27" customHeight="1">
      <c r="A5" s="59">
        <v>2</v>
      </c>
      <c r="B5" s="148" t="s">
        <v>346</v>
      </c>
      <c r="C5" s="149">
        <v>0</v>
      </c>
      <c r="D5" s="149">
        <v>207087</v>
      </c>
      <c r="E5" s="149">
        <v>144902</v>
      </c>
      <c r="F5" s="149">
        <v>0</v>
      </c>
      <c r="G5" s="149">
        <v>0</v>
      </c>
      <c r="H5" s="149">
        <v>0</v>
      </c>
      <c r="I5" s="149">
        <v>351989</v>
      </c>
    </row>
    <row r="6" spans="1:9" ht="27" customHeight="1">
      <c r="A6" s="59">
        <v>3</v>
      </c>
      <c r="B6" s="146" t="s">
        <v>347</v>
      </c>
      <c r="C6" s="147">
        <v>0</v>
      </c>
      <c r="D6" s="147">
        <v>207087</v>
      </c>
      <c r="E6" s="147">
        <v>144902</v>
      </c>
      <c r="F6" s="147">
        <v>0</v>
      </c>
      <c r="G6" s="147">
        <v>0</v>
      </c>
      <c r="H6" s="147">
        <v>0</v>
      </c>
      <c r="I6" s="147">
        <v>351989</v>
      </c>
    </row>
    <row r="7" spans="1:9" ht="27" customHeight="1">
      <c r="A7" s="59">
        <v>4</v>
      </c>
      <c r="B7" s="146" t="s">
        <v>348</v>
      </c>
      <c r="C7" s="147">
        <v>1944000</v>
      </c>
      <c r="D7" s="147">
        <v>159317080</v>
      </c>
      <c r="E7" s="147">
        <v>16178755</v>
      </c>
      <c r="F7" s="147">
        <v>0</v>
      </c>
      <c r="G7" s="147">
        <v>191250</v>
      </c>
      <c r="H7" s="147">
        <v>0</v>
      </c>
      <c r="I7" s="147">
        <v>177631085</v>
      </c>
    </row>
    <row r="8" spans="1:9" ht="27" customHeight="1">
      <c r="A8" s="59">
        <v>5</v>
      </c>
      <c r="B8" s="146" t="s">
        <v>349</v>
      </c>
      <c r="C8" s="147">
        <v>1944000</v>
      </c>
      <c r="D8" s="147">
        <v>45708032</v>
      </c>
      <c r="E8" s="147">
        <v>6198470</v>
      </c>
      <c r="F8" s="147">
        <v>0</v>
      </c>
      <c r="G8" s="147">
        <v>0</v>
      </c>
      <c r="H8" s="147">
        <v>0</v>
      </c>
      <c r="I8" s="147">
        <v>53850502</v>
      </c>
    </row>
    <row r="9" spans="1:9" ht="27" customHeight="1">
      <c r="A9" s="59">
        <v>6</v>
      </c>
      <c r="B9" s="148" t="s">
        <v>350</v>
      </c>
      <c r="C9" s="149">
        <v>0</v>
      </c>
      <c r="D9" s="149">
        <v>3511229</v>
      </c>
      <c r="E9" s="149">
        <v>2266792</v>
      </c>
      <c r="F9" s="149">
        <v>0</v>
      </c>
      <c r="G9" s="149">
        <v>0</v>
      </c>
      <c r="H9" s="149">
        <v>0</v>
      </c>
      <c r="I9" s="149">
        <v>5778021</v>
      </c>
    </row>
    <row r="10" spans="1:9" ht="27" customHeight="1">
      <c r="A10" s="59">
        <v>7</v>
      </c>
      <c r="B10" s="146" t="s">
        <v>351</v>
      </c>
      <c r="C10" s="147">
        <v>1944000</v>
      </c>
      <c r="D10" s="147">
        <v>49219261</v>
      </c>
      <c r="E10" s="147">
        <v>8465262</v>
      </c>
      <c r="F10" s="147">
        <v>0</v>
      </c>
      <c r="G10" s="147">
        <v>0</v>
      </c>
      <c r="H10" s="147">
        <v>0</v>
      </c>
      <c r="I10" s="147">
        <v>59628523</v>
      </c>
    </row>
    <row r="11" spans="1:9" ht="19.5">
      <c r="A11" s="59">
        <v>8</v>
      </c>
      <c r="B11" s="146" t="s">
        <v>352</v>
      </c>
      <c r="C11" s="147">
        <v>1944000</v>
      </c>
      <c r="D11" s="147">
        <v>49219261</v>
      </c>
      <c r="E11" s="147">
        <v>8465262</v>
      </c>
      <c r="F11" s="147">
        <v>0</v>
      </c>
      <c r="G11" s="147">
        <v>0</v>
      </c>
      <c r="H11" s="147">
        <v>0</v>
      </c>
      <c r="I11" s="147">
        <v>59628523</v>
      </c>
    </row>
    <row r="12" spans="1:9" ht="27" customHeight="1">
      <c r="A12" s="59">
        <v>9</v>
      </c>
      <c r="B12" s="146" t="s">
        <v>353</v>
      </c>
      <c r="C12" s="147">
        <v>0</v>
      </c>
      <c r="D12" s="147">
        <v>110097819</v>
      </c>
      <c r="E12" s="147">
        <v>7713493</v>
      </c>
      <c r="F12" s="147">
        <v>0</v>
      </c>
      <c r="G12" s="147">
        <v>191250</v>
      </c>
      <c r="H12" s="147">
        <v>0</v>
      </c>
      <c r="I12" s="147">
        <v>118002562</v>
      </c>
    </row>
    <row r="13" spans="1:9" ht="27" customHeight="1">
      <c r="A13" s="59">
        <v>10</v>
      </c>
      <c r="B13" s="148" t="s">
        <v>354</v>
      </c>
      <c r="C13" s="149">
        <v>0</v>
      </c>
      <c r="D13" s="149">
        <v>29000</v>
      </c>
      <c r="E13" s="149">
        <v>4209718</v>
      </c>
      <c r="F13" s="149">
        <v>0</v>
      </c>
      <c r="G13" s="149">
        <v>0</v>
      </c>
      <c r="H13" s="149">
        <v>0</v>
      </c>
      <c r="I13" s="149">
        <v>4238718</v>
      </c>
    </row>
  </sheetData>
  <sheetProtection selectLockedCells="1" selectUnlockedCells="1"/>
  <mergeCells count="1">
    <mergeCell ref="A2:A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headerFooter alignWithMargins="0">
    <oddHeader>&amp;LOROSZI KÖZSÉG
ÖNKORMÁNYZATA&amp;CIMMATERIÁLIS JAVAK ÉS TÁRGYI ESZKÖZÖK ÁLLOMÁNYVÁLTOZÁSA
2016.ÉV&amp;R11. melléklet
 a 6/2017.(V.30.)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D2" sqref="D2"/>
    </sheetView>
  </sheetViews>
  <sheetFormatPr defaultColWidth="9.140625" defaultRowHeight="15"/>
  <cols>
    <col min="1" max="1" width="9.140625" style="64" customWidth="1"/>
    <col min="2" max="2" width="71.8515625" style="64" customWidth="1"/>
    <col min="3" max="3" width="18.28125" style="64" customWidth="1"/>
    <col min="4" max="4" width="20.28125" style="64" customWidth="1"/>
    <col min="5" max="16384" width="9.140625" style="64" customWidth="1"/>
  </cols>
  <sheetData>
    <row r="1" ht="12.75">
      <c r="D1" s="150" t="s">
        <v>0</v>
      </c>
    </row>
    <row r="2" spans="1:4" ht="33.75" customHeight="1">
      <c r="A2" s="151" t="s">
        <v>1</v>
      </c>
      <c r="B2" s="152" t="s">
        <v>2</v>
      </c>
      <c r="C2" s="152" t="s">
        <v>3</v>
      </c>
      <c r="D2" s="152" t="s">
        <v>4</v>
      </c>
    </row>
    <row r="3" spans="1:4" ht="18" customHeight="1">
      <c r="A3" s="153">
        <v>1</v>
      </c>
      <c r="B3" s="152" t="s">
        <v>5</v>
      </c>
      <c r="C3" s="51" t="s">
        <v>246</v>
      </c>
      <c r="D3" s="51" t="s">
        <v>247</v>
      </c>
    </row>
    <row r="4" spans="1:4" ht="18">
      <c r="A4" s="153"/>
      <c r="B4" s="152"/>
      <c r="C4" s="51" t="s">
        <v>248</v>
      </c>
      <c r="D4" s="51" t="s">
        <v>249</v>
      </c>
    </row>
    <row r="5" spans="1:4" ht="32.25" customHeight="1">
      <c r="A5" s="153">
        <v>2</v>
      </c>
      <c r="B5" s="154" t="s">
        <v>355</v>
      </c>
      <c r="C5" s="155">
        <f>SUM(C6:C10)</f>
        <v>1441238</v>
      </c>
      <c r="D5" s="155">
        <f>SUM(D6:D10)</f>
        <v>149485</v>
      </c>
    </row>
    <row r="6" spans="1:4" ht="32.25" customHeight="1">
      <c r="A6" s="153">
        <v>3</v>
      </c>
      <c r="B6" s="156" t="s">
        <v>313</v>
      </c>
      <c r="C6" s="157">
        <v>191000</v>
      </c>
      <c r="D6" s="157">
        <v>19773</v>
      </c>
    </row>
    <row r="7" spans="1:4" ht="32.25" customHeight="1">
      <c r="A7" s="153">
        <v>4</v>
      </c>
      <c r="B7" s="156" t="s">
        <v>314</v>
      </c>
      <c r="C7" s="157">
        <v>865386</v>
      </c>
      <c r="D7" s="157">
        <v>91815</v>
      </c>
    </row>
    <row r="8" spans="1:4" ht="32.25" customHeight="1">
      <c r="A8" s="153">
        <v>5</v>
      </c>
      <c r="B8" s="156" t="s">
        <v>315</v>
      </c>
      <c r="C8" s="157">
        <v>264852</v>
      </c>
      <c r="D8" s="157">
        <v>37897</v>
      </c>
    </row>
    <row r="9" spans="1:4" ht="32.25" customHeight="1">
      <c r="A9" s="153">
        <v>6</v>
      </c>
      <c r="B9" s="156" t="s">
        <v>316</v>
      </c>
      <c r="C9" s="157">
        <v>120000</v>
      </c>
      <c r="D9" s="157">
        <v>0</v>
      </c>
    </row>
    <row r="10" spans="1:4" s="158" customFormat="1" ht="46.5" customHeight="1">
      <c r="A10" s="153">
        <v>7</v>
      </c>
      <c r="B10" s="154" t="s">
        <v>356</v>
      </c>
      <c r="C10" s="157"/>
      <c r="D10" s="157"/>
    </row>
    <row r="11" spans="1:4" ht="33.75" customHeight="1">
      <c r="A11" s="153">
        <v>8</v>
      </c>
      <c r="B11" s="154" t="s">
        <v>357</v>
      </c>
      <c r="C11" s="159">
        <v>5000</v>
      </c>
      <c r="D11" s="159">
        <v>43623</v>
      </c>
    </row>
    <row r="12" spans="1:4" ht="32.25" customHeight="1">
      <c r="A12" s="153">
        <v>9</v>
      </c>
      <c r="B12" s="154" t="s">
        <v>358</v>
      </c>
      <c r="C12" s="160">
        <f>SUM(C5+C11)</f>
        <v>1446238</v>
      </c>
      <c r="D12" s="160">
        <f>SUM(D5+D11)</f>
        <v>193108</v>
      </c>
    </row>
  </sheetData>
  <sheetProtection selectLockedCells="1" selectUnlockedCells="1"/>
  <mergeCells count="2">
    <mergeCell ref="A3:A4"/>
    <mergeCell ref="B3:B4"/>
  </mergeCells>
  <printOptions/>
  <pageMargins left="0.7083333333333334" right="0.7083333333333334" top="1.1861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 
ÖNKORMÁNYZATA&amp;CKÖVETELÉS ÁLLOMÁNY
2016.ÉV&amp;R12. melléklet
 a 6/2017.(V.30.)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D10" sqref="D10"/>
    </sheetView>
  </sheetViews>
  <sheetFormatPr defaultColWidth="9.140625" defaultRowHeight="15"/>
  <cols>
    <col min="1" max="1" width="9.140625" style="161" customWidth="1"/>
    <col min="2" max="2" width="57.57421875" style="161" customWidth="1"/>
    <col min="3" max="3" width="18.57421875" style="161" customWidth="1"/>
    <col min="4" max="4" width="18.8515625" style="161" customWidth="1"/>
    <col min="5" max="16384" width="9.140625" style="161" customWidth="1"/>
  </cols>
  <sheetData>
    <row r="1" ht="12.75">
      <c r="D1" s="162" t="s">
        <v>0</v>
      </c>
    </row>
    <row r="2" spans="1:4" ht="18">
      <c r="A2" s="163" t="s">
        <v>324</v>
      </c>
      <c r="B2" s="152" t="s">
        <v>2</v>
      </c>
      <c r="C2" s="152" t="s">
        <v>3</v>
      </c>
      <c r="D2" s="152" t="s">
        <v>4</v>
      </c>
    </row>
    <row r="3" spans="1:4" ht="18" customHeight="1">
      <c r="A3" s="164">
        <v>1</v>
      </c>
      <c r="B3" s="152" t="s">
        <v>5</v>
      </c>
      <c r="C3" s="51" t="s">
        <v>246</v>
      </c>
      <c r="D3" s="51" t="s">
        <v>247</v>
      </c>
    </row>
    <row r="4" spans="1:4" ht="18">
      <c r="A4" s="164"/>
      <c r="B4" s="152"/>
      <c r="C4" s="51" t="s">
        <v>248</v>
      </c>
      <c r="D4" s="51" t="s">
        <v>248</v>
      </c>
    </row>
    <row r="5" spans="1:4" ht="36">
      <c r="A5" s="164">
        <v>2</v>
      </c>
      <c r="B5" s="165" t="s">
        <v>294</v>
      </c>
      <c r="C5" s="157">
        <v>0</v>
      </c>
      <c r="D5" s="157">
        <v>0</v>
      </c>
    </row>
    <row r="6" spans="1:4" ht="36">
      <c r="A6" s="164">
        <v>3</v>
      </c>
      <c r="B6" s="165" t="s">
        <v>296</v>
      </c>
      <c r="C6" s="166">
        <v>460603</v>
      </c>
      <c r="D6" s="166">
        <f>SUM(D7)</f>
        <v>465858</v>
      </c>
    </row>
    <row r="7" spans="1:4" ht="29.25" customHeight="1">
      <c r="A7" s="164">
        <v>4</v>
      </c>
      <c r="B7" s="167" t="s">
        <v>359</v>
      </c>
      <c r="C7" s="166">
        <v>460603</v>
      </c>
      <c r="D7" s="166">
        <v>465858</v>
      </c>
    </row>
    <row r="8" spans="1:4" ht="36">
      <c r="A8" s="164">
        <v>5</v>
      </c>
      <c r="B8" s="165" t="s">
        <v>300</v>
      </c>
      <c r="C8" s="166">
        <v>657212</v>
      </c>
      <c r="D8" s="166">
        <f>SUM(D9)</f>
        <v>631426</v>
      </c>
    </row>
    <row r="9" spans="1:4" ht="18">
      <c r="A9" s="164">
        <v>6</v>
      </c>
      <c r="B9" s="168" t="s">
        <v>360</v>
      </c>
      <c r="C9" s="166">
        <v>657212</v>
      </c>
      <c r="D9" s="166">
        <v>631426</v>
      </c>
    </row>
    <row r="10" spans="1:4" ht="36" customHeight="1">
      <c r="A10" s="164">
        <v>7</v>
      </c>
      <c r="B10" s="169" t="s">
        <v>361</v>
      </c>
      <c r="C10" s="155">
        <f>SUM(C6+C8)</f>
        <v>1117815</v>
      </c>
      <c r="D10" s="155">
        <f>SUM(D6+D8)</f>
        <v>1097284</v>
      </c>
    </row>
  </sheetData>
  <sheetProtection selectLockedCells="1" selectUnlockedCells="1"/>
  <mergeCells count="2">
    <mergeCell ref="A3:A4"/>
    <mergeCell ref="B3:B4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 
ÖNKORMÁNYZATA&amp;CKÖTELEZETTSÉGEK KIMUTATÁSA
2016.ÉV&amp;R13. melléklet
 a 6/2017.(V.30.)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selection activeCell="B19" sqref="B19"/>
    </sheetView>
  </sheetViews>
  <sheetFormatPr defaultColWidth="9.140625" defaultRowHeight="15"/>
  <cols>
    <col min="1" max="1" width="12.7109375" style="49" customWidth="1"/>
    <col min="2" max="2" width="72.28125" style="49" customWidth="1"/>
    <col min="3" max="3" width="21.00390625" style="170" customWidth="1"/>
    <col min="4" max="16384" width="9.140625" style="49" customWidth="1"/>
  </cols>
  <sheetData>
    <row r="1" ht="18">
      <c r="C1" s="136" t="s">
        <v>0</v>
      </c>
    </row>
    <row r="2" spans="1:3" s="172" customFormat="1" ht="18">
      <c r="A2" s="56" t="s">
        <v>324</v>
      </c>
      <c r="B2" s="56" t="s">
        <v>2</v>
      </c>
      <c r="C2" s="171" t="s">
        <v>3</v>
      </c>
    </row>
    <row r="3" spans="1:3" ht="36">
      <c r="A3" s="56"/>
      <c r="B3" s="173" t="s">
        <v>5</v>
      </c>
      <c r="C3" s="174" t="s">
        <v>362</v>
      </c>
    </row>
    <row r="4" spans="1:3" ht="34.5" customHeight="1">
      <c r="A4" s="5">
        <v>1</v>
      </c>
      <c r="B4" s="175" t="s">
        <v>363</v>
      </c>
      <c r="C4" s="174">
        <v>5000</v>
      </c>
    </row>
    <row r="5" spans="1:3" ht="34.5" customHeight="1">
      <c r="A5" s="5">
        <v>2</v>
      </c>
      <c r="B5" s="173" t="s">
        <v>364</v>
      </c>
      <c r="C5" s="174">
        <v>5000</v>
      </c>
    </row>
    <row r="6" spans="1:3" ht="34.5" customHeight="1">
      <c r="A6" s="176">
        <v>3</v>
      </c>
      <c r="B6" s="177" t="s">
        <v>154</v>
      </c>
      <c r="C6" s="174">
        <f>SUM(C4:C5)</f>
        <v>10000</v>
      </c>
    </row>
  </sheetData>
  <sheetProtection selectLockedCells="1" selectUnlockedCells="1"/>
  <mergeCells count="1">
    <mergeCell ref="A2:A3"/>
  </mergeCells>
  <printOptions/>
  <pageMargins left="0.7083333333333334" right="0.7083333333333334" top="1.1861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 
ÖNKORMÁNYZATA&amp;CKÖZVETLEN TÁMOGATÁSOK
2015.ÉV&amp;R14. melléklet
 a 6/2017.(V.30.)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1">
      <selection activeCell="F20" sqref="F20"/>
    </sheetView>
  </sheetViews>
  <sheetFormatPr defaultColWidth="9.140625" defaultRowHeight="15"/>
  <cols>
    <col min="1" max="1" width="12.00390625" style="178" customWidth="1"/>
    <col min="2" max="2" width="80.140625" style="179" customWidth="1"/>
    <col min="3" max="3" width="22.140625" style="179" customWidth="1"/>
    <col min="4" max="4" width="35.421875" style="180" customWidth="1"/>
    <col min="5" max="254" width="9.140625" style="179" customWidth="1"/>
    <col min="255" max="255" width="12.00390625" style="179" customWidth="1"/>
    <col min="256" max="16384" width="57.7109375" style="179" customWidth="1"/>
  </cols>
  <sheetData>
    <row r="2" spans="1:8" ht="18.75">
      <c r="A2" s="181" t="s">
        <v>365</v>
      </c>
      <c r="B2" s="181" t="s">
        <v>2</v>
      </c>
      <c r="C2" s="181" t="s">
        <v>3</v>
      </c>
      <c r="D2" s="182" t="s">
        <v>4</v>
      </c>
      <c r="E2" s="183"/>
      <c r="F2" s="183"/>
      <c r="G2" s="183"/>
      <c r="H2" s="184"/>
    </row>
    <row r="3" spans="1:8" s="178" customFormat="1" ht="18.75">
      <c r="A3" s="181">
        <v>1</v>
      </c>
      <c r="B3" s="185" t="s">
        <v>332</v>
      </c>
      <c r="C3" s="185" t="s">
        <v>366</v>
      </c>
      <c r="D3" s="186" t="s">
        <v>367</v>
      </c>
      <c r="E3" s="183"/>
      <c r="F3" s="183"/>
      <c r="G3" s="183"/>
      <c r="H3" s="184"/>
    </row>
    <row r="4" spans="1:8" s="178" customFormat="1" ht="32.25" customHeight="1">
      <c r="A4" s="181">
        <v>2</v>
      </c>
      <c r="B4" s="187" t="s">
        <v>368</v>
      </c>
      <c r="C4" s="187"/>
      <c r="D4" s="187"/>
      <c r="E4" s="183"/>
      <c r="F4" s="183"/>
      <c r="G4" s="183"/>
      <c r="H4" s="184"/>
    </row>
    <row r="5" spans="1:8" ht="18" customHeight="1">
      <c r="A5" s="181">
        <v>3</v>
      </c>
      <c r="B5" s="188" t="s">
        <v>369</v>
      </c>
      <c r="C5" s="188"/>
      <c r="D5" s="189"/>
      <c r="E5" s="184"/>
      <c r="F5" s="184"/>
      <c r="G5" s="184"/>
      <c r="H5" s="184"/>
    </row>
    <row r="6" spans="1:8" ht="18.75">
      <c r="A6" s="181">
        <v>4</v>
      </c>
      <c r="B6" s="188" t="s">
        <v>370</v>
      </c>
      <c r="C6" s="188">
        <v>2</v>
      </c>
      <c r="D6" s="189">
        <v>43815</v>
      </c>
      <c r="E6" s="184"/>
      <c r="F6" s="184"/>
      <c r="G6" s="184"/>
      <c r="H6" s="184"/>
    </row>
    <row r="7" spans="1:9" ht="31.5" customHeight="1">
      <c r="A7" s="181">
        <v>5</v>
      </c>
      <c r="B7" s="188" t="s">
        <v>371</v>
      </c>
      <c r="C7" s="188">
        <v>0</v>
      </c>
      <c r="D7" s="189">
        <v>0</v>
      </c>
      <c r="E7" s="190"/>
      <c r="F7" s="190"/>
      <c r="G7" s="190"/>
      <c r="H7" s="190"/>
      <c r="I7" s="190"/>
    </row>
    <row r="8" spans="1:9" ht="18.75">
      <c r="A8" s="181">
        <v>6</v>
      </c>
      <c r="B8" s="188" t="s">
        <v>372</v>
      </c>
      <c r="C8" s="188">
        <v>5</v>
      </c>
      <c r="D8" s="189">
        <v>0</v>
      </c>
      <c r="E8" s="184"/>
      <c r="F8" s="184"/>
      <c r="G8" s="184"/>
      <c r="H8" s="184"/>
      <c r="I8" s="184"/>
    </row>
    <row r="9" spans="1:9" ht="18.75">
      <c r="A9" s="181">
        <v>7</v>
      </c>
      <c r="B9" s="188" t="s">
        <v>373</v>
      </c>
      <c r="C9" s="188">
        <v>2</v>
      </c>
      <c r="D9" s="189"/>
      <c r="E9" s="184"/>
      <c r="F9" s="184"/>
      <c r="G9" s="184"/>
      <c r="H9" s="184"/>
      <c r="I9" s="184"/>
    </row>
    <row r="10" spans="1:9" ht="31.5" customHeight="1">
      <c r="A10" s="181">
        <v>8</v>
      </c>
      <c r="B10" s="191" t="s">
        <v>374</v>
      </c>
      <c r="C10" s="188">
        <v>9</v>
      </c>
      <c r="D10" s="189">
        <v>43815</v>
      </c>
      <c r="E10" s="190"/>
      <c r="F10" s="190"/>
      <c r="G10" s="190"/>
      <c r="H10" s="190"/>
      <c r="I10" s="190"/>
    </row>
    <row r="11" spans="1:9" ht="18.75" customHeight="1">
      <c r="A11" s="181">
        <v>9</v>
      </c>
      <c r="B11" s="187" t="s">
        <v>375</v>
      </c>
      <c r="C11" s="187"/>
      <c r="D11" s="187"/>
      <c r="E11" s="190"/>
      <c r="F11" s="190"/>
      <c r="G11" s="190"/>
      <c r="H11" s="190"/>
      <c r="I11" s="190"/>
    </row>
    <row r="12" spans="1:4" ht="47.25" customHeight="1">
      <c r="A12" s="181">
        <v>10</v>
      </c>
      <c r="B12" s="188" t="s">
        <v>376</v>
      </c>
      <c r="C12" s="181" t="s">
        <v>377</v>
      </c>
      <c r="D12" s="182" t="s">
        <v>377</v>
      </c>
    </row>
    <row r="13" spans="1:4" ht="18.75">
      <c r="A13" s="181">
        <v>11</v>
      </c>
      <c r="B13" s="188" t="s">
        <v>378</v>
      </c>
      <c r="C13" s="181" t="s">
        <v>377</v>
      </c>
      <c r="D13" s="182" t="s">
        <v>377</v>
      </c>
    </row>
    <row r="14" spans="1:4" ht="18.75">
      <c r="A14" s="181">
        <v>12</v>
      </c>
      <c r="B14" s="191" t="s">
        <v>379</v>
      </c>
      <c r="C14" s="181" t="s">
        <v>377</v>
      </c>
      <c r="D14" s="182" t="s">
        <v>377</v>
      </c>
    </row>
    <row r="15" spans="1:4" ht="18.75" customHeight="1">
      <c r="A15" s="181">
        <v>13</v>
      </c>
      <c r="B15" s="187" t="s">
        <v>380</v>
      </c>
      <c r="C15" s="187"/>
      <c r="D15" s="187"/>
    </row>
    <row r="16" spans="1:4" ht="36.75" customHeight="1">
      <c r="A16" s="181">
        <v>14</v>
      </c>
      <c r="B16" s="192" t="s">
        <v>381</v>
      </c>
      <c r="C16" s="187"/>
      <c r="D16" s="193"/>
    </row>
    <row r="17" spans="1:4" ht="18.75">
      <c r="A17" s="181">
        <v>15</v>
      </c>
      <c r="B17" s="191" t="s">
        <v>382</v>
      </c>
      <c r="C17" s="188"/>
      <c r="D17" s="189"/>
    </row>
    <row r="18" spans="1:4" ht="18.75">
      <c r="A18" s="181">
        <v>16</v>
      </c>
      <c r="B18" s="191" t="s">
        <v>383</v>
      </c>
      <c r="C18" s="188">
        <v>9</v>
      </c>
      <c r="D18" s="189">
        <v>43815</v>
      </c>
    </row>
  </sheetData>
  <sheetProtection selectLockedCells="1" selectUnlockedCells="1"/>
  <mergeCells count="4">
    <mergeCell ref="H2:H3"/>
    <mergeCell ref="B4:D4"/>
    <mergeCell ref="B11:D11"/>
    <mergeCell ref="B15:D15"/>
  </mergeCells>
  <printOptions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 
ÖNKORMÁNYZATA&amp;CKÖZVETETT TÁMOGATÁSOK
2015.ÉV&amp;R15. melléklet
 a 6/2017.(V.30.)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E15" sqref="E15"/>
    </sheetView>
  </sheetViews>
  <sheetFormatPr defaultColWidth="9.140625" defaultRowHeight="15"/>
  <cols>
    <col min="1" max="6" width="25.140625" style="70" customWidth="1"/>
    <col min="7" max="16384" width="9.140625" style="70" customWidth="1"/>
  </cols>
  <sheetData>
    <row r="1" ht="19.5">
      <c r="A1" s="194"/>
    </row>
    <row r="2" spans="1:6" ht="19.5">
      <c r="A2" s="195"/>
      <c r="F2" s="144" t="s">
        <v>0</v>
      </c>
    </row>
    <row r="3" spans="1:6" ht="19.5" customHeight="1">
      <c r="A3" s="5" t="s">
        <v>1</v>
      </c>
      <c r="B3" s="176" t="s">
        <v>2</v>
      </c>
      <c r="C3" s="176" t="s">
        <v>3</v>
      </c>
      <c r="D3" s="176" t="s">
        <v>4</v>
      </c>
      <c r="E3" s="176" t="s">
        <v>56</v>
      </c>
      <c r="F3" s="176" t="s">
        <v>173</v>
      </c>
    </row>
    <row r="4" spans="1:6" ht="54">
      <c r="A4" s="5"/>
      <c r="B4" s="176" t="s">
        <v>5</v>
      </c>
      <c r="C4" s="176" t="s">
        <v>384</v>
      </c>
      <c r="D4" s="176" t="s">
        <v>385</v>
      </c>
      <c r="E4" s="176" t="s">
        <v>386</v>
      </c>
      <c r="F4" s="176" t="s">
        <v>387</v>
      </c>
    </row>
    <row r="5" spans="1:6" ht="19.5" customHeight="1">
      <c r="A5" s="5">
        <v>1</v>
      </c>
      <c r="B5" s="196" t="s">
        <v>388</v>
      </c>
      <c r="C5" s="197">
        <v>0</v>
      </c>
      <c r="D5" s="197">
        <v>0</v>
      </c>
      <c r="E5" s="197">
        <v>0</v>
      </c>
      <c r="F5" s="197">
        <v>0</v>
      </c>
    </row>
    <row r="6" spans="1:6" ht="19.5">
      <c r="A6" s="5"/>
      <c r="B6" s="196"/>
      <c r="C6" s="197"/>
      <c r="D6" s="197"/>
      <c r="E6" s="197"/>
      <c r="F6" s="197"/>
    </row>
  </sheetData>
  <sheetProtection selectLockedCells="1" selectUnlockedCells="1"/>
  <mergeCells count="7">
    <mergeCell ref="A3:A4"/>
    <mergeCell ref="A5:A6"/>
    <mergeCell ref="B5:B6"/>
    <mergeCell ref="C5:C6"/>
    <mergeCell ref="D5:D6"/>
    <mergeCell ref="E5:E6"/>
    <mergeCell ref="F5:F6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 
ÖNKORMÁNYZATA&amp;CKÖLCSÖN ÁLLOMÁNY
2016.ÉV&amp;R16. melléklet
 a 6/2017.(V.30.)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9" sqref="D9"/>
    </sheetView>
  </sheetViews>
  <sheetFormatPr defaultColWidth="37.7109375" defaultRowHeight="15"/>
  <cols>
    <col min="1" max="1" width="12.00390625" style="49" customWidth="1"/>
    <col min="2" max="2" width="36.57421875" style="49" customWidth="1"/>
    <col min="3" max="3" width="11.8515625" style="49" customWidth="1"/>
    <col min="4" max="4" width="13.8515625" style="49" customWidth="1"/>
    <col min="5" max="7" width="8.28125" style="49" customWidth="1"/>
    <col min="8" max="8" width="15.00390625" style="49" customWidth="1"/>
    <col min="9" max="16384" width="36.57421875" style="49" customWidth="1"/>
  </cols>
  <sheetData>
    <row r="1" ht="18">
      <c r="H1" s="198" t="s">
        <v>142</v>
      </c>
    </row>
    <row r="2" spans="1:8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56</v>
      </c>
      <c r="F2" s="5"/>
      <c r="G2" s="5"/>
      <c r="H2" s="5"/>
    </row>
    <row r="3" spans="1:8" ht="18" customHeight="1">
      <c r="A3" s="5"/>
      <c r="B3" s="5" t="s">
        <v>389</v>
      </c>
      <c r="C3" s="5" t="s">
        <v>390</v>
      </c>
      <c r="D3" s="5" t="s">
        <v>391</v>
      </c>
      <c r="E3" s="5" t="s">
        <v>392</v>
      </c>
      <c r="F3" s="5"/>
      <c r="G3" s="5"/>
      <c r="H3" s="5"/>
    </row>
    <row r="4" spans="1:8" ht="14.25" customHeight="1">
      <c r="A4" s="5"/>
      <c r="B4" s="5"/>
      <c r="C4" s="5" t="s">
        <v>393</v>
      </c>
      <c r="D4" s="5" t="s">
        <v>393</v>
      </c>
      <c r="E4" s="5"/>
      <c r="F4" s="5"/>
      <c r="G4" s="5"/>
      <c r="H4" s="5"/>
    </row>
    <row r="5" spans="1:8" ht="18">
      <c r="A5" s="5"/>
      <c r="B5" s="5"/>
      <c r="C5" s="199" t="s">
        <v>394</v>
      </c>
      <c r="D5" s="199" t="s">
        <v>394</v>
      </c>
      <c r="E5" s="5" t="s">
        <v>395</v>
      </c>
      <c r="F5" s="5" t="s">
        <v>396</v>
      </c>
      <c r="G5" s="5" t="s">
        <v>397</v>
      </c>
      <c r="H5" s="5" t="s">
        <v>398</v>
      </c>
    </row>
    <row r="6" spans="1:8" s="63" customFormat="1" ht="38.25" customHeight="1">
      <c r="A6" s="5">
        <v>1</v>
      </c>
      <c r="B6" s="200" t="s">
        <v>399</v>
      </c>
      <c r="C6" s="201"/>
      <c r="D6" s="201"/>
      <c r="E6" s="202">
        <v>0</v>
      </c>
      <c r="F6" s="202">
        <v>0</v>
      </c>
      <c r="G6" s="202">
        <v>0</v>
      </c>
      <c r="H6" s="202">
        <v>0</v>
      </c>
    </row>
    <row r="7" spans="1:8" s="63" customFormat="1" ht="38.25" customHeight="1">
      <c r="A7" s="5">
        <v>2</v>
      </c>
      <c r="B7" s="200" t="s">
        <v>400</v>
      </c>
      <c r="C7" s="201"/>
      <c r="D7" s="201"/>
      <c r="E7" s="202">
        <v>0</v>
      </c>
      <c r="F7" s="202">
        <v>0</v>
      </c>
      <c r="G7" s="202">
        <v>0</v>
      </c>
      <c r="H7" s="202">
        <v>0</v>
      </c>
    </row>
    <row r="8" spans="1:8" s="63" customFormat="1" ht="38.25" customHeight="1">
      <c r="A8" s="5" t="s">
        <v>401</v>
      </c>
      <c r="B8" s="200" t="s">
        <v>344</v>
      </c>
      <c r="C8" s="203">
        <v>0</v>
      </c>
      <c r="D8" s="203">
        <v>0</v>
      </c>
      <c r="E8" s="202">
        <v>0</v>
      </c>
      <c r="F8" s="202">
        <v>0</v>
      </c>
      <c r="G8" s="202">
        <v>0</v>
      </c>
      <c r="H8" s="202">
        <v>0</v>
      </c>
    </row>
  </sheetData>
  <sheetProtection selectLockedCells="1" selectUnlockedCells="1"/>
  <mergeCells count="4">
    <mergeCell ref="A2:A5"/>
    <mergeCell ref="E2:H2"/>
    <mergeCell ref="B3:B5"/>
    <mergeCell ref="E3:H4"/>
  </mergeCells>
  <printOptions horizontalCentered="1"/>
  <pageMargins left="0.7083333333333334" right="0.7083333333333334" top="1.1861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
ÖNKORMÁNYZATA&amp;CHitelállomány kimutatása
2016.év&amp;R17. melléklet
 a 6/2017.(V.30.)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10" sqref="F10"/>
    </sheetView>
  </sheetViews>
  <sheetFormatPr defaultColWidth="9.140625" defaultRowHeight="15"/>
  <cols>
    <col min="1" max="1" width="8.00390625" style="1" customWidth="1"/>
    <col min="2" max="2" width="111.140625" style="1" customWidth="1"/>
    <col min="3" max="3" width="35.140625" style="1" customWidth="1"/>
    <col min="4" max="4" width="25.421875" style="1" customWidth="1"/>
    <col min="5" max="5" width="31.00390625" style="1" customWidth="1"/>
    <col min="6" max="6" width="17.421875" style="1" customWidth="1"/>
    <col min="7" max="16384" width="9.140625" style="1" customWidth="1"/>
  </cols>
  <sheetData>
    <row r="1" ht="19.5">
      <c r="F1" s="2" t="s">
        <v>402</v>
      </c>
    </row>
    <row r="2" spans="1:6" s="205" customFormat="1" ht="19.5" customHeight="1">
      <c r="A2" s="3" t="s">
        <v>235</v>
      </c>
      <c r="B2" s="204" t="s">
        <v>2</v>
      </c>
      <c r="C2" s="204" t="s">
        <v>3</v>
      </c>
      <c r="D2" s="204" t="s">
        <v>4</v>
      </c>
      <c r="E2" s="204" t="s">
        <v>56</v>
      </c>
      <c r="F2" s="204" t="s">
        <v>173</v>
      </c>
    </row>
    <row r="3" spans="1:6" s="145" customFormat="1" ht="108">
      <c r="A3" s="3"/>
      <c r="B3" s="3" t="s">
        <v>5</v>
      </c>
      <c r="C3" s="3" t="s">
        <v>403</v>
      </c>
      <c r="D3" s="3" t="s">
        <v>404</v>
      </c>
      <c r="E3" s="3" t="s">
        <v>405</v>
      </c>
      <c r="F3" s="3" t="s">
        <v>406</v>
      </c>
    </row>
    <row r="4" spans="1:6" s="210" customFormat="1" ht="33" customHeight="1">
      <c r="A4" s="3">
        <v>1</v>
      </c>
      <c r="B4" s="206" t="s">
        <v>108</v>
      </c>
      <c r="C4" s="207">
        <v>6077466</v>
      </c>
      <c r="D4" s="207">
        <v>6077466</v>
      </c>
      <c r="E4" s="208"/>
      <c r="F4" s="209">
        <v>0</v>
      </c>
    </row>
    <row r="5" spans="1:6" ht="43.5" customHeight="1">
      <c r="A5" s="5">
        <v>2</v>
      </c>
      <c r="B5" s="57" t="s">
        <v>109</v>
      </c>
      <c r="C5" s="211">
        <v>4441179</v>
      </c>
      <c r="D5" s="211">
        <v>4441177</v>
      </c>
      <c r="E5" s="211"/>
      <c r="F5" s="211">
        <v>2</v>
      </c>
    </row>
    <row r="6" spans="1:6" ht="33" customHeight="1">
      <c r="A6" s="3">
        <v>3</v>
      </c>
      <c r="B6" s="60" t="s">
        <v>110</v>
      </c>
      <c r="C6" s="209">
        <v>1200000</v>
      </c>
      <c r="D6" s="209">
        <v>1200000</v>
      </c>
      <c r="E6" s="209"/>
      <c r="F6" s="209">
        <v>0</v>
      </c>
    </row>
    <row r="7" spans="1:6" ht="33" customHeight="1">
      <c r="A7" s="5">
        <v>4</v>
      </c>
      <c r="B7" s="57" t="s">
        <v>111</v>
      </c>
      <c r="C7" s="211">
        <v>2271125</v>
      </c>
      <c r="D7" s="211">
        <v>2271125</v>
      </c>
      <c r="E7" s="211"/>
      <c r="F7" s="211">
        <v>0</v>
      </c>
    </row>
    <row r="8" spans="1:6" ht="33" customHeight="1">
      <c r="A8" s="3">
        <v>5</v>
      </c>
      <c r="B8" s="60" t="s">
        <v>117</v>
      </c>
      <c r="C8" s="209">
        <v>2950000</v>
      </c>
      <c r="D8" s="209"/>
      <c r="E8" s="209">
        <v>2950000</v>
      </c>
      <c r="F8" s="209"/>
    </row>
    <row r="9" spans="1:6" s="212" customFormat="1" ht="33" customHeight="1">
      <c r="A9" s="176">
        <v>6</v>
      </c>
      <c r="B9" s="60" t="s">
        <v>407</v>
      </c>
      <c r="C9" s="209">
        <f>SUM(C4:C8)</f>
        <v>16939770</v>
      </c>
      <c r="D9" s="209">
        <f>SUM(D4:D8)</f>
        <v>13989768</v>
      </c>
      <c r="E9" s="209">
        <f>SUM(E4:E8)</f>
        <v>2950000</v>
      </c>
      <c r="F9" s="209">
        <v>2</v>
      </c>
    </row>
  </sheetData>
  <sheetProtection selectLockedCells="1" selectUnlockedCells="1"/>
  <mergeCells count="1">
    <mergeCell ref="A2:A3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 
ÖNKORMÁNYZATA&amp;CÁLLAMI TÁMOGATÁSOK ALAKULÁSA 
2016.ÉV&amp;R18. melléklet
 a 6/2017.(V.30.)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F8" sqref="F8"/>
    </sheetView>
  </sheetViews>
  <sheetFormatPr defaultColWidth="9.140625" defaultRowHeight="15"/>
  <cols>
    <col min="1" max="1" width="9.140625" style="139" customWidth="1"/>
    <col min="2" max="2" width="16.8515625" style="64" customWidth="1"/>
    <col min="3" max="3" width="26.28125" style="64" customWidth="1"/>
    <col min="4" max="4" width="25.28125" style="64" customWidth="1"/>
    <col min="5" max="16384" width="9.140625" style="64" customWidth="1"/>
  </cols>
  <sheetData>
    <row r="1" spans="1:5" ht="15.75">
      <c r="A1" s="213"/>
      <c r="E1" s="150" t="s">
        <v>0</v>
      </c>
    </row>
    <row r="2" spans="1:5" ht="15.75" customHeight="1">
      <c r="A2" s="214" t="s">
        <v>1</v>
      </c>
      <c r="B2" s="215" t="s">
        <v>2</v>
      </c>
      <c r="C2" s="215" t="s">
        <v>3</v>
      </c>
      <c r="D2" s="215" t="s">
        <v>4</v>
      </c>
      <c r="E2" s="215" t="s">
        <v>56</v>
      </c>
    </row>
    <row r="3" spans="1:5" ht="31.5">
      <c r="A3" s="214"/>
      <c r="B3" s="215" t="s">
        <v>5</v>
      </c>
      <c r="C3" s="215" t="s">
        <v>408</v>
      </c>
      <c r="D3" s="215" t="s">
        <v>409</v>
      </c>
      <c r="E3" s="215" t="s">
        <v>396</v>
      </c>
    </row>
    <row r="4" spans="1:5" ht="45" customHeight="1">
      <c r="A4" s="214" t="s">
        <v>410</v>
      </c>
      <c r="B4" s="216"/>
      <c r="C4" s="214"/>
      <c r="D4" s="214"/>
      <c r="E4" s="214"/>
    </row>
    <row r="5" spans="1:5" ht="45" customHeight="1">
      <c r="A5" s="214" t="s">
        <v>411</v>
      </c>
      <c r="B5" s="217" t="s">
        <v>412</v>
      </c>
      <c r="C5" s="215">
        <v>0</v>
      </c>
      <c r="D5" s="215">
        <v>0</v>
      </c>
      <c r="E5" s="215">
        <v>0</v>
      </c>
    </row>
    <row r="6" ht="15.75"/>
  </sheetData>
  <sheetProtection selectLockedCells="1" selectUnlockedCells="1"/>
  <mergeCells count="1">
    <mergeCell ref="A2:A3"/>
  </mergeCells>
  <printOptions horizontalCentered="1"/>
  <pageMargins left="0.7083333333333334" right="0.7083333333333334" top="1.1861111111111111" bottom="0.7479166666666667" header="0.31527777777777777" footer="0.5118055555555555"/>
  <pageSetup horizontalDpi="300" verticalDpi="300" orientation="landscape" paperSize="9"/>
  <headerFooter alignWithMargins="0">
    <oddHeader>&amp;LOROSZI KÖZSÉG
ÖNKORMÁNYZATA&amp;CA többéves kihatású döntések, kötelezettségvállalások bemutatása
2016.év&amp;R19. melléklet
 a 6/2017.(V.30.)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">
      <pane ySplit="4" topLeftCell="A35" activePane="bottomLeft" state="frozen"/>
      <selection pane="topLeft" activeCell="A1" sqref="A1"/>
      <selection pane="bottomLeft" activeCell="B44" sqref="B44"/>
    </sheetView>
  </sheetViews>
  <sheetFormatPr defaultColWidth="9.140625" defaultRowHeight="15"/>
  <cols>
    <col min="1" max="1" width="12.00390625" style="10" customWidth="1"/>
    <col min="2" max="2" width="102.8515625" style="10" customWidth="1"/>
    <col min="3" max="5" width="19.140625" style="10" customWidth="1"/>
    <col min="6" max="16384" width="9.140625" style="10" customWidth="1"/>
  </cols>
  <sheetData>
    <row r="1" spans="1:5" ht="20.25">
      <c r="A1" s="11"/>
      <c r="B1" s="11"/>
      <c r="C1" s="11"/>
      <c r="D1" s="11"/>
      <c r="E1" s="12" t="s">
        <v>0</v>
      </c>
    </row>
    <row r="2" spans="1:5" ht="20.2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56</v>
      </c>
    </row>
    <row r="3" spans="1:5" ht="40.5">
      <c r="A3" s="13"/>
      <c r="B3" s="14" t="s">
        <v>5</v>
      </c>
      <c r="C3" s="14" t="s">
        <v>57</v>
      </c>
      <c r="D3" s="14" t="s">
        <v>58</v>
      </c>
      <c r="E3" s="14" t="s">
        <v>59</v>
      </c>
    </row>
    <row r="4" spans="1:5" ht="20.25">
      <c r="A4" s="15">
        <v>1</v>
      </c>
      <c r="B4" s="16" t="s">
        <v>60</v>
      </c>
      <c r="C4" s="17">
        <v>7788455</v>
      </c>
      <c r="D4" s="17">
        <v>8766701</v>
      </c>
      <c r="E4" s="17">
        <v>8766701</v>
      </c>
    </row>
    <row r="5" spans="1:5" ht="20.25">
      <c r="A5" s="15">
        <v>2</v>
      </c>
      <c r="B5" s="16" t="s">
        <v>61</v>
      </c>
      <c r="C5" s="17">
        <v>192000</v>
      </c>
      <c r="D5" s="17">
        <v>184000</v>
      </c>
      <c r="E5" s="17">
        <v>184000</v>
      </c>
    </row>
    <row r="6" spans="1:5" ht="20.25">
      <c r="A6" s="15">
        <v>3</v>
      </c>
      <c r="B6" s="16" t="s">
        <v>62</v>
      </c>
      <c r="C6" s="17">
        <v>7980455</v>
      </c>
      <c r="D6" s="17">
        <v>8950701</v>
      </c>
      <c r="E6" s="17">
        <v>8950701</v>
      </c>
    </row>
    <row r="7" spans="1:5" ht="20.25">
      <c r="A7" s="15">
        <v>4</v>
      </c>
      <c r="B7" s="16" t="s">
        <v>63</v>
      </c>
      <c r="C7" s="17">
        <v>2664432</v>
      </c>
      <c r="D7" s="17">
        <v>2805785</v>
      </c>
      <c r="E7" s="17">
        <v>2805785</v>
      </c>
    </row>
    <row r="8" spans="1:5" ht="20.25">
      <c r="A8" s="15">
        <v>5</v>
      </c>
      <c r="B8" s="16" t="s">
        <v>64</v>
      </c>
      <c r="C8" s="17">
        <v>2664432</v>
      </c>
      <c r="D8" s="17">
        <v>2805785</v>
      </c>
      <c r="E8" s="17">
        <v>2805785</v>
      </c>
    </row>
    <row r="9" spans="1:5" ht="20.25">
      <c r="A9" s="15">
        <v>6</v>
      </c>
      <c r="B9" s="18" t="s">
        <v>65</v>
      </c>
      <c r="C9" s="19">
        <v>10644887</v>
      </c>
      <c r="D9" s="19">
        <v>11756486</v>
      </c>
      <c r="E9" s="19">
        <v>11756486</v>
      </c>
    </row>
    <row r="10" spans="1:5" ht="20.25">
      <c r="A10" s="15">
        <v>7</v>
      </c>
      <c r="B10" s="18" t="s">
        <v>66</v>
      </c>
      <c r="C10" s="19">
        <v>2291603</v>
      </c>
      <c r="D10" s="19">
        <v>3003947</v>
      </c>
      <c r="E10" s="19">
        <v>3003947</v>
      </c>
    </row>
    <row r="11" spans="1:5" ht="20.25">
      <c r="A11" s="15">
        <v>8</v>
      </c>
      <c r="B11" s="16" t="s">
        <v>67</v>
      </c>
      <c r="C11" s="17">
        <v>0</v>
      </c>
      <c r="D11" s="17">
        <v>0</v>
      </c>
      <c r="E11" s="17">
        <v>2883415</v>
      </c>
    </row>
    <row r="12" spans="1:5" ht="20.25">
      <c r="A12" s="15">
        <v>9</v>
      </c>
      <c r="B12" s="16" t="s">
        <v>68</v>
      </c>
      <c r="C12" s="17">
        <v>0</v>
      </c>
      <c r="D12" s="17">
        <v>0</v>
      </c>
      <c r="E12" s="17">
        <v>55432</v>
      </c>
    </row>
    <row r="13" spans="1:5" ht="20.25">
      <c r="A13" s="15">
        <v>10</v>
      </c>
      <c r="B13" s="16" t="s">
        <v>69</v>
      </c>
      <c r="C13" s="17">
        <v>0</v>
      </c>
      <c r="D13" s="17">
        <v>0</v>
      </c>
      <c r="E13" s="17">
        <v>5716</v>
      </c>
    </row>
    <row r="14" spans="1:5" ht="20.25">
      <c r="A14" s="15">
        <v>11</v>
      </c>
      <c r="B14" s="16" t="s">
        <v>70</v>
      </c>
      <c r="C14" s="17">
        <v>0</v>
      </c>
      <c r="D14" s="17">
        <v>0</v>
      </c>
      <c r="E14" s="17">
        <v>59384</v>
      </c>
    </row>
    <row r="15" spans="1:5" ht="20.25">
      <c r="A15" s="15">
        <v>12</v>
      </c>
      <c r="B15" s="16" t="s">
        <v>71</v>
      </c>
      <c r="C15" s="17">
        <v>10000</v>
      </c>
      <c r="D15" s="17">
        <v>7479</v>
      </c>
      <c r="E15" s="17">
        <v>7479</v>
      </c>
    </row>
    <row r="16" spans="1:5" ht="20.25">
      <c r="A16" s="15">
        <v>13</v>
      </c>
      <c r="B16" s="16" t="s">
        <v>72</v>
      </c>
      <c r="C16" s="17">
        <v>1233186</v>
      </c>
      <c r="D16" s="17">
        <v>1504634</v>
      </c>
      <c r="E16" s="17">
        <v>1504634</v>
      </c>
    </row>
    <row r="17" spans="1:5" ht="20.25">
      <c r="A17" s="15">
        <v>14</v>
      </c>
      <c r="B17" s="16" t="s">
        <v>73</v>
      </c>
      <c r="C17" s="17">
        <v>1243186</v>
      </c>
      <c r="D17" s="17">
        <v>1512113</v>
      </c>
      <c r="E17" s="17">
        <v>1512113</v>
      </c>
    </row>
    <row r="18" spans="1:5" ht="20.25">
      <c r="A18" s="15">
        <v>15</v>
      </c>
      <c r="B18" s="16" t="s">
        <v>74</v>
      </c>
      <c r="C18" s="17">
        <v>268000</v>
      </c>
      <c r="D18" s="17">
        <v>206022</v>
      </c>
      <c r="E18" s="17">
        <v>206022</v>
      </c>
    </row>
    <row r="19" spans="1:5" ht="20.25">
      <c r="A19" s="15">
        <v>16</v>
      </c>
      <c r="B19" s="16" t="s">
        <v>75</v>
      </c>
      <c r="C19" s="17">
        <v>0</v>
      </c>
      <c r="D19" s="17">
        <v>47512</v>
      </c>
      <c r="E19" s="17">
        <v>47512</v>
      </c>
    </row>
    <row r="20" spans="1:5" ht="20.25">
      <c r="A20" s="15">
        <v>17</v>
      </c>
      <c r="B20" s="16" t="s">
        <v>76</v>
      </c>
      <c r="C20" s="17">
        <v>268000</v>
      </c>
      <c r="D20" s="17">
        <v>253534</v>
      </c>
      <c r="E20" s="17">
        <v>253534</v>
      </c>
    </row>
    <row r="21" spans="1:5" ht="20.25">
      <c r="A21" s="15">
        <v>18</v>
      </c>
      <c r="B21" s="16" t="s">
        <v>77</v>
      </c>
      <c r="C21" s="17">
        <v>990000</v>
      </c>
      <c r="D21" s="17">
        <v>596541</v>
      </c>
      <c r="E21" s="17">
        <v>596541</v>
      </c>
    </row>
    <row r="22" spans="1:5" ht="20.25">
      <c r="A22" s="15">
        <v>19</v>
      </c>
      <c r="B22" s="16" t="s">
        <v>78</v>
      </c>
      <c r="C22" s="17">
        <v>350000</v>
      </c>
      <c r="D22" s="17">
        <v>349605</v>
      </c>
      <c r="E22" s="17">
        <v>349605</v>
      </c>
    </row>
    <row r="23" spans="1:5" ht="20.25">
      <c r="A23" s="15">
        <v>20</v>
      </c>
      <c r="B23" s="16" t="s">
        <v>79</v>
      </c>
      <c r="C23" s="17">
        <v>10000</v>
      </c>
      <c r="D23" s="17">
        <v>150140</v>
      </c>
      <c r="E23" s="17">
        <v>150140</v>
      </c>
    </row>
    <row r="24" spans="1:5" ht="20.25">
      <c r="A24" s="15">
        <v>21</v>
      </c>
      <c r="B24" s="16" t="s">
        <v>80</v>
      </c>
      <c r="C24" s="17">
        <v>1715000</v>
      </c>
      <c r="D24" s="17">
        <v>943131</v>
      </c>
      <c r="E24" s="17">
        <v>943131</v>
      </c>
    </row>
    <row r="25" spans="1:5" ht="20.25">
      <c r="A25" s="15">
        <v>22</v>
      </c>
      <c r="B25" s="16" t="s">
        <v>81</v>
      </c>
      <c r="C25" s="17">
        <v>0</v>
      </c>
      <c r="D25" s="17">
        <v>0</v>
      </c>
      <c r="E25" s="17">
        <v>319781</v>
      </c>
    </row>
    <row r="26" spans="1:5" ht="20.25">
      <c r="A26" s="15">
        <v>23</v>
      </c>
      <c r="B26" s="16" t="s">
        <v>82</v>
      </c>
      <c r="C26" s="17">
        <v>3065000</v>
      </c>
      <c r="D26" s="17">
        <v>2039417</v>
      </c>
      <c r="E26" s="17">
        <v>2039417</v>
      </c>
    </row>
    <row r="27" spans="1:5" ht="20.25">
      <c r="A27" s="15">
        <v>24</v>
      </c>
      <c r="B27" s="16" t="s">
        <v>83</v>
      </c>
      <c r="C27" s="17">
        <v>1207254</v>
      </c>
      <c r="D27" s="17">
        <v>768855</v>
      </c>
      <c r="E27" s="17">
        <v>768855</v>
      </c>
    </row>
    <row r="28" spans="1:5" ht="20.25">
      <c r="A28" s="15">
        <v>25</v>
      </c>
      <c r="B28" s="16" t="s">
        <v>84</v>
      </c>
      <c r="C28" s="17">
        <v>1207254</v>
      </c>
      <c r="D28" s="17">
        <v>768855</v>
      </c>
      <c r="E28" s="17">
        <v>768855</v>
      </c>
    </row>
    <row r="29" spans="1:5" ht="20.25">
      <c r="A29" s="15">
        <v>26</v>
      </c>
      <c r="B29" s="18" t="s">
        <v>85</v>
      </c>
      <c r="C29" s="19">
        <v>5783440</v>
      </c>
      <c r="D29" s="19">
        <v>4573919</v>
      </c>
      <c r="E29" s="19">
        <v>4573919</v>
      </c>
    </row>
    <row r="30" spans="1:5" ht="20.25">
      <c r="A30" s="15">
        <v>27</v>
      </c>
      <c r="B30" s="16" t="s">
        <v>86</v>
      </c>
      <c r="C30" s="17">
        <v>0</v>
      </c>
      <c r="D30" s="17">
        <v>92800</v>
      </c>
      <c r="E30" s="17">
        <v>92800</v>
      </c>
    </row>
    <row r="31" spans="1:5" ht="40.5">
      <c r="A31" s="15">
        <v>28</v>
      </c>
      <c r="B31" s="16" t="s">
        <v>87</v>
      </c>
      <c r="C31" s="17"/>
      <c r="D31" s="17"/>
      <c r="E31" s="17">
        <v>92800</v>
      </c>
    </row>
    <row r="32" spans="1:5" ht="20.25">
      <c r="A32" s="15">
        <v>29</v>
      </c>
      <c r="B32" s="16" t="s">
        <v>88</v>
      </c>
      <c r="C32" s="17">
        <v>750000</v>
      </c>
      <c r="D32" s="17">
        <v>636330</v>
      </c>
      <c r="E32" s="17">
        <v>636330</v>
      </c>
    </row>
    <row r="33" spans="1:5" ht="20.25">
      <c r="A33" s="15">
        <v>30</v>
      </c>
      <c r="B33" s="16" t="s">
        <v>89</v>
      </c>
      <c r="C33" s="17"/>
      <c r="D33" s="17"/>
      <c r="E33" s="17">
        <v>230000</v>
      </c>
    </row>
    <row r="34" spans="1:5" ht="20.25">
      <c r="A34" s="15">
        <v>31</v>
      </c>
      <c r="B34" s="16" t="s">
        <v>90</v>
      </c>
      <c r="C34" s="17"/>
      <c r="D34" s="17"/>
      <c r="E34" s="17">
        <v>282500</v>
      </c>
    </row>
    <row r="35" spans="1:5" ht="40.5">
      <c r="A35" s="15">
        <v>32</v>
      </c>
      <c r="B35" s="16" t="s">
        <v>91</v>
      </c>
      <c r="C35" s="17"/>
      <c r="D35" s="17"/>
      <c r="E35" s="17">
        <v>123830</v>
      </c>
    </row>
    <row r="36" spans="1:5" ht="20.25">
      <c r="A36" s="15">
        <v>33</v>
      </c>
      <c r="B36" s="18" t="s">
        <v>92</v>
      </c>
      <c r="C36" s="19">
        <v>750000</v>
      </c>
      <c r="D36" s="19">
        <v>729130</v>
      </c>
      <c r="E36" s="19">
        <v>729130</v>
      </c>
    </row>
    <row r="37" spans="1:5" ht="21.75" customHeight="1">
      <c r="A37" s="15">
        <v>34</v>
      </c>
      <c r="B37" s="16" t="s">
        <v>93</v>
      </c>
      <c r="C37" s="17">
        <v>1376000</v>
      </c>
      <c r="D37" s="17">
        <v>1666605</v>
      </c>
      <c r="E37" s="17">
        <v>1666605</v>
      </c>
    </row>
    <row r="38" spans="1:5" ht="20.25">
      <c r="A38" s="15">
        <v>35</v>
      </c>
      <c r="B38" s="16" t="s">
        <v>94</v>
      </c>
      <c r="C38" s="17"/>
      <c r="D38" s="17"/>
      <c r="E38" s="17">
        <v>1126889</v>
      </c>
    </row>
    <row r="39" spans="1:5" ht="21" customHeight="1">
      <c r="A39" s="15">
        <v>36</v>
      </c>
      <c r="B39" s="16" t="s">
        <v>95</v>
      </c>
      <c r="C39" s="17"/>
      <c r="D39" s="17"/>
      <c r="E39" s="17">
        <v>539716</v>
      </c>
    </row>
    <row r="40" spans="1:5" ht="20.25">
      <c r="A40" s="15">
        <v>37</v>
      </c>
      <c r="B40" s="16" t="s">
        <v>96</v>
      </c>
      <c r="C40" s="17">
        <v>32000</v>
      </c>
      <c r="D40" s="17">
        <v>37880</v>
      </c>
      <c r="E40" s="17">
        <v>37880</v>
      </c>
    </row>
    <row r="41" spans="1:5" ht="20.25">
      <c r="A41" s="15">
        <v>38</v>
      </c>
      <c r="B41" s="16" t="s">
        <v>97</v>
      </c>
      <c r="C41" s="17">
        <v>0</v>
      </c>
      <c r="D41" s="17">
        <v>0</v>
      </c>
      <c r="E41" s="17">
        <v>37880</v>
      </c>
    </row>
    <row r="42" spans="1:5" ht="20.25">
      <c r="A42" s="15">
        <v>39</v>
      </c>
      <c r="B42" s="16" t="s">
        <v>98</v>
      </c>
      <c r="C42" s="17">
        <v>1000000</v>
      </c>
      <c r="D42" s="17">
        <v>5838742</v>
      </c>
      <c r="E42" s="17">
        <v>0</v>
      </c>
    </row>
    <row r="43" spans="1:5" ht="20.25">
      <c r="A43" s="15">
        <v>40</v>
      </c>
      <c r="B43" s="18" t="s">
        <v>99</v>
      </c>
      <c r="C43" s="19">
        <v>2408000</v>
      </c>
      <c r="D43" s="19">
        <v>7543227</v>
      </c>
      <c r="E43" s="19">
        <v>1704485</v>
      </c>
    </row>
    <row r="44" spans="1:5" ht="20.25">
      <c r="A44" s="15">
        <v>41</v>
      </c>
      <c r="B44" s="16" t="s">
        <v>100</v>
      </c>
      <c r="C44" s="17">
        <v>510000</v>
      </c>
      <c r="D44" s="17">
        <v>351989</v>
      </c>
      <c r="E44" s="17">
        <v>351989</v>
      </c>
    </row>
    <row r="45" spans="1:5" ht="20.25">
      <c r="A45" s="15">
        <v>42</v>
      </c>
      <c r="B45" s="16" t="s">
        <v>101</v>
      </c>
      <c r="C45" s="17">
        <v>137700</v>
      </c>
      <c r="D45" s="17">
        <v>95036</v>
      </c>
      <c r="E45" s="17">
        <v>95036</v>
      </c>
    </row>
    <row r="46" spans="1:5" ht="20.25">
      <c r="A46" s="15">
        <v>43</v>
      </c>
      <c r="B46" s="18" t="s">
        <v>102</v>
      </c>
      <c r="C46" s="19">
        <v>647700</v>
      </c>
      <c r="D46" s="19">
        <v>447025</v>
      </c>
      <c r="E46" s="19">
        <v>447025</v>
      </c>
    </row>
    <row r="47" spans="1:5" ht="20.25">
      <c r="A47" s="15">
        <v>44</v>
      </c>
      <c r="B47" s="18" t="s">
        <v>103</v>
      </c>
      <c r="C47" s="19">
        <v>22525630</v>
      </c>
      <c r="D47" s="19">
        <v>28053734</v>
      </c>
      <c r="E47" s="19">
        <v>22214992</v>
      </c>
    </row>
    <row r="48" spans="1:5" ht="20.25">
      <c r="A48" s="15">
        <v>45</v>
      </c>
      <c r="B48" s="16" t="s">
        <v>104</v>
      </c>
      <c r="C48" s="17">
        <v>460603</v>
      </c>
      <c r="D48" s="17">
        <v>3677834</v>
      </c>
      <c r="E48" s="17">
        <v>3677834</v>
      </c>
    </row>
    <row r="49" spans="1:5" ht="20.25">
      <c r="A49" s="15">
        <v>46</v>
      </c>
      <c r="B49" s="16" t="s">
        <v>105</v>
      </c>
      <c r="C49" s="17">
        <v>460603</v>
      </c>
      <c r="D49" s="17">
        <v>3677834</v>
      </c>
      <c r="E49" s="17">
        <v>3677834</v>
      </c>
    </row>
    <row r="50" spans="1:5" ht="20.25">
      <c r="A50" s="15">
        <v>47</v>
      </c>
      <c r="B50" s="18" t="s">
        <v>106</v>
      </c>
      <c r="C50" s="19">
        <v>460603</v>
      </c>
      <c r="D50" s="19">
        <v>3677834</v>
      </c>
      <c r="E50" s="19">
        <v>3677834</v>
      </c>
    </row>
    <row r="51" spans="1:5" ht="20.25">
      <c r="A51" s="15">
        <v>48</v>
      </c>
      <c r="B51" s="20" t="s">
        <v>107</v>
      </c>
      <c r="C51" s="21">
        <f>SUM(C47+C50)</f>
        <v>22986233</v>
      </c>
      <c r="D51" s="21">
        <f>SUM(D47+D50)</f>
        <v>31731568</v>
      </c>
      <c r="E51" s="21">
        <f>SUM(E47+E50)</f>
        <v>25892826</v>
      </c>
    </row>
    <row r="52" spans="1:5" ht="20.25">
      <c r="A52" s="15">
        <v>49</v>
      </c>
      <c r="B52" s="16" t="s">
        <v>108</v>
      </c>
      <c r="C52" s="17">
        <v>6077466</v>
      </c>
      <c r="D52" s="17">
        <v>6077466</v>
      </c>
      <c r="E52" s="17">
        <v>6077466</v>
      </c>
    </row>
    <row r="53" spans="1:5" ht="40.5">
      <c r="A53" s="15">
        <v>50</v>
      </c>
      <c r="B53" s="16" t="s">
        <v>109</v>
      </c>
      <c r="C53" s="17">
        <v>4370429</v>
      </c>
      <c r="D53" s="17">
        <v>4441179</v>
      </c>
      <c r="E53" s="17">
        <v>4441179</v>
      </c>
    </row>
    <row r="54" spans="1:5" ht="20.25">
      <c r="A54" s="15">
        <v>51</v>
      </c>
      <c r="B54" s="16" t="s">
        <v>110</v>
      </c>
      <c r="C54" s="17">
        <v>1200000</v>
      </c>
      <c r="D54" s="17">
        <v>1200000</v>
      </c>
      <c r="E54" s="17">
        <v>1200000</v>
      </c>
    </row>
    <row r="55" spans="1:5" ht="40.5">
      <c r="A55" s="15">
        <v>52</v>
      </c>
      <c r="B55" s="16" t="s">
        <v>111</v>
      </c>
      <c r="C55" s="17">
        <v>0</v>
      </c>
      <c r="D55" s="17">
        <v>2271125</v>
      </c>
      <c r="E55" s="17">
        <v>2271125</v>
      </c>
    </row>
    <row r="56" spans="1:5" ht="20.25">
      <c r="A56" s="15">
        <v>53</v>
      </c>
      <c r="B56" s="16" t="s">
        <v>112</v>
      </c>
      <c r="C56" s="17">
        <v>11647895</v>
      </c>
      <c r="D56" s="17">
        <v>13989770</v>
      </c>
      <c r="E56" s="17">
        <v>13989770</v>
      </c>
    </row>
    <row r="57" spans="1:5" ht="40.5">
      <c r="A57" s="15">
        <v>54</v>
      </c>
      <c r="B57" s="16" t="s">
        <v>113</v>
      </c>
      <c r="C57" s="17">
        <v>5922534</v>
      </c>
      <c r="D57" s="17">
        <v>7428816</v>
      </c>
      <c r="E57" s="17">
        <v>7428816</v>
      </c>
    </row>
    <row r="58" spans="1:5" ht="20.25">
      <c r="A58" s="15">
        <v>55</v>
      </c>
      <c r="B58" s="16" t="s">
        <v>114</v>
      </c>
      <c r="C58" s="17">
        <v>0</v>
      </c>
      <c r="D58" s="17">
        <v>0</v>
      </c>
      <c r="E58" s="17">
        <v>92800</v>
      </c>
    </row>
    <row r="59" spans="1:5" ht="20.25">
      <c r="A59" s="15">
        <v>56</v>
      </c>
      <c r="B59" s="16" t="s">
        <v>115</v>
      </c>
      <c r="C59" s="17">
        <v>0</v>
      </c>
      <c r="D59" s="17">
        <v>0</v>
      </c>
      <c r="E59" s="17">
        <v>7336016</v>
      </c>
    </row>
    <row r="60" spans="1:5" ht="20.25">
      <c r="A60" s="15">
        <v>57</v>
      </c>
      <c r="B60" s="18" t="s">
        <v>116</v>
      </c>
      <c r="C60" s="19">
        <v>17570429</v>
      </c>
      <c r="D60" s="19">
        <v>21418586</v>
      </c>
      <c r="E60" s="19">
        <v>21418586</v>
      </c>
    </row>
    <row r="61" spans="1:5" ht="20.25">
      <c r="A61" s="15">
        <v>58</v>
      </c>
      <c r="B61" s="16" t="s">
        <v>117</v>
      </c>
      <c r="C61" s="17">
        <v>0</v>
      </c>
      <c r="D61" s="17">
        <v>2950000</v>
      </c>
      <c r="E61" s="17">
        <v>2950000</v>
      </c>
    </row>
    <row r="62" spans="1:5" ht="20.25">
      <c r="A62" s="15">
        <v>59</v>
      </c>
      <c r="B62" s="18" t="s">
        <v>118</v>
      </c>
      <c r="C62" s="19">
        <v>0</v>
      </c>
      <c r="D62" s="19">
        <v>2950000</v>
      </c>
      <c r="E62" s="19">
        <v>2950000</v>
      </c>
    </row>
    <row r="63" spans="1:5" ht="20.25">
      <c r="A63" s="15">
        <v>60</v>
      </c>
      <c r="B63" s="16" t="s">
        <v>119</v>
      </c>
      <c r="C63" s="17">
        <v>140000</v>
      </c>
      <c r="D63" s="17">
        <v>196964</v>
      </c>
      <c r="E63" s="17">
        <v>177191</v>
      </c>
    </row>
    <row r="64" spans="1:5" ht="20.25">
      <c r="A64" s="15">
        <v>61</v>
      </c>
      <c r="B64" s="16" t="s">
        <v>120</v>
      </c>
      <c r="C64" s="17">
        <v>0</v>
      </c>
      <c r="D64" s="17">
        <v>0</v>
      </c>
      <c r="E64" s="17">
        <v>177191</v>
      </c>
    </row>
    <row r="65" spans="1:5" ht="20.25">
      <c r="A65" s="15">
        <v>62</v>
      </c>
      <c r="B65" s="16" t="s">
        <v>121</v>
      </c>
      <c r="C65" s="17">
        <v>2700000</v>
      </c>
      <c r="D65" s="17">
        <v>1583558</v>
      </c>
      <c r="E65" s="17">
        <v>1511516</v>
      </c>
    </row>
    <row r="66" spans="1:5" ht="40.5">
      <c r="A66" s="15">
        <v>63</v>
      </c>
      <c r="B66" s="16" t="s">
        <v>122</v>
      </c>
      <c r="C66" s="17">
        <v>0</v>
      </c>
      <c r="D66" s="17">
        <v>0</v>
      </c>
      <c r="E66" s="17">
        <v>1511516</v>
      </c>
    </row>
    <row r="67" spans="1:5" ht="20.25">
      <c r="A67" s="15">
        <v>64</v>
      </c>
      <c r="B67" s="16" t="s">
        <v>123</v>
      </c>
      <c r="C67" s="17">
        <v>180000</v>
      </c>
      <c r="D67" s="17">
        <v>209721</v>
      </c>
      <c r="E67" s="17">
        <v>189948</v>
      </c>
    </row>
    <row r="68" spans="1:5" ht="40.5">
      <c r="A68" s="15">
        <v>65</v>
      </c>
      <c r="B68" s="16" t="s">
        <v>124</v>
      </c>
      <c r="C68" s="17">
        <v>0</v>
      </c>
      <c r="D68" s="17">
        <v>0</v>
      </c>
      <c r="E68" s="17">
        <v>189948</v>
      </c>
    </row>
    <row r="69" spans="1:5" ht="20.25">
      <c r="A69" s="15">
        <v>66</v>
      </c>
      <c r="B69" s="16" t="s">
        <v>125</v>
      </c>
      <c r="C69" s="17">
        <v>2880000</v>
      </c>
      <c r="D69" s="17">
        <v>1793279</v>
      </c>
      <c r="E69" s="17">
        <v>1701464</v>
      </c>
    </row>
    <row r="70" spans="1:5" ht="20.25">
      <c r="A70" s="15">
        <v>67</v>
      </c>
      <c r="B70" s="16" t="s">
        <v>126</v>
      </c>
      <c r="C70" s="17">
        <v>0</v>
      </c>
      <c r="D70" s="17">
        <v>42138</v>
      </c>
      <c r="E70" s="17">
        <v>4241</v>
      </c>
    </row>
    <row r="71" spans="1:5" ht="20.25">
      <c r="A71" s="15">
        <v>68</v>
      </c>
      <c r="B71" s="18" t="s">
        <v>127</v>
      </c>
      <c r="C71" s="19">
        <v>3020000</v>
      </c>
      <c r="D71" s="19">
        <v>2032381</v>
      </c>
      <c r="E71" s="19">
        <v>1882896</v>
      </c>
    </row>
    <row r="72" spans="1:5" ht="20.25">
      <c r="A72" s="15">
        <v>69</v>
      </c>
      <c r="B72" s="16" t="s">
        <v>128</v>
      </c>
      <c r="C72" s="17">
        <v>0</v>
      </c>
      <c r="D72" s="17">
        <v>52758</v>
      </c>
      <c r="E72" s="17">
        <v>52758</v>
      </c>
    </row>
    <row r="73" spans="1:5" ht="20.25">
      <c r="A73" s="15">
        <v>70</v>
      </c>
      <c r="B73" s="16" t="s">
        <v>129</v>
      </c>
      <c r="C73" s="17">
        <v>0</v>
      </c>
      <c r="D73" s="17">
        <v>0</v>
      </c>
      <c r="E73" s="17">
        <v>40713</v>
      </c>
    </row>
    <row r="74" spans="1:5" ht="20.25">
      <c r="A74" s="15">
        <v>71</v>
      </c>
      <c r="B74" s="16" t="s">
        <v>130</v>
      </c>
      <c r="C74" s="17">
        <v>960000</v>
      </c>
      <c r="D74" s="17">
        <v>0</v>
      </c>
      <c r="E74" s="17">
        <v>0</v>
      </c>
    </row>
    <row r="75" spans="1:5" ht="20.25">
      <c r="A75" s="15">
        <v>72</v>
      </c>
      <c r="B75" s="16" t="s">
        <v>131</v>
      </c>
      <c r="C75" s="17">
        <v>202000</v>
      </c>
      <c r="D75" s="17">
        <v>223700</v>
      </c>
      <c r="E75" s="17">
        <v>223700</v>
      </c>
    </row>
    <row r="76" spans="1:5" ht="20.25">
      <c r="A76" s="15">
        <v>73</v>
      </c>
      <c r="B76" s="16" t="s">
        <v>132</v>
      </c>
      <c r="C76" s="17">
        <v>0</v>
      </c>
      <c r="D76" s="17">
        <v>219</v>
      </c>
      <c r="E76" s="17">
        <v>219</v>
      </c>
    </row>
    <row r="77" spans="1:5" ht="20.25">
      <c r="A77" s="15">
        <v>74</v>
      </c>
      <c r="B77" s="16" t="s">
        <v>133</v>
      </c>
      <c r="C77" s="17">
        <v>0</v>
      </c>
      <c r="D77" s="17">
        <v>219</v>
      </c>
      <c r="E77" s="17">
        <v>219</v>
      </c>
    </row>
    <row r="78" spans="1:5" ht="20.25">
      <c r="A78" s="15">
        <v>75</v>
      </c>
      <c r="B78" s="18" t="s">
        <v>134</v>
      </c>
      <c r="C78" s="19">
        <v>1162000</v>
      </c>
      <c r="D78" s="19">
        <v>276677</v>
      </c>
      <c r="E78" s="19">
        <v>276677</v>
      </c>
    </row>
    <row r="79" spans="1:5" s="22" customFormat="1" ht="20.25">
      <c r="A79" s="15">
        <v>76</v>
      </c>
      <c r="B79" s="18" t="s">
        <v>135</v>
      </c>
      <c r="C79" s="19">
        <v>21752429</v>
      </c>
      <c r="D79" s="19">
        <v>26677644</v>
      </c>
      <c r="E79" s="19">
        <v>26528159</v>
      </c>
    </row>
    <row r="80" spans="1:5" ht="20.25">
      <c r="A80" s="15">
        <v>77</v>
      </c>
      <c r="B80" s="16" t="s">
        <v>136</v>
      </c>
      <c r="C80" s="17">
        <v>773201</v>
      </c>
      <c r="D80" s="17">
        <v>1370835</v>
      </c>
      <c r="E80" s="17">
        <v>1370835</v>
      </c>
    </row>
    <row r="81" spans="1:5" ht="20.25">
      <c r="A81" s="15">
        <v>78</v>
      </c>
      <c r="B81" s="16" t="s">
        <v>137</v>
      </c>
      <c r="C81" s="17">
        <v>773201</v>
      </c>
      <c r="D81" s="17">
        <v>1370835</v>
      </c>
      <c r="E81" s="17">
        <v>1370835</v>
      </c>
    </row>
    <row r="82" spans="1:5" ht="21.75" customHeight="1">
      <c r="A82" s="15">
        <v>79</v>
      </c>
      <c r="B82" s="16" t="s">
        <v>138</v>
      </c>
      <c r="C82" s="17">
        <v>460603</v>
      </c>
      <c r="D82" s="17">
        <v>3683089</v>
      </c>
      <c r="E82" s="17">
        <v>3683089</v>
      </c>
    </row>
    <row r="83" spans="1:5" ht="20.25">
      <c r="A83" s="15">
        <v>80</v>
      </c>
      <c r="B83" s="16" t="s">
        <v>139</v>
      </c>
      <c r="C83" s="17">
        <v>1233804</v>
      </c>
      <c r="D83" s="17">
        <v>5053924</v>
      </c>
      <c r="E83" s="17">
        <v>5053924</v>
      </c>
    </row>
    <row r="84" spans="1:5" ht="20.25">
      <c r="A84" s="15">
        <v>81</v>
      </c>
      <c r="B84" s="18" t="s">
        <v>140</v>
      </c>
      <c r="C84" s="19">
        <v>1233804</v>
      </c>
      <c r="D84" s="19">
        <v>5053924</v>
      </c>
      <c r="E84" s="19">
        <v>5053924</v>
      </c>
    </row>
    <row r="85" spans="1:5" ht="20.25">
      <c r="A85" s="15">
        <v>82</v>
      </c>
      <c r="B85" s="20" t="s">
        <v>141</v>
      </c>
      <c r="C85" s="21">
        <f>SUM(C79+C84)</f>
        <v>22986233</v>
      </c>
      <c r="D85" s="21">
        <f>SUM(D79+D84)</f>
        <v>31731568</v>
      </c>
      <c r="E85" s="21">
        <f>SUM(E79+E84)</f>
        <v>31582083</v>
      </c>
    </row>
  </sheetData>
  <sheetProtection selectLockedCells="1" selectUnlockedCells="1"/>
  <mergeCells count="1">
    <mergeCell ref="A2:A3"/>
  </mergeCells>
  <printOptions/>
  <pageMargins left="0.7479166666666667" right="0.7479166666666667" top="0.6340277777777777" bottom="0.39375" header="0.19652777777777777" footer="0.5118055555555555"/>
  <pageSetup horizontalDpi="300" verticalDpi="300" orientation="portrait" scale="38"/>
  <headerFooter alignWithMargins="0">
    <oddHeader>&amp;LOROSZI KÖZSÉG 
ÖNKORMÁNYZATA&amp;CPÉNZFORGALMI JELENTÉS
2016.ÉV&amp;R2. melléklet
 a 6/2017.(V.30.)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workbookViewId="0" topLeftCell="A1">
      <selection activeCell="C3" sqref="C3"/>
    </sheetView>
  </sheetViews>
  <sheetFormatPr defaultColWidth="9.140625" defaultRowHeight="15"/>
  <cols>
    <col min="1" max="1" width="9.140625" style="139" customWidth="1"/>
    <col min="2" max="2" width="63.140625" style="64" customWidth="1"/>
    <col min="3" max="3" width="26.28125" style="64" customWidth="1"/>
    <col min="4" max="16384" width="9.140625" style="64" customWidth="1"/>
  </cols>
  <sheetData>
    <row r="1" ht="15.75">
      <c r="A1" s="213"/>
    </row>
    <row r="2" spans="1:3" ht="12.75">
      <c r="A2" s="218"/>
      <c r="B2" s="219"/>
      <c r="C2" s="220" t="s">
        <v>0</v>
      </c>
    </row>
    <row r="3" spans="1:3" ht="12.75">
      <c r="A3" s="221" t="s">
        <v>324</v>
      </c>
      <c r="B3" s="222"/>
      <c r="C3" s="151"/>
    </row>
    <row r="4" spans="1:3" ht="12.75" customHeight="1">
      <c r="A4" s="221"/>
      <c r="B4" s="223" t="s">
        <v>5</v>
      </c>
      <c r="C4" s="224" t="s">
        <v>413</v>
      </c>
    </row>
    <row r="5" spans="1:3" ht="12.75" customHeight="1">
      <c r="A5" s="221"/>
      <c r="B5" s="223"/>
      <c r="C5" s="224"/>
    </row>
    <row r="6" spans="1:3" ht="15.75">
      <c r="A6" s="224" t="s">
        <v>410</v>
      </c>
      <c r="B6" s="225" t="s">
        <v>414</v>
      </c>
      <c r="C6" s="226">
        <v>1878655</v>
      </c>
    </row>
    <row r="7" spans="1:3" ht="15.75">
      <c r="A7" s="214" t="s">
        <v>411</v>
      </c>
      <c r="B7" s="225" t="s">
        <v>415</v>
      </c>
      <c r="C7" s="226">
        <v>0</v>
      </c>
    </row>
    <row r="8" spans="1:3" ht="15.75">
      <c r="A8" s="214" t="s">
        <v>416</v>
      </c>
      <c r="B8" s="225" t="s">
        <v>417</v>
      </c>
      <c r="C8" s="226">
        <v>4241</v>
      </c>
    </row>
    <row r="9" spans="1:3" ht="31.5">
      <c r="A9" s="214" t="s">
        <v>418</v>
      </c>
      <c r="B9" s="225" t="s">
        <v>419</v>
      </c>
      <c r="C9" s="226"/>
    </row>
    <row r="10" spans="1:3" ht="15.75">
      <c r="A10" s="214" t="s">
        <v>420</v>
      </c>
      <c r="B10" s="225" t="s">
        <v>421</v>
      </c>
      <c r="C10" s="226"/>
    </row>
    <row r="11" spans="1:3" ht="15.75">
      <c r="A11" s="214" t="s">
        <v>422</v>
      </c>
      <c r="B11" s="225" t="s">
        <v>423</v>
      </c>
      <c r="C11" s="226"/>
    </row>
    <row r="12" spans="1:3" ht="15.75">
      <c r="A12" s="214" t="s">
        <v>424</v>
      </c>
      <c r="B12" s="225" t="s">
        <v>425</v>
      </c>
      <c r="C12" s="226"/>
    </row>
    <row r="13" spans="1:3" ht="15.75">
      <c r="A13" s="214" t="s">
        <v>426</v>
      </c>
      <c r="B13" s="227" t="s">
        <v>427</v>
      </c>
      <c r="C13" s="228">
        <f>SUM(C6:C12)</f>
        <v>1882896</v>
      </c>
    </row>
    <row r="14" spans="1:3" ht="15.75">
      <c r="A14" s="214" t="s">
        <v>428</v>
      </c>
      <c r="B14" s="227" t="s">
        <v>429</v>
      </c>
      <c r="C14" s="228">
        <f>C13/2</f>
        <v>941448</v>
      </c>
    </row>
    <row r="15" spans="1:3" ht="15.75">
      <c r="A15" s="214" t="s">
        <v>430</v>
      </c>
      <c r="B15" s="227" t="s">
        <v>431</v>
      </c>
      <c r="C15" s="228"/>
    </row>
    <row r="16" spans="1:3" ht="15.75">
      <c r="A16" s="214" t="s">
        <v>432</v>
      </c>
      <c r="B16" s="229" t="s">
        <v>433</v>
      </c>
      <c r="C16" s="226"/>
    </row>
    <row r="17" spans="1:3" ht="15.75">
      <c r="A17" s="214" t="s">
        <v>434</v>
      </c>
      <c r="B17" s="229" t="s">
        <v>435</v>
      </c>
      <c r="C17" s="226"/>
    </row>
    <row r="18" spans="1:3" ht="15.75">
      <c r="A18" s="214" t="s">
        <v>436</v>
      </c>
      <c r="B18" s="229" t="s">
        <v>437</v>
      </c>
      <c r="C18" s="226"/>
    </row>
    <row r="19" spans="1:3" ht="15.75">
      <c r="A19" s="214" t="s">
        <v>438</v>
      </c>
      <c r="B19" s="229" t="s">
        <v>439</v>
      </c>
      <c r="C19" s="226"/>
    </row>
    <row r="20" spans="1:3" ht="15.75">
      <c r="A20" s="214" t="s">
        <v>440</v>
      </c>
      <c r="B20" s="229" t="s">
        <v>441</v>
      </c>
      <c r="C20" s="226"/>
    </row>
    <row r="21" spans="1:3" ht="15.75">
      <c r="A21" s="214" t="s">
        <v>442</v>
      </c>
      <c r="B21" s="229" t="s">
        <v>443</v>
      </c>
      <c r="C21" s="226"/>
    </row>
    <row r="22" spans="1:3" ht="15.75">
      <c r="A22" s="214" t="s">
        <v>444</v>
      </c>
      <c r="B22" s="229" t="s">
        <v>445</v>
      </c>
      <c r="C22" s="226"/>
    </row>
    <row r="23" spans="1:3" ht="31.5">
      <c r="A23" s="214" t="s">
        <v>446</v>
      </c>
      <c r="B23" s="227" t="s">
        <v>447</v>
      </c>
      <c r="C23" s="228">
        <f>SUM(C15:C22)</f>
        <v>0</v>
      </c>
    </row>
    <row r="24" spans="1:3" ht="15.75">
      <c r="A24" s="214" t="s">
        <v>448</v>
      </c>
      <c r="B24" s="229" t="s">
        <v>433</v>
      </c>
      <c r="C24" s="226"/>
    </row>
    <row r="25" spans="1:3" ht="15.75">
      <c r="A25" s="214" t="s">
        <v>449</v>
      </c>
      <c r="B25" s="229" t="s">
        <v>435</v>
      </c>
      <c r="C25" s="226"/>
    </row>
    <row r="26" spans="1:3" ht="15.75">
      <c r="A26" s="214" t="s">
        <v>450</v>
      </c>
      <c r="B26" s="229" t="s">
        <v>437</v>
      </c>
      <c r="C26" s="226"/>
    </row>
    <row r="27" spans="1:3" ht="15.75">
      <c r="A27" s="214" t="s">
        <v>451</v>
      </c>
      <c r="B27" s="229" t="s">
        <v>439</v>
      </c>
      <c r="C27" s="226"/>
    </row>
    <row r="28" spans="1:3" ht="15.75">
      <c r="A28" s="214" t="s">
        <v>452</v>
      </c>
      <c r="B28" s="229" t="s">
        <v>441</v>
      </c>
      <c r="C28" s="226"/>
    </row>
    <row r="29" spans="1:3" ht="15.75">
      <c r="A29" s="214" t="s">
        <v>453</v>
      </c>
      <c r="B29" s="229" t="s">
        <v>443</v>
      </c>
      <c r="C29" s="226"/>
    </row>
    <row r="30" spans="1:3" ht="15.75">
      <c r="A30" s="214" t="s">
        <v>454</v>
      </c>
      <c r="B30" s="229" t="s">
        <v>445</v>
      </c>
      <c r="C30" s="226"/>
    </row>
    <row r="31" spans="1:3" ht="15.75">
      <c r="A31" s="214" t="s">
        <v>455</v>
      </c>
      <c r="B31" s="227" t="s">
        <v>456</v>
      </c>
      <c r="C31" s="228">
        <f>SUM(C24:C30)</f>
        <v>0</v>
      </c>
    </row>
    <row r="32" spans="1:3" ht="15.75">
      <c r="A32" s="230" t="s">
        <v>457</v>
      </c>
      <c r="B32" s="231" t="s">
        <v>458</v>
      </c>
      <c r="C32" s="232">
        <f>C14-C23-C31</f>
        <v>941448</v>
      </c>
    </row>
    <row r="33" spans="1:3" ht="31.5">
      <c r="A33" s="214" t="s">
        <v>459</v>
      </c>
      <c r="B33" s="227" t="s">
        <v>460</v>
      </c>
      <c r="C33" s="233">
        <f>C32*0.7</f>
        <v>659013.6000000001</v>
      </c>
    </row>
  </sheetData>
  <sheetProtection selectLockedCells="1" selectUnlockedCells="1"/>
  <mergeCells count="3">
    <mergeCell ref="A3:A5"/>
    <mergeCell ref="B4:B5"/>
    <mergeCell ref="C4:C5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portrait" paperSize="9"/>
  <headerFooter alignWithMargins="0">
    <oddHeader>&amp;LOROSZI KÖZSÉG
ÖNKORMÁNYZATA&amp;CAdósságot keletkeztető 
ügyleteiből eredő fizetési 
kötelezettség bemutatása
2016.év&amp;R20. melléklet
 a 6/2017.(V.30.)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E1" sqref="E1"/>
    </sheetView>
  </sheetViews>
  <sheetFormatPr defaultColWidth="9.140625" defaultRowHeight="15"/>
  <cols>
    <col min="1" max="1" width="9.140625" style="23" customWidth="1"/>
    <col min="2" max="2" width="38.421875" style="23" customWidth="1"/>
    <col min="3" max="3" width="21.421875" style="23" customWidth="1"/>
    <col min="4" max="4" width="32.57421875" style="23" customWidth="1"/>
    <col min="5" max="5" width="23.57421875" style="23" customWidth="1"/>
    <col min="6" max="16384" width="9.140625" style="23" customWidth="1"/>
  </cols>
  <sheetData>
    <row r="1" spans="1:8" ht="14.25">
      <c r="A1" s="24"/>
      <c r="B1" s="24"/>
      <c r="C1" s="24"/>
      <c r="D1" s="24"/>
      <c r="E1" s="25" t="s">
        <v>142</v>
      </c>
      <c r="F1" s="26"/>
      <c r="G1" s="26"/>
      <c r="H1" s="26"/>
    </row>
    <row r="2" spans="1:8" ht="18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56</v>
      </c>
      <c r="F2" s="29"/>
      <c r="G2" s="29"/>
      <c r="H2" s="29"/>
    </row>
    <row r="3" spans="1:8" ht="18" customHeight="1">
      <c r="A3" s="27">
        <v>1</v>
      </c>
      <c r="B3" s="30" t="s">
        <v>5</v>
      </c>
      <c r="C3" s="30" t="s">
        <v>143</v>
      </c>
      <c r="D3" s="31" t="s">
        <v>5</v>
      </c>
      <c r="E3" s="31" t="s">
        <v>143</v>
      </c>
      <c r="F3" s="32"/>
      <c r="G3" s="32"/>
      <c r="H3" s="32"/>
    </row>
    <row r="4" spans="1:8" ht="34.5" customHeight="1">
      <c r="A4" s="27">
        <v>2</v>
      </c>
      <c r="B4" s="33" t="s">
        <v>144</v>
      </c>
      <c r="C4" s="33"/>
      <c r="D4" s="33"/>
      <c r="E4" s="33"/>
      <c r="F4" s="32"/>
      <c r="G4" s="32"/>
      <c r="H4" s="32"/>
    </row>
    <row r="5" spans="1:8" ht="28.5">
      <c r="A5" s="27">
        <v>3</v>
      </c>
      <c r="B5" s="34" t="s">
        <v>145</v>
      </c>
      <c r="C5" s="35">
        <v>21418586</v>
      </c>
      <c r="D5" s="36" t="s">
        <v>146</v>
      </c>
      <c r="E5" s="35">
        <v>11756486</v>
      </c>
      <c r="F5" s="32"/>
      <c r="G5" s="32"/>
      <c r="H5" s="32"/>
    </row>
    <row r="6" spans="1:8" ht="28.5">
      <c r="A6" s="27">
        <v>4</v>
      </c>
      <c r="B6" s="37" t="s">
        <v>147</v>
      </c>
      <c r="C6" s="38">
        <v>1882896</v>
      </c>
      <c r="D6" s="39" t="s">
        <v>148</v>
      </c>
      <c r="E6" s="35">
        <v>3003947</v>
      </c>
      <c r="F6" s="32"/>
      <c r="G6" s="32"/>
      <c r="H6" s="32"/>
    </row>
    <row r="7" spans="1:8" ht="18" customHeight="1">
      <c r="A7" s="27">
        <v>5</v>
      </c>
      <c r="B7" s="40" t="s">
        <v>149</v>
      </c>
      <c r="C7" s="35">
        <v>276677</v>
      </c>
      <c r="D7" s="40" t="s">
        <v>150</v>
      </c>
      <c r="E7" s="35">
        <v>4573919</v>
      </c>
      <c r="F7" s="32"/>
      <c r="G7" s="32"/>
      <c r="H7" s="32"/>
    </row>
    <row r="8" spans="1:8" ht="30" customHeight="1">
      <c r="A8" s="27">
        <v>6</v>
      </c>
      <c r="B8" s="40" t="s">
        <v>151</v>
      </c>
      <c r="C8" s="35"/>
      <c r="D8" s="34" t="s">
        <v>152</v>
      </c>
      <c r="E8" s="35">
        <v>729130</v>
      </c>
      <c r="F8" s="32"/>
      <c r="G8" s="32"/>
      <c r="H8" s="32"/>
    </row>
    <row r="9" spans="1:8" ht="18" customHeight="1">
      <c r="A9" s="27">
        <v>7</v>
      </c>
      <c r="B9" s="41"/>
      <c r="C9" s="41"/>
      <c r="D9" s="42" t="s">
        <v>153</v>
      </c>
      <c r="E9" s="43">
        <v>1704485</v>
      </c>
      <c r="F9" s="32"/>
      <c r="G9" s="32"/>
      <c r="H9" s="32"/>
    </row>
    <row r="10" spans="1:8" ht="18" customHeight="1">
      <c r="A10" s="27">
        <v>8</v>
      </c>
      <c r="B10" s="44" t="s">
        <v>154</v>
      </c>
      <c r="C10" s="45">
        <f>SUM(C5:C8)</f>
        <v>23578159</v>
      </c>
      <c r="D10" s="44" t="s">
        <v>154</v>
      </c>
      <c r="E10" s="45">
        <f>SUM(E5:E9)</f>
        <v>21767967</v>
      </c>
      <c r="F10" s="32"/>
      <c r="G10" s="32"/>
      <c r="H10" s="32"/>
    </row>
    <row r="11" spans="1:8" ht="18" customHeight="1">
      <c r="A11" s="27">
        <v>9</v>
      </c>
      <c r="B11" s="44" t="s">
        <v>155</v>
      </c>
      <c r="C11" s="45">
        <f>C10-E10</f>
        <v>1810192</v>
      </c>
      <c r="D11" s="46"/>
      <c r="E11" s="46"/>
      <c r="F11" s="32"/>
      <c r="G11" s="32"/>
      <c r="H11" s="32"/>
    </row>
    <row r="12" spans="1:8" s="48" customFormat="1" ht="35.25" customHeight="1">
      <c r="A12" s="27">
        <v>10</v>
      </c>
      <c r="B12" s="33" t="s">
        <v>156</v>
      </c>
      <c r="C12" s="33"/>
      <c r="D12" s="33"/>
      <c r="E12" s="33"/>
      <c r="F12" s="47"/>
      <c r="G12" s="47"/>
      <c r="H12" s="47"/>
    </row>
    <row r="13" spans="1:5" ht="28.5">
      <c r="A13" s="27">
        <v>11</v>
      </c>
      <c r="B13" s="34" t="s">
        <v>157</v>
      </c>
      <c r="C13" s="35">
        <v>2950000</v>
      </c>
      <c r="D13" s="36" t="s">
        <v>158</v>
      </c>
      <c r="E13" s="35">
        <v>447025</v>
      </c>
    </row>
    <row r="14" spans="1:5" ht="18" customHeight="1">
      <c r="A14" s="27">
        <v>12</v>
      </c>
      <c r="B14" s="37" t="s">
        <v>159</v>
      </c>
      <c r="C14" s="38"/>
      <c r="D14" s="39" t="s">
        <v>160</v>
      </c>
      <c r="E14" s="35"/>
    </row>
    <row r="15" spans="1:8" ht="18" customHeight="1">
      <c r="A15" s="27">
        <v>13</v>
      </c>
      <c r="B15" s="44" t="s">
        <v>154</v>
      </c>
      <c r="C15" s="45">
        <f>SUM(C13:C14)</f>
        <v>2950000</v>
      </c>
      <c r="D15" s="44" t="s">
        <v>154</v>
      </c>
      <c r="E15" s="45">
        <f>SUM(E13:E14)</f>
        <v>447025</v>
      </c>
      <c r="F15" s="32"/>
      <c r="G15" s="32"/>
      <c r="H15" s="32"/>
    </row>
    <row r="16" spans="1:8" ht="18" customHeight="1">
      <c r="A16" s="27">
        <v>14</v>
      </c>
      <c r="B16" s="44" t="s">
        <v>161</v>
      </c>
      <c r="D16" s="44"/>
      <c r="E16" s="45">
        <f>C15-E15</f>
        <v>2502975</v>
      </c>
      <c r="F16" s="32"/>
      <c r="G16" s="32"/>
      <c r="H16" s="32"/>
    </row>
    <row r="17" spans="1:5" s="48" customFormat="1" ht="35.25" customHeight="1">
      <c r="A17" s="27">
        <v>15</v>
      </c>
      <c r="B17" s="33" t="s">
        <v>162</v>
      </c>
      <c r="C17" s="33"/>
      <c r="D17" s="33"/>
      <c r="E17" s="33"/>
    </row>
    <row r="18" spans="1:5" ht="14.25">
      <c r="A18" s="27">
        <v>16</v>
      </c>
      <c r="B18" s="34" t="s">
        <v>163</v>
      </c>
      <c r="C18" s="35">
        <v>5053924</v>
      </c>
      <c r="D18" s="36" t="s">
        <v>164</v>
      </c>
      <c r="E18" s="35">
        <v>3677834</v>
      </c>
    </row>
    <row r="19" spans="1:8" ht="18" customHeight="1">
      <c r="A19" s="27">
        <v>17</v>
      </c>
      <c r="B19" s="44" t="s">
        <v>154</v>
      </c>
      <c r="C19" s="45">
        <f>C18</f>
        <v>5053924</v>
      </c>
      <c r="D19" s="44" t="s">
        <v>154</v>
      </c>
      <c r="E19" s="45">
        <f>E18</f>
        <v>3677834</v>
      </c>
      <c r="F19" s="32"/>
      <c r="G19" s="32"/>
      <c r="H19" s="32"/>
    </row>
    <row r="20" spans="1:8" ht="18" customHeight="1">
      <c r="A20" s="27">
        <v>18</v>
      </c>
      <c r="B20" s="44" t="s">
        <v>155</v>
      </c>
      <c r="C20" s="45">
        <f>C19-E19</f>
        <v>1376090</v>
      </c>
      <c r="D20" s="44"/>
      <c r="E20" s="45"/>
      <c r="F20" s="32"/>
      <c r="G20" s="32"/>
      <c r="H20" s="32"/>
    </row>
    <row r="21" spans="1:5" ht="39" customHeight="1">
      <c r="A21" s="27">
        <v>19</v>
      </c>
      <c r="B21" s="33" t="s">
        <v>165</v>
      </c>
      <c r="C21" s="33"/>
      <c r="D21" s="33"/>
      <c r="E21" s="33"/>
    </row>
    <row r="22" spans="1:5" ht="27.75" customHeight="1">
      <c r="A22" s="27">
        <v>20</v>
      </c>
      <c r="B22" s="34" t="s">
        <v>166</v>
      </c>
      <c r="C22" s="35">
        <f>C10</f>
        <v>23578159</v>
      </c>
      <c r="D22" s="36" t="s">
        <v>167</v>
      </c>
      <c r="E22" s="35">
        <f>E10</f>
        <v>21767967</v>
      </c>
    </row>
    <row r="23" spans="1:5" ht="27.75" customHeight="1">
      <c r="A23" s="27">
        <v>21</v>
      </c>
      <c r="B23" s="34" t="s">
        <v>168</v>
      </c>
      <c r="C23" s="35">
        <f>C15</f>
        <v>2950000</v>
      </c>
      <c r="D23" s="36" t="s">
        <v>169</v>
      </c>
      <c r="E23" s="35">
        <f>E15</f>
        <v>447025</v>
      </c>
    </row>
    <row r="24" spans="1:5" ht="27.75" customHeight="1">
      <c r="A24" s="27">
        <v>22</v>
      </c>
      <c r="B24" s="34" t="s">
        <v>163</v>
      </c>
      <c r="C24" s="35">
        <f>C19</f>
        <v>5053924</v>
      </c>
      <c r="D24" s="36" t="s">
        <v>164</v>
      </c>
      <c r="E24" s="35">
        <f>E19</f>
        <v>3677834</v>
      </c>
    </row>
    <row r="25" spans="1:8" ht="27.75" customHeight="1">
      <c r="A25" s="27">
        <v>23</v>
      </c>
      <c r="B25" s="44" t="s">
        <v>170</v>
      </c>
      <c r="C25" s="45">
        <f>SUM(C22:C24)</f>
        <v>31582083</v>
      </c>
      <c r="D25" s="44" t="s">
        <v>171</v>
      </c>
      <c r="E25" s="45">
        <f>SUM(E22:E24)</f>
        <v>25892826</v>
      </c>
      <c r="F25" s="32"/>
      <c r="G25" s="32"/>
      <c r="H25" s="32"/>
    </row>
    <row r="26" spans="1:8" ht="27.75" customHeight="1">
      <c r="A26" s="27">
        <v>24</v>
      </c>
      <c r="B26" s="44" t="s">
        <v>155</v>
      </c>
      <c r="C26" s="45">
        <f>C25-E25</f>
        <v>5689257</v>
      </c>
      <c r="D26" s="44"/>
      <c r="E26" s="45"/>
      <c r="F26" s="32"/>
      <c r="G26" s="32"/>
      <c r="H26" s="32"/>
    </row>
  </sheetData>
  <sheetProtection selectLockedCells="1" selectUnlockedCells="1"/>
  <mergeCells count="4">
    <mergeCell ref="B4:E4"/>
    <mergeCell ref="B12:E12"/>
    <mergeCell ref="B17:E17"/>
    <mergeCell ref="B21:E21"/>
  </mergeCells>
  <printOptions horizontalCentered="1" verticalCentered="1"/>
  <pageMargins left="0.7083333333333334" right="0.7083333333333334" top="1.3388888888888888" bottom="0.7479166666666667" header="0.5118055555555555" footer="0.5118055555555555"/>
  <pageSetup fitToHeight="1" fitToWidth="1" horizontalDpi="300" verticalDpi="300" orientation="landscape" paperSize="9"/>
  <headerFooter alignWithMargins="0">
    <oddHeader>&amp;LOROSZI KÖZSÉG 
ÖNKORMÁNYZATA&amp;CPÉNTFORGALMI MÉRLEG
2016.ÉV&amp;R3. melléklet
 a 6/2017.(V.30.)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8.140625" style="49" customWidth="1"/>
    <col min="2" max="2" width="91.7109375" style="49" customWidth="1"/>
    <col min="3" max="18" width="19.140625" style="49" customWidth="1"/>
    <col min="19" max="189" width="9.140625" style="49" customWidth="1"/>
    <col min="190" max="190" width="8.140625" style="49" customWidth="1"/>
    <col min="191" max="191" width="82.00390625" style="49" customWidth="1"/>
    <col min="192" max="16384" width="19.140625" style="49" customWidth="1"/>
  </cols>
  <sheetData>
    <row r="2" spans="1:18" s="52" customFormat="1" ht="18">
      <c r="A2" s="50" t="s">
        <v>1</v>
      </c>
      <c r="B2" s="51" t="s">
        <v>172</v>
      </c>
      <c r="C2" s="51" t="s">
        <v>3</v>
      </c>
      <c r="D2" s="51" t="s">
        <v>4</v>
      </c>
      <c r="E2" s="51" t="s">
        <v>56</v>
      </c>
      <c r="F2" s="51" t="s">
        <v>173</v>
      </c>
      <c r="G2" s="51" t="s">
        <v>174</v>
      </c>
      <c r="H2" s="51" t="s">
        <v>175</v>
      </c>
      <c r="I2" s="51" t="s">
        <v>176</v>
      </c>
      <c r="J2" s="51" t="s">
        <v>177</v>
      </c>
      <c r="K2" s="51" t="s">
        <v>178</v>
      </c>
      <c r="L2" s="51" t="s">
        <v>179</v>
      </c>
      <c r="M2" s="51" t="s">
        <v>180</v>
      </c>
      <c r="N2" s="51" t="s">
        <v>181</v>
      </c>
      <c r="O2" s="51" t="s">
        <v>182</v>
      </c>
      <c r="P2" s="51" t="s">
        <v>183</v>
      </c>
      <c r="Q2" s="51" t="s">
        <v>184</v>
      </c>
      <c r="R2" s="51" t="s">
        <v>185</v>
      </c>
    </row>
    <row r="3" spans="1:18" s="55" customFormat="1" ht="120">
      <c r="A3" s="50"/>
      <c r="B3" s="3" t="s">
        <v>5</v>
      </c>
      <c r="C3" s="53" t="s">
        <v>154</v>
      </c>
      <c r="D3" s="54" t="s">
        <v>186</v>
      </c>
      <c r="E3" s="54" t="s">
        <v>187</v>
      </c>
      <c r="F3" s="54" t="s">
        <v>188</v>
      </c>
      <c r="G3" s="54" t="s">
        <v>189</v>
      </c>
      <c r="H3" s="54" t="s">
        <v>190</v>
      </c>
      <c r="I3" s="54" t="s">
        <v>191</v>
      </c>
      <c r="J3" s="54" t="s">
        <v>192</v>
      </c>
      <c r="K3" s="54" t="s">
        <v>193</v>
      </c>
      <c r="L3" s="54" t="s">
        <v>194</v>
      </c>
      <c r="M3" s="54" t="s">
        <v>195</v>
      </c>
      <c r="N3" s="54" t="s">
        <v>196</v>
      </c>
      <c r="O3" s="54" t="s">
        <v>197</v>
      </c>
      <c r="P3" s="54" t="s">
        <v>198</v>
      </c>
      <c r="Q3" s="54" t="s">
        <v>199</v>
      </c>
      <c r="R3" s="54" t="s">
        <v>200</v>
      </c>
    </row>
    <row r="4" spans="1:18" s="55" customFormat="1" ht="20.25">
      <c r="A4" s="56">
        <v>1</v>
      </c>
      <c r="B4" s="57" t="s">
        <v>60</v>
      </c>
      <c r="C4" s="58">
        <v>8766701</v>
      </c>
      <c r="D4" s="58">
        <v>0</v>
      </c>
      <c r="E4" s="58">
        <v>0</v>
      </c>
      <c r="F4" s="58">
        <v>0</v>
      </c>
      <c r="G4" s="58">
        <v>0</v>
      </c>
      <c r="H4" s="58">
        <v>3499273</v>
      </c>
      <c r="I4" s="58">
        <v>2250449</v>
      </c>
      <c r="J4" s="58">
        <v>0</v>
      </c>
      <c r="K4" s="58">
        <v>63429</v>
      </c>
      <c r="L4" s="58">
        <v>1541000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1412550</v>
      </c>
    </row>
    <row r="5" spans="1:18" ht="20.25">
      <c r="A5" s="59">
        <v>2</v>
      </c>
      <c r="B5" s="57" t="s">
        <v>61</v>
      </c>
      <c r="C5" s="58">
        <v>184000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96000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88000</v>
      </c>
    </row>
    <row r="6" spans="1:18" ht="20.25">
      <c r="A6" s="56">
        <v>3</v>
      </c>
      <c r="B6" s="57" t="s">
        <v>201</v>
      </c>
      <c r="C6" s="58">
        <v>8950701</v>
      </c>
      <c r="D6" s="58">
        <v>0</v>
      </c>
      <c r="E6" s="58">
        <v>0</v>
      </c>
      <c r="F6" s="58">
        <v>0</v>
      </c>
      <c r="G6" s="58">
        <v>0</v>
      </c>
      <c r="H6" s="58">
        <v>3499273</v>
      </c>
      <c r="I6" s="58">
        <v>2250449</v>
      </c>
      <c r="J6" s="58">
        <v>0</v>
      </c>
      <c r="K6" s="58">
        <v>63429</v>
      </c>
      <c r="L6" s="58">
        <v>1637000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1500550</v>
      </c>
    </row>
    <row r="7" spans="1:18" ht="20.25">
      <c r="A7" s="59">
        <v>4</v>
      </c>
      <c r="B7" s="57" t="s">
        <v>63</v>
      </c>
      <c r="C7" s="58">
        <v>2805785</v>
      </c>
      <c r="D7" s="58">
        <v>2805785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</row>
    <row r="8" spans="1:18" ht="20.25">
      <c r="A8" s="56">
        <v>5</v>
      </c>
      <c r="B8" s="60" t="s">
        <v>202</v>
      </c>
      <c r="C8" s="61">
        <v>2805785</v>
      </c>
      <c r="D8" s="61">
        <v>2805785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</row>
    <row r="9" spans="1:18" ht="20.25">
      <c r="A9" s="59">
        <v>6</v>
      </c>
      <c r="B9" s="57" t="s">
        <v>203</v>
      </c>
      <c r="C9" s="58">
        <v>11756486</v>
      </c>
      <c r="D9" s="58">
        <v>2805785</v>
      </c>
      <c r="E9" s="58">
        <v>0</v>
      </c>
      <c r="F9" s="58">
        <v>0</v>
      </c>
      <c r="G9" s="58">
        <v>0</v>
      </c>
      <c r="H9" s="58">
        <v>3499273</v>
      </c>
      <c r="I9" s="58">
        <v>2250449</v>
      </c>
      <c r="J9" s="58">
        <v>0</v>
      </c>
      <c r="K9" s="58">
        <v>63429</v>
      </c>
      <c r="L9" s="58">
        <v>1637000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1500550</v>
      </c>
    </row>
    <row r="10" spans="1:18" ht="20.25">
      <c r="A10" s="56">
        <v>7</v>
      </c>
      <c r="B10" s="60" t="s">
        <v>204</v>
      </c>
      <c r="C10" s="61">
        <v>3003947</v>
      </c>
      <c r="D10" s="61">
        <v>752731</v>
      </c>
      <c r="E10" s="61">
        <v>0</v>
      </c>
      <c r="F10" s="61">
        <v>0</v>
      </c>
      <c r="G10" s="61">
        <v>0</v>
      </c>
      <c r="H10" s="61">
        <v>932093</v>
      </c>
      <c r="I10" s="61">
        <v>441035</v>
      </c>
      <c r="J10" s="61">
        <v>0</v>
      </c>
      <c r="K10" s="61">
        <v>17126</v>
      </c>
      <c r="L10" s="61">
        <v>449202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411760</v>
      </c>
    </row>
    <row r="11" spans="1:18" ht="20.25">
      <c r="A11" s="59">
        <v>8</v>
      </c>
      <c r="B11" s="60" t="s">
        <v>67</v>
      </c>
      <c r="C11" s="61">
        <v>2883415</v>
      </c>
      <c r="D11" s="61">
        <v>701418</v>
      </c>
      <c r="E11" s="61">
        <v>0</v>
      </c>
      <c r="F11" s="61">
        <v>0</v>
      </c>
      <c r="G11" s="61">
        <v>0</v>
      </c>
      <c r="H11" s="61">
        <v>932093</v>
      </c>
      <c r="I11" s="61">
        <v>435319</v>
      </c>
      <c r="J11" s="61">
        <v>0</v>
      </c>
      <c r="K11" s="61">
        <v>17126</v>
      </c>
      <c r="L11" s="61">
        <v>416070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381389</v>
      </c>
    </row>
    <row r="12" spans="1:18" ht="22.5" customHeight="1">
      <c r="A12" s="56">
        <v>9</v>
      </c>
      <c r="B12" s="60" t="s">
        <v>68</v>
      </c>
      <c r="C12" s="61">
        <v>55432</v>
      </c>
      <c r="D12" s="61">
        <v>24773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15996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14663</v>
      </c>
    </row>
    <row r="13" spans="1:18" ht="20.25">
      <c r="A13" s="59">
        <v>10</v>
      </c>
      <c r="B13" s="57" t="s">
        <v>69</v>
      </c>
      <c r="C13" s="58">
        <v>5716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5716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</row>
    <row r="14" spans="1:18" ht="20.25">
      <c r="A14" s="56">
        <v>11</v>
      </c>
      <c r="B14" s="57" t="s">
        <v>70</v>
      </c>
      <c r="C14" s="58">
        <v>59384</v>
      </c>
      <c r="D14" s="58">
        <v>26540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17136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15708</v>
      </c>
    </row>
    <row r="15" spans="1:18" ht="20.25">
      <c r="A15" s="59">
        <v>12</v>
      </c>
      <c r="B15" s="57" t="s">
        <v>71</v>
      </c>
      <c r="C15" s="58">
        <v>7479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7479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</row>
    <row r="16" spans="1:18" ht="20.25">
      <c r="A16" s="56">
        <v>13</v>
      </c>
      <c r="B16" s="57" t="s">
        <v>72</v>
      </c>
      <c r="C16" s="58">
        <v>1504634</v>
      </c>
      <c r="D16" s="58">
        <v>15479</v>
      </c>
      <c r="E16" s="58">
        <v>0</v>
      </c>
      <c r="F16" s="58">
        <v>0</v>
      </c>
      <c r="G16" s="58">
        <v>0</v>
      </c>
      <c r="H16" s="58">
        <v>416508</v>
      </c>
      <c r="I16" s="58">
        <v>83792</v>
      </c>
      <c r="J16" s="58">
        <v>0</v>
      </c>
      <c r="K16" s="58">
        <v>358750</v>
      </c>
      <c r="L16" s="58">
        <v>0</v>
      </c>
      <c r="M16" s="58">
        <v>321696</v>
      </c>
      <c r="N16" s="58">
        <v>0</v>
      </c>
      <c r="O16" s="58">
        <v>0</v>
      </c>
      <c r="P16" s="58">
        <v>0</v>
      </c>
      <c r="Q16" s="58">
        <v>0</v>
      </c>
      <c r="R16" s="58">
        <v>308409</v>
      </c>
    </row>
    <row r="17" spans="1:18" ht="20.25">
      <c r="A17" s="59">
        <v>14</v>
      </c>
      <c r="B17" s="57" t="s">
        <v>205</v>
      </c>
      <c r="C17" s="58">
        <v>1512113</v>
      </c>
      <c r="D17" s="58">
        <v>15479</v>
      </c>
      <c r="E17" s="58">
        <v>0</v>
      </c>
      <c r="F17" s="58">
        <v>0</v>
      </c>
      <c r="G17" s="58">
        <v>0</v>
      </c>
      <c r="H17" s="58">
        <v>416508</v>
      </c>
      <c r="I17" s="58">
        <v>83792</v>
      </c>
      <c r="J17" s="58">
        <v>0</v>
      </c>
      <c r="K17" s="58">
        <v>358750</v>
      </c>
      <c r="L17" s="58">
        <v>7479</v>
      </c>
      <c r="M17" s="58">
        <v>321696</v>
      </c>
      <c r="N17" s="58">
        <v>0</v>
      </c>
      <c r="O17" s="58">
        <v>0</v>
      </c>
      <c r="P17" s="58">
        <v>0</v>
      </c>
      <c r="Q17" s="58">
        <v>0</v>
      </c>
      <c r="R17" s="58">
        <v>308409</v>
      </c>
    </row>
    <row r="18" spans="1:18" ht="20.25">
      <c r="A18" s="56">
        <v>15</v>
      </c>
      <c r="B18" s="57" t="s">
        <v>74</v>
      </c>
      <c r="C18" s="58">
        <v>206022</v>
      </c>
      <c r="D18" s="58">
        <v>102416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103606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</row>
    <row r="19" spans="1:18" ht="20.25">
      <c r="A19" s="59">
        <v>16</v>
      </c>
      <c r="B19" s="60" t="s">
        <v>75</v>
      </c>
      <c r="C19" s="61">
        <v>47512</v>
      </c>
      <c r="D19" s="61">
        <v>36152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11360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</row>
    <row r="20" spans="1:18" ht="20.25">
      <c r="A20" s="56">
        <v>17</v>
      </c>
      <c r="B20" s="57" t="s">
        <v>76</v>
      </c>
      <c r="C20" s="58">
        <v>253534</v>
      </c>
      <c r="D20" s="58">
        <v>138568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103606</v>
      </c>
      <c r="M20" s="58">
        <v>11360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</row>
    <row r="21" spans="1:18" ht="20.25">
      <c r="A21" s="59">
        <v>18</v>
      </c>
      <c r="B21" s="57" t="s">
        <v>77</v>
      </c>
      <c r="C21" s="58">
        <v>596541</v>
      </c>
      <c r="D21" s="58">
        <v>177001</v>
      </c>
      <c r="E21" s="58">
        <v>6472</v>
      </c>
      <c r="F21" s="58">
        <v>0</v>
      </c>
      <c r="G21" s="58">
        <v>0</v>
      </c>
      <c r="H21" s="58">
        <v>0</v>
      </c>
      <c r="I21" s="58">
        <v>0</v>
      </c>
      <c r="J21" s="58">
        <v>176268</v>
      </c>
      <c r="K21" s="58">
        <v>131394</v>
      </c>
      <c r="L21" s="58">
        <v>0</v>
      </c>
      <c r="M21" s="58">
        <v>105406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</row>
    <row r="22" spans="1:18" ht="20.25">
      <c r="A22" s="56">
        <v>19</v>
      </c>
      <c r="B22" s="60" t="s">
        <v>78</v>
      </c>
      <c r="C22" s="61">
        <v>349605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116692</v>
      </c>
      <c r="P22" s="61">
        <v>0</v>
      </c>
      <c r="Q22" s="61">
        <v>232913</v>
      </c>
      <c r="R22" s="61">
        <v>0</v>
      </c>
    </row>
    <row r="23" spans="1:18" ht="20.25">
      <c r="A23" s="59">
        <v>20</v>
      </c>
      <c r="B23" s="57" t="s">
        <v>79</v>
      </c>
      <c r="C23" s="58">
        <v>150140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70954</v>
      </c>
      <c r="K23" s="58">
        <v>18000</v>
      </c>
      <c r="L23" s="58">
        <v>0</v>
      </c>
      <c r="M23" s="58">
        <v>45000</v>
      </c>
      <c r="N23" s="58">
        <v>0</v>
      </c>
      <c r="O23" s="58">
        <v>0</v>
      </c>
      <c r="P23" s="58">
        <v>0</v>
      </c>
      <c r="Q23" s="58">
        <v>0</v>
      </c>
      <c r="R23" s="58">
        <v>16186</v>
      </c>
    </row>
    <row r="24" spans="1:18" ht="20.25">
      <c r="A24" s="56">
        <v>21</v>
      </c>
      <c r="B24" s="57" t="s">
        <v>80</v>
      </c>
      <c r="C24" s="58">
        <v>943131</v>
      </c>
      <c r="D24" s="58">
        <v>270842</v>
      </c>
      <c r="E24" s="58">
        <v>0</v>
      </c>
      <c r="F24" s="58">
        <v>0</v>
      </c>
      <c r="G24" s="58">
        <v>0</v>
      </c>
      <c r="H24" s="58">
        <v>19058</v>
      </c>
      <c r="I24" s="58">
        <v>0</v>
      </c>
      <c r="J24" s="58">
        <v>0</v>
      </c>
      <c r="K24" s="58">
        <v>246303</v>
      </c>
      <c r="L24" s="58">
        <v>0</v>
      </c>
      <c r="M24" s="58">
        <v>145200</v>
      </c>
      <c r="N24" s="58">
        <v>0</v>
      </c>
      <c r="O24" s="58">
        <v>0</v>
      </c>
      <c r="P24" s="58">
        <v>0</v>
      </c>
      <c r="Q24" s="58">
        <v>0</v>
      </c>
      <c r="R24" s="58">
        <v>193728</v>
      </c>
    </row>
    <row r="25" spans="1:18" ht="20.25">
      <c r="A25" s="59">
        <v>22</v>
      </c>
      <c r="B25" s="57" t="s">
        <v>81</v>
      </c>
      <c r="C25" s="58">
        <v>319781</v>
      </c>
      <c r="D25" s="58">
        <v>26955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99098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193728</v>
      </c>
    </row>
    <row r="26" spans="1:18" ht="20.25">
      <c r="A26" s="56">
        <v>23</v>
      </c>
      <c r="B26" s="57" t="s">
        <v>206</v>
      </c>
      <c r="C26" s="58">
        <v>2039417</v>
      </c>
      <c r="D26" s="58">
        <v>447843</v>
      </c>
      <c r="E26" s="58">
        <v>6472</v>
      </c>
      <c r="F26" s="58">
        <v>0</v>
      </c>
      <c r="G26" s="58">
        <v>0</v>
      </c>
      <c r="H26" s="58">
        <v>19058</v>
      </c>
      <c r="I26" s="58">
        <v>0</v>
      </c>
      <c r="J26" s="58">
        <v>247222</v>
      </c>
      <c r="K26" s="58">
        <v>395697</v>
      </c>
      <c r="L26" s="58">
        <v>0</v>
      </c>
      <c r="M26" s="58">
        <v>295606</v>
      </c>
      <c r="N26" s="58">
        <v>0</v>
      </c>
      <c r="O26" s="58">
        <v>116692</v>
      </c>
      <c r="P26" s="58">
        <v>0</v>
      </c>
      <c r="Q26" s="58">
        <v>232913</v>
      </c>
      <c r="R26" s="58">
        <v>209914</v>
      </c>
    </row>
    <row r="27" spans="1:18" ht="19.5" customHeight="1">
      <c r="A27" s="59">
        <v>24</v>
      </c>
      <c r="B27" s="60" t="s">
        <v>83</v>
      </c>
      <c r="C27" s="61">
        <v>768855</v>
      </c>
      <c r="D27" s="61">
        <v>71970</v>
      </c>
      <c r="E27" s="61">
        <v>1747</v>
      </c>
      <c r="F27" s="61">
        <v>0</v>
      </c>
      <c r="G27" s="61">
        <v>0</v>
      </c>
      <c r="H27" s="61">
        <v>117605</v>
      </c>
      <c r="I27" s="61">
        <v>22624</v>
      </c>
      <c r="J27" s="61">
        <v>61761</v>
      </c>
      <c r="K27" s="61">
        <v>132607</v>
      </c>
      <c r="L27" s="61">
        <v>29994</v>
      </c>
      <c r="M27" s="61">
        <v>130154</v>
      </c>
      <c r="N27" s="61">
        <v>0</v>
      </c>
      <c r="O27" s="61">
        <v>31506</v>
      </c>
      <c r="P27" s="61">
        <v>0</v>
      </c>
      <c r="Q27" s="61">
        <v>62884</v>
      </c>
      <c r="R27" s="61">
        <v>87643</v>
      </c>
    </row>
    <row r="28" spans="1:18" ht="20.25">
      <c r="A28" s="56">
        <v>25</v>
      </c>
      <c r="B28" s="57" t="s">
        <v>207</v>
      </c>
      <c r="C28" s="58">
        <v>768855</v>
      </c>
      <c r="D28" s="58">
        <v>71970</v>
      </c>
      <c r="E28" s="58">
        <v>1747</v>
      </c>
      <c r="F28" s="58">
        <v>0</v>
      </c>
      <c r="G28" s="58">
        <v>0</v>
      </c>
      <c r="H28" s="58">
        <v>117605</v>
      </c>
      <c r="I28" s="58">
        <v>22624</v>
      </c>
      <c r="J28" s="58">
        <v>61761</v>
      </c>
      <c r="K28" s="58">
        <v>132607</v>
      </c>
      <c r="L28" s="58">
        <v>29994</v>
      </c>
      <c r="M28" s="58">
        <v>130154</v>
      </c>
      <c r="N28" s="58">
        <v>0</v>
      </c>
      <c r="O28" s="58">
        <v>31506</v>
      </c>
      <c r="P28" s="58">
        <v>0</v>
      </c>
      <c r="Q28" s="58">
        <v>62884</v>
      </c>
      <c r="R28" s="58">
        <v>87643</v>
      </c>
    </row>
    <row r="29" spans="1:18" ht="20.25">
      <c r="A29" s="59">
        <v>26</v>
      </c>
      <c r="B29" s="57" t="s">
        <v>208</v>
      </c>
      <c r="C29" s="58">
        <v>4573919</v>
      </c>
      <c r="D29" s="58">
        <v>673860</v>
      </c>
      <c r="E29" s="58">
        <v>8219</v>
      </c>
      <c r="F29" s="58">
        <v>0</v>
      </c>
      <c r="G29" s="58">
        <v>0</v>
      </c>
      <c r="H29" s="58">
        <v>553171</v>
      </c>
      <c r="I29" s="58">
        <v>106416</v>
      </c>
      <c r="J29" s="58">
        <v>308983</v>
      </c>
      <c r="K29" s="58">
        <v>887054</v>
      </c>
      <c r="L29" s="58">
        <v>141079</v>
      </c>
      <c r="M29" s="58">
        <v>758816</v>
      </c>
      <c r="N29" s="58">
        <v>0</v>
      </c>
      <c r="O29" s="58">
        <v>148198</v>
      </c>
      <c r="P29" s="58">
        <v>0</v>
      </c>
      <c r="Q29" s="58">
        <v>295797</v>
      </c>
      <c r="R29" s="58">
        <v>605966</v>
      </c>
    </row>
    <row r="30" spans="1:18" ht="20.25">
      <c r="A30" s="56">
        <v>27</v>
      </c>
      <c r="B30" s="60" t="s">
        <v>86</v>
      </c>
      <c r="C30" s="61">
        <v>92800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92800</v>
      </c>
      <c r="Q30" s="61">
        <v>0</v>
      </c>
      <c r="R30" s="61">
        <v>0</v>
      </c>
    </row>
    <row r="31" spans="1:18" ht="36">
      <c r="A31" s="59">
        <v>28</v>
      </c>
      <c r="B31" s="60" t="s">
        <v>87</v>
      </c>
      <c r="C31" s="61">
        <v>92800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92800</v>
      </c>
      <c r="Q31" s="61">
        <v>0</v>
      </c>
      <c r="R31" s="61">
        <v>0</v>
      </c>
    </row>
    <row r="32" spans="1:18" ht="20.25">
      <c r="A32" s="56">
        <v>29</v>
      </c>
      <c r="B32" s="57" t="s">
        <v>209</v>
      </c>
      <c r="C32" s="58">
        <v>636330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</row>
    <row r="33" spans="1:18" ht="20.25">
      <c r="A33" s="59">
        <v>30</v>
      </c>
      <c r="B33" s="57" t="s">
        <v>89</v>
      </c>
      <c r="C33" s="58">
        <v>230000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</row>
    <row r="34" spans="1:18" ht="20.25">
      <c r="A34" s="56">
        <v>31</v>
      </c>
      <c r="B34" s="57" t="s">
        <v>90</v>
      </c>
      <c r="C34" s="58">
        <v>282500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</row>
    <row r="35" spans="1:18" ht="18.75" customHeight="1">
      <c r="A35" s="59">
        <v>32</v>
      </c>
      <c r="B35" s="57" t="s">
        <v>91</v>
      </c>
      <c r="C35" s="58">
        <v>123830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</row>
    <row r="36" spans="1:18" ht="20.25">
      <c r="A36" s="56">
        <v>33</v>
      </c>
      <c r="B36" s="57" t="s">
        <v>210</v>
      </c>
      <c r="C36" s="58">
        <v>729130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92800</v>
      </c>
      <c r="Q36" s="58">
        <v>0</v>
      </c>
      <c r="R36" s="58">
        <v>0</v>
      </c>
    </row>
    <row r="37" spans="1:18" ht="20.25">
      <c r="A37" s="59">
        <v>34</v>
      </c>
      <c r="B37" s="57" t="s">
        <v>93</v>
      </c>
      <c r="C37" s="58">
        <v>1666605</v>
      </c>
      <c r="D37" s="58">
        <v>0</v>
      </c>
      <c r="E37" s="58">
        <v>0</v>
      </c>
      <c r="F37" s="58">
        <v>0</v>
      </c>
      <c r="G37" s="58">
        <v>1666605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</row>
    <row r="38" spans="1:18" ht="20.25">
      <c r="A38" s="56">
        <v>35</v>
      </c>
      <c r="B38" s="57" t="s">
        <v>94</v>
      </c>
      <c r="C38" s="58">
        <v>1126889</v>
      </c>
      <c r="D38" s="58">
        <v>0</v>
      </c>
      <c r="E38" s="58">
        <v>0</v>
      </c>
      <c r="F38" s="58">
        <v>0</v>
      </c>
      <c r="G38" s="58">
        <v>1126889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</row>
    <row r="39" spans="1:18" ht="20.25">
      <c r="A39" s="59">
        <v>36</v>
      </c>
      <c r="B39" s="57" t="s">
        <v>95</v>
      </c>
      <c r="C39" s="58">
        <v>539716</v>
      </c>
      <c r="D39" s="58">
        <v>0</v>
      </c>
      <c r="E39" s="58">
        <v>0</v>
      </c>
      <c r="F39" s="58">
        <v>0</v>
      </c>
      <c r="G39" s="58">
        <v>539716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</row>
    <row r="40" spans="1:18" ht="20.25">
      <c r="A40" s="56">
        <v>37</v>
      </c>
      <c r="B40" s="57" t="s">
        <v>96</v>
      </c>
      <c r="C40" s="58">
        <v>37880</v>
      </c>
      <c r="D40" s="58">
        <v>27880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10000</v>
      </c>
      <c r="O40" s="58">
        <v>0</v>
      </c>
      <c r="P40" s="58">
        <v>0</v>
      </c>
      <c r="Q40" s="58">
        <v>0</v>
      </c>
      <c r="R40" s="58">
        <v>0</v>
      </c>
    </row>
    <row r="41" spans="1:18" ht="20.25">
      <c r="A41" s="59">
        <v>38</v>
      </c>
      <c r="B41" s="57" t="s">
        <v>97</v>
      </c>
      <c r="C41" s="58">
        <v>37880</v>
      </c>
      <c r="D41" s="58">
        <v>27880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10000</v>
      </c>
      <c r="O41" s="58">
        <v>0</v>
      </c>
      <c r="P41" s="58">
        <v>0</v>
      </c>
      <c r="Q41" s="58">
        <v>0</v>
      </c>
      <c r="R41" s="58">
        <v>0</v>
      </c>
    </row>
    <row r="42" spans="1:18" ht="20.25">
      <c r="A42" s="56">
        <v>39</v>
      </c>
      <c r="B42" s="57" t="s">
        <v>211</v>
      </c>
      <c r="C42" s="58">
        <v>1704485</v>
      </c>
      <c r="D42" s="58">
        <v>27880</v>
      </c>
      <c r="E42" s="58">
        <v>0</v>
      </c>
      <c r="F42" s="58">
        <v>0</v>
      </c>
      <c r="G42" s="58">
        <v>1666605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10000</v>
      </c>
      <c r="O42" s="58">
        <v>0</v>
      </c>
      <c r="P42" s="58">
        <v>0</v>
      </c>
      <c r="Q42" s="58">
        <v>0</v>
      </c>
      <c r="R42" s="58">
        <v>0</v>
      </c>
    </row>
    <row r="43" spans="1:18" ht="20.25">
      <c r="A43" s="59">
        <v>40</v>
      </c>
      <c r="B43" s="57" t="s">
        <v>100</v>
      </c>
      <c r="C43" s="58">
        <v>351989</v>
      </c>
      <c r="D43" s="58">
        <v>0</v>
      </c>
      <c r="E43" s="58">
        <v>0</v>
      </c>
      <c r="F43" s="58">
        <v>0</v>
      </c>
      <c r="G43" s="58">
        <v>0</v>
      </c>
      <c r="H43" s="58">
        <v>144902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207087</v>
      </c>
    </row>
    <row r="44" spans="1:18" ht="26.25" customHeight="1">
      <c r="A44" s="56">
        <v>41</v>
      </c>
      <c r="B44" s="60" t="s">
        <v>101</v>
      </c>
      <c r="C44" s="61">
        <v>95036</v>
      </c>
      <c r="D44" s="61">
        <v>0</v>
      </c>
      <c r="E44" s="61">
        <v>0</v>
      </c>
      <c r="F44" s="61">
        <v>0</v>
      </c>
      <c r="G44" s="61">
        <v>0</v>
      </c>
      <c r="H44" s="61">
        <v>39123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55913</v>
      </c>
    </row>
    <row r="45" spans="1:18" ht="20.25">
      <c r="A45" s="59">
        <v>42</v>
      </c>
      <c r="B45" s="57" t="s">
        <v>212</v>
      </c>
      <c r="C45" s="58">
        <v>447025</v>
      </c>
      <c r="D45" s="58">
        <v>0</v>
      </c>
      <c r="E45" s="58">
        <v>0</v>
      </c>
      <c r="F45" s="58">
        <v>0</v>
      </c>
      <c r="G45" s="58">
        <v>0</v>
      </c>
      <c r="H45" s="58">
        <v>184025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263000</v>
      </c>
    </row>
    <row r="46" spans="1:18" ht="20.25">
      <c r="A46" s="56">
        <v>43</v>
      </c>
      <c r="B46" s="60" t="s">
        <v>213</v>
      </c>
      <c r="C46" s="61">
        <v>22214992</v>
      </c>
      <c r="D46" s="61">
        <v>4260256</v>
      </c>
      <c r="E46" s="61">
        <v>8219</v>
      </c>
      <c r="F46" s="61">
        <v>0</v>
      </c>
      <c r="G46" s="61">
        <v>1666605</v>
      </c>
      <c r="H46" s="61">
        <v>5168562</v>
      </c>
      <c r="I46" s="61">
        <v>2797900</v>
      </c>
      <c r="J46" s="61">
        <v>308983</v>
      </c>
      <c r="K46" s="61">
        <v>967609</v>
      </c>
      <c r="L46" s="61">
        <v>2227281</v>
      </c>
      <c r="M46" s="61">
        <v>758816</v>
      </c>
      <c r="N46" s="61">
        <v>10000</v>
      </c>
      <c r="O46" s="61">
        <v>148198</v>
      </c>
      <c r="P46" s="61">
        <v>92800</v>
      </c>
      <c r="Q46" s="61">
        <v>295797</v>
      </c>
      <c r="R46" s="61">
        <v>2781276</v>
      </c>
    </row>
    <row r="47" spans="1:18" ht="20.25">
      <c r="A47" s="59">
        <v>44</v>
      </c>
      <c r="B47" s="57" t="s">
        <v>104</v>
      </c>
      <c r="C47" s="58">
        <v>3677834</v>
      </c>
      <c r="D47" s="58">
        <v>0</v>
      </c>
      <c r="E47" s="58">
        <v>0</v>
      </c>
      <c r="F47" s="58">
        <v>3677834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</row>
    <row r="48" spans="1:18" ht="20.25">
      <c r="A48" s="56">
        <v>45</v>
      </c>
      <c r="B48" s="57" t="s">
        <v>214</v>
      </c>
      <c r="C48" s="58">
        <v>3677834</v>
      </c>
      <c r="D48" s="58">
        <v>0</v>
      </c>
      <c r="E48" s="58">
        <v>0</v>
      </c>
      <c r="F48" s="58">
        <v>3677834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</row>
    <row r="49" spans="1:18" ht="20.25">
      <c r="A49" s="59">
        <v>46</v>
      </c>
      <c r="B49" s="57" t="s">
        <v>106</v>
      </c>
      <c r="C49" s="58">
        <v>3677834</v>
      </c>
      <c r="D49" s="58">
        <v>0</v>
      </c>
      <c r="E49" s="58">
        <v>0</v>
      </c>
      <c r="F49" s="58">
        <v>3677834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</row>
    <row r="50" spans="1:18" s="63" customFormat="1" ht="25.5" customHeight="1">
      <c r="A50" s="62">
        <v>47</v>
      </c>
      <c r="B50" s="60" t="s">
        <v>215</v>
      </c>
      <c r="C50" s="61">
        <v>25892826</v>
      </c>
      <c r="D50" s="61">
        <v>4260256</v>
      </c>
      <c r="E50" s="61">
        <v>8219</v>
      </c>
      <c r="F50" s="61">
        <v>3677834</v>
      </c>
      <c r="G50" s="61">
        <v>1666605</v>
      </c>
      <c r="H50" s="61">
        <v>5168562</v>
      </c>
      <c r="I50" s="61">
        <v>2797900</v>
      </c>
      <c r="J50" s="61">
        <v>308983</v>
      </c>
      <c r="K50" s="61">
        <v>967609</v>
      </c>
      <c r="L50" s="61">
        <v>2227281</v>
      </c>
      <c r="M50" s="61">
        <v>758816</v>
      </c>
      <c r="N50" s="61">
        <v>10000</v>
      </c>
      <c r="O50" s="61">
        <v>148198</v>
      </c>
      <c r="P50" s="61">
        <v>92800</v>
      </c>
      <c r="Q50" s="61">
        <v>295797</v>
      </c>
      <c r="R50" s="61">
        <v>2781276</v>
      </c>
    </row>
  </sheetData>
  <sheetProtection selectLockedCells="1" selectUnlockedCells="1"/>
  <mergeCells count="1">
    <mergeCell ref="A2:A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/>
  <headerFooter alignWithMargins="0">
    <oddHeader>&amp;L&amp;14OROSZI KÖZSÉG
ÖNKORMÁNYZATA&amp;C&amp;14TELJESÍTETT KIADÁSOK KÖTELEZŐ, ÖNKÉNT VÁLLALT, ÉS ÁLLAMIGAZGATÉSI FELADATOK SZERINT
2016.ÉV&amp;R4. melléklet
 a 6/2017.(V.30.)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8.140625" style="64" customWidth="1"/>
    <col min="2" max="2" width="85.140625" style="64" customWidth="1"/>
    <col min="3" max="7" width="19.140625" style="64" customWidth="1"/>
    <col min="8" max="8" width="17.421875" style="64" customWidth="1"/>
    <col min="9" max="9" width="18.8515625" style="64" customWidth="1"/>
    <col min="10" max="224" width="9.140625" style="64" customWidth="1"/>
    <col min="225" max="225" width="8.140625" style="64" customWidth="1"/>
    <col min="226" max="226" width="85.140625" style="64" customWidth="1"/>
    <col min="227" max="242" width="19.140625" style="64" customWidth="1"/>
    <col min="243" max="16384" width="9.140625" style="64" customWidth="1"/>
  </cols>
  <sheetData>
    <row r="1" spans="1:9" s="66" customFormat="1" ht="15.75">
      <c r="A1" s="65"/>
      <c r="B1" s="65" t="s">
        <v>2</v>
      </c>
      <c r="C1" s="65" t="s">
        <v>3</v>
      </c>
      <c r="D1" s="65" t="s">
        <v>4</v>
      </c>
      <c r="E1" s="65" t="s">
        <v>56</v>
      </c>
      <c r="F1" s="65" t="s">
        <v>173</v>
      </c>
      <c r="G1" s="65" t="s">
        <v>174</v>
      </c>
      <c r="H1" s="65" t="s">
        <v>175</v>
      </c>
      <c r="I1" s="65" t="s">
        <v>176</v>
      </c>
    </row>
    <row r="2" spans="1:9" s="69" customFormat="1" ht="123" customHeight="1">
      <c r="A2" s="67" t="s">
        <v>1</v>
      </c>
      <c r="B2" s="68" t="s">
        <v>5</v>
      </c>
      <c r="C2" s="68" t="s">
        <v>154</v>
      </c>
      <c r="D2" s="68" t="s">
        <v>186</v>
      </c>
      <c r="E2" s="68" t="s">
        <v>188</v>
      </c>
      <c r="F2" s="68" t="s">
        <v>189</v>
      </c>
      <c r="G2" s="68" t="s">
        <v>193</v>
      </c>
      <c r="H2" s="68" t="s">
        <v>199</v>
      </c>
      <c r="I2" s="68" t="s">
        <v>216</v>
      </c>
    </row>
    <row r="3" spans="1:9" s="70" customFormat="1" ht="19.5">
      <c r="A3" s="59">
        <v>1</v>
      </c>
      <c r="B3" s="6" t="s">
        <v>108</v>
      </c>
      <c r="C3" s="7">
        <v>6077466</v>
      </c>
      <c r="D3" s="7">
        <v>0</v>
      </c>
      <c r="E3" s="7">
        <v>6077466</v>
      </c>
      <c r="F3" s="7">
        <v>0</v>
      </c>
      <c r="G3" s="7">
        <v>0</v>
      </c>
      <c r="H3" s="7">
        <v>0</v>
      </c>
      <c r="I3" s="7">
        <v>0</v>
      </c>
    </row>
    <row r="4" spans="1:9" s="70" customFormat="1" ht="30">
      <c r="A4" s="59">
        <v>2</v>
      </c>
      <c r="B4" s="6" t="s">
        <v>109</v>
      </c>
      <c r="C4" s="7">
        <v>4441179</v>
      </c>
      <c r="D4" s="7">
        <v>0</v>
      </c>
      <c r="E4" s="7">
        <v>4441179</v>
      </c>
      <c r="F4" s="7">
        <v>0</v>
      </c>
      <c r="G4" s="7">
        <v>0</v>
      </c>
      <c r="H4" s="7">
        <v>0</v>
      </c>
      <c r="I4" s="7">
        <v>0</v>
      </c>
    </row>
    <row r="5" spans="1:9" s="70" customFormat="1" ht="19.5">
      <c r="A5" s="59">
        <v>3</v>
      </c>
      <c r="B5" s="6" t="s">
        <v>110</v>
      </c>
      <c r="C5" s="7">
        <v>1200000</v>
      </c>
      <c r="D5" s="7">
        <v>0</v>
      </c>
      <c r="E5" s="7">
        <v>1200000</v>
      </c>
      <c r="F5" s="7">
        <v>0</v>
      </c>
      <c r="G5" s="7">
        <v>0</v>
      </c>
      <c r="H5" s="7">
        <v>0</v>
      </c>
      <c r="I5" s="7">
        <v>0</v>
      </c>
    </row>
    <row r="6" spans="1:9" s="70" customFormat="1" ht="19.5">
      <c r="A6" s="59">
        <v>4</v>
      </c>
      <c r="B6" s="6" t="s">
        <v>111</v>
      </c>
      <c r="C6" s="7">
        <v>2271125</v>
      </c>
      <c r="D6" s="7">
        <v>0</v>
      </c>
      <c r="E6" s="7">
        <v>2271125</v>
      </c>
      <c r="F6" s="7">
        <v>0</v>
      </c>
      <c r="G6" s="7">
        <v>0</v>
      </c>
      <c r="H6" s="7">
        <v>0</v>
      </c>
      <c r="I6" s="7">
        <v>0</v>
      </c>
    </row>
    <row r="7" spans="1:9" s="70" customFormat="1" ht="19.5">
      <c r="A7" s="59">
        <v>5</v>
      </c>
      <c r="B7" s="6" t="s">
        <v>217</v>
      </c>
      <c r="C7" s="7">
        <v>13989770</v>
      </c>
      <c r="D7" s="7">
        <v>0</v>
      </c>
      <c r="E7" s="7">
        <v>13989770</v>
      </c>
      <c r="F7" s="7">
        <v>0</v>
      </c>
      <c r="G7" s="7">
        <v>0</v>
      </c>
      <c r="H7" s="7">
        <v>0</v>
      </c>
      <c r="I7" s="7">
        <v>0</v>
      </c>
    </row>
    <row r="8" spans="1:9" s="70" customFormat="1" ht="30">
      <c r="A8" s="59">
        <v>6</v>
      </c>
      <c r="B8" s="6" t="s">
        <v>218</v>
      </c>
      <c r="C8" s="7">
        <v>7428816</v>
      </c>
      <c r="D8" s="7">
        <v>0</v>
      </c>
      <c r="E8" s="7">
        <v>0</v>
      </c>
      <c r="F8" s="7">
        <v>7428816</v>
      </c>
      <c r="G8" s="7">
        <v>0</v>
      </c>
      <c r="H8" s="7">
        <v>0</v>
      </c>
      <c r="I8" s="7">
        <v>0</v>
      </c>
    </row>
    <row r="9" spans="1:9" s="70" customFormat="1" ht="19.5">
      <c r="A9" s="59">
        <v>7</v>
      </c>
      <c r="B9" s="6" t="s">
        <v>114</v>
      </c>
      <c r="C9" s="7">
        <v>92800</v>
      </c>
      <c r="D9" s="7">
        <v>0</v>
      </c>
      <c r="E9" s="7">
        <v>0</v>
      </c>
      <c r="F9" s="7">
        <v>92800</v>
      </c>
      <c r="G9" s="7">
        <v>0</v>
      </c>
      <c r="H9" s="7">
        <v>0</v>
      </c>
      <c r="I9" s="7">
        <v>0</v>
      </c>
    </row>
    <row r="10" spans="1:9" s="70" customFormat="1" ht="19.5">
      <c r="A10" s="59">
        <v>8</v>
      </c>
      <c r="B10" s="6" t="s">
        <v>115</v>
      </c>
      <c r="C10" s="7">
        <v>7336016</v>
      </c>
      <c r="D10" s="7">
        <v>0</v>
      </c>
      <c r="E10" s="7">
        <v>0</v>
      </c>
      <c r="F10" s="7">
        <v>7336016</v>
      </c>
      <c r="G10" s="7">
        <v>0</v>
      </c>
      <c r="H10" s="7">
        <v>0</v>
      </c>
      <c r="I10" s="7">
        <v>0</v>
      </c>
    </row>
    <row r="11" spans="1:9" s="70" customFormat="1" ht="31.5">
      <c r="A11" s="59">
        <v>9</v>
      </c>
      <c r="B11" s="8" t="s">
        <v>219</v>
      </c>
      <c r="C11" s="9">
        <v>21418586</v>
      </c>
      <c r="D11" s="9">
        <v>0</v>
      </c>
      <c r="E11" s="9">
        <v>13989770</v>
      </c>
      <c r="F11" s="9">
        <v>7428816</v>
      </c>
      <c r="G11" s="9">
        <v>0</v>
      </c>
      <c r="H11" s="9">
        <v>0</v>
      </c>
      <c r="I11" s="9">
        <v>0</v>
      </c>
    </row>
    <row r="12" spans="1:9" s="70" customFormat="1" ht="19.5">
      <c r="A12" s="59">
        <v>10</v>
      </c>
      <c r="B12" s="6" t="s">
        <v>117</v>
      </c>
      <c r="C12" s="7">
        <v>2950000</v>
      </c>
      <c r="D12" s="7">
        <v>0</v>
      </c>
      <c r="E12" s="7">
        <v>2950000</v>
      </c>
      <c r="F12" s="7">
        <v>0</v>
      </c>
      <c r="G12" s="7">
        <v>0</v>
      </c>
      <c r="H12" s="7">
        <v>0</v>
      </c>
      <c r="I12" s="7">
        <v>0</v>
      </c>
    </row>
    <row r="13" spans="1:9" s="70" customFormat="1" ht="31.5">
      <c r="A13" s="59">
        <v>11</v>
      </c>
      <c r="B13" s="8" t="s">
        <v>220</v>
      </c>
      <c r="C13" s="9">
        <v>2950000</v>
      </c>
      <c r="D13" s="9">
        <v>0</v>
      </c>
      <c r="E13" s="9">
        <v>2950000</v>
      </c>
      <c r="F13" s="9">
        <v>0</v>
      </c>
      <c r="G13" s="9">
        <v>0</v>
      </c>
      <c r="H13" s="9">
        <v>0</v>
      </c>
      <c r="I13" s="9">
        <v>0</v>
      </c>
    </row>
    <row r="14" spans="1:9" s="70" customFormat="1" ht="19.5">
      <c r="A14" s="59">
        <v>12</v>
      </c>
      <c r="B14" s="6" t="s">
        <v>221</v>
      </c>
      <c r="C14" s="7">
        <v>177191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177191</v>
      </c>
    </row>
    <row r="15" spans="1:9" s="70" customFormat="1" ht="19.5">
      <c r="A15" s="59">
        <v>13</v>
      </c>
      <c r="B15" s="6" t="s">
        <v>120</v>
      </c>
      <c r="C15" s="7">
        <v>177191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177191</v>
      </c>
    </row>
    <row r="16" spans="1:9" s="70" customFormat="1" ht="24.75" customHeight="1">
      <c r="A16" s="59">
        <v>14</v>
      </c>
      <c r="B16" s="6" t="s">
        <v>222</v>
      </c>
      <c r="C16" s="7">
        <v>1511516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1511516</v>
      </c>
    </row>
    <row r="17" spans="1:9" s="70" customFormat="1" ht="30">
      <c r="A17" s="59">
        <v>15</v>
      </c>
      <c r="B17" s="6" t="s">
        <v>122</v>
      </c>
      <c r="C17" s="7">
        <v>1511516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1511516</v>
      </c>
    </row>
    <row r="18" spans="1:9" s="70" customFormat="1" ht="19.5">
      <c r="A18" s="59">
        <v>16</v>
      </c>
      <c r="B18" s="6" t="s">
        <v>223</v>
      </c>
      <c r="C18" s="7">
        <v>189948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189948</v>
      </c>
    </row>
    <row r="19" spans="1:9" s="70" customFormat="1" ht="30">
      <c r="A19" s="59">
        <v>17</v>
      </c>
      <c r="B19" s="6" t="s">
        <v>124</v>
      </c>
      <c r="C19" s="7">
        <v>189948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189948</v>
      </c>
    </row>
    <row r="20" spans="1:9" s="70" customFormat="1" ht="19.5">
      <c r="A20" s="59">
        <v>18</v>
      </c>
      <c r="B20" s="6" t="s">
        <v>224</v>
      </c>
      <c r="C20" s="7">
        <v>1701464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1701464</v>
      </c>
    </row>
    <row r="21" spans="1:9" s="70" customFormat="1" ht="19.5">
      <c r="A21" s="59">
        <v>19</v>
      </c>
      <c r="B21" s="6" t="s">
        <v>225</v>
      </c>
      <c r="C21" s="7">
        <v>4241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4241</v>
      </c>
    </row>
    <row r="22" spans="1:9" s="70" customFormat="1" ht="19.5">
      <c r="A22" s="59">
        <v>20</v>
      </c>
      <c r="B22" s="8" t="s">
        <v>127</v>
      </c>
      <c r="C22" s="9">
        <v>1882896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1882896</v>
      </c>
    </row>
    <row r="23" spans="1:9" s="70" customFormat="1" ht="19.5">
      <c r="A23" s="59">
        <v>21</v>
      </c>
      <c r="B23" s="6" t="s">
        <v>226</v>
      </c>
      <c r="C23" s="7">
        <v>52758</v>
      </c>
      <c r="D23" s="7">
        <v>0</v>
      </c>
      <c r="E23" s="7">
        <v>0</v>
      </c>
      <c r="F23" s="7">
        <v>0</v>
      </c>
      <c r="G23" s="7">
        <v>52758</v>
      </c>
      <c r="H23" s="7">
        <v>0</v>
      </c>
      <c r="I23" s="7">
        <v>0</v>
      </c>
    </row>
    <row r="24" spans="1:9" s="70" customFormat="1" ht="19.5">
      <c r="A24" s="59">
        <v>22</v>
      </c>
      <c r="B24" s="6" t="s">
        <v>129</v>
      </c>
      <c r="C24" s="7">
        <v>40713</v>
      </c>
      <c r="D24" s="7">
        <v>0</v>
      </c>
      <c r="E24" s="7">
        <v>0</v>
      </c>
      <c r="F24" s="7">
        <v>0</v>
      </c>
      <c r="G24" s="7">
        <v>40713</v>
      </c>
      <c r="H24" s="7">
        <v>0</v>
      </c>
      <c r="I24" s="7">
        <v>0</v>
      </c>
    </row>
    <row r="25" spans="1:9" s="70" customFormat="1" ht="19.5">
      <c r="A25" s="59">
        <v>23</v>
      </c>
      <c r="B25" s="6" t="s">
        <v>131</v>
      </c>
      <c r="C25" s="7">
        <v>223700</v>
      </c>
      <c r="D25" s="7">
        <v>0</v>
      </c>
      <c r="E25" s="7">
        <v>0</v>
      </c>
      <c r="F25" s="7">
        <v>0</v>
      </c>
      <c r="G25" s="7">
        <v>0</v>
      </c>
      <c r="H25" s="7">
        <v>223700</v>
      </c>
      <c r="I25" s="7">
        <v>0</v>
      </c>
    </row>
    <row r="26" spans="1:9" s="70" customFormat="1" ht="21.75" customHeight="1">
      <c r="A26" s="59">
        <v>24</v>
      </c>
      <c r="B26" s="6" t="s">
        <v>227</v>
      </c>
      <c r="C26" s="7">
        <v>219</v>
      </c>
      <c r="D26" s="7">
        <v>219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s="70" customFormat="1" ht="19.5">
      <c r="A27" s="59">
        <v>25</v>
      </c>
      <c r="B27" s="6" t="s">
        <v>228</v>
      </c>
      <c r="C27" s="7">
        <v>219</v>
      </c>
      <c r="D27" s="7">
        <v>219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s="70" customFormat="1" ht="31.5">
      <c r="A28" s="59">
        <v>26</v>
      </c>
      <c r="B28" s="8" t="s">
        <v>229</v>
      </c>
      <c r="C28" s="9">
        <v>276677</v>
      </c>
      <c r="D28" s="9">
        <v>219</v>
      </c>
      <c r="E28" s="9">
        <v>0</v>
      </c>
      <c r="F28" s="9">
        <v>0</v>
      </c>
      <c r="G28" s="9">
        <v>52758</v>
      </c>
      <c r="H28" s="9">
        <v>223700</v>
      </c>
      <c r="I28" s="9">
        <v>0</v>
      </c>
    </row>
    <row r="29" spans="1:9" s="70" customFormat="1" ht="19.5">
      <c r="A29" s="59">
        <v>27</v>
      </c>
      <c r="B29" s="8" t="s">
        <v>230</v>
      </c>
      <c r="C29" s="9">
        <v>26528159</v>
      </c>
      <c r="D29" s="9">
        <v>219</v>
      </c>
      <c r="E29" s="9">
        <v>16939770</v>
      </c>
      <c r="F29" s="9">
        <v>7428816</v>
      </c>
      <c r="G29" s="9">
        <v>52758</v>
      </c>
      <c r="H29" s="9">
        <v>223700</v>
      </c>
      <c r="I29" s="9">
        <v>1882896</v>
      </c>
    </row>
    <row r="30" spans="1:9" s="70" customFormat="1" ht="19.5">
      <c r="A30" s="59">
        <v>28</v>
      </c>
      <c r="B30" s="6" t="s">
        <v>136</v>
      </c>
      <c r="C30" s="7">
        <v>1370835</v>
      </c>
      <c r="D30" s="7">
        <v>0</v>
      </c>
      <c r="E30" s="7">
        <v>0</v>
      </c>
      <c r="F30" s="7">
        <v>1370835</v>
      </c>
      <c r="G30" s="7">
        <v>0</v>
      </c>
      <c r="H30" s="7">
        <v>0</v>
      </c>
      <c r="I30" s="7">
        <v>0</v>
      </c>
    </row>
    <row r="31" spans="1:9" s="70" customFormat="1" ht="19.5">
      <c r="A31" s="59">
        <v>29</v>
      </c>
      <c r="B31" s="6" t="s">
        <v>231</v>
      </c>
      <c r="C31" s="7">
        <v>1370835</v>
      </c>
      <c r="D31" s="7">
        <v>0</v>
      </c>
      <c r="E31" s="7">
        <v>0</v>
      </c>
      <c r="F31" s="7">
        <v>1370835</v>
      </c>
      <c r="G31" s="7">
        <v>0</v>
      </c>
      <c r="H31" s="7">
        <v>0</v>
      </c>
      <c r="I31" s="7">
        <v>0</v>
      </c>
    </row>
    <row r="32" spans="1:9" s="70" customFormat="1" ht="24" customHeight="1">
      <c r="A32" s="59">
        <v>30</v>
      </c>
      <c r="B32" s="6" t="s">
        <v>138</v>
      </c>
      <c r="C32" s="7">
        <v>3683089</v>
      </c>
      <c r="D32" s="7">
        <v>0</v>
      </c>
      <c r="E32" s="7">
        <v>3683089</v>
      </c>
      <c r="F32" s="7">
        <v>0</v>
      </c>
      <c r="G32" s="7">
        <v>0</v>
      </c>
      <c r="H32" s="7">
        <v>0</v>
      </c>
      <c r="I32" s="7">
        <v>0</v>
      </c>
    </row>
    <row r="33" spans="1:9" s="70" customFormat="1" ht="19.5">
      <c r="A33" s="59">
        <v>31</v>
      </c>
      <c r="B33" s="6" t="s">
        <v>232</v>
      </c>
      <c r="C33" s="7">
        <v>5053924</v>
      </c>
      <c r="D33" s="7">
        <v>0</v>
      </c>
      <c r="E33" s="7">
        <v>3683089</v>
      </c>
      <c r="F33" s="7">
        <v>1370835</v>
      </c>
      <c r="G33" s="7">
        <v>0</v>
      </c>
      <c r="H33" s="7">
        <v>0</v>
      </c>
      <c r="I33" s="7">
        <v>0</v>
      </c>
    </row>
    <row r="34" spans="1:9" s="70" customFormat="1" ht="19.5">
      <c r="A34" s="59">
        <v>32</v>
      </c>
      <c r="B34" s="8" t="s">
        <v>233</v>
      </c>
      <c r="C34" s="9">
        <v>5053924</v>
      </c>
      <c r="D34" s="9">
        <v>0</v>
      </c>
      <c r="E34" s="9">
        <v>3683089</v>
      </c>
      <c r="F34" s="9">
        <v>1370835</v>
      </c>
      <c r="G34" s="9">
        <v>0</v>
      </c>
      <c r="H34" s="9">
        <v>0</v>
      </c>
      <c r="I34" s="9">
        <v>0</v>
      </c>
    </row>
    <row r="35" spans="1:9" s="70" customFormat="1" ht="19.5">
      <c r="A35" s="59">
        <v>33</v>
      </c>
      <c r="B35" s="8" t="s">
        <v>234</v>
      </c>
      <c r="C35" s="9">
        <v>31582083</v>
      </c>
      <c r="D35" s="9">
        <v>219</v>
      </c>
      <c r="E35" s="9">
        <v>20622859</v>
      </c>
      <c r="F35" s="9">
        <v>8799651</v>
      </c>
      <c r="G35" s="9">
        <v>52758</v>
      </c>
      <c r="H35" s="9">
        <v>223700</v>
      </c>
      <c r="I35" s="9">
        <v>1882896</v>
      </c>
    </row>
    <row r="51" ht="36" customHeight="1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  <row r="67" ht="19.5"/>
    <row r="68" ht="19.5"/>
    <row r="69" ht="19.5"/>
    <row r="70" ht="19.5"/>
    <row r="71" ht="19.5"/>
    <row r="72" ht="19.5"/>
    <row r="73" ht="19.5"/>
    <row r="74" ht="19.5"/>
    <row r="75" ht="19.5"/>
    <row r="76" ht="19.5"/>
    <row r="77" ht="19.5"/>
    <row r="78" ht="19.5"/>
    <row r="79" ht="19.5"/>
    <row r="80" ht="19.5"/>
    <row r="81" ht="19.5"/>
    <row r="82" ht="19.5"/>
    <row r="83" ht="19.5"/>
    <row r="84" ht="19.5"/>
    <row r="85" ht="19.5"/>
    <row r="86" ht="19.5"/>
    <row r="87" ht="19.5"/>
    <row r="88" ht="19.5"/>
    <row r="89" ht="19.5"/>
    <row r="90" ht="19.5"/>
    <row r="91" ht="19.5"/>
    <row r="92" ht="19.5"/>
    <row r="93" ht="19.5"/>
    <row r="94" ht="19.5"/>
    <row r="95" ht="19.5"/>
    <row r="96" ht="19.5"/>
    <row r="97" ht="19.5"/>
    <row r="98" ht="19.5"/>
    <row r="99" ht="19.5"/>
    <row r="100" ht="19.5"/>
    <row r="101" ht="19.5"/>
    <row r="102" ht="19.5"/>
    <row r="103" ht="19.5"/>
    <row r="104" ht="19.5"/>
    <row r="105" ht="19.5"/>
    <row r="106" ht="19.5"/>
    <row r="107" ht="19.5"/>
    <row r="108" ht="19.5"/>
    <row r="109" ht="19.5"/>
    <row r="110" ht="19.5"/>
    <row r="111" ht="19.5"/>
    <row r="112" ht="19.5"/>
    <row r="113" ht="19.5"/>
    <row r="114" ht="19.5"/>
    <row r="115" ht="19.5"/>
    <row r="116" ht="19.5"/>
    <row r="117" ht="19.5"/>
    <row r="118" ht="19.5"/>
    <row r="119" ht="19.5"/>
    <row r="120" ht="19.5"/>
    <row r="121" ht="19.5"/>
    <row r="122" ht="19.5"/>
    <row r="123" ht="19.5"/>
    <row r="124" ht="19.5"/>
    <row r="125" ht="19.5"/>
    <row r="126" ht="19.5"/>
    <row r="127" ht="19.5"/>
    <row r="128" ht="19.5"/>
    <row r="129" ht="19.5"/>
    <row r="130" ht="19.5"/>
    <row r="131" ht="19.5"/>
    <row r="132" ht="19.5"/>
    <row r="133" ht="19.5"/>
    <row r="134" ht="19.5"/>
    <row r="135" ht="19.5"/>
    <row r="136" ht="19.5"/>
    <row r="137" ht="19.5"/>
    <row r="138" ht="19.5"/>
    <row r="139" ht="19.5"/>
    <row r="140" ht="19.5"/>
    <row r="141" ht="19.5"/>
    <row r="142" ht="19.5"/>
    <row r="143" ht="19.5"/>
    <row r="144" ht="19.5"/>
    <row r="145" ht="19.5"/>
    <row r="146" ht="19.5"/>
    <row r="147" ht="19.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/>
  <headerFooter alignWithMargins="0">
    <oddHeader>&amp;L&amp;14OROSZI KÖZSÉG ÖNKORMÁNYZATA&amp;C&amp;14TELJESÍTETT BEVÉTELEK KORMÁNYZATI FUNKCIÓK SZERINT
2016.ÉV&amp;R5. melléklet
 a 6/2017.(V.30.)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8.140625" style="64" customWidth="1"/>
    <col min="2" max="2" width="82.00390625" style="64" customWidth="1"/>
    <col min="3" max="3" width="19.140625" style="64" customWidth="1"/>
    <col min="4" max="16384" width="9.140625" style="64" customWidth="1"/>
  </cols>
  <sheetData>
    <row r="1" spans="1:3" s="69" customFormat="1" ht="25.5" customHeight="1">
      <c r="A1" s="71" t="s">
        <v>235</v>
      </c>
      <c r="B1" s="72" t="s">
        <v>2</v>
      </c>
      <c r="C1" s="72" t="s">
        <v>3</v>
      </c>
    </row>
    <row r="2" spans="1:3" s="69" customFormat="1" ht="25.5" customHeight="1">
      <c r="A2" s="71"/>
      <c r="B2" s="72" t="s">
        <v>5</v>
      </c>
      <c r="C2" s="72" t="s">
        <v>143</v>
      </c>
    </row>
    <row r="3" spans="1:3" ht="25.5" customHeight="1">
      <c r="A3" s="73">
        <v>1</v>
      </c>
      <c r="B3" s="6" t="s">
        <v>236</v>
      </c>
      <c r="C3" s="7">
        <v>26528159</v>
      </c>
    </row>
    <row r="4" spans="1:3" ht="25.5" customHeight="1">
      <c r="A4" s="73">
        <v>2</v>
      </c>
      <c r="B4" s="6" t="s">
        <v>237</v>
      </c>
      <c r="C4" s="7">
        <v>22214992</v>
      </c>
    </row>
    <row r="5" spans="1:3" ht="25.5" customHeight="1">
      <c r="A5" s="73">
        <v>3</v>
      </c>
      <c r="B5" s="8" t="s">
        <v>238</v>
      </c>
      <c r="C5" s="9">
        <v>4313167</v>
      </c>
    </row>
    <row r="6" spans="1:3" ht="25.5" customHeight="1">
      <c r="A6" s="73">
        <v>4</v>
      </c>
      <c r="B6" s="6" t="s">
        <v>239</v>
      </c>
      <c r="C6" s="7">
        <v>5053924</v>
      </c>
    </row>
    <row r="7" spans="1:3" ht="25.5" customHeight="1">
      <c r="A7" s="73">
        <v>5</v>
      </c>
      <c r="B7" s="6" t="s">
        <v>240</v>
      </c>
      <c r="C7" s="7">
        <v>3677834</v>
      </c>
    </row>
    <row r="8" spans="1:3" ht="25.5" customHeight="1">
      <c r="A8" s="73">
        <v>6</v>
      </c>
      <c r="B8" s="8" t="s">
        <v>241</v>
      </c>
      <c r="C8" s="9">
        <v>1376090</v>
      </c>
    </row>
    <row r="9" spans="1:3" ht="25.5" customHeight="1">
      <c r="A9" s="73">
        <v>7</v>
      </c>
      <c r="B9" s="8" t="s">
        <v>242</v>
      </c>
      <c r="C9" s="9">
        <v>5689257</v>
      </c>
    </row>
    <row r="10" spans="1:3" ht="25.5" customHeight="1">
      <c r="A10" s="73">
        <v>8</v>
      </c>
      <c r="B10" s="8" t="s">
        <v>243</v>
      </c>
      <c r="C10" s="9">
        <v>5689257</v>
      </c>
    </row>
    <row r="11" spans="1:3" ht="25.5" customHeight="1">
      <c r="A11" s="73">
        <v>9</v>
      </c>
      <c r="B11" s="8" t="s">
        <v>244</v>
      </c>
      <c r="C11" s="9">
        <v>5689257</v>
      </c>
    </row>
  </sheetData>
  <sheetProtection selectLockedCells="1" selectUnlockedCells="1"/>
  <mergeCells count="1">
    <mergeCell ref="A1:A2"/>
  </mergeCells>
  <printOptions/>
  <pageMargins left="0.7479166666666667" right="0.7479166666666667" top="1.225" bottom="0.9840277777777777" header="0.5118055555555555" footer="0.5118055555555555"/>
  <pageSetup fitToHeight="1" fitToWidth="1" horizontalDpi="300" verticalDpi="300" orientation="portrait"/>
  <headerFooter alignWithMargins="0">
    <oddHeader>&amp;LOROSZI KÖZSÉG
ÖNKORMÁNYZATA&amp;CMARADVÁNY KIMUTATÁS
2016&amp;R6. melléklet
 a 6/2017.(V.30.)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pane ySplit="3" topLeftCell="A4" activePane="bottomLeft" state="frozen"/>
      <selection pane="topLeft" activeCell="A1" sqref="A1"/>
      <selection pane="bottomLeft" activeCell="H17" sqref="H17"/>
    </sheetView>
  </sheetViews>
  <sheetFormatPr defaultColWidth="9.140625" defaultRowHeight="15"/>
  <cols>
    <col min="1" max="1" width="8.140625" style="70" customWidth="1"/>
    <col min="2" max="2" width="104.28125" style="70" customWidth="1"/>
    <col min="3" max="4" width="19.140625" style="70" customWidth="1"/>
    <col min="5" max="16384" width="9.140625" style="70" customWidth="1"/>
  </cols>
  <sheetData>
    <row r="1" spans="1:4" s="74" customFormat="1" ht="19.5" customHeight="1">
      <c r="A1" s="3" t="s">
        <v>235</v>
      </c>
      <c r="B1" s="51" t="s">
        <v>245</v>
      </c>
      <c r="C1" s="51" t="s">
        <v>3</v>
      </c>
      <c r="D1" s="51" t="s">
        <v>4</v>
      </c>
    </row>
    <row r="2" spans="1:4" s="74" customFormat="1" ht="19.5" customHeight="1">
      <c r="A2" s="3"/>
      <c r="B2" s="51" t="s">
        <v>5</v>
      </c>
      <c r="C2" s="51" t="s">
        <v>246</v>
      </c>
      <c r="D2" s="51" t="s">
        <v>247</v>
      </c>
    </row>
    <row r="3" spans="1:4" s="74" customFormat="1" ht="19.5">
      <c r="A3" s="3"/>
      <c r="B3" s="51"/>
      <c r="C3" s="51" t="s">
        <v>248</v>
      </c>
      <c r="D3" s="51" t="s">
        <v>249</v>
      </c>
    </row>
    <row r="4" spans="1:4" ht="19.5">
      <c r="A4" s="59">
        <v>1</v>
      </c>
      <c r="B4" s="6" t="s">
        <v>250</v>
      </c>
      <c r="C4" s="7">
        <v>5874616</v>
      </c>
      <c r="D4" s="7">
        <v>1147084</v>
      </c>
    </row>
    <row r="5" spans="1:4" ht="21.75" customHeight="1">
      <c r="A5" s="59">
        <v>2</v>
      </c>
      <c r="B5" s="6" t="s">
        <v>251</v>
      </c>
      <c r="C5" s="7">
        <v>250223</v>
      </c>
      <c r="D5" s="7">
        <v>156458</v>
      </c>
    </row>
    <row r="6" spans="1:4" ht="19.5">
      <c r="A6" s="59">
        <v>3</v>
      </c>
      <c r="B6" s="8" t="s">
        <v>252</v>
      </c>
      <c r="C6" s="9">
        <v>6124839</v>
      </c>
      <c r="D6" s="9">
        <v>1303542</v>
      </c>
    </row>
    <row r="7" spans="1:4" ht="19.5">
      <c r="A7" s="59">
        <v>4</v>
      </c>
      <c r="B7" s="6" t="s">
        <v>253</v>
      </c>
      <c r="C7" s="7">
        <v>21790453</v>
      </c>
      <c r="D7" s="7">
        <v>13989770</v>
      </c>
    </row>
    <row r="8" spans="1:4" ht="21" customHeight="1">
      <c r="A8" s="59">
        <v>5</v>
      </c>
      <c r="B8" s="6" t="s">
        <v>254</v>
      </c>
      <c r="C8" s="7">
        <v>11273789</v>
      </c>
      <c r="D8" s="7">
        <v>7428816</v>
      </c>
    </row>
    <row r="9" spans="1:4" ht="19.5">
      <c r="A9" s="59">
        <v>6</v>
      </c>
      <c r="B9" s="6" t="s">
        <v>255</v>
      </c>
      <c r="C9" s="7">
        <v>7980000</v>
      </c>
      <c r="D9" s="7">
        <v>118000</v>
      </c>
    </row>
    <row r="10" spans="1:4" ht="19.5">
      <c r="A10" s="59">
        <v>7</v>
      </c>
      <c r="B10" s="6" t="s">
        <v>256</v>
      </c>
      <c r="C10" s="7">
        <v>11146984</v>
      </c>
      <c r="D10" s="7">
        <v>0</v>
      </c>
    </row>
    <row r="11" spans="1:4" ht="19.5">
      <c r="A11" s="59">
        <v>8</v>
      </c>
      <c r="B11" s="8" t="s">
        <v>257</v>
      </c>
      <c r="C11" s="9">
        <v>52191226</v>
      </c>
      <c r="D11" s="9">
        <v>21536586</v>
      </c>
    </row>
    <row r="12" spans="1:4" ht="19.5">
      <c r="A12" s="59">
        <v>9</v>
      </c>
      <c r="B12" s="6" t="s">
        <v>258</v>
      </c>
      <c r="C12" s="7">
        <v>1872632</v>
      </c>
      <c r="D12" s="7">
        <v>1512114</v>
      </c>
    </row>
    <row r="13" spans="1:4" ht="19.5">
      <c r="A13" s="59">
        <v>10</v>
      </c>
      <c r="B13" s="6" t="s">
        <v>259</v>
      </c>
      <c r="C13" s="7">
        <v>2570690</v>
      </c>
      <c r="D13" s="7">
        <v>2207367</v>
      </c>
    </row>
    <row r="14" spans="1:4" ht="19.5">
      <c r="A14" s="59">
        <v>11</v>
      </c>
      <c r="B14" s="8" t="s">
        <v>260</v>
      </c>
      <c r="C14" s="9">
        <v>4443322</v>
      </c>
      <c r="D14" s="9">
        <v>3719481</v>
      </c>
    </row>
    <row r="15" spans="1:4" ht="19.5">
      <c r="A15" s="59">
        <v>12</v>
      </c>
      <c r="B15" s="6" t="s">
        <v>261</v>
      </c>
      <c r="C15" s="7">
        <v>10831814</v>
      </c>
      <c r="D15" s="7">
        <v>9015824</v>
      </c>
    </row>
    <row r="16" spans="1:4" ht="19.5">
      <c r="A16" s="59">
        <v>13</v>
      </c>
      <c r="B16" s="6" t="s">
        <v>262</v>
      </c>
      <c r="C16" s="7">
        <v>2887591</v>
      </c>
      <c r="D16" s="7">
        <v>2989785</v>
      </c>
    </row>
    <row r="17" spans="1:4" ht="19.5">
      <c r="A17" s="59">
        <v>14</v>
      </c>
      <c r="B17" s="6" t="s">
        <v>263</v>
      </c>
      <c r="C17" s="7">
        <v>2907049</v>
      </c>
      <c r="D17" s="7">
        <v>3071750</v>
      </c>
    </row>
    <row r="18" spans="1:4" ht="19.5">
      <c r="A18" s="59">
        <v>15</v>
      </c>
      <c r="B18" s="8" t="s">
        <v>264</v>
      </c>
      <c r="C18" s="9">
        <v>16626454</v>
      </c>
      <c r="D18" s="9">
        <v>15077359</v>
      </c>
    </row>
    <row r="19" spans="1:4" ht="19.5">
      <c r="A19" s="59">
        <v>16</v>
      </c>
      <c r="B19" s="8" t="s">
        <v>265</v>
      </c>
      <c r="C19" s="9">
        <v>5157923</v>
      </c>
      <c r="D19" s="9">
        <v>5778021</v>
      </c>
    </row>
    <row r="20" spans="1:4" ht="19.5">
      <c r="A20" s="59">
        <v>17</v>
      </c>
      <c r="B20" s="8" t="s">
        <v>266</v>
      </c>
      <c r="C20" s="9">
        <v>17021270</v>
      </c>
      <c r="D20" s="9">
        <v>3733440</v>
      </c>
    </row>
    <row r="21" spans="1:4" ht="19.5">
      <c r="A21" s="59">
        <v>18</v>
      </c>
      <c r="B21" s="8" t="s">
        <v>267</v>
      </c>
      <c r="C21" s="9">
        <v>15067096</v>
      </c>
      <c r="D21" s="9">
        <v>-5468173</v>
      </c>
    </row>
    <row r="22" spans="1:4" ht="19.5">
      <c r="A22" s="59">
        <v>19</v>
      </c>
      <c r="B22" s="6" t="s">
        <v>268</v>
      </c>
      <c r="C22" s="7">
        <v>580</v>
      </c>
      <c r="D22" s="7">
        <v>219</v>
      </c>
    </row>
    <row r="23" spans="1:4" ht="21.75" customHeight="1">
      <c r="A23" s="59">
        <v>20</v>
      </c>
      <c r="B23" s="8" t="s">
        <v>269</v>
      </c>
      <c r="C23" s="9">
        <v>580</v>
      </c>
      <c r="D23" s="9">
        <v>219</v>
      </c>
    </row>
    <row r="24" spans="1:4" ht="19.5">
      <c r="A24" s="59">
        <v>21</v>
      </c>
      <c r="B24" s="8" t="s">
        <v>270</v>
      </c>
      <c r="C24" s="9">
        <v>580</v>
      </c>
      <c r="D24" s="9">
        <v>219</v>
      </c>
    </row>
    <row r="25" spans="1:4" ht="19.5">
      <c r="A25" s="59">
        <v>22</v>
      </c>
      <c r="B25" s="8" t="s">
        <v>271</v>
      </c>
      <c r="C25" s="9">
        <v>15067676</v>
      </c>
      <c r="D25" s="9">
        <v>-5467954</v>
      </c>
    </row>
  </sheetData>
  <sheetProtection selectLockedCells="1" selectUnlockedCells="1"/>
  <mergeCells count="2">
    <mergeCell ref="A1:A3"/>
    <mergeCell ref="B2:B3"/>
  </mergeCells>
  <printOptions/>
  <pageMargins left="0.7479166666666667" right="0.7479166666666667" top="0.8312499999999999" bottom="0.9840277777777777" header="0.5118055555555555" footer="0.5118055555555555"/>
  <pageSetup fitToHeight="1" fitToWidth="1" horizontalDpi="300" verticalDpi="300" orientation="portrait"/>
  <headerFooter alignWithMargins="0">
    <oddHeader>&amp;LOROSZI KÖZSÉG
ÖNKORMÁNYZATA&amp;CEREDMÉNYKIMUTATÁS
2016.ÉV&amp;R7. melléklet
 a 6/2017.(V.30.)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C1">
      <selection activeCell="I2" sqref="I2"/>
    </sheetView>
  </sheetViews>
  <sheetFormatPr defaultColWidth="8.00390625" defaultRowHeight="15"/>
  <cols>
    <col min="1" max="1" width="12.00390625" style="75" customWidth="1"/>
    <col min="2" max="2" width="82.421875" style="76" customWidth="1"/>
    <col min="3" max="4" width="27.421875" style="76" customWidth="1"/>
    <col min="5" max="5" width="27.421875" style="77" customWidth="1"/>
    <col min="6" max="6" width="72.57421875" style="76" customWidth="1"/>
    <col min="7" max="8" width="22.00390625" style="76" customWidth="1"/>
    <col min="9" max="9" width="27.421875" style="76" customWidth="1"/>
    <col min="10" max="16384" width="8.00390625" style="76" customWidth="1"/>
  </cols>
  <sheetData>
    <row r="1" spans="1:9" s="81" customFormat="1" ht="23.25">
      <c r="A1" s="78"/>
      <c r="B1" s="79"/>
      <c r="C1" s="79"/>
      <c r="D1" s="79"/>
      <c r="E1" s="80"/>
      <c r="F1" s="79"/>
      <c r="G1" s="80"/>
      <c r="H1" s="80"/>
      <c r="I1" s="80" t="s">
        <v>142</v>
      </c>
    </row>
    <row r="2" spans="1:9" s="81" customFormat="1" ht="23.25" customHeight="1">
      <c r="A2" s="82" t="s">
        <v>272</v>
      </c>
      <c r="B2" s="83" t="s">
        <v>2</v>
      </c>
      <c r="C2" s="83" t="s">
        <v>3</v>
      </c>
      <c r="D2" s="83" t="s">
        <v>4</v>
      </c>
      <c r="E2" s="84" t="s">
        <v>56</v>
      </c>
      <c r="F2" s="83" t="s">
        <v>273</v>
      </c>
      <c r="G2" s="85" t="s">
        <v>174</v>
      </c>
      <c r="H2" s="85" t="s">
        <v>175</v>
      </c>
      <c r="I2" s="83" t="s">
        <v>176</v>
      </c>
    </row>
    <row r="3" spans="1:9" s="89" customFormat="1" ht="23.25">
      <c r="A3" s="82"/>
      <c r="B3" s="86" t="s">
        <v>274</v>
      </c>
      <c r="C3" s="87">
        <v>42369</v>
      </c>
      <c r="D3" s="87">
        <v>42735</v>
      </c>
      <c r="E3" s="88" t="s">
        <v>275</v>
      </c>
      <c r="F3" s="86" t="s">
        <v>276</v>
      </c>
      <c r="G3" s="87">
        <v>42369</v>
      </c>
      <c r="H3" s="87">
        <v>42735</v>
      </c>
      <c r="I3" s="87" t="s">
        <v>275</v>
      </c>
    </row>
    <row r="4" spans="1:9" s="89" customFormat="1" ht="23.25">
      <c r="A4" s="82"/>
      <c r="B4" s="86"/>
      <c r="C4" s="87"/>
      <c r="D4" s="87"/>
      <c r="E4" s="88"/>
      <c r="F4" s="86"/>
      <c r="G4" s="87"/>
      <c r="H4" s="87"/>
      <c r="I4" s="87"/>
    </row>
    <row r="5" spans="1:9" ht="46.5">
      <c r="A5" s="90">
        <v>1</v>
      </c>
      <c r="B5" s="91" t="s">
        <v>277</v>
      </c>
      <c r="C5" s="92">
        <f>SUM(C7+C14+C15)</f>
        <v>123578594</v>
      </c>
      <c r="D5" s="92">
        <f>SUM(D7+D14+D15)</f>
        <v>118152562</v>
      </c>
      <c r="E5" s="93">
        <f>SUM(D5/C5)</f>
        <v>0.9560924604790373</v>
      </c>
      <c r="F5" s="94" t="s">
        <v>278</v>
      </c>
      <c r="G5" s="95">
        <f>SUM(G6:G11)</f>
        <v>124175692</v>
      </c>
      <c r="H5" s="95">
        <f>SUM(H6:H11)</f>
        <v>118707738</v>
      </c>
      <c r="I5" s="96">
        <f aca="true" t="shared" si="0" ref="I5:I6">SUM(H5/G5)</f>
        <v>0.9559659872883978</v>
      </c>
    </row>
    <row r="6" spans="1:9" ht="23.25">
      <c r="A6" s="90">
        <v>2</v>
      </c>
      <c r="B6" s="97" t="s">
        <v>279</v>
      </c>
      <c r="C6" s="98">
        <v>0</v>
      </c>
      <c r="D6" s="98">
        <v>0</v>
      </c>
      <c r="E6" s="93"/>
      <c r="F6" s="99" t="s">
        <v>280</v>
      </c>
      <c r="G6" s="100">
        <v>155231000</v>
      </c>
      <c r="H6" s="100">
        <v>155231000</v>
      </c>
      <c r="I6" s="96">
        <f t="shared" si="0"/>
        <v>1</v>
      </c>
    </row>
    <row r="7" spans="1:9" ht="23.25">
      <c r="A7" s="90">
        <v>3</v>
      </c>
      <c r="B7" s="97" t="s">
        <v>281</v>
      </c>
      <c r="C7" s="98">
        <f>SUM(C8+C12+C13)</f>
        <v>123428594</v>
      </c>
      <c r="D7" s="98">
        <f>SUM(D8+D12+D13)</f>
        <v>118002562</v>
      </c>
      <c r="E7" s="101">
        <f aca="true" t="shared" si="1" ref="E7:E9">SUM(D7/C7)</f>
        <v>0.9560391006317386</v>
      </c>
      <c r="F7" s="99" t="s">
        <v>282</v>
      </c>
      <c r="G7" s="100">
        <v>0</v>
      </c>
      <c r="H7" s="100">
        <v>0</v>
      </c>
      <c r="I7" s="96"/>
    </row>
    <row r="8" spans="1:9" ht="46.5">
      <c r="A8" s="90">
        <v>4</v>
      </c>
      <c r="B8" s="102" t="s">
        <v>283</v>
      </c>
      <c r="C8" s="103">
        <f>SUM(C9:C11)</f>
        <v>113401961</v>
      </c>
      <c r="D8" s="103">
        <f>SUM(D9:D11)</f>
        <v>110097819</v>
      </c>
      <c r="E8" s="93">
        <f t="shared" si="1"/>
        <v>0.9708634491779203</v>
      </c>
      <c r="F8" s="99" t="s">
        <v>284</v>
      </c>
      <c r="G8" s="100">
        <v>6628245</v>
      </c>
      <c r="H8" s="100">
        <v>6628245</v>
      </c>
      <c r="I8" s="96">
        <f aca="true" t="shared" si="2" ref="I8:I9">SUM(H8/G8)</f>
        <v>1</v>
      </c>
    </row>
    <row r="9" spans="1:9" ht="23.25">
      <c r="A9" s="90">
        <v>5</v>
      </c>
      <c r="B9" s="84" t="s">
        <v>285</v>
      </c>
      <c r="C9" s="98">
        <v>7872829</v>
      </c>
      <c r="D9" s="98">
        <v>7650190</v>
      </c>
      <c r="E9" s="101">
        <f t="shared" si="1"/>
        <v>0.971720584811381</v>
      </c>
      <c r="F9" s="99" t="s">
        <v>286</v>
      </c>
      <c r="G9" s="100">
        <v>-52751229</v>
      </c>
      <c r="H9" s="100">
        <v>-37683553</v>
      </c>
      <c r="I9" s="96">
        <f t="shared" si="2"/>
        <v>0.7143635080047139</v>
      </c>
    </row>
    <row r="10" spans="1:9" ht="23.25">
      <c r="A10" s="90">
        <v>6</v>
      </c>
      <c r="B10" s="84" t="s">
        <v>287</v>
      </c>
      <c r="C10" s="98">
        <v>35530017</v>
      </c>
      <c r="D10" s="98">
        <v>34455436</v>
      </c>
      <c r="E10" s="101"/>
      <c r="F10" s="99" t="s">
        <v>288</v>
      </c>
      <c r="G10" s="100">
        <v>0</v>
      </c>
      <c r="H10" s="100">
        <v>0</v>
      </c>
      <c r="I10" s="96"/>
    </row>
    <row r="11" spans="1:9" ht="23.25">
      <c r="A11" s="90">
        <v>7</v>
      </c>
      <c r="B11" s="84" t="s">
        <v>289</v>
      </c>
      <c r="C11" s="98">
        <v>69999115</v>
      </c>
      <c r="D11" s="98">
        <v>67992193</v>
      </c>
      <c r="E11" s="101"/>
      <c r="F11" s="99" t="s">
        <v>290</v>
      </c>
      <c r="G11" s="100">
        <v>15067676</v>
      </c>
      <c r="H11" s="100">
        <v>-5467954</v>
      </c>
      <c r="I11" s="96">
        <f aca="true" t="shared" si="3" ref="I11:I12">SUM(H11/G11)</f>
        <v>-0.3628929902660503</v>
      </c>
    </row>
    <row r="12" spans="1:9" ht="23.25">
      <c r="A12" s="90">
        <v>8</v>
      </c>
      <c r="B12" s="104" t="s">
        <v>291</v>
      </c>
      <c r="C12" s="103">
        <v>9835383</v>
      </c>
      <c r="D12" s="103">
        <v>7713493</v>
      </c>
      <c r="E12" s="93">
        <f aca="true" t="shared" si="4" ref="E12:E14">SUM(D12/C12)</f>
        <v>0.7842595453578167</v>
      </c>
      <c r="F12" s="105" t="s">
        <v>292</v>
      </c>
      <c r="G12" s="103">
        <f>SUM(G14+G16)</f>
        <v>1117815</v>
      </c>
      <c r="H12" s="103">
        <f>SUM(H14+H16)</f>
        <v>1097284</v>
      </c>
      <c r="I12" s="96">
        <f t="shared" si="3"/>
        <v>0.981632917790511</v>
      </c>
    </row>
    <row r="13" spans="1:9" ht="46.5">
      <c r="A13" s="90">
        <v>9</v>
      </c>
      <c r="B13" s="106" t="s">
        <v>293</v>
      </c>
      <c r="C13" s="103">
        <v>191250</v>
      </c>
      <c r="D13" s="103">
        <v>191250</v>
      </c>
      <c r="E13" s="93">
        <f t="shared" si="4"/>
        <v>1</v>
      </c>
      <c r="F13" s="99" t="s">
        <v>294</v>
      </c>
      <c r="G13" s="98">
        <v>0</v>
      </c>
      <c r="H13" s="98">
        <v>0</v>
      </c>
      <c r="I13" s="96"/>
    </row>
    <row r="14" spans="1:9" ht="46.5">
      <c r="A14" s="90">
        <v>10</v>
      </c>
      <c r="B14" s="97" t="s">
        <v>295</v>
      </c>
      <c r="C14" s="107">
        <v>150000</v>
      </c>
      <c r="D14" s="107">
        <v>150000</v>
      </c>
      <c r="E14" s="101">
        <f t="shared" si="4"/>
        <v>1</v>
      </c>
      <c r="F14" s="99" t="s">
        <v>296</v>
      </c>
      <c r="G14" s="107">
        <f>SUM(G15)</f>
        <v>460603</v>
      </c>
      <c r="H14" s="107">
        <f>SUM(H15)</f>
        <v>465858</v>
      </c>
      <c r="I14" s="96">
        <f>SUM(H14/G14)</f>
        <v>1.0114089573884668</v>
      </c>
    </row>
    <row r="15" spans="1:9" ht="46.5">
      <c r="A15" s="90">
        <v>11</v>
      </c>
      <c r="B15" s="108" t="s">
        <v>297</v>
      </c>
      <c r="C15" s="98">
        <v>0</v>
      </c>
      <c r="D15" s="98">
        <v>0</v>
      </c>
      <c r="E15" s="101"/>
      <c r="F15" s="77" t="s">
        <v>298</v>
      </c>
      <c r="G15" s="107">
        <v>460603</v>
      </c>
      <c r="H15" s="107">
        <v>465858</v>
      </c>
      <c r="I15" s="96"/>
    </row>
    <row r="16" spans="1:9" ht="46.5">
      <c r="A16" s="90">
        <v>12</v>
      </c>
      <c r="B16" s="91" t="s">
        <v>299</v>
      </c>
      <c r="C16" s="103">
        <v>0</v>
      </c>
      <c r="D16" s="103">
        <v>0</v>
      </c>
      <c r="E16" s="93"/>
      <c r="F16" s="99" t="s">
        <v>300</v>
      </c>
      <c r="G16" s="107">
        <f>SUM(G17)</f>
        <v>657212</v>
      </c>
      <c r="H16" s="107">
        <f>SUM(H17)</f>
        <v>631426</v>
      </c>
      <c r="I16" s="96">
        <f>SUM(H16/G16)</f>
        <v>0.960764563032933</v>
      </c>
    </row>
    <row r="17" spans="1:9" ht="46.5">
      <c r="A17" s="90">
        <v>13</v>
      </c>
      <c r="B17" s="94" t="s">
        <v>301</v>
      </c>
      <c r="C17" s="92">
        <f>SUM(C18:C21)</f>
        <v>863053</v>
      </c>
      <c r="D17" s="92">
        <f>SUM(D18:D21)</f>
        <v>5679426</v>
      </c>
      <c r="E17" s="93">
        <f>SUM(D17/C17)</f>
        <v>6.580622511016125</v>
      </c>
      <c r="F17" s="109" t="s">
        <v>302</v>
      </c>
      <c r="G17" s="107">
        <v>657212</v>
      </c>
      <c r="H17" s="107">
        <v>631426</v>
      </c>
      <c r="I17" s="96"/>
    </row>
    <row r="18" spans="1:9" ht="46.5">
      <c r="A18" s="90">
        <v>14</v>
      </c>
      <c r="B18" s="99" t="s">
        <v>303</v>
      </c>
      <c r="C18" s="98">
        <v>0</v>
      </c>
      <c r="D18" s="98">
        <v>0</v>
      </c>
      <c r="E18" s="93"/>
      <c r="F18" s="94" t="s">
        <v>304</v>
      </c>
      <c r="G18" s="103">
        <v>0</v>
      </c>
      <c r="H18" s="103">
        <v>0</v>
      </c>
      <c r="I18" s="96"/>
    </row>
    <row r="19" spans="1:9" ht="23.25">
      <c r="A19" s="90">
        <v>15</v>
      </c>
      <c r="B19" s="99" t="s">
        <v>305</v>
      </c>
      <c r="C19" s="98">
        <v>100000</v>
      </c>
      <c r="D19" s="98">
        <v>99493</v>
      </c>
      <c r="E19" s="93">
        <f aca="true" t="shared" si="5" ref="E19:E20">SUM(D19/C19)</f>
        <v>0.99493</v>
      </c>
      <c r="F19" s="94" t="s">
        <v>306</v>
      </c>
      <c r="G19" s="103">
        <f>SUM(G20:G21)</f>
        <v>1156738</v>
      </c>
      <c r="H19" s="103">
        <f>SUM(H20:H21)</f>
        <v>4305664</v>
      </c>
      <c r="I19" s="96"/>
    </row>
    <row r="20" spans="1:9" ht="46.5">
      <c r="A20" s="90">
        <v>16</v>
      </c>
      <c r="B20" s="99" t="s">
        <v>307</v>
      </c>
      <c r="C20" s="98">
        <v>763053</v>
      </c>
      <c r="D20" s="98">
        <v>5579933</v>
      </c>
      <c r="E20" s="93">
        <f t="shared" si="5"/>
        <v>7.312641454787545</v>
      </c>
      <c r="F20" s="109" t="s">
        <v>308</v>
      </c>
      <c r="G20" s="98">
        <v>1038738</v>
      </c>
      <c r="H20" s="98">
        <v>1355664</v>
      </c>
      <c r="I20" s="96"/>
    </row>
    <row r="21" spans="1:9" ht="23.25">
      <c r="A21" s="90">
        <v>17</v>
      </c>
      <c r="B21" s="99" t="s">
        <v>309</v>
      </c>
      <c r="C21" s="98">
        <v>0</v>
      </c>
      <c r="D21" s="98">
        <v>0</v>
      </c>
      <c r="E21" s="93"/>
      <c r="F21" s="109" t="s">
        <v>310</v>
      </c>
      <c r="G21" s="98">
        <v>118000</v>
      </c>
      <c r="H21" s="98">
        <v>2950000</v>
      </c>
      <c r="I21" s="96"/>
    </row>
    <row r="22" spans="1:9" ht="23.25">
      <c r="A22" s="90">
        <v>18</v>
      </c>
      <c r="B22" s="94" t="s">
        <v>311</v>
      </c>
      <c r="C22" s="103">
        <f>SUM(C23+C28+C29)</f>
        <v>1446238</v>
      </c>
      <c r="D22" s="103">
        <f>SUM(D23+D28+D29)</f>
        <v>193108</v>
      </c>
      <c r="E22" s="93">
        <f aca="true" t="shared" si="6" ref="E22:E27">SUM(D22/C22)</f>
        <v>0.1335243576783351</v>
      </c>
      <c r="F22" s="110"/>
      <c r="G22" s="110"/>
      <c r="H22" s="110"/>
      <c r="I22" s="110"/>
    </row>
    <row r="23" spans="1:9" ht="23.25">
      <c r="A23" s="90">
        <v>19</v>
      </c>
      <c r="B23" s="99" t="s">
        <v>312</v>
      </c>
      <c r="C23" s="98">
        <f>SUM(C24:C27)</f>
        <v>1441238</v>
      </c>
      <c r="D23" s="98">
        <f>SUM(D24:D27)</f>
        <v>149485</v>
      </c>
      <c r="E23" s="93">
        <f t="shared" si="6"/>
        <v>0.10371985751138951</v>
      </c>
      <c r="F23" s="110"/>
      <c r="G23" s="110"/>
      <c r="H23" s="110"/>
      <c r="I23" s="110"/>
    </row>
    <row r="24" spans="1:9" ht="23.25">
      <c r="A24" s="90">
        <v>20</v>
      </c>
      <c r="B24" s="109" t="s">
        <v>313</v>
      </c>
      <c r="C24" s="98">
        <v>191000</v>
      </c>
      <c r="D24" s="98">
        <v>19773</v>
      </c>
      <c r="E24" s="93">
        <f t="shared" si="6"/>
        <v>0.10352356020942409</v>
      </c>
      <c r="F24" s="110"/>
      <c r="G24" s="110"/>
      <c r="H24" s="110"/>
      <c r="I24" s="110"/>
    </row>
    <row r="25" spans="1:9" ht="23.25">
      <c r="A25" s="90">
        <v>21</v>
      </c>
      <c r="B25" s="109" t="s">
        <v>314</v>
      </c>
      <c r="C25" s="98">
        <v>865386</v>
      </c>
      <c r="D25" s="98">
        <v>91815</v>
      </c>
      <c r="E25" s="93">
        <f t="shared" si="6"/>
        <v>0.1060971635778716</v>
      </c>
      <c r="F25" s="94"/>
      <c r="G25" s="103"/>
      <c r="H25" s="103"/>
      <c r="I25" s="98"/>
    </row>
    <row r="26" spans="1:9" ht="23.25">
      <c r="A26" s="90">
        <v>22</v>
      </c>
      <c r="B26" s="109" t="s">
        <v>315</v>
      </c>
      <c r="C26" s="98">
        <v>264852</v>
      </c>
      <c r="D26" s="98">
        <v>37897</v>
      </c>
      <c r="E26" s="93">
        <f t="shared" si="6"/>
        <v>0.14308746016643256</v>
      </c>
      <c r="F26" s="94"/>
      <c r="G26" s="103"/>
      <c r="H26" s="103"/>
      <c r="I26" s="98"/>
    </row>
    <row r="27" spans="1:9" ht="23.25">
      <c r="A27" s="90">
        <v>23</v>
      </c>
      <c r="B27" s="109" t="s">
        <v>316</v>
      </c>
      <c r="C27" s="98">
        <v>120000</v>
      </c>
      <c r="D27" s="98">
        <v>0</v>
      </c>
      <c r="E27" s="93">
        <f t="shared" si="6"/>
        <v>0</v>
      </c>
      <c r="F27" s="94"/>
      <c r="G27" s="103"/>
      <c r="H27" s="103"/>
      <c r="I27" s="98"/>
    </row>
    <row r="28" spans="1:9" ht="26.25" customHeight="1">
      <c r="A28" s="111">
        <v>29</v>
      </c>
      <c r="B28" s="99" t="s">
        <v>317</v>
      </c>
      <c r="C28" s="112">
        <v>0</v>
      </c>
      <c r="D28" s="112">
        <v>0</v>
      </c>
      <c r="E28" s="93"/>
      <c r="F28" s="103"/>
      <c r="G28" s="103"/>
      <c r="H28" s="103"/>
      <c r="I28" s="112"/>
    </row>
    <row r="29" spans="1:9" ht="23.25">
      <c r="A29" s="90">
        <v>29</v>
      </c>
      <c r="B29" s="99" t="s">
        <v>318</v>
      </c>
      <c r="C29" s="98">
        <v>5000</v>
      </c>
      <c r="D29" s="98">
        <v>43623</v>
      </c>
      <c r="E29" s="93">
        <f aca="true" t="shared" si="7" ref="E29:E30">SUM(D29/C29)</f>
        <v>8.7246</v>
      </c>
      <c r="F29" s="103"/>
      <c r="G29" s="103"/>
      <c r="H29" s="103"/>
      <c r="I29" s="112"/>
    </row>
    <row r="30" spans="1:9" ht="23.25">
      <c r="A30" s="90">
        <v>30</v>
      </c>
      <c r="B30" s="94" t="s">
        <v>319</v>
      </c>
      <c r="C30" s="103">
        <v>562360</v>
      </c>
      <c r="D30" s="113">
        <v>0</v>
      </c>
      <c r="E30" s="93">
        <f t="shared" si="7"/>
        <v>0</v>
      </c>
      <c r="F30" s="103"/>
      <c r="G30" s="103"/>
      <c r="H30" s="103"/>
      <c r="I30" s="112"/>
    </row>
    <row r="31" spans="1:9" ht="23.25">
      <c r="A31" s="90">
        <v>31</v>
      </c>
      <c r="B31" s="94" t="s">
        <v>320</v>
      </c>
      <c r="C31" s="103">
        <v>0</v>
      </c>
      <c r="D31" s="103">
        <v>85590</v>
      </c>
      <c r="E31" s="93"/>
      <c r="F31" s="103"/>
      <c r="G31" s="103"/>
      <c r="H31" s="103"/>
      <c r="I31" s="113"/>
    </row>
    <row r="32" spans="1:9" s="89" customFormat="1" ht="23.25">
      <c r="A32" s="90">
        <v>32</v>
      </c>
      <c r="B32" s="114" t="s">
        <v>321</v>
      </c>
      <c r="C32" s="115">
        <f>SUM(C5+C16+C17+C22+C30+C31)</f>
        <v>126450245</v>
      </c>
      <c r="D32" s="115">
        <f>SUM(D5+D16+D17+D22+D30+D31)</f>
        <v>124110686</v>
      </c>
      <c r="E32" s="116">
        <f>SUM(D32/C32)</f>
        <v>0.9814981853139154</v>
      </c>
      <c r="F32" s="117" t="s">
        <v>322</v>
      </c>
      <c r="G32" s="115">
        <f>G19+G18+G12+G5</f>
        <v>126450245</v>
      </c>
      <c r="H32" s="115">
        <f>H19+H18+H12+H5</f>
        <v>124110686</v>
      </c>
      <c r="I32" s="118">
        <f>SUM(H32/G32)</f>
        <v>0.9814981853139154</v>
      </c>
    </row>
    <row r="33" spans="2:9" ht="37.5" customHeight="1">
      <c r="B33" s="119"/>
      <c r="C33" s="119"/>
      <c r="D33" s="119"/>
      <c r="E33" s="120"/>
      <c r="I33" s="119"/>
    </row>
    <row r="34" ht="23.25">
      <c r="B34" s="121"/>
    </row>
    <row r="42" spans="3:9" ht="23.25">
      <c r="C42" s="122"/>
      <c r="D42" s="122"/>
      <c r="E42" s="123"/>
      <c r="G42" s="76" t="s">
        <v>323</v>
      </c>
      <c r="H42" s="76" t="s">
        <v>323</v>
      </c>
      <c r="I42" s="122"/>
    </row>
  </sheetData>
  <sheetProtection selectLockedCells="1" selectUnlockedCells="1"/>
  <mergeCells count="9">
    <mergeCell ref="A2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75" right="0.9055555555555556" top="1.2597222222222222" bottom="0.5902777777777778" header="0.5118055555555555" footer="0.5118055555555555"/>
  <pageSetup fitToHeight="1" fitToWidth="1" horizontalDpi="300" verticalDpi="300" orientation="landscape" paperSize="9"/>
  <headerFooter alignWithMargins="0">
    <oddHeader>&amp;L&amp;14OROSZI KÖZSÉG
ÖNKORMÁNYZATA&amp;C&amp;14VAGYONKIMUTATÁS
2016.&amp;R&amp;14 &amp;11 8. melléklet
 a 6/2017.(V.30.)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 topLeftCell="A1">
      <selection activeCell="I30" sqref="I30"/>
    </sheetView>
  </sheetViews>
  <sheetFormatPr defaultColWidth="9.140625" defaultRowHeight="15"/>
  <cols>
    <col min="1" max="1" width="11.57421875" style="124" customWidth="1"/>
    <col min="2" max="2" width="22.28125" style="49" customWidth="1"/>
    <col min="3" max="3" width="22.140625" style="49" customWidth="1"/>
    <col min="4" max="4" width="21.28125" style="49" customWidth="1"/>
    <col min="5" max="5" width="18.8515625" style="49" customWidth="1"/>
    <col min="6" max="6" width="22.421875" style="49" customWidth="1"/>
    <col min="7" max="16384" width="9.140625" style="49" customWidth="1"/>
  </cols>
  <sheetData>
    <row r="1" spans="1:6" s="124" customFormat="1" ht="18">
      <c r="A1" s="56" t="s">
        <v>324</v>
      </c>
      <c r="B1" s="125" t="s">
        <v>2</v>
      </c>
      <c r="C1" s="126" t="s">
        <v>3</v>
      </c>
      <c r="D1" s="126" t="s">
        <v>4</v>
      </c>
      <c r="E1" s="126" t="s">
        <v>56</v>
      </c>
      <c r="F1" s="126" t="s">
        <v>173</v>
      </c>
    </row>
    <row r="2" spans="1:6" ht="48" customHeight="1">
      <c r="A2" s="56"/>
      <c r="B2" s="127" t="s">
        <v>5</v>
      </c>
      <c r="C2" s="128" t="s">
        <v>325</v>
      </c>
      <c r="D2" s="128" t="s">
        <v>1</v>
      </c>
      <c r="E2" s="128" t="s">
        <v>326</v>
      </c>
      <c r="F2" s="128" t="s">
        <v>327</v>
      </c>
    </row>
    <row r="3" spans="1:6" ht="48" customHeight="1">
      <c r="A3" s="126">
        <v>1</v>
      </c>
      <c r="B3" s="129" t="s">
        <v>328</v>
      </c>
      <c r="C3" s="130">
        <v>15</v>
      </c>
      <c r="D3" s="131" t="s">
        <v>329</v>
      </c>
      <c r="E3" s="132" t="s">
        <v>330</v>
      </c>
      <c r="F3" s="131" t="s">
        <v>331</v>
      </c>
    </row>
  </sheetData>
  <sheetProtection selectLockedCells="1" selectUnlockedCells="1"/>
  <mergeCells count="1">
    <mergeCell ref="A1:A2"/>
  </mergeCells>
  <printOptions horizontalCentered="1"/>
  <pageMargins left="0.7083333333333334" right="0.7083333333333334" top="1.3388888888888888" bottom="0.7479166666666667" header="0.31527777777777777" footer="0.5118055555555555"/>
  <pageSetup fitToHeight="1" fitToWidth="1" horizontalDpi="300" verticalDpi="300" orientation="landscape" paperSize="9"/>
  <headerFooter alignWithMargins="0">
    <oddHeader>&amp;LOROSZI KÖZSÉG
ÖNKORMÁNYZATA&amp;CAz önkormányzat tulajdonában lévő részesedések
2016.év&amp;R9. melléklet
 a 6/2017.(V.30.)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tkatonaandrea</dc:creator>
  <cp:keywords/>
  <dc:description/>
  <cp:lastModifiedBy/>
  <cp:lastPrinted>2017-05-29T06:53:19Z</cp:lastPrinted>
  <dcterms:created xsi:type="dcterms:W3CDTF">2016-05-05T05:12:11Z</dcterms:created>
  <dcterms:modified xsi:type="dcterms:W3CDTF">2017-05-29T06:37:21Z</dcterms:modified>
  <cp:category/>
  <cp:version/>
  <cp:contentType/>
  <cp:contentStatus/>
  <cp:revision>7</cp:revision>
</cp:coreProperties>
</file>