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69080C2-B3CC-4E60-9062-8E0681137DE8}" xr6:coauthVersionLast="40" xr6:coauthVersionMax="40" xr10:uidLastSave="{00000000-0000-0000-0000-000000000000}"/>
  <bookViews>
    <workbookView xWindow="-120" yWindow="-120" windowWidth="20730" windowHeight="11160" xr2:uid="{ED700ED2-6D1A-4E30-B0D4-F7398E8FEE3E}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E57" i="1"/>
  <c r="F57" i="1" s="1"/>
  <c r="F56" i="1"/>
  <c r="E56" i="1"/>
  <c r="E55" i="1"/>
  <c r="F55" i="1" s="1"/>
  <c r="F54" i="1"/>
  <c r="E54" i="1"/>
  <c r="E53" i="1"/>
  <c r="F53" i="1" s="1"/>
  <c r="F52" i="1"/>
  <c r="E52" i="1"/>
  <c r="C52" i="1"/>
  <c r="E51" i="1"/>
  <c r="F51" i="1" s="1"/>
  <c r="E50" i="1"/>
  <c r="F50" i="1" s="1"/>
  <c r="E49" i="1"/>
  <c r="F49" i="1" s="1"/>
  <c r="E48" i="1"/>
  <c r="F48" i="1" s="1"/>
  <c r="E47" i="1"/>
  <c r="F47" i="1" s="1"/>
  <c r="E46" i="1"/>
  <c r="C46" i="1"/>
  <c r="C58" i="1" s="1"/>
  <c r="F58" i="1" s="1"/>
  <c r="F45" i="1"/>
  <c r="E45" i="1"/>
  <c r="E44" i="1"/>
  <c r="F44" i="1" s="1"/>
  <c r="F43" i="1"/>
  <c r="E43" i="1"/>
  <c r="E42" i="1"/>
  <c r="E41" i="1"/>
  <c r="F41" i="1" s="1"/>
  <c r="E40" i="1"/>
  <c r="F40" i="1" s="1"/>
  <c r="E39" i="1"/>
  <c r="F39" i="1" s="1"/>
  <c r="E38" i="1"/>
  <c r="F38" i="1" s="1"/>
  <c r="C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C31" i="1"/>
  <c r="E30" i="1"/>
  <c r="F30" i="1" s="1"/>
  <c r="F29" i="1"/>
  <c r="E29" i="1"/>
  <c r="E28" i="1"/>
  <c r="F28" i="1" s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C20" i="1"/>
  <c r="E19" i="1"/>
  <c r="F19" i="1" s="1"/>
  <c r="F18" i="1"/>
  <c r="E18" i="1"/>
  <c r="E17" i="1"/>
  <c r="F17" i="1" s="1"/>
  <c r="F16" i="1"/>
  <c r="E16" i="1"/>
  <c r="E15" i="1"/>
  <c r="F15" i="1" s="1"/>
  <c r="F14" i="1"/>
  <c r="E14" i="1"/>
  <c r="E13" i="1"/>
  <c r="F13" i="1" s="1"/>
  <c r="F12" i="1"/>
  <c r="E12" i="1"/>
  <c r="E11" i="1"/>
  <c r="F11" i="1" s="1"/>
  <c r="F10" i="1"/>
  <c r="E10" i="1"/>
  <c r="E9" i="1"/>
  <c r="F9" i="1" s="1"/>
  <c r="F8" i="1"/>
  <c r="E8" i="1"/>
  <c r="C8" i="1"/>
  <c r="C37" i="1" l="1"/>
  <c r="F46" i="1"/>
  <c r="C42" i="1" l="1"/>
  <c r="F42" i="1" s="1"/>
  <c r="F37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<sst xmlns="http://schemas.openxmlformats.org/spreadsheetml/2006/main" count="116" uniqueCount="102">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</sst>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.0\ _F_t_-;\-* #,##0.0\ _F_t_-;_-* &quot;-&quot;??\ _F_t_-;_-@_-"/>
    <numFmt numFmtId="167" formatCode="#,##0.0_ ;\-#,##0.0\ 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 indent="1"/>
    </xf>
    <xf numFmtId="164" fontId="19" fillId="0" borderId="3" xfId="0" applyNumberFormat="1" applyFont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left" vertical="center" wrapText="1" indent="1"/>
    </xf>
    <xf numFmtId="164" fontId="20" fillId="0" borderId="19" xfId="0" applyNumberFormat="1" applyFont="1" applyBorder="1" applyAlignment="1" applyProtection="1">
      <alignment horizontal="right" vertical="center" wrapText="1" indent="1"/>
      <protection locked="0"/>
    </xf>
    <xf numFmtId="0" fontId="18" fillId="0" borderId="20" xfId="1" applyFont="1" applyBorder="1" applyAlignment="1">
      <alignment horizontal="left" vertical="center" wrapText="1" indent="1"/>
    </xf>
    <xf numFmtId="164" fontId="20" fillId="0" borderId="21" xfId="0" applyNumberFormat="1" applyFont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vertical="center" wrapText="1"/>
    </xf>
    <xf numFmtId="164" fontId="2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8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left" vertical="center" wrapText="1" indent="1"/>
    </xf>
    <xf numFmtId="164" fontId="20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8" xfId="1" applyFont="1" applyBorder="1" applyAlignment="1">
      <alignment horizontal="left" vertical="center" wrapText="1" indent="1"/>
    </xf>
    <xf numFmtId="0" fontId="5" fillId="0" borderId="26" xfId="1" applyFont="1" applyBorder="1" applyAlignment="1">
      <alignment horizontal="left" vertical="center" wrapText="1" indent="1"/>
    </xf>
    <xf numFmtId="164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Border="1" applyAlignment="1">
      <alignment horizontal="right" vertical="center" wrapText="1" indent="1"/>
    </xf>
    <xf numFmtId="0" fontId="22" fillId="0" borderId="1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wrapText="1" indent="1"/>
    </xf>
    <xf numFmtId="164" fontId="13" fillId="0" borderId="28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12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0" fillId="0" borderId="31" xfId="0" applyBorder="1" applyAlignment="1">
      <alignment horizontal="left" vertical="center"/>
    </xf>
    <xf numFmtId="0" fontId="11" fillId="0" borderId="32" xfId="0" applyFont="1" applyBorder="1" applyAlignment="1">
      <alignment vertical="center" wrapText="1"/>
    </xf>
    <xf numFmtId="165" fontId="25" fillId="0" borderId="33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166" fontId="25" fillId="0" borderId="12" xfId="2" applyNumberFormat="1" applyFont="1" applyBorder="1" applyAlignment="1">
      <alignment horizontal="right" vertical="center" wrapText="1" indent="1"/>
    </xf>
    <xf numFmtId="0" fontId="25" fillId="2" borderId="31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167" fontId="25" fillId="2" borderId="33" xfId="2" applyNumberFormat="1" applyFont="1" applyFill="1" applyBorder="1" applyAlignment="1">
      <alignment horizontal="right" vertical="center" wrapText="1" inden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3">
    <cellStyle name="Ezres 4 2 2" xfId="2" xr:uid="{35171D2E-6D12-416A-B469-088D688FB8DA}"/>
    <cellStyle name="Normál" xfId="0" builtinId="0"/>
    <cellStyle name="Normál_KVRENMUNKA" xfId="1" xr:uid="{E809AEAE-ACBB-45F1-B39B-A49537EA9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8">
          <cell r="C8">
            <v>8934298</v>
          </cell>
        </row>
        <row r="10">
          <cell r="C10">
            <v>7034880</v>
          </cell>
        </row>
        <row r="14">
          <cell r="C14">
            <v>1899418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8934298</v>
          </cell>
        </row>
        <row r="38">
          <cell r="C38">
            <v>163253775</v>
          </cell>
        </row>
        <row r="39">
          <cell r="C39">
            <v>4393962</v>
          </cell>
        </row>
        <row r="41">
          <cell r="C41">
            <v>158859813</v>
          </cell>
        </row>
        <row r="42">
          <cell r="C42">
            <v>172188073</v>
          </cell>
        </row>
        <row r="46">
          <cell r="C46">
            <v>171449242</v>
          </cell>
        </row>
        <row r="47">
          <cell r="C47">
            <v>125254356</v>
          </cell>
        </row>
        <row r="48">
          <cell r="C48">
            <v>25669667</v>
          </cell>
        </row>
        <row r="49">
          <cell r="C49">
            <v>20525219</v>
          </cell>
        </row>
        <row r="52">
          <cell r="C52">
            <v>738831</v>
          </cell>
        </row>
        <row r="53">
          <cell r="C53">
            <v>738831</v>
          </cell>
        </row>
        <row r="58">
          <cell r="C58">
            <v>172188073</v>
          </cell>
        </row>
        <row r="60">
          <cell r="C60">
            <v>40.369999999999997</v>
          </cell>
        </row>
      </sheetData>
      <sheetData sheetId="34">
        <row r="8">
          <cell r="C8">
            <v>167971650</v>
          </cell>
        </row>
        <row r="10">
          <cell r="C10">
            <v>1000000</v>
          </cell>
        </row>
        <row r="11">
          <cell r="C11">
            <v>12700000</v>
          </cell>
        </row>
        <row r="13">
          <cell r="C13">
            <v>152500000</v>
          </cell>
        </row>
        <row r="14">
          <cell r="C14">
            <v>1771650</v>
          </cell>
        </row>
        <row r="20">
          <cell r="C20">
            <v>22754943</v>
          </cell>
        </row>
        <row r="23">
          <cell r="C23">
            <v>22754943</v>
          </cell>
        </row>
        <row r="24">
          <cell r="C24">
            <v>754943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190726593</v>
          </cell>
        </row>
        <row r="38">
          <cell r="C38">
            <v>412745469</v>
          </cell>
        </row>
        <row r="39">
          <cell r="C39">
            <v>9446650</v>
          </cell>
        </row>
        <row r="41">
          <cell r="C41">
            <v>403298819</v>
          </cell>
        </row>
        <row r="42">
          <cell r="C42">
            <v>603472062</v>
          </cell>
        </row>
        <row r="46">
          <cell r="C46">
            <v>591292261</v>
          </cell>
        </row>
        <row r="47">
          <cell r="C47">
            <v>344559877</v>
          </cell>
        </row>
        <row r="48">
          <cell r="C48">
            <v>72138727</v>
          </cell>
        </row>
        <row r="49">
          <cell r="C49">
            <v>174593657</v>
          </cell>
        </row>
        <row r="52">
          <cell r="C52">
            <v>13117319</v>
          </cell>
        </row>
        <row r="53">
          <cell r="C53">
            <v>13117319</v>
          </cell>
        </row>
        <row r="58">
          <cell r="C58">
            <v>604409580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35">
        <row r="8">
          <cell r="C8">
            <v>6797468</v>
          </cell>
        </row>
        <row r="10">
          <cell r="C10">
            <v>5653632</v>
          </cell>
        </row>
        <row r="14">
          <cell r="C14">
            <v>1143836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6797468</v>
          </cell>
        </row>
        <row r="38">
          <cell r="C38">
            <v>0</v>
          </cell>
        </row>
        <row r="42">
          <cell r="C42">
            <v>6797468</v>
          </cell>
        </row>
        <row r="46">
          <cell r="C46">
            <v>5791417</v>
          </cell>
        </row>
        <row r="47">
          <cell r="C47">
            <v>1631250</v>
          </cell>
        </row>
        <row r="48">
          <cell r="C48">
            <v>321772</v>
          </cell>
        </row>
        <row r="49">
          <cell r="C49">
            <v>3838395</v>
          </cell>
        </row>
        <row r="52">
          <cell r="C52">
            <v>68533</v>
          </cell>
        </row>
        <row r="53">
          <cell r="C53">
            <v>68533</v>
          </cell>
        </row>
        <row r="58">
          <cell r="C58">
            <v>5859950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2079-C8D3-426A-9814-D1DADA95F6FF}">
  <sheetPr codeName="Munka33">
    <tabColor rgb="FF92D050"/>
  </sheetPr>
  <dimension ref="A1:F64"/>
  <sheetViews>
    <sheetView tabSelected="1" view="pageLayout" zoomScaleNormal="100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20" customWidth="1"/>
    <col min="3" max="3" width="25" style="78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183703416</v>
      </c>
      <c r="E8" s="32">
        <f>'[1]9.6.1. sz. mell Kornisné Kp. '!C8+'[1]9.6.2. sz. mell Kornisné Kp.'!C8+'[1]9.6.3. sz. mell Kornisné Kp '!C8</f>
        <v>183703416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'[1]9.6.1. sz. mell Kornisné Kp. '!C9+'[1]9.6.2. sz. mell Kornisné Kp.'!C9+'[1]9.6.3. sz. mell Kornisné Kp '!C9</f>
        <v>0</v>
      </c>
      <c r="F9" s="32">
        <f t="shared" ref="F9:F63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13688512</v>
      </c>
      <c r="E10" s="32">
        <f>'[1]9.6.1. sz. mell Kornisné Kp. '!C10+'[1]9.6.2. sz. mell Kornisné Kp.'!C10+'[1]9.6.3. sz. mell Kornisné Kp '!C10</f>
        <v>13688512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>
        <f>'[1]9.6.1. sz. mell Kornisné Kp. '!C11+'[1]9.6.2. sz. mell Kornisné Kp.'!C11+'[1]9.6.3. sz. mell Kornisné Kp '!C11</f>
        <v>12700000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'[1]9.6.1. sz. mell Kornisné Kp. '!C12+'[1]9.6.2. sz. mell Kornisné Kp.'!C12+'[1]9.6.3. sz. mell Kornisné Kp 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152500000</v>
      </c>
      <c r="E13" s="32">
        <f>'[1]9.6.1. sz. mell Kornisné Kp. '!C13+'[1]9.6.2. sz. mell Kornisné Kp.'!C13+'[1]9.6.3. sz. mell Kornisné Kp '!C13</f>
        <v>152500000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4814904</v>
      </c>
      <c r="E14" s="32">
        <f>'[1]9.6.1. sz. mell Kornisné Kp. '!C14+'[1]9.6.2. sz. mell Kornisné Kp.'!C14+'[1]9.6.3. sz. mell Kornisné Kp '!C14</f>
        <v>4814904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>
        <f>'[1]9.6.1. sz. mell Kornisné Kp. '!C15+'[1]9.6.2. sz. mell Kornisné Kp.'!C15+'[1]9.6.3. sz. mell Kornisné Kp 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'[1]9.6.1. sz. mell Kornisné Kp. '!C16+'[1]9.6.2. sz. mell Kornisné Kp.'!C16+'[1]9.6.3. sz. mell Kornisné Kp 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'[1]9.6.1. sz. mell Kornisné Kp. '!C17+'[1]9.6.2. sz. mell Kornisné Kp.'!C17+'[1]9.6.3. sz. mell Kornisné Kp 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'[1]9.6.1. sz. mell Kornisné Kp. '!C18+'[1]9.6.2. sz. mell Kornisné Kp.'!C18+'[1]9.6.3. sz. mell Kornisné Kp 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>
        <f>'[1]9.6.1. sz. mell Kornisné Kp. '!C19+'[1]9.6.2. sz. mell Kornisné Kp.'!C19+'[1]9.6.3. sz. mell Kornisné Kp 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22754943</v>
      </c>
      <c r="E20" s="32">
        <f>'[1]9.6.1. sz. mell Kornisné Kp. '!C20+'[1]9.6.2. sz. mell Kornisné Kp.'!C20+'[1]9.6.3. sz. mell Kornisné Kp '!C20</f>
        <v>22754943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38"/>
      <c r="E21" s="32">
        <f>'[1]9.6.1. sz. mell Kornisné Kp. '!C21+'[1]9.6.2. sz. mell Kornisné Kp.'!C21+'[1]9.6.3. sz. mell Kornisné Kp 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'[1]9.6.1. sz. mell Kornisné Kp. '!C22+'[1]9.6.2. sz. mell Kornisné Kp.'!C22+'[1]9.6.3. sz. mell Kornisné Kp 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v>22754943</v>
      </c>
      <c r="E23" s="32">
        <f>'[1]9.6.1. sz. mell Kornisné Kp. '!C23+'[1]9.6.2. sz. mell Kornisné Kp.'!C23+'[1]9.6.3. sz. mell Kornisné Kp '!C23</f>
        <v>22754943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v>754943</v>
      </c>
      <c r="E24" s="32">
        <f>'[1]9.6.1. sz. mell Kornisné Kp. '!C24+'[1]9.6.2. sz. mell Kornisné Kp.'!C24+'[1]9.6.3. sz. mell Kornisné Kp '!C24</f>
        <v>754943</v>
      </c>
      <c r="F24" s="32">
        <f t="shared" si="0"/>
        <v>0</v>
      </c>
    </row>
    <row r="25" spans="1:6" s="41" customFormat="1" ht="12" customHeight="1" thickBot="1" x14ac:dyDescent="0.25">
      <c r="A25" s="44" t="s">
        <v>48</v>
      </c>
      <c r="B25" s="45" t="s">
        <v>49</v>
      </c>
      <c r="C25" s="46"/>
      <c r="E25" s="32">
        <f>'[1]9.6.1. sz. mell Kornisné Kp. '!C25+'[1]9.6.2. sz. mell Kornisné Kp.'!C25+'[1]9.6.3. sz. mell Kornisné Kp '!C25</f>
        <v>0</v>
      </c>
      <c r="F25" s="32">
        <f t="shared" si="0"/>
        <v>0</v>
      </c>
    </row>
    <row r="26" spans="1:6" s="41" customFormat="1" ht="12" customHeight="1" thickBot="1" x14ac:dyDescent="0.25">
      <c r="A26" s="44" t="s">
        <v>50</v>
      </c>
      <c r="B26" s="45" t="s">
        <v>51</v>
      </c>
      <c r="C26" s="30">
        <f>+C27+C28+C29</f>
        <v>0</v>
      </c>
      <c r="E26" s="32">
        <f>'[1]9.6.1. sz. mell Kornisné Kp. '!C26+'[1]9.6.2. sz. mell Kornisné Kp.'!C26+'[1]9.6.3. sz. mell Kornisné Kp '!C26</f>
        <v>0</v>
      </c>
      <c r="F26" s="32">
        <f t="shared" si="0"/>
        <v>0</v>
      </c>
    </row>
    <row r="27" spans="1:6" s="41" customFormat="1" ht="12" customHeight="1" x14ac:dyDescent="0.2">
      <c r="A27" s="47" t="s">
        <v>52</v>
      </c>
      <c r="B27" s="48" t="s">
        <v>53</v>
      </c>
      <c r="C27" s="49"/>
      <c r="E27" s="32">
        <f>'[1]9.6.1. sz. mell Kornisné Kp. '!C27+'[1]9.6.2. sz. mell Kornisné Kp.'!C27+'[1]9.6.3. sz. mell Kornisné Kp '!C27</f>
        <v>0</v>
      </c>
      <c r="F27" s="32">
        <f t="shared" si="0"/>
        <v>0</v>
      </c>
    </row>
    <row r="28" spans="1:6" s="41" customFormat="1" ht="12" customHeight="1" x14ac:dyDescent="0.2">
      <c r="A28" s="47" t="s">
        <v>54</v>
      </c>
      <c r="B28" s="48" t="s">
        <v>43</v>
      </c>
      <c r="C28" s="50"/>
      <c r="E28" s="32">
        <f>'[1]9.6.1. sz. mell Kornisné Kp. '!C28+'[1]9.6.2. sz. mell Kornisné Kp.'!C28+'[1]9.6.3. sz. mell Kornisné Kp '!C28</f>
        <v>0</v>
      </c>
      <c r="F28" s="32">
        <f t="shared" si="0"/>
        <v>0</v>
      </c>
    </row>
    <row r="29" spans="1:6" s="41" customFormat="1" ht="12" customHeight="1" x14ac:dyDescent="0.2">
      <c r="A29" s="47" t="s">
        <v>55</v>
      </c>
      <c r="B29" s="51" t="s">
        <v>56</v>
      </c>
      <c r="C29" s="50"/>
      <c r="E29" s="32">
        <f>'[1]9.6.1. sz. mell Kornisné Kp. '!C29+'[1]9.6.2. sz. mell Kornisné Kp.'!C29+'[1]9.6.3. sz. mell Kornisné Kp '!C29</f>
        <v>0</v>
      </c>
      <c r="F29" s="32">
        <f t="shared" si="0"/>
        <v>0</v>
      </c>
    </row>
    <row r="30" spans="1:6" s="41" customFormat="1" ht="12" customHeight="1" thickBot="1" x14ac:dyDescent="0.25">
      <c r="A30" s="36" t="s">
        <v>57</v>
      </c>
      <c r="B30" s="52" t="s">
        <v>58</v>
      </c>
      <c r="C30" s="53"/>
      <c r="E30" s="32">
        <f>'[1]9.6.1. sz. mell Kornisné Kp. '!C30+'[1]9.6.2. sz. mell Kornisné Kp.'!C30+'[1]9.6.3. sz. mell Kornisné Kp '!C30</f>
        <v>0</v>
      </c>
      <c r="F30" s="32">
        <f t="shared" si="0"/>
        <v>0</v>
      </c>
    </row>
    <row r="31" spans="1:6" s="41" customFormat="1" ht="12" customHeight="1" thickBot="1" x14ac:dyDescent="0.25">
      <c r="A31" s="44" t="s">
        <v>59</v>
      </c>
      <c r="B31" s="45" t="s">
        <v>60</v>
      </c>
      <c r="C31" s="30">
        <f>+C32+C33+C34</f>
        <v>0</v>
      </c>
      <c r="E31" s="32">
        <f>'[1]9.6.1. sz. mell Kornisné Kp. '!C31+'[1]9.6.2. sz. mell Kornisné Kp.'!C31+'[1]9.6.3. sz. mell Kornisné Kp '!C31</f>
        <v>0</v>
      </c>
      <c r="F31" s="32">
        <f t="shared" si="0"/>
        <v>0</v>
      </c>
    </row>
    <row r="32" spans="1:6" s="41" customFormat="1" ht="12" customHeight="1" x14ac:dyDescent="0.2">
      <c r="A32" s="47" t="s">
        <v>61</v>
      </c>
      <c r="B32" s="48" t="s">
        <v>62</v>
      </c>
      <c r="C32" s="49"/>
      <c r="E32" s="32">
        <f>'[1]9.6.1. sz. mell Kornisné Kp. '!C32+'[1]9.6.2. sz. mell Kornisné Kp.'!C32+'[1]9.6.3. sz. mell Kornisné Kp '!C32</f>
        <v>0</v>
      </c>
      <c r="F32" s="32">
        <f t="shared" si="0"/>
        <v>0</v>
      </c>
    </row>
    <row r="33" spans="1:6" s="41" customFormat="1" ht="12" customHeight="1" x14ac:dyDescent="0.2">
      <c r="A33" s="47" t="s">
        <v>63</v>
      </c>
      <c r="B33" s="51" t="s">
        <v>64</v>
      </c>
      <c r="C33" s="40"/>
      <c r="E33" s="32">
        <f>'[1]9.6.1. sz. mell Kornisné Kp. '!C33+'[1]9.6.2. sz. mell Kornisné Kp.'!C33+'[1]9.6.3. sz. mell Kornisné Kp 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2" t="s">
        <v>66</v>
      </c>
      <c r="C34" s="53"/>
      <c r="E34" s="32">
        <f>'[1]9.6.1. sz. mell Kornisné Kp. '!C34+'[1]9.6.2. sz. mell Kornisné Kp.'!C34+'[1]9.6.3. sz. mell Kornisné Kp '!C34</f>
        <v>0</v>
      </c>
      <c r="F34" s="32">
        <f t="shared" si="0"/>
        <v>0</v>
      </c>
    </row>
    <row r="35" spans="1:6" s="31" customFormat="1" ht="12" customHeight="1" thickBot="1" x14ac:dyDescent="0.25">
      <c r="A35" s="44" t="s">
        <v>67</v>
      </c>
      <c r="B35" s="45" t="s">
        <v>68</v>
      </c>
      <c r="C35" s="46"/>
      <c r="E35" s="32">
        <f>'[1]9.6.1. sz. mell Kornisné Kp. '!C35+'[1]9.6.2. sz. mell Kornisné Kp.'!C35+'[1]9.6.3. sz. mell Kornisné Kp '!C35</f>
        <v>0</v>
      </c>
      <c r="F35" s="32">
        <f t="shared" si="0"/>
        <v>0</v>
      </c>
    </row>
    <row r="36" spans="1:6" s="31" customFormat="1" ht="12" customHeight="1" thickBot="1" x14ac:dyDescent="0.25">
      <c r="A36" s="44" t="s">
        <v>69</v>
      </c>
      <c r="B36" s="45" t="s">
        <v>70</v>
      </c>
      <c r="C36" s="54"/>
      <c r="E36" s="32">
        <f>'[1]9.6.1. sz. mell Kornisné Kp. '!C36+'[1]9.6.2. sz. mell Kornisné Kp.'!C36+'[1]9.6.3. sz. mell Kornisné Kp 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5" t="s">
        <v>72</v>
      </c>
      <c r="C37" s="55">
        <f>+C8+C20+C25+C26+C31+C35+C36</f>
        <v>206458359</v>
      </c>
      <c r="E37" s="32">
        <f>'[1]9.6.1. sz. mell Kornisné Kp. '!C37+'[1]9.6.2. sz. mell Kornisné Kp.'!C37+'[1]9.6.3. sz. mell Kornisné Kp '!C37</f>
        <v>206458359</v>
      </c>
      <c r="F37" s="32">
        <f t="shared" si="0"/>
        <v>0</v>
      </c>
    </row>
    <row r="38" spans="1:6" s="31" customFormat="1" ht="12" customHeight="1" thickBot="1" x14ac:dyDescent="0.25">
      <c r="A38" s="56" t="s">
        <v>73</v>
      </c>
      <c r="B38" s="45" t="s">
        <v>74</v>
      </c>
      <c r="C38" s="55">
        <f>+C39+C40+C41</f>
        <v>575999244</v>
      </c>
      <c r="E38" s="32">
        <f>'[1]9.6.1. sz. mell Kornisné Kp. '!C38+'[1]9.6.2. sz. mell Kornisné Kp.'!C38+'[1]9.6.3. sz. mell Kornisné Kp '!C38</f>
        <v>575999244</v>
      </c>
      <c r="F38" s="32">
        <f t="shared" si="0"/>
        <v>0</v>
      </c>
    </row>
    <row r="39" spans="1:6" s="31" customFormat="1" ht="12" customHeight="1" x14ac:dyDescent="0.2">
      <c r="A39" s="47" t="s">
        <v>75</v>
      </c>
      <c r="B39" s="48" t="s">
        <v>76</v>
      </c>
      <c r="C39" s="49">
        <v>13840612</v>
      </c>
      <c r="E39" s="32">
        <f>'[1]9.6.1. sz. mell Kornisné Kp. '!C39+'[1]9.6.2. sz. mell Kornisné Kp.'!C39+'[1]9.6.3. sz. mell Kornisné Kp '!C39</f>
        <v>13840612</v>
      </c>
      <c r="F39" s="32">
        <f t="shared" si="0"/>
        <v>0</v>
      </c>
    </row>
    <row r="40" spans="1:6" s="41" customFormat="1" ht="12" customHeight="1" x14ac:dyDescent="0.2">
      <c r="A40" s="47" t="s">
        <v>77</v>
      </c>
      <c r="B40" s="51" t="s">
        <v>78</v>
      </c>
      <c r="C40" s="40"/>
      <c r="E40" s="32">
        <f>'[1]9.6.1. sz. mell Kornisné Kp. '!C40+'[1]9.6.2. sz. mell Kornisné Kp.'!C40+'[1]9.6.3. sz. mell Kornisné Kp '!C40</f>
        <v>0</v>
      </c>
      <c r="F40" s="32">
        <f t="shared" si="0"/>
        <v>0</v>
      </c>
    </row>
    <row r="41" spans="1:6" s="41" customFormat="1" ht="15" customHeight="1" thickBot="1" x14ac:dyDescent="0.25">
      <c r="A41" s="36" t="s">
        <v>79</v>
      </c>
      <c r="B41" s="52" t="s">
        <v>80</v>
      </c>
      <c r="C41" s="53">
        <v>562158632</v>
      </c>
      <c r="E41" s="32">
        <f>'[1]9.6.1. sz. mell Kornisné Kp. '!C41+'[1]9.6.2. sz. mell Kornisné Kp.'!C41+'[1]9.6.3. sz. mell Kornisné Kp '!C41</f>
        <v>562158632</v>
      </c>
      <c r="F41" s="32">
        <f t="shared" si="0"/>
        <v>0</v>
      </c>
    </row>
    <row r="42" spans="1:6" s="41" customFormat="1" ht="15" customHeight="1" thickBot="1" x14ac:dyDescent="0.25">
      <c r="A42" s="56" t="s">
        <v>81</v>
      </c>
      <c r="B42" s="57" t="s">
        <v>82</v>
      </c>
      <c r="C42" s="58">
        <f>+C37+C38</f>
        <v>782457603</v>
      </c>
      <c r="E42" s="32">
        <f>'[1]9.6.1. sz. mell Kornisné Kp. '!C42+'[1]9.6.2. sz. mell Kornisné Kp.'!C42+'[1]9.6.3. sz. mell Kornisné Kp '!C42</f>
        <v>782457603</v>
      </c>
      <c r="F42" s="32">
        <f t="shared" si="0"/>
        <v>0</v>
      </c>
    </row>
    <row r="43" spans="1:6" x14ac:dyDescent="0.2">
      <c r="A43" s="59"/>
      <c r="B43" s="60"/>
      <c r="C43" s="61"/>
      <c r="E43" s="32">
        <f>'[1]9.6.1. sz. mell Kornisné Kp. '!C43+'[1]9.6.2. sz. mell Kornisné Kp.'!C43+'[1]9.6.3. sz. mell Kornisné Kp '!C43</f>
        <v>0</v>
      </c>
      <c r="F43" s="32">
        <f t="shared" si="0"/>
        <v>0</v>
      </c>
    </row>
    <row r="44" spans="1:6" s="24" customFormat="1" ht="16.5" customHeight="1" thickBot="1" x14ac:dyDescent="0.25">
      <c r="A44" s="62"/>
      <c r="B44" s="63"/>
      <c r="C44" s="64"/>
      <c r="E44" s="32">
        <f>'[1]9.6.1. sz. mell Kornisné Kp. '!C44+'[1]9.6.2. sz. mell Kornisné Kp.'!C44+'[1]9.6.3. sz. mell Kornisné Kp '!C44</f>
        <v>0</v>
      </c>
      <c r="F44" s="32">
        <f t="shared" si="0"/>
        <v>0</v>
      </c>
    </row>
    <row r="45" spans="1:6" s="67" customFormat="1" ht="12" customHeight="1" thickBot="1" x14ac:dyDescent="0.25">
      <c r="A45" s="65"/>
      <c r="B45" s="66" t="s">
        <v>83</v>
      </c>
      <c r="C45" s="58"/>
      <c r="E45" s="32">
        <f>'[1]9.6.1. sz. mell Kornisné Kp. '!C45+'[1]9.6.2. sz. mell Kornisné Kp.'!C45+'[1]9.6.3. sz. mell Kornisné Kp '!C45</f>
        <v>0</v>
      </c>
      <c r="F45" s="32">
        <f t="shared" si="0"/>
        <v>0</v>
      </c>
    </row>
    <row r="46" spans="1:6" ht="12" customHeight="1" thickBot="1" x14ac:dyDescent="0.25">
      <c r="A46" s="44" t="s">
        <v>14</v>
      </c>
      <c r="B46" s="45" t="s">
        <v>84</v>
      </c>
      <c r="C46" s="30">
        <f>SUM(C47:C51)</f>
        <v>768532920</v>
      </c>
      <c r="E46" s="32">
        <f>'[1]9.6.1. sz. mell Kornisné Kp. '!C46+'[1]9.6.2. sz. mell Kornisné Kp.'!C46+'[1]9.6.3. sz. mell Kornisné Kp '!C46</f>
        <v>768532920</v>
      </c>
      <c r="F46" s="32">
        <f t="shared" si="0"/>
        <v>0</v>
      </c>
    </row>
    <row r="47" spans="1:6" ht="12" customHeight="1" x14ac:dyDescent="0.2">
      <c r="A47" s="36" t="s">
        <v>16</v>
      </c>
      <c r="B47" s="43" t="s">
        <v>85</v>
      </c>
      <c r="C47" s="49">
        <v>471445483</v>
      </c>
      <c r="E47" s="32">
        <f>'[1]9.6.1. sz. mell Kornisné Kp. '!C47+'[1]9.6.2. sz. mell Kornisné Kp.'!C47+'[1]9.6.3. sz. mell Kornisné Kp '!C47</f>
        <v>471445483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v>98130166</v>
      </c>
      <c r="E48" s="32">
        <f>'[1]9.6.1. sz. mell Kornisné Kp. '!C48+'[1]9.6.2. sz. mell Kornisné Kp.'!C48+'[1]9.6.3. sz. mell Kornisné Kp '!C48</f>
        <v>98130166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v>198957271</v>
      </c>
      <c r="E49" s="32">
        <f>'[1]9.6.1. sz. mell Kornisné Kp. '!C49+'[1]9.6.2. sz. mell Kornisné Kp.'!C49+'[1]9.6.3. sz. mell Kornisné Kp '!C49</f>
        <v>198957271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8"/>
      <c r="E50" s="32">
        <f>'[1]9.6.1. sz. mell Kornisné Kp. '!C50+'[1]9.6.2. sz. mell Kornisné Kp.'!C50+'[1]9.6.3. sz. mell Kornisné Kp 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>
        <f>'[1]9.6.1. sz. mell Kornisné Kp. '!C51+'[1]9.6.2. sz. mell Kornisné Kp.'!C51+'[1]9.6.3. sz. mell Kornisné Kp '!C51</f>
        <v>0</v>
      </c>
      <c r="F51" s="32">
        <f t="shared" si="0"/>
        <v>0</v>
      </c>
    </row>
    <row r="52" spans="1:6" s="67" customFormat="1" ht="12" customHeight="1" thickBot="1" x14ac:dyDescent="0.25">
      <c r="A52" s="44" t="s">
        <v>38</v>
      </c>
      <c r="B52" s="45" t="s">
        <v>90</v>
      </c>
      <c r="C52" s="30">
        <f>SUM(C53:C55)</f>
        <v>13924683</v>
      </c>
      <c r="E52" s="32">
        <f>'[1]9.6.1. sz. mell Kornisné Kp. '!C52+'[1]9.6.2. sz. mell Kornisné Kp.'!C52+'[1]9.6.3. sz. mell Kornisné Kp '!C52</f>
        <v>13924683</v>
      </c>
      <c r="F52" s="32">
        <f t="shared" si="0"/>
        <v>0</v>
      </c>
    </row>
    <row r="53" spans="1:6" ht="12" customHeight="1" x14ac:dyDescent="0.2">
      <c r="A53" s="36" t="s">
        <v>40</v>
      </c>
      <c r="B53" s="43" t="s">
        <v>91</v>
      </c>
      <c r="C53" s="49">
        <v>13924683</v>
      </c>
      <c r="E53" s="32">
        <f>'[1]9.6.1. sz. mell Kornisné Kp. '!C53+'[1]9.6.2. sz. mell Kornisné Kp.'!C53+'[1]9.6.3. sz. mell Kornisné Kp '!C53</f>
        <v>13924683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/>
      <c r="E54" s="32">
        <f>'[1]9.6.1. sz. mell Kornisné Kp. '!C54+'[1]9.6.2. sz. mell Kornisné Kp.'!C54+'[1]9.6.3. sz. mell Kornisné Kp 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'[1]9.6.1. sz. mell Kornisné Kp. '!C55+'[1]9.6.2. sz. mell Kornisné Kp.'!C55+'[1]9.6.3. sz. mell Kornisné Kp 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'[1]9.6.1. sz. mell Kornisné Kp. '!C56+'[1]9.6.2. sz. mell Kornisné Kp.'!C56+'[1]9.6.3. sz. mell Kornisné Kp '!C56</f>
        <v>0</v>
      </c>
      <c r="F56" s="32">
        <f t="shared" si="0"/>
        <v>0</v>
      </c>
    </row>
    <row r="57" spans="1:6" ht="13.5" thickBot="1" x14ac:dyDescent="0.25">
      <c r="A57" s="44" t="s">
        <v>48</v>
      </c>
      <c r="B57" s="45" t="s">
        <v>95</v>
      </c>
      <c r="C57" s="46"/>
      <c r="E57" s="32">
        <f>'[1]9.6.1. sz. mell Kornisné Kp. '!C57+'[1]9.6.2. sz. mell Kornisné Kp.'!C57+'[1]9.6.3. sz. mell Kornisné Kp '!C57</f>
        <v>0</v>
      </c>
      <c r="F57" s="32">
        <f t="shared" si="0"/>
        <v>0</v>
      </c>
    </row>
    <row r="58" spans="1:6" ht="15" customHeight="1" thickBot="1" x14ac:dyDescent="0.25">
      <c r="A58" s="44" t="s">
        <v>50</v>
      </c>
      <c r="B58" s="68" t="s">
        <v>96</v>
      </c>
      <c r="C58" s="69">
        <f>+C46+C52+C57</f>
        <v>782457603</v>
      </c>
      <c r="E58" s="32">
        <f>'[1]9.6.1. sz. mell Kornisné Kp. '!C58+'[1]9.6.2. sz. mell Kornisné Kp.'!C58+'[1]9.6.3. sz. mell Kornisné Kp '!C58</f>
        <v>782457603</v>
      </c>
      <c r="F58" s="32">
        <f t="shared" si="0"/>
        <v>0</v>
      </c>
    </row>
    <row r="59" spans="1:6" ht="14.25" customHeight="1" thickBot="1" x14ac:dyDescent="0.25">
      <c r="C59" s="71"/>
      <c r="E59" s="32">
        <f>'[1]9.6.1. sz. mell Kornisné Kp. '!C59+'[1]9.6.2. sz. mell Kornisné Kp.'!C59+'[1]9.6.3. sz. mell Kornisné Kp '!C59</f>
        <v>0</v>
      </c>
      <c r="F59" s="32">
        <f t="shared" si="0"/>
        <v>0</v>
      </c>
    </row>
    <row r="60" spans="1:6" ht="13.5" thickBot="1" x14ac:dyDescent="0.25">
      <c r="A60" s="72" t="s">
        <v>97</v>
      </c>
      <c r="B60" s="73"/>
      <c r="C60" s="74">
        <v>149.37</v>
      </c>
      <c r="E60" s="32">
        <f>'[1]9.6.1. sz. mell Kornisné Kp. '!C60+'[1]9.6.2. sz. mell Kornisné Kp.'!C60+'[1]9.6.3. sz. mell Kornisné Kp '!C60</f>
        <v>149.37</v>
      </c>
      <c r="F60" s="32">
        <f t="shared" si="0"/>
        <v>0</v>
      </c>
    </row>
    <row r="61" spans="1:6" s="78" customFormat="1" ht="13.9" customHeight="1" thickBot="1" x14ac:dyDescent="0.25">
      <c r="A61" s="75" t="s">
        <v>98</v>
      </c>
      <c r="B61" s="76"/>
      <c r="C61" s="77">
        <v>0.5</v>
      </c>
      <c r="E61" s="32"/>
      <c r="F61" s="32"/>
    </row>
    <row r="62" spans="1:6" s="78" customFormat="1" ht="13.9" customHeight="1" thickBot="1" x14ac:dyDescent="0.25">
      <c r="A62" s="79" t="s">
        <v>99</v>
      </c>
      <c r="B62" s="80"/>
      <c r="C62" s="81">
        <v>4</v>
      </c>
      <c r="E62" s="32">
        <f>'[1]9.6.1. sz. mell Kornisné Kp. '!C61+'[1]9.6.2. sz. mell Kornisné Kp.'!C62+'[1]9.6.3. sz. mell Kornisné Kp '!C61</f>
        <v>4</v>
      </c>
      <c r="F62" s="32">
        <f t="shared" si="0"/>
        <v>0</v>
      </c>
    </row>
    <row r="63" spans="1:6" s="78" customFormat="1" ht="19.899999999999999" customHeight="1" thickBot="1" x14ac:dyDescent="0.25">
      <c r="A63" s="82" t="s">
        <v>100</v>
      </c>
      <c r="B63" s="83"/>
      <c r="C63" s="84">
        <v>1.5</v>
      </c>
      <c r="E63" s="32">
        <f>'[1]9.6.1. sz. mell Kornisné Kp. '!C62+'[1]9.6.2. sz. mell Kornisné Kp.'!C63+'[1]9.6.3. sz. mell Kornisné Kp '!C62</f>
        <v>1.5</v>
      </c>
      <c r="F63" s="32">
        <f t="shared" si="0"/>
        <v>0</v>
      </c>
    </row>
    <row r="64" spans="1:6" ht="13.5" thickBot="1" x14ac:dyDescent="0.25">
      <c r="A64" s="85" t="s">
        <v>101</v>
      </c>
      <c r="B64" s="86"/>
      <c r="C64" s="84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9.6.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2019-02-19T14:07:07Z</dcterms:created>
  <dcterms:modified xsi:type="dcterms:W3CDTF">2019-02-19T14:07:07Z</dcterms:modified>
</cp:coreProperties>
</file>