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8" activeTab="13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  " sheetId="6" r:id="rId6"/>
    <sheet name="4.sz.mell." sheetId="7" r:id="rId7"/>
    <sheet name="6.sz.mell." sheetId="8" r:id="rId8"/>
    <sheet name="7.sz.mell." sheetId="9" r:id="rId9"/>
    <sheet name="9.1. sz. mell" sheetId="10" r:id="rId10"/>
    <sheet name="9.2. sz. mell" sheetId="11" r:id="rId11"/>
    <sheet name="9.3. sz. mell" sheetId="12" r:id="rId12"/>
    <sheet name="1.sz tájékoztató t." sheetId="13" r:id="rId13"/>
    <sheet name="2.sz tájékoztató t." sheetId="14" r:id="rId14"/>
    <sheet name="Munka1" sheetId="15" r:id="rId15"/>
  </sheets>
  <definedNames>
    <definedName name="_xlfn.IFERROR" hidden="1">#NAME?</definedName>
    <definedName name="_xlnm.Print_Titles" localSheetId="9">'9.1. sz. mell'!$1:$5</definedName>
    <definedName name="_xlnm.Print_Titles" localSheetId="10">'9.2. sz. mell'!$1:$6</definedName>
    <definedName name="_xlnm.Print_Titles" localSheetId="11">'9.3. sz. mell'!$1:$6</definedName>
    <definedName name="_xlnm.Print_Area" localSheetId="0">'1.1.sz.mell.'!$A$1:$D$141</definedName>
    <definedName name="_xlnm.Print_Area" localSheetId="1">'1.2.sz.mell.'!$A$1:$D$141</definedName>
    <definedName name="_xlnm.Print_Area" localSheetId="2">'1.3.sz.mell.'!$A$1:$D$141</definedName>
  </definedNames>
  <calcPr fullCalcOnLoad="1"/>
</workbook>
</file>

<file path=xl/sharedStrings.xml><?xml version="1.0" encoding="utf-8"?>
<sst xmlns="http://schemas.openxmlformats.org/spreadsheetml/2006/main" count="1635" uniqueCount="475">
  <si>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</si>
  <si>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</si>
  <si>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</si>
  <si>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</si>
  <si>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</si>
  <si>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</si>
  <si>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</si>
  <si>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</si>
  <si>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</si>
  <si>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</si>
  <si>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</si>
  <si>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</si>
  <si>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</si>
  <si>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</si>
  <si>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</si>
  <si>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</si>
  <si>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</si>
  <si>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</si>
  <si>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</si>
  <si>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</si>
  <si>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</si>
  <si>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</si>
  <si>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</si>
  <si>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</si>
  <si>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</si>
  <si>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</si>
  <si>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</si>
  <si>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</si>
  <si>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</si>
  <si>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</si>
  <si>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</si>
  <si>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</si>
  <si>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</si>
  <si>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</si>
  <si>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</si>
  <si>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</si>
  <si>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</si>
  <si>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</si>
  <si>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</si>
  <si>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</si>
  <si>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</si>
  <si>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</si>
  <si>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</si>
  <si>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</si>
  <si>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</si>
  <si>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</si>
  <si>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</si>
  <si>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</si>
  <si>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</si>
  <si>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</si>
  <si>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</si>
  <si>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</si>
  <si>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</si>
  <si>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</si>
  <si>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</si>
  <si>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</si>
  <si>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</si>
  <si>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</si>
  <si>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</si>
  <si>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</si>
  <si>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</si>
  <si>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</si>
  <si>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</si>
  <si>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</si>
  <si>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</si>
  <si>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</si>
  <si>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</si>
  <si>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</si>
  <si>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</si>
  <si>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</si>
  <si>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</si>
  <si>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</si>
  <si>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</si>
  <si>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</si>
  <si>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</si>
  <si>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</si>
  <si>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</si>
  <si>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</si>
  <si>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</si>
  <si>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</si>
  <si>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</si>
  <si>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</si>
  <si>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</si>
  <si>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</si>
  <si>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</si>
  <si>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</si>
  <si>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</si>
  <si>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</si>
  <si>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</si>
  <si>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</si>
  <si>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</si>
  <si>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</si>
  <si>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</si>
  <si>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</si>
  <si>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</si>
  <si>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</si>
  <si>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</si>
  <si>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</si>
  <si>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</si>
  <si>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</si>
  <si>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</si>
  <si>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</si>
  <si>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</si>
  <si>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</si>
  <si>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</si>
  <si>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</si>
  <si>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</si>
  <si>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</si>
  <si>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</si>
  <si>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</si>
  <si>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</si>
  <si>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</si>
  <si>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</si>
  <si>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</si>
  <si>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</si>
  <si>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</si>
  <si>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</si>
  <si>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</si>
  <si>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</si>
  <si>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</si>
  <si>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</si>
  <si>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</si>
  <si>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</si>
  <si>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</si>
  <si>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</si>
  <si>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</si>
  <si>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</si>
  <si>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</si>
  <si>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</si>
  <si>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</si>
  <si>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</si>
  <si>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</si>
  <si>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</si>
  <si>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</si>
  <si>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</si>
  <si>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</si>
  <si>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</si>
  <si>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</si>
  <si>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</si>
  <si>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</si>
  <si>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</si>
  <si>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</si>
  <si>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</si>
  <si>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</si>
  <si>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</si>
  <si>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</si>
  <si>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</si>
  <si>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</si>
  <si>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</si>
  <si>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</si>
  <si>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</si>
  <si>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</si>
  <si>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</si>
  <si>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</si>
  <si>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</si>
  <si>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</si>
  <si>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</si>
  <si>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</si>
  <si>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</si>
  <si>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</si>
  <si>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</si>
  <si>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</si>
  <si>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</si>
  <si>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</si>
  <si>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</si>
  <si>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</si>
  <si>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</si>
  <si>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</si>
  <si>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</si>
  <si>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</si>
  <si>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</si>
  <si>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</si>
  <si>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</si>
  <si>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</si>
  <si>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</si>
  <si>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</si>
  <si>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</si>
  <si>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</si>
  <si>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</si>
  <si>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</si>
  <si>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</si>
  <si>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</si>
  <si>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</si>
  <si>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</si>
  <si>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</si>
  <si>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</si>
  <si>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</si>
  <si>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</si>
  <si>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</si>
  <si>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</si>
  <si>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</si>
  <si>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</si>
  <si>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</si>
  <si>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</si>
  <si>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</si>
  <si>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</si>
  <si>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</si>
  <si>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</si>
  <si>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</si>
  <si>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</si>
  <si>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</si>
  <si>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</si>
  <si>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</si>
  <si>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</si>
  <si>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</si>
  <si>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</si>
  <si>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</si>
  <si>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</si>
  <si>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</si>
  <si>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</si>
  <si>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</si>
  <si>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</si>
  <si>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</si>
  <si>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</si>
  <si>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</si>
  <si>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</si>
  <si>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</si>
  <si>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</si>
  <si>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</si>
  <si>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</si>
  <si>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</si>
  <si>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</si>
  <si>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</si>
  <si>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</si>
  <si>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</si>
  <si>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</si>
  <si>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</si>
  <si>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</si>
  <si>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</si>
  <si>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</si>
  <si>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</si>
  <si>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</si>
  <si>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</si>
  <si>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</si>
  <si>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</si>
  <si>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</si>
  <si>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</si>
  <si>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</si>
  <si>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</si>
  <si>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</si>
  <si>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</si>
  <si>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</si>
  <si>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</si>
  <si>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</si>
  <si>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</si>
  <si>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</si>
  <si>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</si>
  <si>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</si>
  <si>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</si>
  <si>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</si>
  <si>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</si>
  <si>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</si>
  <si>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</si>
  <si>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</si>
  <si>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</si>
  <si>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</si>
  <si>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</si>
  <si>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</si>
  <si>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</si>
  <si>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</si>
  <si>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</si>
  <si>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</si>
  <si>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</si>
  <si>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</si>
  <si>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</si>
  <si>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</si>
  <si>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</si>
  <si>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</si>
  <si>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</si>
  <si>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</si>
  <si>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</si>
  <si>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</si>
  <si>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</si>
  <si>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</si>
  <si>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</si>
  <si>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</si>
  <si>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</si>
  <si>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</si>
  <si>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</si>
  <si>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</si>
  <si>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</si>
  <si>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</si>
  <si>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</si>
  <si>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</si>
  <si>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</si>
  <si>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</si>
  <si>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</si>
  <si>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</si>
  <si>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</si>
  <si>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</si>
  <si>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</si>
  <si>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</si>
  <si>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</si>
  <si>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</si>
  <si>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</si>
  <si>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</si>
  <si>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</si>
  <si>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</si>
  <si>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</si>
  <si>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</si>
  <si>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</si>
  <si>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</si>
  <si>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</si>
  <si>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</si>
  <si>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</si>
  <si>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</si>
  <si>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</si>
  <si>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</si>
  <si>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</si>
  <si>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</si>
  <si>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</si>
  <si>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</si>
  <si>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</si>
  <si>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</si>
  <si>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</si>
  <si>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</si>
  <si>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</si>
  <si>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</si>
  <si>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</si>
  <si>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</si>
  <si>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</si>
  <si>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</si>
  <si>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</si>
  <si>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</si>
  <si>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</si>
  <si>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</si>
  <si>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</si>
  <si>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</si>
  <si>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</si>
  <si>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</si>
  <si>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</si>
  <si>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</si>
  <si>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</si>
  <si>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</si>
  <si>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</si>
  <si>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</si>
  <si>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</si>
  <si>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</si>
  <si>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</si>
  <si>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</si>
  <si>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</si>
  <si>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</si>
  <si>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</si>
  <si>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</si>
  <si>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</si>
  <si>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</si>
  <si>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</si>
  <si>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</si>
  <si>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</si>
  <si>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</si>
  <si>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</si>
  <si>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</si>
  <si>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</si>
  <si>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</si>
  <si>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</si>
  <si>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</si>
  <si>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</si>
  <si>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</si>
  <si>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</si>
  <si>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</si>
  <si>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</si>
  <si>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</si>
  <si>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</si>
  <si>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</si>
  <si>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</si>
  <si>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2014. évi támogatás összesen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</si>
  <si>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</si>
  <si>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</si>
  <si>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</si>
  <si>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</si>
  <si>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</si>
  <si>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</si>
  <si>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</si>
  <si>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</si>
  <si>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</si>
  <si>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</si>
  <si>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</si>
  <si>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</si>
  <si>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</si>
  <si>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</si>
  <si>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</si>
  <si>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</si>
  <si>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</si>
  <si>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</si>
  <si>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</si>
  <si>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</si>
  <si>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</si>
  <si>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</si>
  <si>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</si>
  <si>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</si>
  <si>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</si>
  <si>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</si>
  <si>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</si>
  <si>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</si>
  <si>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</si>
  <si>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</si>
  <si>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</si>
  <si>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</si>
  <si>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7.5</t>
  </si>
  <si>
    <t>Központi, irányító szervi támogatás</t>
  </si>
  <si>
    <t>Önkormányzati hivatal működésének támogatása</t>
  </si>
  <si>
    <t>Zöldterület kezelés támogatása</t>
  </si>
  <si>
    <t>Közvilágítás támogatása</t>
  </si>
  <si>
    <t>Köztemető fenntartás, működtetés támogatása</t>
  </si>
  <si>
    <t>Általános működési támogatások</t>
  </si>
  <si>
    <t>Közutak fenntartása támogatása</t>
  </si>
  <si>
    <t>Egyéb önkormányzati feladatok támogatása</t>
  </si>
  <si>
    <t>Óvodapedagógusok bértámogtása</t>
  </si>
  <si>
    <t>Óvodapedagógusok kiegészítő bértámogtása</t>
  </si>
  <si>
    <t>Óvodapedagógusok munkáját segítők bértámogatása</t>
  </si>
  <si>
    <t>Szociális, gyermekjóléti és gyermekétkeztetési feldatok támogatásai</t>
  </si>
  <si>
    <t>Egyes köznevelési  feladatok támogatásai</t>
  </si>
  <si>
    <t>Hozzájárulás pénzbeli szociális ellátásokhoz</t>
  </si>
  <si>
    <t>Szociális étkeztetés támogatása</t>
  </si>
  <si>
    <t>Házi segítségnyújtás támogatása</t>
  </si>
  <si>
    <t>Kistelepülések szociális feladatainak támogatása</t>
  </si>
  <si>
    <t>Egyes jövedelempótló támogatások</t>
  </si>
  <si>
    <t>Gyermekétkeztetés támogatása</t>
  </si>
  <si>
    <t>Kulturális feladatok támogatása</t>
  </si>
  <si>
    <t>Könyvtári, közművelődési feladatok támogatása</t>
  </si>
  <si>
    <t>Óvodaműködtetési támogatás</t>
  </si>
  <si>
    <t>Murakeresztúri Óvoda</t>
  </si>
  <si>
    <t>Murakeresztúr Község  Önkormányzat saját bevételeinek részletezése az adósságot keletkeztető ügyletből származó tárgyévi fizetési kötelezettség megállapításához</t>
  </si>
  <si>
    <t>Murakeresztúr Község Önkormányzat adósságot keletkeztető ügyletekből és kezességvállalásokból fennálló kötelezettségei</t>
  </si>
  <si>
    <t>Összesen
(7=3+4+5+6)</t>
  </si>
  <si>
    <t>Háziorvosi rendelő és védőnő szolgálat fejlesztése</t>
  </si>
  <si>
    <t>Murakeresztúri Közös Önkormányzati Hivatal</t>
  </si>
  <si>
    <t>Felhalmozási kölcsön visszatérülése államháztartáson kívülről</t>
  </si>
  <si>
    <t>Működési célú átvett pénzeszközök államháztartáson kívülről</t>
  </si>
  <si>
    <t>Belföldi finanszírozás bevételei</t>
  </si>
  <si>
    <t xml:space="preserve">Külföldi finanszírozás bevételei </t>
  </si>
  <si>
    <t>Murakeresztúr Község Önkormányzat</t>
  </si>
  <si>
    <t>FINANSZÍROZÁSI BEVÉTELEK ÖSSZESEN: (10. + … +13.)</t>
  </si>
  <si>
    <t>BEVÉTELEK ÖSSZESEN: (9+13)</t>
  </si>
  <si>
    <t xml:space="preserve">Kis értékű tárgyi eszköz beszerzés </t>
  </si>
  <si>
    <t>2014</t>
  </si>
  <si>
    <t>Platós kisteherautó vásárlás</t>
  </si>
  <si>
    <t>2 db önkormányzati lakás felújítása</t>
  </si>
  <si>
    <t>Horgász Egyesület Murakeresztúr</t>
  </si>
  <si>
    <t>működési támogatás</t>
  </si>
  <si>
    <t>Tűzoltó Egyesület Murakeresztúr</t>
  </si>
  <si>
    <t>Közművelődési Egyesület Murakeresztúr</t>
  </si>
  <si>
    <t>Polgárőrség Murakeresztúr</t>
  </si>
  <si>
    <t>Sport Egyesület Murakeresztúr</t>
  </si>
  <si>
    <t>Zrínyi Kadétok Hagyományőrző Egyesülete</t>
  </si>
  <si>
    <t>Szent-kereszt Egyesület</t>
  </si>
  <si>
    <t>Államháztartások kívüli támogatások</t>
  </si>
  <si>
    <t>Államháztartáson belüli támogatások</t>
  </si>
  <si>
    <t>Muramenti Nemzetiségi Területfejlesztési Társulás</t>
  </si>
  <si>
    <t>Nagykanizsa és Térsége Önkormányzati Társulás</t>
  </si>
  <si>
    <t>Egészségügyi Társulás Eszteregnye</t>
  </si>
  <si>
    <t>Nagykanizsa Megyei Jogú Város Önkormányzata</t>
  </si>
  <si>
    <t>működési támogatás (háziorvosi ügyelet működtetéséhez)</t>
  </si>
  <si>
    <t>működési támogatás (fogovosi ügyelet működtetéséhez)</t>
  </si>
  <si>
    <t>COR 98 Bt.</t>
  </si>
  <si>
    <t>iskolaeü.támogatás átadása</t>
  </si>
  <si>
    <t>Minalg Bt.</t>
  </si>
  <si>
    <t>fogorvosi támogatás átadása</t>
  </si>
  <si>
    <t>Bursa Hungarica támogatás</t>
  </si>
  <si>
    <t>Emberi Erőforrás Támogatáskezelő</t>
  </si>
  <si>
    <t>Államháztartáson belüli támogatások összesen</t>
  </si>
  <si>
    <t>Államháztartáson kívüli támogatások összesen</t>
  </si>
  <si>
    <t>2014. évi eredeti előirányzat</t>
  </si>
  <si>
    <t>2014. évi módosított előirányzat</t>
  </si>
  <si>
    <t>Fogászati eszközök beszerzése</t>
  </si>
  <si>
    <t>Murakeresztúri Egyházközség</t>
  </si>
  <si>
    <t>34.</t>
  </si>
  <si>
    <t>Lakott külterületekkel kapcsolatos feldatok támogatása</t>
  </si>
  <si>
    <t>Könyvtári érdekeltségnövelő támogatás</t>
  </si>
  <si>
    <t>2013. december havi bérkompenzáció támogatása</t>
  </si>
  <si>
    <t>E-útdíj bevezetéséből adódó bevételkiesés támogatása</t>
  </si>
  <si>
    <t>2014. évi bérkompenzáció támogatása</t>
  </si>
  <si>
    <t>7.1. melléklet a 11/2014. (VI.25.) önkormányzati rendelethez</t>
  </si>
  <si>
    <t>7.2. melléklet a 112014. (VI.25.) önkormányzati rendelethez</t>
  </si>
  <si>
    <t>7.3. melléklet a 11/2014. (VI.25.)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</si>
</sst>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lightHorizontal">
        <fgColor indexed="9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6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2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21" fillId="0" borderId="36" xfId="0" applyFont="1" applyFill="1" applyBorder="1" applyAlignment="1" applyProtection="1">
      <alignment horizontal="left" vertical="center" wrapText="1"/>
      <protection locked="0"/>
    </xf>
    <xf numFmtId="0" fontId="21" fillId="0" borderId="37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8" xfId="0" applyFont="1" applyFill="1" applyBorder="1" applyAlignment="1" applyProtection="1">
      <alignment horizontal="right"/>
      <protection/>
    </xf>
    <xf numFmtId="164" fontId="16" fillId="0" borderId="38" xfId="58" applyNumberFormat="1" applyFont="1" applyFill="1" applyBorder="1" applyAlignment="1" applyProtection="1">
      <alignment horizontal="left" vertical="center"/>
      <protection/>
    </xf>
    <xf numFmtId="0" fontId="17" fillId="0" borderId="3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3" xfId="40" applyNumberFormat="1" applyFont="1" applyFill="1" applyBorder="1" applyAlignment="1">
      <alignment/>
    </xf>
    <xf numFmtId="166" fontId="0" fillId="0" borderId="27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8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4" fillId="0" borderId="46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3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166" fontId="17" fillId="0" borderId="45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 quotePrefix="1">
      <alignment horizontal="right" vertical="center" indent="1"/>
      <protection/>
    </xf>
    <xf numFmtId="0" fontId="7" fillId="0" borderId="59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6" xfId="0" applyNumberFormat="1" applyFont="1" applyFill="1" applyBorder="1" applyAlignment="1" applyProtection="1">
      <alignment horizontal="right" vertical="center"/>
      <protection/>
    </xf>
    <xf numFmtId="49" fontId="7" fillId="0" borderId="5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0" xfId="58" applyFont="1" applyFill="1" applyBorder="1" applyAlignment="1" applyProtection="1" quotePrefix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8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7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67" xfId="0" applyNumberFormat="1" applyFont="1" applyBorder="1" applyAlignment="1" applyProtection="1">
      <alignment horizontal="right" vertical="center" wrapText="1" indent="1"/>
      <protection/>
    </xf>
    <xf numFmtId="164" fontId="20" fillId="0" borderId="67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9" xfId="58" applyFont="1" applyFill="1" applyBorder="1" applyAlignment="1" applyProtection="1">
      <alignment horizontal="left" vertical="center" wrapText="1" indent="1"/>
      <protection/>
    </xf>
    <xf numFmtId="0" fontId="22" fillId="0" borderId="20" xfId="0" applyFont="1" applyFill="1" applyBorder="1" applyAlignment="1" applyProtection="1">
      <alignment horizontal="left" vertical="center" wrapText="1"/>
      <protection/>
    </xf>
    <xf numFmtId="164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12" xfId="58" applyFont="1" applyFill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164" fontId="16" fillId="0" borderId="38" xfId="58" applyNumberFormat="1" applyFont="1" applyFill="1" applyBorder="1" applyAlignment="1" applyProtection="1">
      <alignment horizontal="left"/>
      <protection/>
    </xf>
    <xf numFmtId="0" fontId="7" fillId="0" borderId="67" xfId="58" applyFont="1" applyFill="1" applyBorder="1" applyAlignment="1" applyProtection="1">
      <alignment horizontal="center" vertical="center" wrapText="1"/>
      <protection/>
    </xf>
    <xf numFmtId="0" fontId="15" fillId="0" borderId="63" xfId="58" applyFont="1" applyFill="1" applyBorder="1" applyAlignment="1" applyProtection="1">
      <alignment horizontal="center" vertical="center" wrapText="1"/>
      <protection/>
    </xf>
    <xf numFmtId="0" fontId="15" fillId="0" borderId="67" xfId="58" applyFont="1" applyFill="1" applyBorder="1" applyAlignment="1" applyProtection="1">
      <alignment horizontal="center" vertical="center" wrapText="1"/>
      <protection/>
    </xf>
    <xf numFmtId="0" fontId="17" fillId="0" borderId="64" xfId="58" applyFont="1" applyFill="1" applyBorder="1" applyAlignment="1" applyProtection="1">
      <alignment horizontal="left" vertical="center" wrapText="1" indent="1"/>
      <protection/>
    </xf>
    <xf numFmtId="0" fontId="17" fillId="0" borderId="52" xfId="58" applyFont="1" applyFill="1" applyBorder="1" applyAlignment="1" applyProtection="1">
      <alignment horizontal="left" vertical="center" wrapText="1" indent="1"/>
      <protection/>
    </xf>
    <xf numFmtId="0" fontId="15" fillId="0" borderId="67" xfId="58" applyFont="1" applyFill="1" applyBorder="1" applyAlignment="1" applyProtection="1">
      <alignment vertical="center" wrapText="1"/>
      <protection/>
    </xf>
    <xf numFmtId="0" fontId="17" fillId="0" borderId="68" xfId="58" applyFont="1" applyFill="1" applyBorder="1" applyAlignment="1" applyProtection="1">
      <alignment horizontal="left" vertical="center" wrapText="1" indent="1"/>
      <protection/>
    </xf>
    <xf numFmtId="0" fontId="17" fillId="0" borderId="60" xfId="58" applyFont="1" applyFill="1" applyBorder="1" applyAlignment="1" applyProtection="1">
      <alignment horizontal="left" vertical="center" wrapText="1" indent="1"/>
      <protection/>
    </xf>
    <xf numFmtId="0" fontId="15" fillId="0" borderId="67" xfId="58" applyFont="1" applyFill="1" applyBorder="1" applyAlignment="1" applyProtection="1">
      <alignment horizontal="left" vertical="center" wrapText="1" indent="1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4" fontId="17" fillId="20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20" borderId="32" xfId="58" applyNumberFormat="1" applyFont="1" applyFill="1" applyBorder="1" applyAlignment="1" applyProtection="1">
      <alignment horizontal="right" vertical="center" wrapText="1" indent="1"/>
      <protection/>
    </xf>
    <xf numFmtId="164" fontId="17" fillId="20" borderId="52" xfId="58" applyNumberFormat="1" applyFont="1" applyFill="1" applyBorder="1" applyAlignment="1" applyProtection="1">
      <alignment horizontal="right" vertical="center" wrapText="1" indent="1"/>
      <protection/>
    </xf>
    <xf numFmtId="164" fontId="17" fillId="2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left" vertical="center" wrapText="1" indent="1"/>
      <protection/>
    </xf>
    <xf numFmtId="0" fontId="17" fillId="0" borderId="68" xfId="58" applyFont="1" applyFill="1" applyBorder="1" applyAlignment="1" applyProtection="1">
      <alignment horizontal="left" vertical="center" wrapText="1" indent="1"/>
      <protection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7" fillId="0" borderId="39" xfId="58" applyFont="1" applyFill="1" applyBorder="1" applyAlignment="1" applyProtection="1" quotePrefix="1">
      <alignment horizontal="lef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right" vertical="center" wrapText="1" indent="1"/>
      <protection/>
    </xf>
    <xf numFmtId="0" fontId="17" fillId="0" borderId="68" xfId="58" applyFont="1" applyFill="1" applyBorder="1" applyAlignment="1" applyProtection="1">
      <alignment horizontal="right" vertical="center" wrapText="1" indent="1"/>
      <protection/>
    </xf>
    <xf numFmtId="0" fontId="17" fillId="0" borderId="11" xfId="58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right" vertical="center" wrapText="1" indent="1"/>
      <protection/>
    </xf>
    <xf numFmtId="0" fontId="24" fillId="0" borderId="23" xfId="0" applyFont="1" applyBorder="1" applyAlignment="1" applyProtection="1">
      <alignment horizontal="right" wrapText="1" indent="1"/>
      <protection/>
    </xf>
    <xf numFmtId="3" fontId="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8" xfId="0" applyFill="1" applyBorder="1" applyAlignment="1" applyProtection="1">
      <alignment horizontal="right" vertical="center" wrapText="1" indent="1"/>
      <protection/>
    </xf>
    <xf numFmtId="164" fontId="15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75" xfId="0" applyFont="1" applyBorder="1" applyAlignment="1" applyProtection="1">
      <alignment horizontal="right" vertical="center" wrapText="1" indent="1"/>
      <protection/>
    </xf>
    <xf numFmtId="164" fontId="7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7" xfId="0" applyNumberFormat="1" applyFont="1" applyFill="1" applyBorder="1" applyAlignment="1" applyProtection="1">
      <alignment horizontal="center" vertical="center" wrapText="1"/>
      <protection/>
    </xf>
    <xf numFmtId="164" fontId="3" fillId="0" borderId="67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13" xfId="58" applyFont="1" applyFill="1" applyBorder="1" applyAlignment="1">
      <alignment horizontal="center" vertical="center" wrapText="1"/>
      <protection/>
    </xf>
    <xf numFmtId="164" fontId="16" fillId="0" borderId="3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3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0" fontId="3" fillId="0" borderId="32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78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1"/>
  <sheetViews>
    <sheetView zoomScale="120" zoomScaleNormal="120" zoomScaleSheetLayoutView="100" workbookViewId="0" topLeftCell="A40">
      <selection activeCell="D91" sqref="D91"/>
    </sheetView>
  </sheetViews>
  <sheetFormatPr defaultColWidth="9.00390625" defaultRowHeight="12.75"/>
  <cols>
    <col min="1" max="1" width="9.50390625" style="257" customWidth="1"/>
    <col min="2" max="2" width="87.50390625" style="257" customWidth="1"/>
    <col min="3" max="3" width="15.875" style="257" customWidth="1"/>
    <col min="4" max="4" width="16.00390625" style="258" customWidth="1"/>
    <col min="5" max="5" width="9.00390625" style="286" customWidth="1"/>
    <col min="6" max="16384" width="9.375" style="286" customWidth="1"/>
  </cols>
  <sheetData>
    <row r="1" spans="1:4" ht="15.75" customHeight="1">
      <c r="A1" s="440" t="s">
        <v>8</v>
      </c>
      <c r="B1" s="440"/>
      <c r="C1" s="440"/>
      <c r="D1" s="440"/>
    </row>
    <row r="2" spans="1:4" ht="15.75" customHeight="1" thickBot="1">
      <c r="A2" s="439" t="s">
        <v>108</v>
      </c>
      <c r="B2" s="439"/>
      <c r="C2" s="83"/>
      <c r="D2" s="181" t="s">
        <v>156</v>
      </c>
    </row>
    <row r="3" spans="1:4" ht="35.25" customHeight="1" thickBot="1">
      <c r="A3" s="19" t="s">
        <v>66</v>
      </c>
      <c r="B3" s="20" t="s">
        <v>10</v>
      </c>
      <c r="C3" s="370" t="s">
        <v>462</v>
      </c>
      <c r="D3" s="33" t="s">
        <v>463</v>
      </c>
    </row>
    <row r="4" spans="1:4" s="287" customFormat="1" ht="12" customHeight="1" thickBot="1">
      <c r="A4" s="281">
        <v>1</v>
      </c>
      <c r="B4" s="282">
        <v>2</v>
      </c>
      <c r="C4" s="371">
        <v>3</v>
      </c>
      <c r="D4" s="283">
        <v>4</v>
      </c>
    </row>
    <row r="5" spans="1:4" s="288" customFormat="1" ht="12" customHeight="1" thickBot="1">
      <c r="A5" s="16" t="s">
        <v>11</v>
      </c>
      <c r="B5" s="17" t="s">
        <v>183</v>
      </c>
      <c r="C5" s="345">
        <f>+C6+C7+C8+C9+C10+C11</f>
        <v>114828</v>
      </c>
      <c r="D5" s="172">
        <f>+D6+D7+D8+D9+D10+D11</f>
        <v>116660</v>
      </c>
    </row>
    <row r="6" spans="1:4" s="288" customFormat="1" ht="12" customHeight="1">
      <c r="A6" s="11" t="s">
        <v>79</v>
      </c>
      <c r="B6" s="289" t="s">
        <v>184</v>
      </c>
      <c r="C6" s="346">
        <v>52108</v>
      </c>
      <c r="D6" s="175">
        <v>52128</v>
      </c>
    </row>
    <row r="7" spans="1:4" s="288" customFormat="1" ht="12" customHeight="1">
      <c r="A7" s="10" t="s">
        <v>80</v>
      </c>
      <c r="B7" s="290" t="s">
        <v>185</v>
      </c>
      <c r="C7" s="342">
        <v>23636</v>
      </c>
      <c r="D7" s="174">
        <v>23636</v>
      </c>
    </row>
    <row r="8" spans="1:4" s="288" customFormat="1" ht="12" customHeight="1">
      <c r="A8" s="10" t="s">
        <v>81</v>
      </c>
      <c r="B8" s="290" t="s">
        <v>186</v>
      </c>
      <c r="C8" s="342">
        <v>37010</v>
      </c>
      <c r="D8" s="174">
        <v>37010</v>
      </c>
    </row>
    <row r="9" spans="1:4" s="288" customFormat="1" ht="12" customHeight="1">
      <c r="A9" s="10" t="s">
        <v>82</v>
      </c>
      <c r="B9" s="290" t="s">
        <v>187</v>
      </c>
      <c r="C9" s="342">
        <v>2066</v>
      </c>
      <c r="D9" s="174">
        <v>2066</v>
      </c>
    </row>
    <row r="10" spans="1:4" s="288" customFormat="1" ht="12" customHeight="1">
      <c r="A10" s="10" t="s">
        <v>105</v>
      </c>
      <c r="B10" s="290" t="s">
        <v>188</v>
      </c>
      <c r="C10" s="342">
        <v>8</v>
      </c>
      <c r="D10" s="174">
        <v>337</v>
      </c>
    </row>
    <row r="11" spans="1:4" s="288" customFormat="1" ht="12" customHeight="1" thickBot="1">
      <c r="A11" s="12" t="s">
        <v>83</v>
      </c>
      <c r="B11" s="291" t="s">
        <v>189</v>
      </c>
      <c r="C11" s="342"/>
      <c r="D11" s="174">
        <v>1483</v>
      </c>
    </row>
    <row r="12" spans="1:4" s="288" customFormat="1" ht="12" customHeight="1" thickBot="1">
      <c r="A12" s="16" t="s">
        <v>12</v>
      </c>
      <c r="B12" s="167" t="s">
        <v>190</v>
      </c>
      <c r="C12" s="345">
        <f>+C13+C14+C15+C16+C17</f>
        <v>19532</v>
      </c>
      <c r="D12" s="172">
        <f>+D13+D14+D15+D16+D17</f>
        <v>21446</v>
      </c>
    </row>
    <row r="13" spans="1:4" s="288" customFormat="1" ht="12" customHeight="1">
      <c r="A13" s="11" t="s">
        <v>85</v>
      </c>
      <c r="B13" s="289" t="s">
        <v>191</v>
      </c>
      <c r="C13" s="346"/>
      <c r="D13" s="175"/>
    </row>
    <row r="14" spans="1:4" s="288" customFormat="1" ht="12" customHeight="1">
      <c r="A14" s="10" t="s">
        <v>86</v>
      </c>
      <c r="B14" s="290" t="s">
        <v>192</v>
      </c>
      <c r="C14" s="342"/>
      <c r="D14" s="174"/>
    </row>
    <row r="15" spans="1:4" s="288" customFormat="1" ht="12" customHeight="1">
      <c r="A15" s="10" t="s">
        <v>87</v>
      </c>
      <c r="B15" s="290" t="s">
        <v>390</v>
      </c>
      <c r="C15" s="342"/>
      <c r="D15" s="174"/>
    </row>
    <row r="16" spans="1:4" s="288" customFormat="1" ht="12" customHeight="1">
      <c r="A16" s="10" t="s">
        <v>88</v>
      </c>
      <c r="B16" s="290" t="s">
        <v>391</v>
      </c>
      <c r="C16" s="342"/>
      <c r="D16" s="174"/>
    </row>
    <row r="17" spans="1:4" s="288" customFormat="1" ht="12" customHeight="1">
      <c r="A17" s="10" t="s">
        <v>89</v>
      </c>
      <c r="B17" s="290" t="s">
        <v>193</v>
      </c>
      <c r="C17" s="342">
        <v>19532</v>
      </c>
      <c r="D17" s="174">
        <v>21446</v>
      </c>
    </row>
    <row r="18" spans="1:4" s="288" customFormat="1" ht="12" customHeight="1" thickBot="1">
      <c r="A18" s="12" t="s">
        <v>95</v>
      </c>
      <c r="B18" s="291" t="s">
        <v>194</v>
      </c>
      <c r="C18" s="343">
        <v>545</v>
      </c>
      <c r="D18" s="176">
        <v>545</v>
      </c>
    </row>
    <row r="19" spans="1:4" s="288" customFormat="1" ht="12" customHeight="1" thickBot="1">
      <c r="A19" s="16" t="s">
        <v>13</v>
      </c>
      <c r="B19" s="17" t="s">
        <v>195</v>
      </c>
      <c r="C19" s="345">
        <f>+C20+C21+C22+C23+C24</f>
        <v>682</v>
      </c>
      <c r="D19" s="172">
        <f>+D20+D21+D22+D23+D24</f>
        <v>3682</v>
      </c>
    </row>
    <row r="20" spans="1:4" s="288" customFormat="1" ht="12" customHeight="1">
      <c r="A20" s="11" t="s">
        <v>68</v>
      </c>
      <c r="B20" s="289" t="s">
        <v>196</v>
      </c>
      <c r="C20" s="346"/>
      <c r="D20" s="175"/>
    </row>
    <row r="21" spans="1:4" s="288" customFormat="1" ht="12" customHeight="1">
      <c r="A21" s="10" t="s">
        <v>69</v>
      </c>
      <c r="B21" s="290" t="s">
        <v>197</v>
      </c>
      <c r="C21" s="342"/>
      <c r="D21" s="174"/>
    </row>
    <row r="22" spans="1:4" s="288" customFormat="1" ht="12" customHeight="1">
      <c r="A22" s="10" t="s">
        <v>70</v>
      </c>
      <c r="B22" s="290" t="s">
        <v>392</v>
      </c>
      <c r="C22" s="342"/>
      <c r="D22" s="174">
        <v>3000</v>
      </c>
    </row>
    <row r="23" spans="1:4" s="288" customFormat="1" ht="12" customHeight="1">
      <c r="A23" s="10" t="s">
        <v>71</v>
      </c>
      <c r="B23" s="290" t="s">
        <v>393</v>
      </c>
      <c r="C23" s="342"/>
      <c r="D23" s="174"/>
    </row>
    <row r="24" spans="1:4" s="288" customFormat="1" ht="12" customHeight="1">
      <c r="A24" s="10" t="s">
        <v>117</v>
      </c>
      <c r="B24" s="290" t="s">
        <v>198</v>
      </c>
      <c r="C24" s="342">
        <v>682</v>
      </c>
      <c r="D24" s="174">
        <v>682</v>
      </c>
    </row>
    <row r="25" spans="1:4" s="288" customFormat="1" ht="12" customHeight="1" thickBot="1">
      <c r="A25" s="12" t="s">
        <v>118</v>
      </c>
      <c r="B25" s="291" t="s">
        <v>199</v>
      </c>
      <c r="C25" s="343"/>
      <c r="D25" s="176"/>
    </row>
    <row r="26" spans="1:4" s="288" customFormat="1" ht="12" customHeight="1" thickBot="1">
      <c r="A26" s="16" t="s">
        <v>119</v>
      </c>
      <c r="B26" s="17" t="s">
        <v>200</v>
      </c>
      <c r="C26" s="349">
        <f>+C27+C30+C31+C32</f>
        <v>34450</v>
      </c>
      <c r="D26" s="178">
        <f>+D27+D30+D31+D32</f>
        <v>34450</v>
      </c>
    </row>
    <row r="27" spans="1:4" s="288" customFormat="1" ht="12" customHeight="1">
      <c r="A27" s="11" t="s">
        <v>201</v>
      </c>
      <c r="B27" s="289" t="s">
        <v>207</v>
      </c>
      <c r="C27" s="387">
        <f>+C28+C29</f>
        <v>30200</v>
      </c>
      <c r="D27" s="284">
        <f>+D28+D29</f>
        <v>30200</v>
      </c>
    </row>
    <row r="28" spans="1:4" s="288" customFormat="1" ht="12" customHeight="1">
      <c r="A28" s="10" t="s">
        <v>202</v>
      </c>
      <c r="B28" s="290" t="s">
        <v>208</v>
      </c>
      <c r="C28" s="342">
        <v>5200</v>
      </c>
      <c r="D28" s="174">
        <v>5200</v>
      </c>
    </row>
    <row r="29" spans="1:4" s="288" customFormat="1" ht="12" customHeight="1">
      <c r="A29" s="10" t="s">
        <v>203</v>
      </c>
      <c r="B29" s="290" t="s">
        <v>209</v>
      </c>
      <c r="C29" s="342">
        <v>25000</v>
      </c>
      <c r="D29" s="174">
        <v>25000</v>
      </c>
    </row>
    <row r="30" spans="1:4" s="288" customFormat="1" ht="12" customHeight="1">
      <c r="A30" s="10" t="s">
        <v>204</v>
      </c>
      <c r="B30" s="290" t="s">
        <v>210</v>
      </c>
      <c r="C30" s="342">
        <v>3000</v>
      </c>
      <c r="D30" s="174">
        <v>3000</v>
      </c>
    </row>
    <row r="31" spans="1:4" s="288" customFormat="1" ht="12" customHeight="1">
      <c r="A31" s="10" t="s">
        <v>205</v>
      </c>
      <c r="B31" s="290" t="s">
        <v>211</v>
      </c>
      <c r="C31" s="342">
        <v>700</v>
      </c>
      <c r="D31" s="174">
        <v>700</v>
      </c>
    </row>
    <row r="32" spans="1:4" s="288" customFormat="1" ht="12" customHeight="1" thickBot="1">
      <c r="A32" s="12" t="s">
        <v>206</v>
      </c>
      <c r="B32" s="291" t="s">
        <v>212</v>
      </c>
      <c r="C32" s="343">
        <v>550</v>
      </c>
      <c r="D32" s="176">
        <v>550</v>
      </c>
    </row>
    <row r="33" spans="1:4" s="288" customFormat="1" ht="12" customHeight="1" thickBot="1">
      <c r="A33" s="16" t="s">
        <v>15</v>
      </c>
      <c r="B33" s="17" t="s">
        <v>213</v>
      </c>
      <c r="C33" s="345">
        <f>SUM(C34:C43)</f>
        <v>27204</v>
      </c>
      <c r="D33" s="172">
        <f>SUM(D34:D43)</f>
        <v>27204</v>
      </c>
    </row>
    <row r="34" spans="1:4" s="288" customFormat="1" ht="12" customHeight="1">
      <c r="A34" s="11" t="s">
        <v>72</v>
      </c>
      <c r="B34" s="289" t="s">
        <v>216</v>
      </c>
      <c r="C34" s="346"/>
      <c r="D34" s="175"/>
    </row>
    <row r="35" spans="1:4" s="288" customFormat="1" ht="12" customHeight="1">
      <c r="A35" s="10" t="s">
        <v>73</v>
      </c>
      <c r="B35" s="290" t="s">
        <v>217</v>
      </c>
      <c r="C35" s="342">
        <v>8871</v>
      </c>
      <c r="D35" s="174">
        <v>8871</v>
      </c>
    </row>
    <row r="36" spans="1:4" s="288" customFormat="1" ht="12" customHeight="1">
      <c r="A36" s="10" t="s">
        <v>74</v>
      </c>
      <c r="B36" s="290" t="s">
        <v>218</v>
      </c>
      <c r="C36" s="342">
        <v>60</v>
      </c>
      <c r="D36" s="174">
        <v>60</v>
      </c>
    </row>
    <row r="37" spans="1:4" s="288" customFormat="1" ht="12" customHeight="1">
      <c r="A37" s="10" t="s">
        <v>121</v>
      </c>
      <c r="B37" s="290" t="s">
        <v>219</v>
      </c>
      <c r="C37" s="342">
        <v>2064</v>
      </c>
      <c r="D37" s="174">
        <v>2064</v>
      </c>
    </row>
    <row r="38" spans="1:4" s="288" customFormat="1" ht="12" customHeight="1">
      <c r="A38" s="10" t="s">
        <v>122</v>
      </c>
      <c r="B38" s="290" t="s">
        <v>220</v>
      </c>
      <c r="C38" s="342">
        <v>10668</v>
      </c>
      <c r="D38" s="174">
        <v>10668</v>
      </c>
    </row>
    <row r="39" spans="1:4" s="288" customFormat="1" ht="12" customHeight="1">
      <c r="A39" s="10" t="s">
        <v>123</v>
      </c>
      <c r="B39" s="290" t="s">
        <v>221</v>
      </c>
      <c r="C39" s="342">
        <v>5436</v>
      </c>
      <c r="D39" s="174">
        <v>5436</v>
      </c>
    </row>
    <row r="40" spans="1:4" s="288" customFormat="1" ht="12" customHeight="1">
      <c r="A40" s="10" t="s">
        <v>124</v>
      </c>
      <c r="B40" s="290" t="s">
        <v>222</v>
      </c>
      <c r="C40" s="342"/>
      <c r="D40" s="174"/>
    </row>
    <row r="41" spans="1:4" s="288" customFormat="1" ht="12" customHeight="1">
      <c r="A41" s="10" t="s">
        <v>125</v>
      </c>
      <c r="B41" s="290" t="s">
        <v>223</v>
      </c>
      <c r="C41" s="342">
        <v>105</v>
      </c>
      <c r="D41" s="174">
        <v>105</v>
      </c>
    </row>
    <row r="42" spans="1:4" s="288" customFormat="1" ht="12" customHeight="1">
      <c r="A42" s="10" t="s">
        <v>214</v>
      </c>
      <c r="B42" s="290" t="s">
        <v>224</v>
      </c>
      <c r="C42" s="388"/>
      <c r="D42" s="177"/>
    </row>
    <row r="43" spans="1:4" s="288" customFormat="1" ht="12" customHeight="1" thickBot="1">
      <c r="A43" s="12" t="s">
        <v>215</v>
      </c>
      <c r="B43" s="291" t="s">
        <v>225</v>
      </c>
      <c r="C43" s="389"/>
      <c r="D43" s="276"/>
    </row>
    <row r="44" spans="1:4" s="288" customFormat="1" ht="12" customHeight="1" thickBot="1">
      <c r="A44" s="16" t="s">
        <v>16</v>
      </c>
      <c r="B44" s="17" t="s">
        <v>226</v>
      </c>
      <c r="C44" s="345">
        <f>SUM(C45:C49)</f>
        <v>630</v>
      </c>
      <c r="D44" s="172">
        <f>SUM(D45:D49)</f>
        <v>630</v>
      </c>
    </row>
    <row r="45" spans="1:4" s="288" customFormat="1" ht="12" customHeight="1">
      <c r="A45" s="11" t="s">
        <v>75</v>
      </c>
      <c r="B45" s="289" t="s">
        <v>230</v>
      </c>
      <c r="C45" s="390"/>
      <c r="D45" s="328"/>
    </row>
    <row r="46" spans="1:4" s="288" customFormat="1" ht="12" customHeight="1">
      <c r="A46" s="10" t="s">
        <v>76</v>
      </c>
      <c r="B46" s="290" t="s">
        <v>231</v>
      </c>
      <c r="C46" s="388"/>
      <c r="D46" s="177"/>
    </row>
    <row r="47" spans="1:4" s="288" customFormat="1" ht="12" customHeight="1">
      <c r="A47" s="10" t="s">
        <v>227</v>
      </c>
      <c r="B47" s="290" t="s">
        <v>232</v>
      </c>
      <c r="C47" s="388">
        <v>630</v>
      </c>
      <c r="D47" s="177">
        <v>630</v>
      </c>
    </row>
    <row r="48" spans="1:4" s="288" customFormat="1" ht="12" customHeight="1">
      <c r="A48" s="10" t="s">
        <v>228</v>
      </c>
      <c r="B48" s="290" t="s">
        <v>233</v>
      </c>
      <c r="C48" s="388"/>
      <c r="D48" s="177"/>
    </row>
    <row r="49" spans="1:4" s="288" customFormat="1" ht="12" customHeight="1" thickBot="1">
      <c r="A49" s="12" t="s">
        <v>229</v>
      </c>
      <c r="B49" s="291" t="s">
        <v>234</v>
      </c>
      <c r="C49" s="389"/>
      <c r="D49" s="276"/>
    </row>
    <row r="50" spans="1:4" s="288" customFormat="1" ht="12" customHeight="1" thickBot="1">
      <c r="A50" s="16" t="s">
        <v>126</v>
      </c>
      <c r="B50" s="17" t="s">
        <v>235</v>
      </c>
      <c r="C50" s="345">
        <f>SUM(C51:C53)</f>
        <v>720</v>
      </c>
      <c r="D50" s="172">
        <f>SUM(D51:D53)</f>
        <v>720</v>
      </c>
    </row>
    <row r="51" spans="1:4" s="288" customFormat="1" ht="12" customHeight="1">
      <c r="A51" s="11" t="s">
        <v>77</v>
      </c>
      <c r="B51" s="289" t="s">
        <v>236</v>
      </c>
      <c r="C51" s="346"/>
      <c r="D51" s="175"/>
    </row>
    <row r="52" spans="1:4" s="288" customFormat="1" ht="12" customHeight="1">
      <c r="A52" s="10" t="s">
        <v>78</v>
      </c>
      <c r="B52" s="290" t="s">
        <v>394</v>
      </c>
      <c r="C52" s="342"/>
      <c r="D52" s="174"/>
    </row>
    <row r="53" spans="1:4" s="288" customFormat="1" ht="12" customHeight="1">
      <c r="A53" s="10" t="s">
        <v>240</v>
      </c>
      <c r="B53" s="290" t="s">
        <v>238</v>
      </c>
      <c r="C53" s="342">
        <v>720</v>
      </c>
      <c r="D53" s="174">
        <v>720</v>
      </c>
    </row>
    <row r="54" spans="1:4" s="288" customFormat="1" ht="12" customHeight="1" thickBot="1">
      <c r="A54" s="12" t="s">
        <v>241</v>
      </c>
      <c r="B54" s="291" t="s">
        <v>239</v>
      </c>
      <c r="C54" s="343"/>
      <c r="D54" s="176"/>
    </row>
    <row r="55" spans="1:4" s="288" customFormat="1" ht="12" customHeight="1" thickBot="1">
      <c r="A55" s="16" t="s">
        <v>18</v>
      </c>
      <c r="B55" s="167" t="s">
        <v>242</v>
      </c>
      <c r="C55" s="345">
        <f>SUM(C56:C58)</f>
        <v>400</v>
      </c>
      <c r="D55" s="172">
        <f>SUM(D56:D58)</f>
        <v>400</v>
      </c>
    </row>
    <row r="56" spans="1:4" s="288" customFormat="1" ht="12" customHeight="1">
      <c r="A56" s="11" t="s">
        <v>127</v>
      </c>
      <c r="B56" s="289" t="s">
        <v>244</v>
      </c>
      <c r="C56" s="388"/>
      <c r="D56" s="177"/>
    </row>
    <row r="57" spans="1:4" s="288" customFormat="1" ht="12" customHeight="1">
      <c r="A57" s="10" t="s">
        <v>128</v>
      </c>
      <c r="B57" s="290" t="s">
        <v>395</v>
      </c>
      <c r="C57" s="388">
        <v>400</v>
      </c>
      <c r="D57" s="177">
        <v>400</v>
      </c>
    </row>
    <row r="58" spans="1:4" s="288" customFormat="1" ht="12" customHeight="1">
      <c r="A58" s="10" t="s">
        <v>157</v>
      </c>
      <c r="B58" s="290" t="s">
        <v>245</v>
      </c>
      <c r="C58" s="388"/>
      <c r="D58" s="177"/>
    </row>
    <row r="59" spans="1:4" s="288" customFormat="1" ht="12" customHeight="1" thickBot="1">
      <c r="A59" s="12" t="s">
        <v>243</v>
      </c>
      <c r="B59" s="291" t="s">
        <v>246</v>
      </c>
      <c r="C59" s="388"/>
      <c r="D59" s="177"/>
    </row>
    <row r="60" spans="1:4" s="288" customFormat="1" ht="12" customHeight="1" thickBot="1">
      <c r="A60" s="16" t="s">
        <v>19</v>
      </c>
      <c r="B60" s="17" t="s">
        <v>247</v>
      </c>
      <c r="C60" s="349">
        <f>+C5+C12+C19+C26+C33+C44+C50+C55</f>
        <v>198446</v>
      </c>
      <c r="D60" s="178">
        <f>+D5+D12+D19+D26+D33+D44+D50+D55</f>
        <v>205192</v>
      </c>
    </row>
    <row r="61" spans="1:4" s="288" customFormat="1" ht="12" customHeight="1" thickBot="1">
      <c r="A61" s="292" t="s">
        <v>248</v>
      </c>
      <c r="B61" s="167" t="s">
        <v>249</v>
      </c>
      <c r="C61" s="345">
        <f>SUM(C62:C64)</f>
        <v>0</v>
      </c>
      <c r="D61" s="172">
        <f>SUM(D62:D64)</f>
        <v>0</v>
      </c>
    </row>
    <row r="62" spans="1:4" s="288" customFormat="1" ht="12" customHeight="1">
      <c r="A62" s="11" t="s">
        <v>271</v>
      </c>
      <c r="B62" s="289" t="s">
        <v>250</v>
      </c>
      <c r="C62" s="388"/>
      <c r="D62" s="177"/>
    </row>
    <row r="63" spans="1:4" s="288" customFormat="1" ht="12" customHeight="1">
      <c r="A63" s="10" t="s">
        <v>277</v>
      </c>
      <c r="B63" s="290" t="s">
        <v>251</v>
      </c>
      <c r="C63" s="388"/>
      <c r="D63" s="177"/>
    </row>
    <row r="64" spans="1:4" s="288" customFormat="1" ht="12" customHeight="1" thickBot="1">
      <c r="A64" s="12" t="s">
        <v>278</v>
      </c>
      <c r="B64" s="293" t="s">
        <v>252</v>
      </c>
      <c r="C64" s="388"/>
      <c r="D64" s="177"/>
    </row>
    <row r="65" spans="1:4" s="288" customFormat="1" ht="12" customHeight="1" thickBot="1">
      <c r="A65" s="292" t="s">
        <v>253</v>
      </c>
      <c r="B65" s="167" t="s">
        <v>254</v>
      </c>
      <c r="C65" s="345">
        <f>SUM(C66:C69)</f>
        <v>0</v>
      </c>
      <c r="D65" s="172">
        <f>SUM(D66:D69)</f>
        <v>0</v>
      </c>
    </row>
    <row r="66" spans="1:4" s="288" customFormat="1" ht="12" customHeight="1">
      <c r="A66" s="11" t="s">
        <v>106</v>
      </c>
      <c r="B66" s="289" t="s">
        <v>255</v>
      </c>
      <c r="C66" s="388"/>
      <c r="D66" s="177"/>
    </row>
    <row r="67" spans="1:4" s="288" customFormat="1" ht="12" customHeight="1">
      <c r="A67" s="10" t="s">
        <v>107</v>
      </c>
      <c r="B67" s="290" t="s">
        <v>256</v>
      </c>
      <c r="C67" s="388"/>
      <c r="D67" s="177"/>
    </row>
    <row r="68" spans="1:4" s="288" customFormat="1" ht="12" customHeight="1">
      <c r="A68" s="10" t="s">
        <v>272</v>
      </c>
      <c r="B68" s="290" t="s">
        <v>257</v>
      </c>
      <c r="C68" s="388"/>
      <c r="D68" s="177"/>
    </row>
    <row r="69" spans="1:4" s="288" customFormat="1" ht="12" customHeight="1" thickBot="1">
      <c r="A69" s="12" t="s">
        <v>273</v>
      </c>
      <c r="B69" s="291" t="s">
        <v>258</v>
      </c>
      <c r="C69" s="388"/>
      <c r="D69" s="177"/>
    </row>
    <row r="70" spans="1:4" s="288" customFormat="1" ht="12" customHeight="1" thickBot="1">
      <c r="A70" s="292" t="s">
        <v>259</v>
      </c>
      <c r="B70" s="167" t="s">
        <v>260</v>
      </c>
      <c r="C70" s="345">
        <f>SUM(C71:C72)</f>
        <v>15987</v>
      </c>
      <c r="D70" s="172">
        <f>SUM(D71:D72)</f>
        <v>15987</v>
      </c>
    </row>
    <row r="71" spans="1:4" s="288" customFormat="1" ht="12" customHeight="1">
      <c r="A71" s="11" t="s">
        <v>274</v>
      </c>
      <c r="B71" s="289" t="s">
        <v>261</v>
      </c>
      <c r="C71" s="388">
        <v>15987</v>
      </c>
      <c r="D71" s="177">
        <v>15987</v>
      </c>
    </row>
    <row r="72" spans="1:4" s="288" customFormat="1" ht="12" customHeight="1" thickBot="1">
      <c r="A72" s="12" t="s">
        <v>275</v>
      </c>
      <c r="B72" s="291" t="s">
        <v>262</v>
      </c>
      <c r="C72" s="388"/>
      <c r="D72" s="177"/>
    </row>
    <row r="73" spans="1:4" s="288" customFormat="1" ht="12" customHeight="1" thickBot="1">
      <c r="A73" s="292" t="s">
        <v>263</v>
      </c>
      <c r="B73" s="167" t="s">
        <v>429</v>
      </c>
      <c r="C73" s="345"/>
      <c r="D73" s="172"/>
    </row>
    <row r="74" spans="1:4" s="288" customFormat="1" ht="12" customHeight="1" thickBot="1">
      <c r="A74" s="292" t="s">
        <v>265</v>
      </c>
      <c r="B74" s="167" t="s">
        <v>430</v>
      </c>
      <c r="C74" s="345"/>
      <c r="D74" s="172"/>
    </row>
    <row r="75" spans="1:4" s="288" customFormat="1" ht="13.5" customHeight="1" thickBot="1">
      <c r="A75" s="292" t="s">
        <v>266</v>
      </c>
      <c r="B75" s="167" t="s">
        <v>267</v>
      </c>
      <c r="C75" s="425"/>
      <c r="D75" s="329"/>
    </row>
    <row r="76" spans="1:4" s="288" customFormat="1" ht="12" customHeight="1" thickBot="1">
      <c r="A76" s="292" t="s">
        <v>268</v>
      </c>
      <c r="B76" s="294" t="s">
        <v>269</v>
      </c>
      <c r="C76" s="349">
        <f>+C61+C65+C70+C73+C74+C75</f>
        <v>15987</v>
      </c>
      <c r="D76" s="178">
        <f>+D61+D65+D70+D73+D74+D75</f>
        <v>15987</v>
      </c>
    </row>
    <row r="77" spans="1:4" s="288" customFormat="1" ht="15" customHeight="1" thickBot="1">
      <c r="A77" s="295" t="s">
        <v>279</v>
      </c>
      <c r="B77" s="296" t="s">
        <v>270</v>
      </c>
      <c r="C77" s="349">
        <f>+C60+C76</f>
        <v>214433</v>
      </c>
      <c r="D77" s="178">
        <f>+D60+D76</f>
        <v>221179</v>
      </c>
    </row>
    <row r="78" spans="1:4" ht="16.5" customHeight="1">
      <c r="A78" s="440" t="s">
        <v>40</v>
      </c>
      <c r="B78" s="440"/>
      <c r="C78" s="440"/>
      <c r="D78" s="440"/>
    </row>
    <row r="79" spans="1:4" s="297" customFormat="1" ht="16.5" customHeight="1" thickBot="1">
      <c r="A79" s="441" t="s">
        <v>109</v>
      </c>
      <c r="B79" s="441"/>
      <c r="C79" s="369"/>
      <c r="D79" s="82" t="s">
        <v>156</v>
      </c>
    </row>
    <row r="80" spans="1:4" ht="37.5" customHeight="1" thickBot="1">
      <c r="A80" s="19" t="s">
        <v>66</v>
      </c>
      <c r="B80" s="20" t="s">
        <v>41</v>
      </c>
      <c r="C80" s="370" t="s">
        <v>462</v>
      </c>
      <c r="D80" s="33" t="s">
        <v>463</v>
      </c>
    </row>
    <row r="81" spans="1:4" s="287" customFormat="1" ht="12" customHeight="1" thickBot="1">
      <c r="A81" s="29">
        <v>1</v>
      </c>
      <c r="B81" s="30">
        <v>2</v>
      </c>
      <c r="C81" s="372">
        <v>3</v>
      </c>
      <c r="D81" s="31">
        <v>4</v>
      </c>
    </row>
    <row r="82" spans="1:4" ht="12" customHeight="1" thickBot="1">
      <c r="A82" s="18" t="s">
        <v>11</v>
      </c>
      <c r="B82" s="23" t="s">
        <v>282</v>
      </c>
      <c r="C82" s="340">
        <f>SUM(C83:C87)</f>
        <v>197511</v>
      </c>
      <c r="D82" s="171">
        <f>SUM(D83:D87)</f>
        <v>203687</v>
      </c>
    </row>
    <row r="83" spans="1:4" ht="12" customHeight="1">
      <c r="A83" s="13" t="s">
        <v>79</v>
      </c>
      <c r="B83" s="6" t="s">
        <v>42</v>
      </c>
      <c r="C83" s="341">
        <v>86253</v>
      </c>
      <c r="D83" s="173">
        <v>89470</v>
      </c>
    </row>
    <row r="84" spans="1:4" ht="12" customHeight="1">
      <c r="A84" s="10" t="s">
        <v>80</v>
      </c>
      <c r="B84" s="4" t="s">
        <v>129</v>
      </c>
      <c r="C84" s="342">
        <v>20537</v>
      </c>
      <c r="D84" s="174">
        <v>21842</v>
      </c>
    </row>
    <row r="85" spans="1:4" ht="12" customHeight="1">
      <c r="A85" s="10" t="s">
        <v>81</v>
      </c>
      <c r="B85" s="4" t="s">
        <v>104</v>
      </c>
      <c r="C85" s="343">
        <v>70048</v>
      </c>
      <c r="D85" s="176">
        <v>70475</v>
      </c>
    </row>
    <row r="86" spans="1:4" ht="12" customHeight="1">
      <c r="A86" s="10" t="s">
        <v>82</v>
      </c>
      <c r="B86" s="7" t="s">
        <v>130</v>
      </c>
      <c r="C86" s="343">
        <v>14563</v>
      </c>
      <c r="D86" s="176">
        <v>14583</v>
      </c>
    </row>
    <row r="87" spans="1:4" ht="12" customHeight="1">
      <c r="A87" s="10" t="s">
        <v>90</v>
      </c>
      <c r="B87" s="15" t="s">
        <v>131</v>
      </c>
      <c r="C87" s="343">
        <v>6110</v>
      </c>
      <c r="D87" s="176">
        <v>7317</v>
      </c>
    </row>
    <row r="88" spans="1:4" ht="12" customHeight="1">
      <c r="A88" s="10" t="s">
        <v>83</v>
      </c>
      <c r="B88" s="4" t="s">
        <v>283</v>
      </c>
      <c r="C88" s="343"/>
      <c r="D88" s="176">
        <v>1187</v>
      </c>
    </row>
    <row r="89" spans="1:4" ht="12" customHeight="1">
      <c r="A89" s="10" t="s">
        <v>84</v>
      </c>
      <c r="B89" s="85" t="s">
        <v>284</v>
      </c>
      <c r="C89" s="343"/>
      <c r="D89" s="176"/>
    </row>
    <row r="90" spans="1:4" ht="12" customHeight="1">
      <c r="A90" s="10" t="s">
        <v>91</v>
      </c>
      <c r="B90" s="86" t="s">
        <v>285</v>
      </c>
      <c r="C90" s="343"/>
      <c r="D90" s="176"/>
    </row>
    <row r="91" spans="1:4" ht="12" customHeight="1">
      <c r="A91" s="10" t="s">
        <v>92</v>
      </c>
      <c r="B91" s="86" t="s">
        <v>286</v>
      </c>
      <c r="C91" s="343"/>
      <c r="D91" s="176"/>
    </row>
    <row r="92" spans="1:4" ht="12" customHeight="1">
      <c r="A92" s="10" t="s">
        <v>93</v>
      </c>
      <c r="B92" s="85" t="s">
        <v>287</v>
      </c>
      <c r="C92" s="343">
        <v>2426</v>
      </c>
      <c r="D92" s="176">
        <v>2426</v>
      </c>
    </row>
    <row r="93" spans="1:4" ht="12" customHeight="1">
      <c r="A93" s="10" t="s">
        <v>94</v>
      </c>
      <c r="B93" s="85" t="s">
        <v>288</v>
      </c>
      <c r="C93" s="343"/>
      <c r="D93" s="176"/>
    </row>
    <row r="94" spans="1:4" ht="12" customHeight="1">
      <c r="A94" s="10" t="s">
        <v>96</v>
      </c>
      <c r="B94" s="86" t="s">
        <v>289</v>
      </c>
      <c r="C94" s="343"/>
      <c r="D94" s="176"/>
    </row>
    <row r="95" spans="1:4" ht="12" customHeight="1">
      <c r="A95" s="9" t="s">
        <v>132</v>
      </c>
      <c r="B95" s="87" t="s">
        <v>290</v>
      </c>
      <c r="C95" s="343"/>
      <c r="D95" s="176"/>
    </row>
    <row r="96" spans="1:4" ht="12" customHeight="1">
      <c r="A96" s="10" t="s">
        <v>280</v>
      </c>
      <c r="B96" s="87" t="s">
        <v>291</v>
      </c>
      <c r="C96" s="343"/>
      <c r="D96" s="176"/>
    </row>
    <row r="97" spans="1:4" ht="12" customHeight="1" thickBot="1">
      <c r="A97" s="14" t="s">
        <v>281</v>
      </c>
      <c r="B97" s="88" t="s">
        <v>292</v>
      </c>
      <c r="C97" s="344">
        <v>3684</v>
      </c>
      <c r="D97" s="179">
        <v>3704</v>
      </c>
    </row>
    <row r="98" spans="1:4" ht="12" customHeight="1" thickBot="1">
      <c r="A98" s="16" t="s">
        <v>12</v>
      </c>
      <c r="B98" s="22" t="s">
        <v>293</v>
      </c>
      <c r="C98" s="345">
        <f>+C99+C101+C103</f>
        <v>6732</v>
      </c>
      <c r="D98" s="172">
        <f>+D99+D101+D103</f>
        <v>12874</v>
      </c>
    </row>
    <row r="99" spans="1:4" ht="12" customHeight="1">
      <c r="A99" s="11" t="s">
        <v>85</v>
      </c>
      <c r="B99" s="4" t="s">
        <v>155</v>
      </c>
      <c r="C99" s="346">
        <v>3182</v>
      </c>
      <c r="D99" s="175">
        <v>6324</v>
      </c>
    </row>
    <row r="100" spans="1:4" ht="12" customHeight="1">
      <c r="A100" s="11" t="s">
        <v>86</v>
      </c>
      <c r="B100" s="8" t="s">
        <v>297</v>
      </c>
      <c r="C100" s="346"/>
      <c r="D100" s="175"/>
    </row>
    <row r="101" spans="1:4" ht="12" customHeight="1">
      <c r="A101" s="11" t="s">
        <v>87</v>
      </c>
      <c r="B101" s="8" t="s">
        <v>133</v>
      </c>
      <c r="C101" s="342">
        <v>3000</v>
      </c>
      <c r="D101" s="174">
        <v>3000</v>
      </c>
    </row>
    <row r="102" spans="1:4" ht="12" customHeight="1">
      <c r="A102" s="11" t="s">
        <v>88</v>
      </c>
      <c r="B102" s="8" t="s">
        <v>298</v>
      </c>
      <c r="C102" s="347"/>
      <c r="D102" s="174"/>
    </row>
    <row r="103" spans="1:4" ht="12" customHeight="1">
      <c r="A103" s="11" t="s">
        <v>89</v>
      </c>
      <c r="B103" s="169" t="s">
        <v>158</v>
      </c>
      <c r="C103" s="347">
        <v>550</v>
      </c>
      <c r="D103" s="174">
        <v>3550</v>
      </c>
    </row>
    <row r="104" spans="1:4" ht="12" customHeight="1">
      <c r="A104" s="11" t="s">
        <v>95</v>
      </c>
      <c r="B104" s="168" t="s">
        <v>396</v>
      </c>
      <c r="C104" s="347"/>
      <c r="D104" s="174"/>
    </row>
    <row r="105" spans="1:4" ht="12" customHeight="1">
      <c r="A105" s="11" t="s">
        <v>97</v>
      </c>
      <c r="B105" s="285" t="s">
        <v>303</v>
      </c>
      <c r="C105" s="347"/>
      <c r="D105" s="174">
        <v>3000</v>
      </c>
    </row>
    <row r="106" spans="1:4" ht="15.75">
      <c r="A106" s="11" t="s">
        <v>134</v>
      </c>
      <c r="B106" s="86" t="s">
        <v>286</v>
      </c>
      <c r="C106" s="347">
        <v>550</v>
      </c>
      <c r="D106" s="174">
        <v>550</v>
      </c>
    </row>
    <row r="107" spans="1:4" ht="12" customHeight="1">
      <c r="A107" s="11" t="s">
        <v>135</v>
      </c>
      <c r="B107" s="86" t="s">
        <v>302</v>
      </c>
      <c r="C107" s="347">
        <v>50</v>
      </c>
      <c r="D107" s="174">
        <v>50</v>
      </c>
    </row>
    <row r="108" spans="1:4" ht="12" customHeight="1">
      <c r="A108" s="11" t="s">
        <v>136</v>
      </c>
      <c r="B108" s="86" t="s">
        <v>301</v>
      </c>
      <c r="C108" s="347"/>
      <c r="D108" s="174"/>
    </row>
    <row r="109" spans="1:4" ht="12" customHeight="1">
      <c r="A109" s="11" t="s">
        <v>294</v>
      </c>
      <c r="B109" s="86" t="s">
        <v>289</v>
      </c>
      <c r="C109" s="347"/>
      <c r="D109" s="174"/>
    </row>
    <row r="110" spans="1:4" ht="12" customHeight="1">
      <c r="A110" s="11" t="s">
        <v>295</v>
      </c>
      <c r="B110" s="86" t="s">
        <v>300</v>
      </c>
      <c r="C110" s="347"/>
      <c r="D110" s="174"/>
    </row>
    <row r="111" spans="1:4" ht="16.5" thickBot="1">
      <c r="A111" s="9" t="s">
        <v>296</v>
      </c>
      <c r="B111" s="86" t="s">
        <v>299</v>
      </c>
      <c r="C111" s="348"/>
      <c r="D111" s="176"/>
    </row>
    <row r="112" spans="1:4" ht="12" customHeight="1" thickBot="1">
      <c r="A112" s="16" t="s">
        <v>13</v>
      </c>
      <c r="B112" s="80" t="s">
        <v>304</v>
      </c>
      <c r="C112" s="345">
        <f>+C113+C114</f>
        <v>10190</v>
      </c>
      <c r="D112" s="172">
        <f>+D113+D114</f>
        <v>4618</v>
      </c>
    </row>
    <row r="113" spans="1:4" ht="12" customHeight="1">
      <c r="A113" s="11" t="s">
        <v>68</v>
      </c>
      <c r="B113" s="5" t="s">
        <v>54</v>
      </c>
      <c r="C113" s="346">
        <v>2490</v>
      </c>
      <c r="D113" s="175">
        <v>418</v>
      </c>
    </row>
    <row r="114" spans="1:4" ht="12" customHeight="1" thickBot="1">
      <c r="A114" s="12" t="s">
        <v>69</v>
      </c>
      <c r="B114" s="8" t="s">
        <v>55</v>
      </c>
      <c r="C114" s="343">
        <v>7700</v>
      </c>
      <c r="D114" s="176">
        <v>4200</v>
      </c>
    </row>
    <row r="115" spans="1:4" ht="12" customHeight="1" thickBot="1">
      <c r="A115" s="16" t="s">
        <v>14</v>
      </c>
      <c r="B115" s="80" t="s">
        <v>305</v>
      </c>
      <c r="C115" s="345">
        <f>+C82+C98+C112</f>
        <v>214433</v>
      </c>
      <c r="D115" s="172">
        <f>+D82+D98+D112</f>
        <v>221179</v>
      </c>
    </row>
    <row r="116" spans="1:4" ht="12" customHeight="1" thickBot="1">
      <c r="A116" s="16" t="s">
        <v>15</v>
      </c>
      <c r="B116" s="80" t="s">
        <v>306</v>
      </c>
      <c r="C116" s="345">
        <f>+C117+C118+C119</f>
        <v>0</v>
      </c>
      <c r="D116" s="172">
        <f>+D117+D118+D119</f>
        <v>0</v>
      </c>
    </row>
    <row r="117" spans="1:4" ht="12" customHeight="1">
      <c r="A117" s="11" t="s">
        <v>72</v>
      </c>
      <c r="B117" s="5" t="s">
        <v>307</v>
      </c>
      <c r="C117" s="347"/>
      <c r="D117" s="174"/>
    </row>
    <row r="118" spans="1:4" ht="12" customHeight="1">
      <c r="A118" s="11" t="s">
        <v>73</v>
      </c>
      <c r="B118" s="5" t="s">
        <v>308</v>
      </c>
      <c r="C118" s="347"/>
      <c r="D118" s="174"/>
    </row>
    <row r="119" spans="1:4" ht="12" customHeight="1" thickBot="1">
      <c r="A119" s="9" t="s">
        <v>74</v>
      </c>
      <c r="B119" s="3" t="s">
        <v>309</v>
      </c>
      <c r="C119" s="347"/>
      <c r="D119" s="174"/>
    </row>
    <row r="120" spans="1:4" ht="12" customHeight="1" thickBot="1">
      <c r="A120" s="16" t="s">
        <v>16</v>
      </c>
      <c r="B120" s="80" t="s">
        <v>359</v>
      </c>
      <c r="C120" s="345">
        <f>+C121+C122+C123+C124</f>
        <v>0</v>
      </c>
      <c r="D120" s="172">
        <f>+D121+D122+D123+D124</f>
        <v>0</v>
      </c>
    </row>
    <row r="121" spans="1:4" ht="12" customHeight="1">
      <c r="A121" s="11" t="s">
        <v>75</v>
      </c>
      <c r="B121" s="5" t="s">
        <v>310</v>
      </c>
      <c r="C121" s="347"/>
      <c r="D121" s="174"/>
    </row>
    <row r="122" spans="1:4" ht="12" customHeight="1">
      <c r="A122" s="11" t="s">
        <v>76</v>
      </c>
      <c r="B122" s="5" t="s">
        <v>311</v>
      </c>
      <c r="C122" s="347"/>
      <c r="D122" s="174"/>
    </row>
    <row r="123" spans="1:4" ht="12" customHeight="1">
      <c r="A123" s="11" t="s">
        <v>227</v>
      </c>
      <c r="B123" s="5" t="s">
        <v>312</v>
      </c>
      <c r="C123" s="347"/>
      <c r="D123" s="174"/>
    </row>
    <row r="124" spans="1:4" ht="12" customHeight="1" thickBot="1">
      <c r="A124" s="9" t="s">
        <v>228</v>
      </c>
      <c r="B124" s="3" t="s">
        <v>313</v>
      </c>
      <c r="C124" s="347"/>
      <c r="D124" s="174"/>
    </row>
    <row r="125" spans="1:4" ht="12" customHeight="1" thickBot="1">
      <c r="A125" s="16" t="s">
        <v>17</v>
      </c>
      <c r="B125" s="80" t="s">
        <v>314</v>
      </c>
      <c r="C125" s="349">
        <f>+C126+C127+C128+C129</f>
        <v>0</v>
      </c>
      <c r="D125" s="178">
        <f>+D126+D127+D128+D129</f>
        <v>0</v>
      </c>
    </row>
    <row r="126" spans="1:4" ht="12" customHeight="1">
      <c r="A126" s="11" t="s">
        <v>77</v>
      </c>
      <c r="B126" s="5" t="s">
        <v>315</v>
      </c>
      <c r="C126" s="347"/>
      <c r="D126" s="174"/>
    </row>
    <row r="127" spans="1:4" ht="12" customHeight="1">
      <c r="A127" s="11" t="s">
        <v>78</v>
      </c>
      <c r="B127" s="5" t="s">
        <v>325</v>
      </c>
      <c r="C127" s="347"/>
      <c r="D127" s="174"/>
    </row>
    <row r="128" spans="1:4" ht="12" customHeight="1">
      <c r="A128" s="11" t="s">
        <v>240</v>
      </c>
      <c r="B128" s="5" t="s">
        <v>316</v>
      </c>
      <c r="C128" s="347"/>
      <c r="D128" s="174"/>
    </row>
    <row r="129" spans="1:4" ht="12" customHeight="1" thickBot="1">
      <c r="A129" s="9" t="s">
        <v>241</v>
      </c>
      <c r="B129" s="3" t="s">
        <v>317</v>
      </c>
      <c r="C129" s="347"/>
      <c r="D129" s="174"/>
    </row>
    <row r="130" spans="1:4" ht="12" customHeight="1" thickBot="1">
      <c r="A130" s="16" t="s">
        <v>18</v>
      </c>
      <c r="B130" s="80" t="s">
        <v>318</v>
      </c>
      <c r="C130" s="350">
        <f>+C131+C132+C133+C134</f>
        <v>0</v>
      </c>
      <c r="D130" s="180">
        <f>+D131+D132+D133+D134</f>
        <v>0</v>
      </c>
    </row>
    <row r="131" spans="1:4" ht="12" customHeight="1">
      <c r="A131" s="11" t="s">
        <v>127</v>
      </c>
      <c r="B131" s="5" t="s">
        <v>319</v>
      </c>
      <c r="C131" s="347"/>
      <c r="D131" s="174"/>
    </row>
    <row r="132" spans="1:4" ht="12" customHeight="1">
      <c r="A132" s="11" t="s">
        <v>128</v>
      </c>
      <c r="B132" s="5" t="s">
        <v>320</v>
      </c>
      <c r="C132" s="347"/>
      <c r="D132" s="174"/>
    </row>
    <row r="133" spans="1:4" ht="12" customHeight="1">
      <c r="A133" s="11" t="s">
        <v>157</v>
      </c>
      <c r="B133" s="5" t="s">
        <v>321</v>
      </c>
      <c r="C133" s="347"/>
      <c r="D133" s="174"/>
    </row>
    <row r="134" spans="1:4" ht="12" customHeight="1" thickBot="1">
      <c r="A134" s="11" t="s">
        <v>243</v>
      </c>
      <c r="B134" s="5" t="s">
        <v>322</v>
      </c>
      <c r="C134" s="347"/>
      <c r="D134" s="174"/>
    </row>
    <row r="135" spans="1:10" ht="15" customHeight="1" thickBot="1">
      <c r="A135" s="16" t="s">
        <v>19</v>
      </c>
      <c r="B135" s="80" t="s">
        <v>323</v>
      </c>
      <c r="C135" s="351">
        <f>+C116+C120+C125+C130</f>
        <v>0</v>
      </c>
      <c r="D135" s="298">
        <f>+D116+D120+D125+D130</f>
        <v>0</v>
      </c>
      <c r="G135" s="299"/>
      <c r="H135" s="300"/>
      <c r="I135" s="300"/>
      <c r="J135" s="300"/>
    </row>
    <row r="136" spans="1:4" s="288" customFormat="1" ht="12.75" customHeight="1" thickBot="1">
      <c r="A136" s="170" t="s">
        <v>20</v>
      </c>
      <c r="B136" s="256" t="s">
        <v>324</v>
      </c>
      <c r="C136" s="351">
        <f>+C115+C135</f>
        <v>214433</v>
      </c>
      <c r="D136" s="298">
        <f>+D115+D135</f>
        <v>221179</v>
      </c>
    </row>
    <row r="137" ht="7.5" customHeight="1"/>
    <row r="138" spans="1:4" ht="15.75">
      <c r="A138" s="442" t="s">
        <v>326</v>
      </c>
      <c r="B138" s="442"/>
      <c r="C138" s="442"/>
      <c r="D138" s="442"/>
    </row>
    <row r="139" spans="1:4" ht="15" customHeight="1" thickBot="1">
      <c r="A139" s="439" t="s">
        <v>110</v>
      </c>
      <c r="B139" s="439"/>
      <c r="C139" s="83"/>
      <c r="D139" s="181" t="s">
        <v>156</v>
      </c>
    </row>
    <row r="140" spans="1:5" ht="13.5" customHeight="1" thickBot="1">
      <c r="A140" s="16">
        <v>1</v>
      </c>
      <c r="B140" s="22" t="s">
        <v>327</v>
      </c>
      <c r="C140" s="345">
        <f>+C60-C115</f>
        <v>-15987</v>
      </c>
      <c r="D140" s="172">
        <f>+D60-D115</f>
        <v>-15987</v>
      </c>
      <c r="E140" s="301"/>
    </row>
    <row r="141" spans="1:4" ht="27.75" customHeight="1" thickBot="1">
      <c r="A141" s="16" t="s">
        <v>12</v>
      </c>
      <c r="B141" s="22" t="s">
        <v>328</v>
      </c>
      <c r="C141" s="345">
        <f>+C76-C135</f>
        <v>15987</v>
      </c>
      <c r="D141" s="172">
        <f>+D76-D135</f>
        <v>15987</v>
      </c>
    </row>
  </sheetData>
  <sheetProtection/>
  <mergeCells count="6">
    <mergeCell ref="A139:B139"/>
    <mergeCell ref="A78:D78"/>
    <mergeCell ref="A1:D1"/>
    <mergeCell ref="A2:B2"/>
    <mergeCell ref="A79:B79"/>
    <mergeCell ref="A138:D13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300" verticalDpi="300" orientation="portrait" paperSize="9" scale="71" r:id="rId1"/>
  <headerFooter alignWithMargins="0">
    <oddHeader>&amp;C&amp;"Times New Roman CE,Félkövér"&amp;12
Murakeresztúr Község Önkormányzat
2014. ÉVI KÖLTSÉGVETÉSÉNEK ÖSSZEVONT MÉRLEGE&amp;10
&amp;R&amp;"Times New Roman CE,Félkövér dőlt"&amp;11 1.1. melléklet a 11/2014. (VI.25.) önkormányzati rendelethez</oddHeader>
  </headerFooter>
  <rowBreaks count="1" manualBreakCount="1">
    <brk id="77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7"/>
  <sheetViews>
    <sheetView zoomScaleSheetLayoutView="85" workbookViewId="0" topLeftCell="B1">
      <selection activeCell="D11" sqref="D11"/>
    </sheetView>
  </sheetViews>
  <sheetFormatPr defaultColWidth="9.00390625" defaultRowHeight="12.75"/>
  <cols>
    <col min="1" max="1" width="19.50390625" style="265" customWidth="1"/>
    <col min="2" max="2" width="65.625" style="266" customWidth="1"/>
    <col min="3" max="3" width="19.125" style="266" customWidth="1"/>
    <col min="4" max="4" width="20.00390625" style="267" customWidth="1"/>
    <col min="5" max="16384" width="9.375" style="2" customWidth="1"/>
  </cols>
  <sheetData>
    <row r="1" spans="1:4" s="1" customFormat="1" ht="12.75" customHeight="1" thickBot="1">
      <c r="A1" s="135"/>
      <c r="B1" s="137"/>
      <c r="C1" s="137"/>
      <c r="D1" s="160" t="s">
        <v>472</v>
      </c>
    </row>
    <row r="2" spans="1:4" s="68" customFormat="1" ht="13.5" customHeight="1">
      <c r="A2" s="279" t="s">
        <v>59</v>
      </c>
      <c r="B2" s="231" t="s">
        <v>431</v>
      </c>
      <c r="C2" s="379"/>
      <c r="D2" s="233" t="s">
        <v>46</v>
      </c>
    </row>
    <row r="3" spans="1:4" s="68" customFormat="1" ht="14.25" customHeight="1" thickBot="1">
      <c r="A3" s="138" t="s">
        <v>147</v>
      </c>
      <c r="B3" s="232" t="s">
        <v>367</v>
      </c>
      <c r="C3" s="380"/>
      <c r="D3" s="234">
        <v>1</v>
      </c>
    </row>
    <row r="4" spans="1:4" s="69" customFormat="1" ht="12" customHeight="1" thickBot="1">
      <c r="A4" s="139"/>
      <c r="B4" s="139"/>
      <c r="C4" s="139"/>
      <c r="D4" s="140" t="s">
        <v>47</v>
      </c>
    </row>
    <row r="5" spans="1:4" ht="27.75" customHeight="1" thickBot="1">
      <c r="A5" s="280" t="s">
        <v>149</v>
      </c>
      <c r="B5" s="141" t="s">
        <v>48</v>
      </c>
      <c r="C5" s="381" t="s">
        <v>462</v>
      </c>
      <c r="D5" s="235" t="s">
        <v>463</v>
      </c>
    </row>
    <row r="6" spans="1:4" s="61" customFormat="1" ht="12" customHeight="1" thickBot="1">
      <c r="A6" s="143"/>
      <c r="B6" s="144" t="s">
        <v>50</v>
      </c>
      <c r="C6" s="144"/>
      <c r="D6" s="236"/>
    </row>
    <row r="7" spans="1:4" s="61" customFormat="1" ht="12" customHeight="1" thickBot="1">
      <c r="A7" s="29" t="s">
        <v>11</v>
      </c>
      <c r="B7" s="17" t="s">
        <v>183</v>
      </c>
      <c r="C7" s="345">
        <f>+C8+C9+C10+C11+C12+C13</f>
        <v>114828</v>
      </c>
      <c r="D7" s="172">
        <f>+D8+D9+D10+D11+D12+D13</f>
        <v>116660</v>
      </c>
    </row>
    <row r="8" spans="1:4" s="70" customFormat="1" ht="12" customHeight="1">
      <c r="A8" s="304" t="s">
        <v>79</v>
      </c>
      <c r="B8" s="289" t="s">
        <v>184</v>
      </c>
      <c r="C8" s="346">
        <v>52108</v>
      </c>
      <c r="D8" s="175">
        <v>52128</v>
      </c>
    </row>
    <row r="9" spans="1:4" s="71" customFormat="1" ht="12" customHeight="1">
      <c r="A9" s="305" t="s">
        <v>80</v>
      </c>
      <c r="B9" s="290" t="s">
        <v>185</v>
      </c>
      <c r="C9" s="342">
        <v>23636</v>
      </c>
      <c r="D9" s="174">
        <v>23636</v>
      </c>
    </row>
    <row r="10" spans="1:4" s="71" customFormat="1" ht="12" customHeight="1">
      <c r="A10" s="305" t="s">
        <v>81</v>
      </c>
      <c r="B10" s="290" t="s">
        <v>186</v>
      </c>
      <c r="C10" s="342">
        <v>37010</v>
      </c>
      <c r="D10" s="174">
        <v>37010</v>
      </c>
    </row>
    <row r="11" spans="1:4" s="71" customFormat="1" ht="12" customHeight="1">
      <c r="A11" s="305" t="s">
        <v>82</v>
      </c>
      <c r="B11" s="290" t="s">
        <v>187</v>
      </c>
      <c r="C11" s="342">
        <v>2066</v>
      </c>
      <c r="D11" s="174">
        <v>2066</v>
      </c>
    </row>
    <row r="12" spans="1:4" s="71" customFormat="1" ht="12" customHeight="1">
      <c r="A12" s="305" t="s">
        <v>105</v>
      </c>
      <c r="B12" s="290" t="s">
        <v>188</v>
      </c>
      <c r="C12" s="385">
        <v>8</v>
      </c>
      <c r="D12" s="383">
        <v>337</v>
      </c>
    </row>
    <row r="13" spans="1:4" s="70" customFormat="1" ht="12" customHeight="1" thickBot="1">
      <c r="A13" s="306" t="s">
        <v>83</v>
      </c>
      <c r="B13" s="291" t="s">
        <v>189</v>
      </c>
      <c r="C13" s="386"/>
      <c r="D13" s="384">
        <v>1483</v>
      </c>
    </row>
    <row r="14" spans="1:4" s="70" customFormat="1" ht="12" customHeight="1" thickBot="1">
      <c r="A14" s="29" t="s">
        <v>12</v>
      </c>
      <c r="B14" s="167" t="s">
        <v>190</v>
      </c>
      <c r="C14" s="345">
        <f>+C15+C16+C17+C18+C19</f>
        <v>19532</v>
      </c>
      <c r="D14" s="172">
        <f>+D15+D16+D17+D18+D19</f>
        <v>20041</v>
      </c>
    </row>
    <row r="15" spans="1:4" s="70" customFormat="1" ht="12" customHeight="1">
      <c r="A15" s="304" t="s">
        <v>85</v>
      </c>
      <c r="B15" s="289" t="s">
        <v>191</v>
      </c>
      <c r="C15" s="346"/>
      <c r="D15" s="175"/>
    </row>
    <row r="16" spans="1:4" s="70" customFormat="1" ht="12" customHeight="1">
      <c r="A16" s="305" t="s">
        <v>86</v>
      </c>
      <c r="B16" s="290" t="s">
        <v>192</v>
      </c>
      <c r="C16" s="342"/>
      <c r="D16" s="174"/>
    </row>
    <row r="17" spans="1:4" s="70" customFormat="1" ht="12" customHeight="1">
      <c r="A17" s="305" t="s">
        <v>87</v>
      </c>
      <c r="B17" s="290" t="s">
        <v>390</v>
      </c>
      <c r="C17" s="342"/>
      <c r="D17" s="174"/>
    </row>
    <row r="18" spans="1:4" s="70" customFormat="1" ht="12" customHeight="1">
      <c r="A18" s="305" t="s">
        <v>88</v>
      </c>
      <c r="B18" s="290" t="s">
        <v>391</v>
      </c>
      <c r="C18" s="342"/>
      <c r="D18" s="174"/>
    </row>
    <row r="19" spans="1:4" s="70" customFormat="1" ht="12" customHeight="1">
      <c r="A19" s="305" t="s">
        <v>89</v>
      </c>
      <c r="B19" s="290" t="s">
        <v>193</v>
      </c>
      <c r="C19" s="342">
        <v>19532</v>
      </c>
      <c r="D19" s="174">
        <v>20041</v>
      </c>
    </row>
    <row r="20" spans="1:4" s="71" customFormat="1" ht="12" customHeight="1" thickBot="1">
      <c r="A20" s="306" t="s">
        <v>95</v>
      </c>
      <c r="B20" s="291" t="s">
        <v>194</v>
      </c>
      <c r="C20" s="343">
        <v>545</v>
      </c>
      <c r="D20" s="176">
        <v>545</v>
      </c>
    </row>
    <row r="21" spans="1:4" s="71" customFormat="1" ht="12" customHeight="1" thickBot="1">
      <c r="A21" s="29" t="s">
        <v>13</v>
      </c>
      <c r="B21" s="17" t="s">
        <v>195</v>
      </c>
      <c r="C21" s="345">
        <f>+C22+C23+C24+C25</f>
        <v>682</v>
      </c>
      <c r="D21" s="172">
        <f>+D22+D23+D24+D25</f>
        <v>3682</v>
      </c>
    </row>
    <row r="22" spans="1:4" s="71" customFormat="1" ht="12" customHeight="1">
      <c r="A22" s="304" t="s">
        <v>68</v>
      </c>
      <c r="B22" s="289" t="s">
        <v>196</v>
      </c>
      <c r="C22" s="346"/>
      <c r="D22" s="175"/>
    </row>
    <row r="23" spans="1:4" s="71" customFormat="1" ht="12" customHeight="1">
      <c r="A23" s="305" t="s">
        <v>70</v>
      </c>
      <c r="B23" s="290" t="s">
        <v>392</v>
      </c>
      <c r="C23" s="342"/>
      <c r="D23" s="174">
        <v>3000</v>
      </c>
    </row>
    <row r="24" spans="1:4" s="71" customFormat="1" ht="12" customHeight="1">
      <c r="A24" s="305" t="s">
        <v>71</v>
      </c>
      <c r="B24" s="290" t="s">
        <v>393</v>
      </c>
      <c r="C24" s="342"/>
      <c r="D24" s="174"/>
    </row>
    <row r="25" spans="1:4" s="71" customFormat="1" ht="12" customHeight="1">
      <c r="A25" s="305" t="s">
        <v>117</v>
      </c>
      <c r="B25" s="290" t="s">
        <v>198</v>
      </c>
      <c r="C25" s="342">
        <v>682</v>
      </c>
      <c r="D25" s="174">
        <v>682</v>
      </c>
    </row>
    <row r="26" spans="1:4" s="71" customFormat="1" ht="12" customHeight="1" thickBot="1">
      <c r="A26" s="306" t="s">
        <v>118</v>
      </c>
      <c r="B26" s="291" t="s">
        <v>199</v>
      </c>
      <c r="C26" s="343"/>
      <c r="D26" s="176"/>
    </row>
    <row r="27" spans="1:4" s="71" customFormat="1" ht="12" customHeight="1" thickBot="1">
      <c r="A27" s="29" t="s">
        <v>119</v>
      </c>
      <c r="B27" s="17" t="s">
        <v>200</v>
      </c>
      <c r="C27" s="349">
        <f>+C28+C31+C32+C33</f>
        <v>34450</v>
      </c>
      <c r="D27" s="178">
        <f>+D28+D31+D32+D33</f>
        <v>34450</v>
      </c>
    </row>
    <row r="28" spans="1:4" s="71" customFormat="1" ht="12" customHeight="1">
      <c r="A28" s="304" t="s">
        <v>201</v>
      </c>
      <c r="B28" s="289" t="s">
        <v>207</v>
      </c>
      <c r="C28" s="387">
        <f>+C29+C30</f>
        <v>30200</v>
      </c>
      <c r="D28" s="284">
        <f>+D29+D30</f>
        <v>30200</v>
      </c>
    </row>
    <row r="29" spans="1:4" s="71" customFormat="1" ht="12" customHeight="1">
      <c r="A29" s="305" t="s">
        <v>202</v>
      </c>
      <c r="B29" s="290" t="s">
        <v>208</v>
      </c>
      <c r="C29" s="342">
        <v>5200</v>
      </c>
      <c r="D29" s="174">
        <v>5200</v>
      </c>
    </row>
    <row r="30" spans="1:4" s="71" customFormat="1" ht="12" customHeight="1">
      <c r="A30" s="305" t="s">
        <v>203</v>
      </c>
      <c r="B30" s="290" t="s">
        <v>209</v>
      </c>
      <c r="C30" s="342">
        <v>25000</v>
      </c>
      <c r="D30" s="174">
        <v>25000</v>
      </c>
    </row>
    <row r="31" spans="1:4" s="71" customFormat="1" ht="12" customHeight="1">
      <c r="A31" s="305" t="s">
        <v>204</v>
      </c>
      <c r="B31" s="290" t="s">
        <v>210</v>
      </c>
      <c r="C31" s="342">
        <v>3000</v>
      </c>
      <c r="D31" s="174">
        <v>3000</v>
      </c>
    </row>
    <row r="32" spans="1:4" s="71" customFormat="1" ht="12" customHeight="1">
      <c r="A32" s="305" t="s">
        <v>205</v>
      </c>
      <c r="B32" s="290" t="s">
        <v>211</v>
      </c>
      <c r="C32" s="342">
        <v>700</v>
      </c>
      <c r="D32" s="174">
        <v>700</v>
      </c>
    </row>
    <row r="33" spans="1:4" s="71" customFormat="1" ht="12" customHeight="1" thickBot="1">
      <c r="A33" s="306" t="s">
        <v>206</v>
      </c>
      <c r="B33" s="291" t="s">
        <v>212</v>
      </c>
      <c r="C33" s="343">
        <v>550</v>
      </c>
      <c r="D33" s="176">
        <v>550</v>
      </c>
    </row>
    <row r="34" spans="1:4" s="71" customFormat="1" ht="12" customHeight="1" thickBot="1">
      <c r="A34" s="29" t="s">
        <v>15</v>
      </c>
      <c r="B34" s="17" t="s">
        <v>213</v>
      </c>
      <c r="C34" s="345">
        <f>SUM(C35:C44)</f>
        <v>27199</v>
      </c>
      <c r="D34" s="172">
        <f>SUM(D35:D44)</f>
        <v>27199</v>
      </c>
    </row>
    <row r="35" spans="1:4" s="71" customFormat="1" ht="12" customHeight="1">
      <c r="A35" s="304" t="s">
        <v>72</v>
      </c>
      <c r="B35" s="289" t="s">
        <v>216</v>
      </c>
      <c r="C35" s="346"/>
      <c r="D35" s="175"/>
    </row>
    <row r="36" spans="1:4" s="71" customFormat="1" ht="12" customHeight="1">
      <c r="A36" s="305" t="s">
        <v>73</v>
      </c>
      <c r="B36" s="290" t="s">
        <v>217</v>
      </c>
      <c r="C36" s="342">
        <v>8871</v>
      </c>
      <c r="D36" s="174">
        <v>8871</v>
      </c>
    </row>
    <row r="37" spans="1:4" s="71" customFormat="1" ht="12" customHeight="1">
      <c r="A37" s="305" t="s">
        <v>74</v>
      </c>
      <c r="B37" s="290" t="s">
        <v>218</v>
      </c>
      <c r="C37" s="342">
        <v>60</v>
      </c>
      <c r="D37" s="174">
        <v>60</v>
      </c>
    </row>
    <row r="38" spans="1:4" s="71" customFormat="1" ht="12" customHeight="1">
      <c r="A38" s="305" t="s">
        <v>121</v>
      </c>
      <c r="B38" s="290" t="s">
        <v>219</v>
      </c>
      <c r="C38" s="342">
        <v>2064</v>
      </c>
      <c r="D38" s="174">
        <v>2064</v>
      </c>
    </row>
    <row r="39" spans="1:4" s="71" customFormat="1" ht="12" customHeight="1">
      <c r="A39" s="305" t="s">
        <v>122</v>
      </c>
      <c r="B39" s="290" t="s">
        <v>220</v>
      </c>
      <c r="C39" s="342">
        <v>10668</v>
      </c>
      <c r="D39" s="174">
        <v>10668</v>
      </c>
    </row>
    <row r="40" spans="1:4" s="71" customFormat="1" ht="12" customHeight="1">
      <c r="A40" s="305" t="s">
        <v>123</v>
      </c>
      <c r="B40" s="290" t="s">
        <v>221</v>
      </c>
      <c r="C40" s="342">
        <v>5436</v>
      </c>
      <c r="D40" s="174">
        <v>5436</v>
      </c>
    </row>
    <row r="41" spans="1:4" s="71" customFormat="1" ht="12" customHeight="1">
      <c r="A41" s="305" t="s">
        <v>124</v>
      </c>
      <c r="B41" s="290" t="s">
        <v>222</v>
      </c>
      <c r="C41" s="342"/>
      <c r="D41" s="174"/>
    </row>
    <row r="42" spans="1:4" s="71" customFormat="1" ht="12" customHeight="1">
      <c r="A42" s="305" t="s">
        <v>125</v>
      </c>
      <c r="B42" s="290" t="s">
        <v>223</v>
      </c>
      <c r="C42" s="342">
        <v>100</v>
      </c>
      <c r="D42" s="174">
        <v>100</v>
      </c>
    </row>
    <row r="43" spans="1:4" s="71" customFormat="1" ht="12" customHeight="1">
      <c r="A43" s="305" t="s">
        <v>214</v>
      </c>
      <c r="B43" s="290" t="s">
        <v>224</v>
      </c>
      <c r="C43" s="388"/>
      <c r="D43" s="177"/>
    </row>
    <row r="44" spans="1:4" s="71" customFormat="1" ht="12" customHeight="1" thickBot="1">
      <c r="A44" s="306" t="s">
        <v>215</v>
      </c>
      <c r="B44" s="291" t="s">
        <v>225</v>
      </c>
      <c r="C44" s="389"/>
      <c r="D44" s="276"/>
    </row>
    <row r="45" spans="1:4" s="71" customFormat="1" ht="12" customHeight="1" thickBot="1">
      <c r="A45" s="29" t="s">
        <v>16</v>
      </c>
      <c r="B45" s="17" t="s">
        <v>226</v>
      </c>
      <c r="C45" s="345">
        <f>SUM(C46:C49)</f>
        <v>630</v>
      </c>
      <c r="D45" s="172">
        <f>SUM(D46:D49)</f>
        <v>630</v>
      </c>
    </row>
    <row r="46" spans="1:4" s="71" customFormat="1" ht="12" customHeight="1">
      <c r="A46" s="304" t="s">
        <v>75</v>
      </c>
      <c r="B46" s="289" t="s">
        <v>230</v>
      </c>
      <c r="C46" s="390"/>
      <c r="D46" s="328"/>
    </row>
    <row r="47" spans="1:4" s="71" customFormat="1" ht="12" customHeight="1">
      <c r="A47" s="305" t="s">
        <v>76</v>
      </c>
      <c r="B47" s="290" t="s">
        <v>231</v>
      </c>
      <c r="C47" s="388"/>
      <c r="D47" s="177"/>
    </row>
    <row r="48" spans="1:4" s="71" customFormat="1" ht="12" customHeight="1">
      <c r="A48" s="305" t="s">
        <v>227</v>
      </c>
      <c r="B48" s="290" t="s">
        <v>232</v>
      </c>
      <c r="C48" s="388">
        <v>630</v>
      </c>
      <c r="D48" s="177">
        <v>630</v>
      </c>
    </row>
    <row r="49" spans="1:4" s="71" customFormat="1" ht="12" customHeight="1" thickBot="1">
      <c r="A49" s="305" t="s">
        <v>228</v>
      </c>
      <c r="B49" s="290" t="s">
        <v>233</v>
      </c>
      <c r="C49" s="388"/>
      <c r="D49" s="177"/>
    </row>
    <row r="50" spans="1:4" s="71" customFormat="1" ht="12" customHeight="1" thickBot="1">
      <c r="A50" s="29" t="s">
        <v>126</v>
      </c>
      <c r="B50" s="17" t="s">
        <v>235</v>
      </c>
      <c r="C50" s="345">
        <f>SUM(C51:C53)</f>
        <v>720</v>
      </c>
      <c r="D50" s="172">
        <f>SUM(D51:D53)</f>
        <v>720</v>
      </c>
    </row>
    <row r="51" spans="1:4" s="71" customFormat="1" ht="12" customHeight="1">
      <c r="A51" s="304" t="s">
        <v>77</v>
      </c>
      <c r="B51" s="289" t="s">
        <v>236</v>
      </c>
      <c r="C51" s="346"/>
      <c r="D51" s="175"/>
    </row>
    <row r="52" spans="1:4" s="71" customFormat="1" ht="12" customHeight="1">
      <c r="A52" s="305" t="s">
        <v>78</v>
      </c>
      <c r="B52" s="290" t="s">
        <v>394</v>
      </c>
      <c r="C52" s="342"/>
      <c r="D52" s="174"/>
    </row>
    <row r="53" spans="1:4" s="71" customFormat="1" ht="12" customHeight="1">
      <c r="A53" s="305" t="s">
        <v>240</v>
      </c>
      <c r="B53" s="290" t="s">
        <v>238</v>
      </c>
      <c r="C53" s="342">
        <v>720</v>
      </c>
      <c r="D53" s="174">
        <v>720</v>
      </c>
    </row>
    <row r="54" spans="1:4" s="71" customFormat="1" ht="12" customHeight="1" thickBot="1">
      <c r="A54" s="306" t="s">
        <v>241</v>
      </c>
      <c r="B54" s="291" t="s">
        <v>239</v>
      </c>
      <c r="C54" s="343"/>
      <c r="D54" s="176"/>
    </row>
    <row r="55" spans="1:4" s="71" customFormat="1" ht="12" customHeight="1" thickBot="1">
      <c r="A55" s="29" t="s">
        <v>18</v>
      </c>
      <c r="B55" s="167" t="s">
        <v>242</v>
      </c>
      <c r="C55" s="345">
        <f>SUM(C56:C58)</f>
        <v>400</v>
      </c>
      <c r="D55" s="172">
        <f>SUM(D56:D58)</f>
        <v>400</v>
      </c>
    </row>
    <row r="56" spans="1:4" s="71" customFormat="1" ht="12" customHeight="1">
      <c r="A56" s="304" t="s">
        <v>127</v>
      </c>
      <c r="B56" s="289" t="s">
        <v>244</v>
      </c>
      <c r="C56" s="388"/>
      <c r="D56" s="177"/>
    </row>
    <row r="57" spans="1:4" s="71" customFormat="1" ht="12" customHeight="1">
      <c r="A57" s="305" t="s">
        <v>128</v>
      </c>
      <c r="B57" s="290" t="s">
        <v>395</v>
      </c>
      <c r="C57" s="388">
        <v>400</v>
      </c>
      <c r="D57" s="177">
        <v>400</v>
      </c>
    </row>
    <row r="58" spans="1:4" s="71" customFormat="1" ht="12" customHeight="1">
      <c r="A58" s="305" t="s">
        <v>157</v>
      </c>
      <c r="B58" s="290" t="s">
        <v>245</v>
      </c>
      <c r="C58" s="388"/>
      <c r="D58" s="177"/>
    </row>
    <row r="59" spans="1:4" s="71" customFormat="1" ht="12" customHeight="1" thickBot="1">
      <c r="A59" s="306" t="s">
        <v>243</v>
      </c>
      <c r="B59" s="291" t="s">
        <v>246</v>
      </c>
      <c r="C59" s="388"/>
      <c r="D59" s="177"/>
    </row>
    <row r="60" spans="1:4" s="71" customFormat="1" ht="12" customHeight="1" thickBot="1">
      <c r="A60" s="29" t="s">
        <v>19</v>
      </c>
      <c r="B60" s="17" t="s">
        <v>247</v>
      </c>
      <c r="C60" s="349">
        <f>+C7+C14+C21+C27+C34+C45+C50+C55</f>
        <v>198441</v>
      </c>
      <c r="D60" s="178">
        <f>+D7+D14+D21+D27+D34+D45+D50+D55</f>
        <v>203782</v>
      </c>
    </row>
    <row r="61" spans="1:4" s="71" customFormat="1" ht="12" customHeight="1" thickBot="1">
      <c r="A61" s="307" t="s">
        <v>360</v>
      </c>
      <c r="B61" s="167" t="s">
        <v>249</v>
      </c>
      <c r="C61" s="345">
        <f>SUM(C62:C64)</f>
        <v>0</v>
      </c>
      <c r="D61" s="172">
        <f>SUM(D62:D64)</f>
        <v>0</v>
      </c>
    </row>
    <row r="62" spans="1:4" s="71" customFormat="1" ht="12" customHeight="1">
      <c r="A62" s="304" t="s">
        <v>271</v>
      </c>
      <c r="B62" s="289" t="s">
        <v>250</v>
      </c>
      <c r="C62" s="388"/>
      <c r="D62" s="177"/>
    </row>
    <row r="63" spans="1:4" s="71" customFormat="1" ht="12" customHeight="1">
      <c r="A63" s="305" t="s">
        <v>277</v>
      </c>
      <c r="B63" s="290" t="s">
        <v>251</v>
      </c>
      <c r="C63" s="388"/>
      <c r="D63" s="177"/>
    </row>
    <row r="64" spans="1:4" s="71" customFormat="1" ht="12" customHeight="1" thickBot="1">
      <c r="A64" s="306" t="s">
        <v>278</v>
      </c>
      <c r="B64" s="293" t="s">
        <v>252</v>
      </c>
      <c r="C64" s="388"/>
      <c r="D64" s="177"/>
    </row>
    <row r="65" spans="1:4" s="71" customFormat="1" ht="12" customHeight="1" thickBot="1">
      <c r="A65" s="307" t="s">
        <v>253</v>
      </c>
      <c r="B65" s="167" t="s">
        <v>254</v>
      </c>
      <c r="C65" s="345">
        <f>SUM(C66:C69)</f>
        <v>0</v>
      </c>
      <c r="D65" s="172">
        <f>SUM(D66:D69)</f>
        <v>0</v>
      </c>
    </row>
    <row r="66" spans="1:4" s="71" customFormat="1" ht="12" customHeight="1">
      <c r="A66" s="304" t="s">
        <v>106</v>
      </c>
      <c r="B66" s="289" t="s">
        <v>255</v>
      </c>
      <c r="C66" s="388"/>
      <c r="D66" s="177"/>
    </row>
    <row r="67" spans="1:4" s="71" customFormat="1" ht="12" customHeight="1">
      <c r="A67" s="305" t="s">
        <v>107</v>
      </c>
      <c r="B67" s="290" t="s">
        <v>256</v>
      </c>
      <c r="C67" s="388"/>
      <c r="D67" s="177"/>
    </row>
    <row r="68" spans="1:4" s="71" customFormat="1" ht="12" customHeight="1">
      <c r="A68" s="305" t="s">
        <v>272</v>
      </c>
      <c r="B68" s="290" t="s">
        <v>257</v>
      </c>
      <c r="C68" s="388"/>
      <c r="D68" s="177"/>
    </row>
    <row r="69" spans="1:4" s="71" customFormat="1" ht="12" customHeight="1" thickBot="1">
      <c r="A69" s="306" t="s">
        <v>273</v>
      </c>
      <c r="B69" s="291" t="s">
        <v>258</v>
      </c>
      <c r="C69" s="388"/>
      <c r="D69" s="177"/>
    </row>
    <row r="70" spans="1:4" s="71" customFormat="1" ht="12" customHeight="1" thickBot="1">
      <c r="A70" s="307" t="s">
        <v>259</v>
      </c>
      <c r="B70" s="167" t="s">
        <v>260</v>
      </c>
      <c r="C70" s="345">
        <f>SUM(C71:C72)</f>
        <v>14644</v>
      </c>
      <c r="D70" s="172">
        <f>SUM(D71:D72)</f>
        <v>14644</v>
      </c>
    </row>
    <row r="71" spans="1:4" s="71" customFormat="1" ht="12" customHeight="1">
      <c r="A71" s="304" t="s">
        <v>274</v>
      </c>
      <c r="B71" s="289" t="s">
        <v>261</v>
      </c>
      <c r="C71" s="388">
        <v>14644</v>
      </c>
      <c r="D71" s="177">
        <v>14644</v>
      </c>
    </row>
    <row r="72" spans="1:4" s="71" customFormat="1" ht="12" customHeight="1" thickBot="1">
      <c r="A72" s="306" t="s">
        <v>275</v>
      </c>
      <c r="B72" s="291" t="s">
        <v>262</v>
      </c>
      <c r="C72" s="388"/>
      <c r="D72" s="177"/>
    </row>
    <row r="73" spans="1:4" s="70" customFormat="1" ht="12" customHeight="1" thickBot="1">
      <c r="A73" s="307" t="s">
        <v>263</v>
      </c>
      <c r="B73" s="167" t="s">
        <v>429</v>
      </c>
      <c r="C73" s="345"/>
      <c r="D73" s="172"/>
    </row>
    <row r="74" spans="1:4" s="70" customFormat="1" ht="12" customHeight="1" thickBot="1">
      <c r="A74" s="307">
        <v>14</v>
      </c>
      <c r="B74" s="294" t="s">
        <v>432</v>
      </c>
      <c r="C74" s="349">
        <f>+C61+C65+C70+C73</f>
        <v>14644</v>
      </c>
      <c r="D74" s="178">
        <f>+D61+D65+D70+D73</f>
        <v>14644</v>
      </c>
    </row>
    <row r="75" spans="1:4" s="70" customFormat="1" ht="12" customHeight="1" thickBot="1">
      <c r="A75" s="308" t="s">
        <v>25</v>
      </c>
      <c r="B75" s="296" t="s">
        <v>433</v>
      </c>
      <c r="C75" s="349">
        <f>+C60+C74</f>
        <v>213085</v>
      </c>
      <c r="D75" s="178">
        <f>+D60+D74</f>
        <v>218426</v>
      </c>
    </row>
    <row r="76" spans="1:4" s="71" customFormat="1" ht="15" customHeight="1">
      <c r="A76" s="149"/>
      <c r="B76" s="150"/>
      <c r="C76" s="150"/>
      <c r="D76" s="241"/>
    </row>
    <row r="77" spans="1:4" ht="13.5" thickBot="1">
      <c r="A77" s="309"/>
      <c r="B77" s="152"/>
      <c r="C77" s="152"/>
      <c r="D77" s="242"/>
    </row>
    <row r="78" spans="1:4" s="61" customFormat="1" ht="16.5" customHeight="1" thickBot="1">
      <c r="A78" s="153"/>
      <c r="B78" s="154" t="s">
        <v>52</v>
      </c>
      <c r="C78" s="154"/>
      <c r="D78" s="243"/>
    </row>
    <row r="79" spans="1:4" s="72" customFormat="1" ht="12" customHeight="1" thickBot="1">
      <c r="A79" s="281" t="s">
        <v>11</v>
      </c>
      <c r="B79" s="23" t="s">
        <v>282</v>
      </c>
      <c r="C79" s="271">
        <f>SUM(C80:C84)</f>
        <v>131303</v>
      </c>
      <c r="D79" s="352">
        <f>SUM(D80:D84)</f>
        <v>134173</v>
      </c>
    </row>
    <row r="80" spans="1:4" ht="12" customHeight="1">
      <c r="A80" s="310" t="s">
        <v>79</v>
      </c>
      <c r="B80" s="6" t="s">
        <v>42</v>
      </c>
      <c r="C80" s="357">
        <v>46253</v>
      </c>
      <c r="D80" s="353">
        <v>47053</v>
      </c>
    </row>
    <row r="81" spans="1:4" ht="12" customHeight="1">
      <c r="A81" s="305" t="s">
        <v>80</v>
      </c>
      <c r="B81" s="4" t="s">
        <v>129</v>
      </c>
      <c r="C81" s="273">
        <v>9962</v>
      </c>
      <c r="D81" s="163">
        <v>10323</v>
      </c>
    </row>
    <row r="82" spans="1:4" ht="12" customHeight="1">
      <c r="A82" s="305" t="s">
        <v>81</v>
      </c>
      <c r="B82" s="4" t="s">
        <v>104</v>
      </c>
      <c r="C82" s="275">
        <v>54415</v>
      </c>
      <c r="D82" s="165">
        <v>54897</v>
      </c>
    </row>
    <row r="83" spans="1:4" ht="12" customHeight="1">
      <c r="A83" s="305" t="s">
        <v>82</v>
      </c>
      <c r="B83" s="7" t="s">
        <v>130</v>
      </c>
      <c r="C83" s="275">
        <v>14563</v>
      </c>
      <c r="D83" s="165">
        <v>14583</v>
      </c>
    </row>
    <row r="84" spans="1:4" ht="12" customHeight="1">
      <c r="A84" s="305" t="s">
        <v>90</v>
      </c>
      <c r="B84" s="15" t="s">
        <v>131</v>
      </c>
      <c r="C84" s="275">
        <v>6110</v>
      </c>
      <c r="D84" s="165">
        <v>7317</v>
      </c>
    </row>
    <row r="85" spans="1:4" ht="12" customHeight="1">
      <c r="A85" s="305" t="s">
        <v>83</v>
      </c>
      <c r="B85" s="4" t="s">
        <v>283</v>
      </c>
      <c r="C85" s="275"/>
      <c r="D85" s="165">
        <v>1187</v>
      </c>
    </row>
    <row r="86" spans="1:4" ht="12" customHeight="1">
      <c r="A86" s="305" t="s">
        <v>84</v>
      </c>
      <c r="B86" s="85" t="s">
        <v>284</v>
      </c>
      <c r="C86" s="275"/>
      <c r="D86" s="165"/>
    </row>
    <row r="87" spans="1:4" ht="12" customHeight="1">
      <c r="A87" s="305" t="s">
        <v>91</v>
      </c>
      <c r="B87" s="86" t="s">
        <v>285</v>
      </c>
      <c r="C87" s="275"/>
      <c r="D87" s="165"/>
    </row>
    <row r="88" spans="1:4" ht="12" customHeight="1">
      <c r="A88" s="305" t="s">
        <v>92</v>
      </c>
      <c r="B88" s="86" t="s">
        <v>286</v>
      </c>
      <c r="C88" s="275"/>
      <c r="D88" s="165"/>
    </row>
    <row r="89" spans="1:4" ht="12" customHeight="1">
      <c r="A89" s="305" t="s">
        <v>93</v>
      </c>
      <c r="B89" s="85" t="s">
        <v>287</v>
      </c>
      <c r="C89" s="275">
        <v>2426</v>
      </c>
      <c r="D89" s="165">
        <v>2426</v>
      </c>
    </row>
    <row r="90" spans="1:4" ht="12" customHeight="1">
      <c r="A90" s="305" t="s">
        <v>94</v>
      </c>
      <c r="B90" s="85" t="s">
        <v>288</v>
      </c>
      <c r="C90" s="275"/>
      <c r="D90" s="165"/>
    </row>
    <row r="91" spans="1:4" ht="12" customHeight="1">
      <c r="A91" s="305" t="s">
        <v>96</v>
      </c>
      <c r="B91" s="86" t="s">
        <v>289</v>
      </c>
      <c r="C91" s="275"/>
      <c r="D91" s="165"/>
    </row>
    <row r="92" spans="1:4" ht="12" customHeight="1">
      <c r="A92" s="311" t="s">
        <v>132</v>
      </c>
      <c r="B92" s="87" t="s">
        <v>290</v>
      </c>
      <c r="C92" s="275"/>
      <c r="D92" s="165"/>
    </row>
    <row r="93" spans="1:4" ht="12" customHeight="1">
      <c r="A93" s="305" t="s">
        <v>280</v>
      </c>
      <c r="B93" s="87" t="s">
        <v>291</v>
      </c>
      <c r="C93" s="275"/>
      <c r="D93" s="165"/>
    </row>
    <row r="94" spans="1:4" ht="12" customHeight="1" thickBot="1">
      <c r="A94" s="312" t="s">
        <v>281</v>
      </c>
      <c r="B94" s="88" t="s">
        <v>292</v>
      </c>
      <c r="C94" s="358">
        <v>3684</v>
      </c>
      <c r="D94" s="354">
        <v>3704</v>
      </c>
    </row>
    <row r="95" spans="1:4" ht="12" customHeight="1" thickBot="1">
      <c r="A95" s="29" t="s">
        <v>12</v>
      </c>
      <c r="B95" s="22" t="s">
        <v>293</v>
      </c>
      <c r="C95" s="272">
        <f>+C96+C98+C100</f>
        <v>6232</v>
      </c>
      <c r="D95" s="162">
        <f>+D96+D98+D100</f>
        <v>12374</v>
      </c>
    </row>
    <row r="96" spans="1:4" ht="12" customHeight="1">
      <c r="A96" s="304" t="s">
        <v>85</v>
      </c>
      <c r="B96" s="4" t="s">
        <v>155</v>
      </c>
      <c r="C96" s="274">
        <v>2682</v>
      </c>
      <c r="D96" s="164">
        <v>5824</v>
      </c>
    </row>
    <row r="97" spans="1:4" ht="12" customHeight="1">
      <c r="A97" s="304" t="s">
        <v>86</v>
      </c>
      <c r="B97" s="8" t="s">
        <v>297</v>
      </c>
      <c r="C97" s="274"/>
      <c r="D97" s="164"/>
    </row>
    <row r="98" spans="1:4" ht="12" customHeight="1">
      <c r="A98" s="304" t="s">
        <v>87</v>
      </c>
      <c r="B98" s="8" t="s">
        <v>133</v>
      </c>
      <c r="C98" s="273">
        <v>3000</v>
      </c>
      <c r="D98" s="163">
        <v>3000</v>
      </c>
    </row>
    <row r="99" spans="1:4" ht="12" customHeight="1">
      <c r="A99" s="304" t="s">
        <v>88</v>
      </c>
      <c r="B99" s="8" t="s">
        <v>298</v>
      </c>
      <c r="C99" s="392"/>
      <c r="D99" s="163"/>
    </row>
    <row r="100" spans="1:4" ht="12" customHeight="1">
      <c r="A100" s="304" t="s">
        <v>89</v>
      </c>
      <c r="B100" s="169" t="s">
        <v>158</v>
      </c>
      <c r="C100" s="392">
        <v>550</v>
      </c>
      <c r="D100" s="163">
        <v>3550</v>
      </c>
    </row>
    <row r="101" spans="1:4" ht="12" customHeight="1">
      <c r="A101" s="304" t="s">
        <v>95</v>
      </c>
      <c r="B101" s="168" t="s">
        <v>396</v>
      </c>
      <c r="C101" s="392"/>
      <c r="D101" s="163"/>
    </row>
    <row r="102" spans="1:4" ht="12" customHeight="1">
      <c r="A102" s="304" t="s">
        <v>97</v>
      </c>
      <c r="B102" s="285" t="s">
        <v>303</v>
      </c>
      <c r="C102" s="392"/>
      <c r="D102" s="163">
        <v>3000</v>
      </c>
    </row>
    <row r="103" spans="1:4" ht="12" customHeight="1">
      <c r="A103" s="304" t="s">
        <v>134</v>
      </c>
      <c r="B103" s="86" t="s">
        <v>286</v>
      </c>
      <c r="C103" s="392">
        <v>500</v>
      </c>
      <c r="D103" s="163">
        <v>500</v>
      </c>
    </row>
    <row r="104" spans="1:4" ht="12" customHeight="1">
      <c r="A104" s="304" t="s">
        <v>135</v>
      </c>
      <c r="B104" s="86" t="s">
        <v>302</v>
      </c>
      <c r="C104" s="392">
        <v>50</v>
      </c>
      <c r="D104" s="163">
        <v>50</v>
      </c>
    </row>
    <row r="105" spans="1:4" ht="12" customHeight="1">
      <c r="A105" s="304" t="s">
        <v>136</v>
      </c>
      <c r="B105" s="86" t="s">
        <v>301</v>
      </c>
      <c r="C105" s="392"/>
      <c r="D105" s="163"/>
    </row>
    <row r="106" spans="1:4" ht="12" customHeight="1">
      <c r="A106" s="304" t="s">
        <v>294</v>
      </c>
      <c r="B106" s="86" t="s">
        <v>289</v>
      </c>
      <c r="C106" s="392"/>
      <c r="D106" s="163"/>
    </row>
    <row r="107" spans="1:4" ht="12" customHeight="1">
      <c r="A107" s="304" t="s">
        <v>295</v>
      </c>
      <c r="B107" s="86" t="s">
        <v>300</v>
      </c>
      <c r="C107" s="392"/>
      <c r="D107" s="163"/>
    </row>
    <row r="108" spans="1:4" ht="12" customHeight="1" thickBot="1">
      <c r="A108" s="311" t="s">
        <v>296</v>
      </c>
      <c r="B108" s="86" t="s">
        <v>299</v>
      </c>
      <c r="C108" s="393"/>
      <c r="D108" s="165"/>
    </row>
    <row r="109" spans="1:4" ht="12" customHeight="1" thickBot="1">
      <c r="A109" s="29" t="s">
        <v>13</v>
      </c>
      <c r="B109" s="80" t="s">
        <v>304</v>
      </c>
      <c r="C109" s="272">
        <f>+C110+C111</f>
        <v>10190</v>
      </c>
      <c r="D109" s="162">
        <f>+D110+D111</f>
        <v>4618</v>
      </c>
    </row>
    <row r="110" spans="1:4" ht="12" customHeight="1">
      <c r="A110" s="304" t="s">
        <v>68</v>
      </c>
      <c r="B110" s="5" t="s">
        <v>54</v>
      </c>
      <c r="C110" s="274">
        <v>2490</v>
      </c>
      <c r="D110" s="164">
        <v>418</v>
      </c>
    </row>
    <row r="111" spans="1:4" ht="12" customHeight="1" thickBot="1">
      <c r="A111" s="306" t="s">
        <v>69</v>
      </c>
      <c r="B111" s="8" t="s">
        <v>55</v>
      </c>
      <c r="C111" s="275">
        <v>7700</v>
      </c>
      <c r="D111" s="165">
        <v>4200</v>
      </c>
    </row>
    <row r="112" spans="1:4" ht="12" customHeight="1" thickBot="1">
      <c r="A112" s="29" t="s">
        <v>14</v>
      </c>
      <c r="B112" s="80" t="s">
        <v>305</v>
      </c>
      <c r="C112" s="272">
        <f>+C79+C95+C109</f>
        <v>147725</v>
      </c>
      <c r="D112" s="162">
        <f>+D79+D95+D109</f>
        <v>151165</v>
      </c>
    </row>
    <row r="113" spans="1:4" ht="12" customHeight="1" thickBot="1">
      <c r="A113" s="29" t="s">
        <v>15</v>
      </c>
      <c r="B113" s="80" t="s">
        <v>306</v>
      </c>
      <c r="C113" s="272">
        <f>+C114+C115+C116</f>
        <v>0</v>
      </c>
      <c r="D113" s="162">
        <f>+D114+D115+D116</f>
        <v>0</v>
      </c>
    </row>
    <row r="114" spans="1:4" s="72" customFormat="1" ht="12" customHeight="1">
      <c r="A114" s="304" t="s">
        <v>72</v>
      </c>
      <c r="B114" s="5" t="s">
        <v>307</v>
      </c>
      <c r="C114" s="392"/>
      <c r="D114" s="163"/>
    </row>
    <row r="115" spans="1:4" ht="12" customHeight="1">
      <c r="A115" s="304" t="s">
        <v>73</v>
      </c>
      <c r="B115" s="5" t="s">
        <v>308</v>
      </c>
      <c r="C115" s="392"/>
      <c r="D115" s="163"/>
    </row>
    <row r="116" spans="1:4" ht="12" customHeight="1" thickBot="1">
      <c r="A116" s="311" t="s">
        <v>74</v>
      </c>
      <c r="B116" s="3" t="s">
        <v>309</v>
      </c>
      <c r="C116" s="392"/>
      <c r="D116" s="163"/>
    </row>
    <row r="117" spans="1:4" ht="12" customHeight="1" thickBot="1">
      <c r="A117" s="29" t="s">
        <v>16</v>
      </c>
      <c r="B117" s="80" t="s">
        <v>359</v>
      </c>
      <c r="C117" s="272">
        <f>+C118+C119+C120+C121</f>
        <v>0</v>
      </c>
      <c r="D117" s="162">
        <f>+D118+D119+D120+D121</f>
        <v>0</v>
      </c>
    </row>
    <row r="118" spans="1:4" ht="12" customHeight="1">
      <c r="A118" s="304" t="s">
        <v>75</v>
      </c>
      <c r="B118" s="5" t="s">
        <v>310</v>
      </c>
      <c r="C118" s="392"/>
      <c r="D118" s="163"/>
    </row>
    <row r="119" spans="1:4" ht="12" customHeight="1">
      <c r="A119" s="304" t="s">
        <v>76</v>
      </c>
      <c r="B119" s="5" t="s">
        <v>311</v>
      </c>
      <c r="C119" s="392"/>
      <c r="D119" s="163"/>
    </row>
    <row r="120" spans="1:4" ht="12" customHeight="1">
      <c r="A120" s="304" t="s">
        <v>227</v>
      </c>
      <c r="B120" s="5" t="s">
        <v>312</v>
      </c>
      <c r="C120" s="392"/>
      <c r="D120" s="163"/>
    </row>
    <row r="121" spans="1:4" s="72" customFormat="1" ht="12" customHeight="1" thickBot="1">
      <c r="A121" s="311" t="s">
        <v>228</v>
      </c>
      <c r="B121" s="3" t="s">
        <v>313</v>
      </c>
      <c r="C121" s="392"/>
      <c r="D121" s="163"/>
    </row>
    <row r="122" spans="1:12" ht="12" customHeight="1" thickBot="1">
      <c r="A122" s="29" t="s">
        <v>17</v>
      </c>
      <c r="B122" s="80" t="s">
        <v>314</v>
      </c>
      <c r="C122" s="277">
        <f>+C123+C124+C125+C126+C127</f>
        <v>65360</v>
      </c>
      <c r="D122" s="314">
        <f>+D123+D124+D125+D126+D127</f>
        <v>65360</v>
      </c>
      <c r="L122" s="161"/>
    </row>
    <row r="123" spans="1:4" ht="12.75">
      <c r="A123" s="304" t="s">
        <v>77</v>
      </c>
      <c r="B123" s="5" t="s">
        <v>315</v>
      </c>
      <c r="C123" s="392"/>
      <c r="D123" s="163"/>
    </row>
    <row r="124" spans="1:4" ht="12" customHeight="1">
      <c r="A124" s="304" t="s">
        <v>78</v>
      </c>
      <c r="B124" s="5" t="s">
        <v>325</v>
      </c>
      <c r="C124" s="392"/>
      <c r="D124" s="163"/>
    </row>
    <row r="125" spans="1:4" s="72" customFormat="1" ht="12" customHeight="1">
      <c r="A125" s="304" t="s">
        <v>240</v>
      </c>
      <c r="B125" s="5" t="s">
        <v>316</v>
      </c>
      <c r="C125" s="392"/>
      <c r="D125" s="163"/>
    </row>
    <row r="126" spans="1:4" s="72" customFormat="1" ht="12" customHeight="1">
      <c r="A126" s="305" t="s">
        <v>241</v>
      </c>
      <c r="B126" s="4" t="s">
        <v>317</v>
      </c>
      <c r="C126" s="392"/>
      <c r="D126" s="163"/>
    </row>
    <row r="127" spans="1:4" s="72" customFormat="1" ht="12" customHeight="1" thickBot="1">
      <c r="A127" s="312" t="s">
        <v>398</v>
      </c>
      <c r="B127" s="362" t="s">
        <v>399</v>
      </c>
      <c r="C127" s="394">
        <v>65360</v>
      </c>
      <c r="D127" s="361">
        <v>65360</v>
      </c>
    </row>
    <row r="128" spans="1:4" s="72" customFormat="1" ht="12" customHeight="1" thickBot="1">
      <c r="A128" s="29" t="s">
        <v>18</v>
      </c>
      <c r="B128" s="80" t="s">
        <v>318</v>
      </c>
      <c r="C128" s="359">
        <f>+C129+C130+C131+C132</f>
        <v>0</v>
      </c>
      <c r="D128" s="355">
        <f>+D129+D130+D131+D132</f>
        <v>0</v>
      </c>
    </row>
    <row r="129" spans="1:4" s="72" customFormat="1" ht="12" customHeight="1">
      <c r="A129" s="304" t="s">
        <v>127</v>
      </c>
      <c r="B129" s="5" t="s">
        <v>319</v>
      </c>
      <c r="C129" s="392"/>
      <c r="D129" s="163"/>
    </row>
    <row r="130" spans="1:4" s="72" customFormat="1" ht="12" customHeight="1">
      <c r="A130" s="304" t="s">
        <v>128</v>
      </c>
      <c r="B130" s="5" t="s">
        <v>320</v>
      </c>
      <c r="C130" s="392"/>
      <c r="D130" s="163"/>
    </row>
    <row r="131" spans="1:4" s="72" customFormat="1" ht="12" customHeight="1">
      <c r="A131" s="304" t="s">
        <v>157</v>
      </c>
      <c r="B131" s="5" t="s">
        <v>321</v>
      </c>
      <c r="C131" s="392"/>
      <c r="D131" s="163"/>
    </row>
    <row r="132" spans="1:4" ht="12.75" customHeight="1" thickBot="1">
      <c r="A132" s="304" t="s">
        <v>243</v>
      </c>
      <c r="B132" s="5" t="s">
        <v>322</v>
      </c>
      <c r="C132" s="392"/>
      <c r="D132" s="163"/>
    </row>
    <row r="133" spans="1:4" ht="12" customHeight="1" thickBot="1">
      <c r="A133" s="29" t="s">
        <v>19</v>
      </c>
      <c r="B133" s="80" t="s">
        <v>323</v>
      </c>
      <c r="C133" s="360">
        <f>+C113+C117+C122+C128</f>
        <v>65360</v>
      </c>
      <c r="D133" s="356">
        <v>67261</v>
      </c>
    </row>
    <row r="134" spans="1:4" ht="15" customHeight="1" thickBot="1">
      <c r="A134" s="313" t="s">
        <v>20</v>
      </c>
      <c r="B134" s="256" t="s">
        <v>324</v>
      </c>
      <c r="C134" s="360">
        <f>+C112+C133</f>
        <v>213085</v>
      </c>
      <c r="D134" s="356">
        <f>+D112+D133</f>
        <v>218426</v>
      </c>
    </row>
    <row r="135" spans="1:4" ht="13.5" thickBot="1">
      <c r="A135" s="262"/>
      <c r="B135" s="263"/>
      <c r="C135" s="395"/>
      <c r="D135" s="264"/>
    </row>
    <row r="136" spans="1:4" ht="15" customHeight="1" thickBot="1">
      <c r="A136" s="158" t="s">
        <v>150</v>
      </c>
      <c r="B136" s="159"/>
      <c r="C136" s="396">
        <v>17</v>
      </c>
      <c r="D136" s="391">
        <v>17</v>
      </c>
    </row>
    <row r="137" spans="1:4" ht="14.25" customHeight="1" thickBot="1">
      <c r="A137" s="158" t="s">
        <v>151</v>
      </c>
      <c r="B137" s="159"/>
      <c r="C137" s="396">
        <v>16</v>
      </c>
      <c r="D137" s="391">
        <v>16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 topLeftCell="B1">
      <selection activeCell="C21" sqref="C21"/>
    </sheetView>
  </sheetViews>
  <sheetFormatPr defaultColWidth="9.00390625" defaultRowHeight="12.75"/>
  <cols>
    <col min="1" max="1" width="13.875" style="156" customWidth="1"/>
    <col min="2" max="2" width="66.875" style="157" customWidth="1"/>
    <col min="3" max="3" width="22.125" style="157" customWidth="1"/>
    <col min="4" max="4" width="21.00390625" style="157" customWidth="1"/>
    <col min="5" max="16384" width="9.375" style="157" customWidth="1"/>
  </cols>
  <sheetData>
    <row r="1" spans="1:4" s="136" customFormat="1" ht="21" customHeight="1" thickBot="1">
      <c r="A1" s="135"/>
      <c r="B1" s="137"/>
      <c r="C1" s="137"/>
      <c r="D1" s="322" t="s">
        <v>473</v>
      </c>
    </row>
    <row r="2" spans="1:4" s="323" customFormat="1" ht="25.5" customHeight="1">
      <c r="A2" s="279" t="s">
        <v>148</v>
      </c>
      <c r="B2" s="231" t="s">
        <v>426</v>
      </c>
      <c r="C2" s="379"/>
      <c r="D2" s="246" t="s">
        <v>56</v>
      </c>
    </row>
    <row r="3" spans="1:4" s="323" customFormat="1" ht="24.75" thickBot="1">
      <c r="A3" s="315" t="s">
        <v>147</v>
      </c>
      <c r="B3" s="232" t="s">
        <v>367</v>
      </c>
      <c r="C3" s="380"/>
      <c r="D3" s="247" t="s">
        <v>46</v>
      </c>
    </row>
    <row r="4" spans="1:4" s="324" customFormat="1" ht="15.75" customHeight="1" thickBot="1">
      <c r="A4" s="139"/>
      <c r="B4" s="139"/>
      <c r="C4" s="139"/>
      <c r="D4" s="140" t="s">
        <v>47</v>
      </c>
    </row>
    <row r="5" spans="1:4" ht="13.5" thickBot="1">
      <c r="A5" s="280" t="s">
        <v>149</v>
      </c>
      <c r="B5" s="141" t="s">
        <v>48</v>
      </c>
      <c r="C5" s="381" t="s">
        <v>49</v>
      </c>
      <c r="D5" s="142" t="s">
        <v>49</v>
      </c>
    </row>
    <row r="6" spans="1:4" s="325" customFormat="1" ht="12.75" customHeight="1" thickBot="1">
      <c r="A6" s="125">
        <v>1</v>
      </c>
      <c r="B6" s="126">
        <v>2</v>
      </c>
      <c r="C6" s="397">
        <v>3</v>
      </c>
      <c r="D6" s="127">
        <v>3</v>
      </c>
    </row>
    <row r="7" spans="1:4" s="325" customFormat="1" ht="15.75" customHeight="1" thickBot="1">
      <c r="A7" s="143"/>
      <c r="B7" s="144" t="s">
        <v>50</v>
      </c>
      <c r="C7" s="404"/>
      <c r="D7" s="413"/>
    </row>
    <row r="8" spans="1:4" s="248" customFormat="1" ht="12" customHeight="1" thickBot="1">
      <c r="A8" s="125" t="s">
        <v>11</v>
      </c>
      <c r="B8" s="146" t="s">
        <v>368</v>
      </c>
      <c r="C8" s="401">
        <f>SUM(C9:C18)</f>
        <v>5</v>
      </c>
      <c r="D8" s="191">
        <f>SUM(D9:D18)</f>
        <v>5</v>
      </c>
    </row>
    <row r="9" spans="1:4" s="248" customFormat="1" ht="12" customHeight="1">
      <c r="A9" s="316" t="s">
        <v>79</v>
      </c>
      <c r="B9" s="6" t="s">
        <v>216</v>
      </c>
      <c r="C9" s="405"/>
      <c r="D9" s="237"/>
    </row>
    <row r="10" spans="1:4" s="248" customFormat="1" ht="12" customHeight="1">
      <c r="A10" s="317" t="s">
        <v>80</v>
      </c>
      <c r="B10" s="4" t="s">
        <v>217</v>
      </c>
      <c r="C10" s="184"/>
      <c r="D10" s="189"/>
    </row>
    <row r="11" spans="1:4" s="248" customFormat="1" ht="12" customHeight="1">
      <c r="A11" s="317" t="s">
        <v>81</v>
      </c>
      <c r="B11" s="4" t="s">
        <v>218</v>
      </c>
      <c r="C11" s="184"/>
      <c r="D11" s="189"/>
    </row>
    <row r="12" spans="1:4" s="248" customFormat="1" ht="12" customHeight="1">
      <c r="A12" s="317" t="s">
        <v>82</v>
      </c>
      <c r="B12" s="4" t="s">
        <v>219</v>
      </c>
      <c r="C12" s="184"/>
      <c r="D12" s="189"/>
    </row>
    <row r="13" spans="1:4" s="248" customFormat="1" ht="12" customHeight="1">
      <c r="A13" s="317" t="s">
        <v>105</v>
      </c>
      <c r="B13" s="4" t="s">
        <v>220</v>
      </c>
      <c r="C13" s="184"/>
      <c r="D13" s="189"/>
    </row>
    <row r="14" spans="1:4" s="248" customFormat="1" ht="12" customHeight="1">
      <c r="A14" s="317" t="s">
        <v>83</v>
      </c>
      <c r="B14" s="4" t="s">
        <v>369</v>
      </c>
      <c r="C14" s="184"/>
      <c r="D14" s="189"/>
    </row>
    <row r="15" spans="1:4" s="248" customFormat="1" ht="12" customHeight="1">
      <c r="A15" s="317" t="s">
        <v>84</v>
      </c>
      <c r="B15" s="3" t="s">
        <v>370</v>
      </c>
      <c r="C15" s="184"/>
      <c r="D15" s="189"/>
    </row>
    <row r="16" spans="1:4" s="248" customFormat="1" ht="12" customHeight="1">
      <c r="A16" s="317" t="s">
        <v>91</v>
      </c>
      <c r="B16" s="4" t="s">
        <v>223</v>
      </c>
      <c r="C16" s="270">
        <v>5</v>
      </c>
      <c r="D16" s="238">
        <v>5</v>
      </c>
    </row>
    <row r="17" spans="1:4" s="326" customFormat="1" ht="12" customHeight="1">
      <c r="A17" s="317" t="s">
        <v>92</v>
      </c>
      <c r="B17" s="4" t="s">
        <v>224</v>
      </c>
      <c r="C17" s="184"/>
      <c r="D17" s="189"/>
    </row>
    <row r="18" spans="1:4" s="326" customFormat="1" ht="12" customHeight="1" thickBot="1">
      <c r="A18" s="317" t="s">
        <v>93</v>
      </c>
      <c r="B18" s="3" t="s">
        <v>225</v>
      </c>
      <c r="C18" s="406"/>
      <c r="D18" s="190"/>
    </row>
    <row r="19" spans="1:4" s="248" customFormat="1" ht="12" customHeight="1" thickBot="1">
      <c r="A19" s="125" t="s">
        <v>12</v>
      </c>
      <c r="B19" s="146" t="s">
        <v>371</v>
      </c>
      <c r="C19" s="401">
        <f>SUM(C20:C22)</f>
        <v>0</v>
      </c>
      <c r="D19" s="191">
        <f>SUM(D20:D22)</f>
        <v>1405</v>
      </c>
    </row>
    <row r="20" spans="1:4" s="326" customFormat="1" ht="12" customHeight="1">
      <c r="A20" s="317" t="s">
        <v>85</v>
      </c>
      <c r="B20" s="5" t="s">
        <v>191</v>
      </c>
      <c r="C20" s="184"/>
      <c r="D20" s="189"/>
    </row>
    <row r="21" spans="1:4" s="326" customFormat="1" ht="12" customHeight="1">
      <c r="A21" s="317" t="s">
        <v>86</v>
      </c>
      <c r="B21" s="4" t="s">
        <v>372</v>
      </c>
      <c r="C21" s="184"/>
      <c r="D21" s="189"/>
    </row>
    <row r="22" spans="1:4" s="326" customFormat="1" ht="12" customHeight="1">
      <c r="A22" s="317" t="s">
        <v>87</v>
      </c>
      <c r="B22" s="4" t="s">
        <v>373</v>
      </c>
      <c r="C22" s="184"/>
      <c r="D22" s="189">
        <v>1405</v>
      </c>
    </row>
    <row r="23" spans="1:4" s="326" customFormat="1" ht="12" customHeight="1" thickBot="1">
      <c r="A23" s="317" t="s">
        <v>88</v>
      </c>
      <c r="B23" s="4" t="s">
        <v>2</v>
      </c>
      <c r="C23" s="184"/>
      <c r="D23" s="189"/>
    </row>
    <row r="24" spans="1:4" s="326" customFormat="1" ht="12" customHeight="1" thickBot="1">
      <c r="A24" s="128" t="s">
        <v>13</v>
      </c>
      <c r="B24" s="80" t="s">
        <v>120</v>
      </c>
      <c r="C24" s="407"/>
      <c r="D24" s="217"/>
    </row>
    <row r="25" spans="1:4" s="326" customFormat="1" ht="12" customHeight="1" thickBot="1">
      <c r="A25" s="128" t="s">
        <v>14</v>
      </c>
      <c r="B25" s="80" t="s">
        <v>374</v>
      </c>
      <c r="C25" s="401">
        <f>+C26+C27</f>
        <v>0</v>
      </c>
      <c r="D25" s="191">
        <f>+D26+D27</f>
        <v>0</v>
      </c>
    </row>
    <row r="26" spans="1:4" s="326" customFormat="1" ht="12" customHeight="1">
      <c r="A26" s="318" t="s">
        <v>201</v>
      </c>
      <c r="B26" s="319" t="s">
        <v>372</v>
      </c>
      <c r="C26" s="402"/>
      <c r="D26" s="62"/>
    </row>
    <row r="27" spans="1:4" s="326" customFormat="1" ht="12" customHeight="1">
      <c r="A27" s="318" t="s">
        <v>204</v>
      </c>
      <c r="B27" s="320" t="s">
        <v>375</v>
      </c>
      <c r="C27" s="408"/>
      <c r="D27" s="192"/>
    </row>
    <row r="28" spans="1:4" s="326" customFormat="1" ht="12" customHeight="1" thickBot="1">
      <c r="A28" s="317" t="s">
        <v>205</v>
      </c>
      <c r="B28" s="321" t="s">
        <v>376</v>
      </c>
      <c r="C28" s="409"/>
      <c r="D28" s="65"/>
    </row>
    <row r="29" spans="1:4" s="326" customFormat="1" ht="12" customHeight="1" thickBot="1">
      <c r="A29" s="128" t="s">
        <v>15</v>
      </c>
      <c r="B29" s="80" t="s">
        <v>377</v>
      </c>
      <c r="C29" s="401">
        <f>+C30+C31+C32</f>
        <v>0</v>
      </c>
      <c r="D29" s="191">
        <f>+D30+D31+D32</f>
        <v>0</v>
      </c>
    </row>
    <row r="30" spans="1:4" s="326" customFormat="1" ht="12" customHeight="1">
      <c r="A30" s="318" t="s">
        <v>72</v>
      </c>
      <c r="B30" s="319" t="s">
        <v>230</v>
      </c>
      <c r="C30" s="402"/>
      <c r="D30" s="62"/>
    </row>
    <row r="31" spans="1:4" s="326" customFormat="1" ht="12" customHeight="1">
      <c r="A31" s="318" t="s">
        <v>73</v>
      </c>
      <c r="B31" s="320" t="s">
        <v>231</v>
      </c>
      <c r="C31" s="408"/>
      <c r="D31" s="192"/>
    </row>
    <row r="32" spans="1:4" s="326" customFormat="1" ht="12" customHeight="1" thickBot="1">
      <c r="A32" s="317" t="s">
        <v>74</v>
      </c>
      <c r="B32" s="84" t="s">
        <v>232</v>
      </c>
      <c r="C32" s="409"/>
      <c r="D32" s="65"/>
    </row>
    <row r="33" spans="1:4" s="248" customFormat="1" ht="12" customHeight="1" thickBot="1">
      <c r="A33" s="128" t="s">
        <v>16</v>
      </c>
      <c r="B33" s="80" t="s">
        <v>331</v>
      </c>
      <c r="C33" s="407"/>
      <c r="D33" s="217"/>
    </row>
    <row r="34" spans="1:4" s="248" customFormat="1" ht="12" customHeight="1" thickBot="1">
      <c r="A34" s="128" t="s">
        <v>17</v>
      </c>
      <c r="B34" s="80" t="s">
        <v>378</v>
      </c>
      <c r="C34" s="410"/>
      <c r="D34" s="217"/>
    </row>
    <row r="35" spans="1:4" s="248" customFormat="1" ht="12" customHeight="1" thickBot="1">
      <c r="A35" s="125" t="s">
        <v>18</v>
      </c>
      <c r="B35" s="80" t="s">
        <v>379</v>
      </c>
      <c r="C35" s="411">
        <f>+C8+C19+C24+C25+C29+C33+C34</f>
        <v>5</v>
      </c>
      <c r="D35" s="191">
        <f>+D8+D19+D24+D25+D29+D33+D34</f>
        <v>1410</v>
      </c>
    </row>
    <row r="36" spans="1:4" s="248" customFormat="1" ht="12" customHeight="1" thickBot="1">
      <c r="A36" s="147" t="s">
        <v>19</v>
      </c>
      <c r="B36" s="80" t="s">
        <v>380</v>
      </c>
      <c r="C36" s="411">
        <f>+C37+C38+C39</f>
        <v>38307</v>
      </c>
      <c r="D36" s="191">
        <f>+D37+D38+D39</f>
        <v>39968</v>
      </c>
    </row>
    <row r="37" spans="1:4" s="248" customFormat="1" ht="12" customHeight="1">
      <c r="A37" s="318" t="s">
        <v>381</v>
      </c>
      <c r="B37" s="319" t="s">
        <v>165</v>
      </c>
      <c r="C37" s="402">
        <v>888</v>
      </c>
      <c r="D37" s="62">
        <v>888</v>
      </c>
    </row>
    <row r="38" spans="1:4" s="248" customFormat="1" ht="12" customHeight="1">
      <c r="A38" s="318" t="s">
        <v>382</v>
      </c>
      <c r="B38" s="320" t="s">
        <v>3</v>
      </c>
      <c r="C38" s="408"/>
      <c r="D38" s="192"/>
    </row>
    <row r="39" spans="1:4" s="326" customFormat="1" ht="12" customHeight="1" thickBot="1">
      <c r="A39" s="317" t="s">
        <v>383</v>
      </c>
      <c r="B39" s="84" t="s">
        <v>384</v>
      </c>
      <c r="C39" s="409">
        <v>37419</v>
      </c>
      <c r="D39" s="65">
        <v>39080</v>
      </c>
    </row>
    <row r="40" spans="1:4" s="326" customFormat="1" ht="15" customHeight="1" thickBot="1">
      <c r="A40" s="147" t="s">
        <v>20</v>
      </c>
      <c r="B40" s="148" t="s">
        <v>385</v>
      </c>
      <c r="C40" s="412">
        <f>+C35+C36</f>
        <v>38312</v>
      </c>
      <c r="D40" s="244">
        <f>+D35+D36</f>
        <v>41378</v>
      </c>
    </row>
    <row r="41" spans="1:4" s="326" customFormat="1" ht="15" customHeight="1">
      <c r="A41" s="149"/>
      <c r="B41" s="150"/>
      <c r="C41" s="150"/>
      <c r="D41" s="241"/>
    </row>
    <row r="42" spans="1:4" ht="13.5" thickBot="1">
      <c r="A42" s="151"/>
      <c r="B42" s="152"/>
      <c r="C42" s="152"/>
      <c r="D42" s="242"/>
    </row>
    <row r="43" spans="1:4" s="325" customFormat="1" ht="16.5" customHeight="1" thickBot="1">
      <c r="A43" s="153"/>
      <c r="B43" s="154" t="s">
        <v>52</v>
      </c>
      <c r="C43" s="154"/>
      <c r="D43" s="243"/>
    </row>
    <row r="44" spans="1:4" s="327" customFormat="1" ht="12" customHeight="1" thickBot="1">
      <c r="A44" s="128" t="s">
        <v>11</v>
      </c>
      <c r="B44" s="80" t="s">
        <v>386</v>
      </c>
      <c r="C44" s="401">
        <f>SUM(C45:C49)</f>
        <v>38312</v>
      </c>
      <c r="D44" s="191">
        <f>SUM(D45:D49)</f>
        <v>41378</v>
      </c>
    </row>
    <row r="45" spans="1:4" ht="12" customHeight="1">
      <c r="A45" s="317" t="s">
        <v>79</v>
      </c>
      <c r="B45" s="5" t="s">
        <v>42</v>
      </c>
      <c r="C45" s="402">
        <v>21971</v>
      </c>
      <c r="D45" s="62">
        <v>24199</v>
      </c>
    </row>
    <row r="46" spans="1:4" ht="12" customHeight="1">
      <c r="A46" s="317" t="s">
        <v>80</v>
      </c>
      <c r="B46" s="4" t="s">
        <v>129</v>
      </c>
      <c r="C46" s="400">
        <v>5757</v>
      </c>
      <c r="D46" s="64">
        <v>6650</v>
      </c>
    </row>
    <row r="47" spans="1:4" ht="12" customHeight="1">
      <c r="A47" s="317" t="s">
        <v>81</v>
      </c>
      <c r="B47" s="4" t="s">
        <v>104</v>
      </c>
      <c r="C47" s="400">
        <v>10584</v>
      </c>
      <c r="D47" s="64">
        <v>10529</v>
      </c>
    </row>
    <row r="48" spans="1:4" ht="12" customHeight="1">
      <c r="A48" s="317" t="s">
        <v>82</v>
      </c>
      <c r="B48" s="4" t="s">
        <v>130</v>
      </c>
      <c r="C48" s="400"/>
      <c r="D48" s="64"/>
    </row>
    <row r="49" spans="1:4" ht="12" customHeight="1" thickBot="1">
      <c r="A49" s="317" t="s">
        <v>105</v>
      </c>
      <c r="B49" s="4" t="s">
        <v>131</v>
      </c>
      <c r="C49" s="400"/>
      <c r="D49" s="64"/>
    </row>
    <row r="50" spans="1:4" ht="12" customHeight="1" thickBot="1">
      <c r="A50" s="128" t="s">
        <v>12</v>
      </c>
      <c r="B50" s="80" t="s">
        <v>387</v>
      </c>
      <c r="C50" s="401">
        <f>SUM(C51:C53)</f>
        <v>0</v>
      </c>
      <c r="D50" s="191">
        <f>SUM(D51:D53)</f>
        <v>0</v>
      </c>
    </row>
    <row r="51" spans="1:4" s="327" customFormat="1" ht="12" customHeight="1">
      <c r="A51" s="317" t="s">
        <v>85</v>
      </c>
      <c r="B51" s="5" t="s">
        <v>155</v>
      </c>
      <c r="C51" s="402"/>
      <c r="D51" s="62"/>
    </row>
    <row r="52" spans="1:4" ht="12" customHeight="1">
      <c r="A52" s="317" t="s">
        <v>86</v>
      </c>
      <c r="B52" s="4" t="s">
        <v>133</v>
      </c>
      <c r="C52" s="400"/>
      <c r="D52" s="64"/>
    </row>
    <row r="53" spans="1:4" ht="12" customHeight="1">
      <c r="A53" s="317" t="s">
        <v>87</v>
      </c>
      <c r="B53" s="4" t="s">
        <v>53</v>
      </c>
      <c r="C53" s="400"/>
      <c r="D53" s="64"/>
    </row>
    <row r="54" spans="1:4" ht="12" customHeight="1" thickBot="1">
      <c r="A54" s="317" t="s">
        <v>88</v>
      </c>
      <c r="B54" s="4" t="s">
        <v>4</v>
      </c>
      <c r="C54" s="400"/>
      <c r="D54" s="64"/>
    </row>
    <row r="55" spans="1:4" ht="15" customHeight="1" thickBot="1">
      <c r="A55" s="128" t="s">
        <v>13</v>
      </c>
      <c r="B55" s="155" t="s">
        <v>388</v>
      </c>
      <c r="C55" s="403">
        <f>+C44+C50</f>
        <v>38312</v>
      </c>
      <c r="D55" s="244">
        <f>+D44+D50</f>
        <v>41378</v>
      </c>
    </row>
    <row r="56" ht="13.5" thickBot="1">
      <c r="D56" s="245"/>
    </row>
    <row r="57" spans="1:4" ht="15" customHeight="1" thickBot="1">
      <c r="A57" s="158" t="s">
        <v>150</v>
      </c>
      <c r="B57" s="159"/>
      <c r="C57" s="382">
        <v>8</v>
      </c>
      <c r="D57" s="78">
        <v>8</v>
      </c>
    </row>
    <row r="58" spans="1:4" ht="14.25" customHeight="1" thickBot="1">
      <c r="A58" s="158" t="s">
        <v>151</v>
      </c>
      <c r="B58" s="159"/>
      <c r="C58" s="382"/>
      <c r="D58" s="7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 topLeftCell="B1">
      <selection activeCell="D10" sqref="D10"/>
    </sheetView>
  </sheetViews>
  <sheetFormatPr defaultColWidth="9.00390625" defaultRowHeight="12.75"/>
  <cols>
    <col min="1" max="1" width="13.875" style="156" customWidth="1"/>
    <col min="2" max="2" width="70.50390625" style="157" customWidth="1"/>
    <col min="3" max="3" width="20.125" style="157" customWidth="1"/>
    <col min="4" max="4" width="20.375" style="157" customWidth="1"/>
    <col min="5" max="16384" width="9.375" style="157" customWidth="1"/>
  </cols>
  <sheetData>
    <row r="1" spans="1:4" s="136" customFormat="1" ht="21" customHeight="1" thickBot="1">
      <c r="A1" s="135"/>
      <c r="B1" s="137"/>
      <c r="C1" s="137"/>
      <c r="D1" s="322" t="s">
        <v>474</v>
      </c>
    </row>
    <row r="2" spans="1:4" s="323" customFormat="1" ht="44.25" customHeight="1">
      <c r="A2" s="279" t="s">
        <v>148</v>
      </c>
      <c r="B2" s="231" t="s">
        <v>421</v>
      </c>
      <c r="C2" s="379"/>
      <c r="D2" s="246" t="s">
        <v>57</v>
      </c>
    </row>
    <row r="3" spans="1:4" s="323" customFormat="1" ht="24.75" thickBot="1">
      <c r="A3" s="315" t="s">
        <v>147</v>
      </c>
      <c r="B3" s="232" t="s">
        <v>367</v>
      </c>
      <c r="C3" s="380"/>
      <c r="D3" s="247" t="s">
        <v>46</v>
      </c>
    </row>
    <row r="4" spans="1:4" s="324" customFormat="1" ht="15.75" customHeight="1" thickBot="1">
      <c r="A4" s="139"/>
      <c r="B4" s="139"/>
      <c r="C4" s="139"/>
      <c r="D4" s="140" t="s">
        <v>47</v>
      </c>
    </row>
    <row r="5" spans="1:4" ht="24.75" thickBot="1">
      <c r="A5" s="280" t="s">
        <v>149</v>
      </c>
      <c r="B5" s="141" t="s">
        <v>48</v>
      </c>
      <c r="C5" s="381" t="s">
        <v>462</v>
      </c>
      <c r="D5" s="142" t="s">
        <v>463</v>
      </c>
    </row>
    <row r="6" spans="1:4" s="325" customFormat="1" ht="12.75" customHeight="1" thickBot="1">
      <c r="A6" s="125">
        <v>1</v>
      </c>
      <c r="B6" s="126">
        <v>2</v>
      </c>
      <c r="C6" s="397">
        <v>3</v>
      </c>
      <c r="D6" s="127">
        <v>4</v>
      </c>
    </row>
    <row r="7" spans="1:4" s="325" customFormat="1" ht="15.75" customHeight="1" thickBot="1">
      <c r="A7" s="143"/>
      <c r="B7" s="144" t="s">
        <v>50</v>
      </c>
      <c r="C7" s="144"/>
      <c r="D7" s="145"/>
    </row>
    <row r="8" spans="1:4" s="248" customFormat="1" ht="12" customHeight="1" thickBot="1">
      <c r="A8" s="125" t="s">
        <v>11</v>
      </c>
      <c r="B8" s="146" t="s">
        <v>368</v>
      </c>
      <c r="C8" s="398"/>
      <c r="D8" s="191">
        <f>SUM(D9:D18)</f>
        <v>0</v>
      </c>
    </row>
    <row r="9" spans="1:4" s="248" customFormat="1" ht="12" customHeight="1">
      <c r="A9" s="316" t="s">
        <v>79</v>
      </c>
      <c r="B9" s="6" t="s">
        <v>216</v>
      </c>
      <c r="C9" s="373"/>
      <c r="D9" s="237"/>
    </row>
    <row r="10" spans="1:4" s="248" customFormat="1" ht="12" customHeight="1">
      <c r="A10" s="317" t="s">
        <v>80</v>
      </c>
      <c r="B10" s="4" t="s">
        <v>217</v>
      </c>
      <c r="C10" s="374"/>
      <c r="D10" s="189"/>
    </row>
    <row r="11" spans="1:4" s="248" customFormat="1" ht="12" customHeight="1">
      <c r="A11" s="317" t="s">
        <v>81</v>
      </c>
      <c r="B11" s="4" t="s">
        <v>218</v>
      </c>
      <c r="C11" s="374"/>
      <c r="D11" s="189"/>
    </row>
    <row r="12" spans="1:4" s="248" customFormat="1" ht="12" customHeight="1">
      <c r="A12" s="317" t="s">
        <v>82</v>
      </c>
      <c r="B12" s="4" t="s">
        <v>219</v>
      </c>
      <c r="C12" s="374"/>
      <c r="D12" s="189"/>
    </row>
    <row r="13" spans="1:4" s="248" customFormat="1" ht="12" customHeight="1">
      <c r="A13" s="317" t="s">
        <v>105</v>
      </c>
      <c r="B13" s="4" t="s">
        <v>220</v>
      </c>
      <c r="C13" s="374"/>
      <c r="D13" s="189"/>
    </row>
    <row r="14" spans="1:4" s="248" customFormat="1" ht="12" customHeight="1">
      <c r="A14" s="317" t="s">
        <v>83</v>
      </c>
      <c r="B14" s="4" t="s">
        <v>369</v>
      </c>
      <c r="C14" s="374"/>
      <c r="D14" s="189"/>
    </row>
    <row r="15" spans="1:4" s="248" customFormat="1" ht="12" customHeight="1">
      <c r="A15" s="317" t="s">
        <v>84</v>
      </c>
      <c r="B15" s="3" t="s">
        <v>370</v>
      </c>
      <c r="C15" s="4"/>
      <c r="D15" s="189"/>
    </row>
    <row r="16" spans="1:4" s="248" customFormat="1" ht="12" customHeight="1">
      <c r="A16" s="317" t="s">
        <v>91</v>
      </c>
      <c r="B16" s="4" t="s">
        <v>223</v>
      </c>
      <c r="C16" s="4"/>
      <c r="D16" s="238"/>
    </row>
    <row r="17" spans="1:4" s="326" customFormat="1" ht="12" customHeight="1">
      <c r="A17" s="317" t="s">
        <v>92</v>
      </c>
      <c r="B17" s="4" t="s">
        <v>224</v>
      </c>
      <c r="C17" s="374"/>
      <c r="D17" s="189"/>
    </row>
    <row r="18" spans="1:4" s="326" customFormat="1" ht="12" customHeight="1" thickBot="1">
      <c r="A18" s="317" t="s">
        <v>93</v>
      </c>
      <c r="B18" s="3" t="s">
        <v>225</v>
      </c>
      <c r="C18" s="377"/>
      <c r="D18" s="190"/>
    </row>
    <row r="19" spans="1:4" s="248" customFormat="1" ht="12" customHeight="1" thickBot="1">
      <c r="A19" s="125" t="s">
        <v>12</v>
      </c>
      <c r="B19" s="146" t="s">
        <v>371</v>
      </c>
      <c r="C19" s="398"/>
      <c r="D19" s="191">
        <f>SUM(D20:D22)</f>
        <v>0</v>
      </c>
    </row>
    <row r="20" spans="1:4" s="326" customFormat="1" ht="12" customHeight="1">
      <c r="A20" s="317" t="s">
        <v>85</v>
      </c>
      <c r="B20" s="5" t="s">
        <v>191</v>
      </c>
      <c r="C20" s="376"/>
      <c r="D20" s="189"/>
    </row>
    <row r="21" spans="1:4" s="326" customFormat="1" ht="12" customHeight="1">
      <c r="A21" s="317" t="s">
        <v>86</v>
      </c>
      <c r="B21" s="4" t="s">
        <v>372</v>
      </c>
      <c r="C21" s="374"/>
      <c r="D21" s="189"/>
    </row>
    <row r="22" spans="1:4" s="326" customFormat="1" ht="12" customHeight="1">
      <c r="A22" s="317" t="s">
        <v>87</v>
      </c>
      <c r="B22" s="4" t="s">
        <v>373</v>
      </c>
      <c r="C22" s="374"/>
      <c r="D22" s="189"/>
    </row>
    <row r="23" spans="1:4" s="326" customFormat="1" ht="12" customHeight="1" thickBot="1">
      <c r="A23" s="317" t="s">
        <v>88</v>
      </c>
      <c r="B23" s="4" t="s">
        <v>2</v>
      </c>
      <c r="C23" s="374"/>
      <c r="D23" s="189"/>
    </row>
    <row r="24" spans="1:4" s="326" customFormat="1" ht="12" customHeight="1" thickBot="1">
      <c r="A24" s="128" t="s">
        <v>13</v>
      </c>
      <c r="B24" s="80" t="s">
        <v>120</v>
      </c>
      <c r="C24" s="378"/>
      <c r="D24" s="217"/>
    </row>
    <row r="25" spans="1:4" s="326" customFormat="1" ht="12" customHeight="1" thickBot="1">
      <c r="A25" s="128" t="s">
        <v>14</v>
      </c>
      <c r="B25" s="80" t="s">
        <v>374</v>
      </c>
      <c r="C25" s="378"/>
      <c r="D25" s="191">
        <f>+D26+D27</f>
        <v>0</v>
      </c>
    </row>
    <row r="26" spans="1:4" s="326" customFormat="1" ht="12" customHeight="1">
      <c r="A26" s="318" t="s">
        <v>201</v>
      </c>
      <c r="B26" s="319" t="s">
        <v>372</v>
      </c>
      <c r="C26" s="399"/>
      <c r="D26" s="62"/>
    </row>
    <row r="27" spans="1:4" s="326" customFormat="1" ht="12" customHeight="1">
      <c r="A27" s="318" t="s">
        <v>204</v>
      </c>
      <c r="B27" s="320" t="s">
        <v>375</v>
      </c>
      <c r="C27" s="320"/>
      <c r="D27" s="192"/>
    </row>
    <row r="28" spans="1:4" s="326" customFormat="1" ht="12" customHeight="1" thickBot="1">
      <c r="A28" s="317" t="s">
        <v>205</v>
      </c>
      <c r="B28" s="321" t="s">
        <v>376</v>
      </c>
      <c r="C28" s="414"/>
      <c r="D28" s="65"/>
    </row>
    <row r="29" spans="1:4" s="326" customFormat="1" ht="12" customHeight="1" thickBot="1">
      <c r="A29" s="128" t="s">
        <v>15</v>
      </c>
      <c r="B29" s="80" t="s">
        <v>377</v>
      </c>
      <c r="C29" s="378"/>
      <c r="D29" s="191">
        <f>+D30+D31+D32</f>
        <v>0</v>
      </c>
    </row>
    <row r="30" spans="1:4" s="326" customFormat="1" ht="12" customHeight="1">
      <c r="A30" s="318" t="s">
        <v>72</v>
      </c>
      <c r="B30" s="319" t="s">
        <v>230</v>
      </c>
      <c r="C30" s="399"/>
      <c r="D30" s="62"/>
    </row>
    <row r="31" spans="1:4" s="326" customFormat="1" ht="12" customHeight="1">
      <c r="A31" s="318" t="s">
        <v>73</v>
      </c>
      <c r="B31" s="320" t="s">
        <v>231</v>
      </c>
      <c r="C31" s="320"/>
      <c r="D31" s="192"/>
    </row>
    <row r="32" spans="1:4" s="326" customFormat="1" ht="12" customHeight="1" thickBot="1">
      <c r="A32" s="317" t="s">
        <v>74</v>
      </c>
      <c r="B32" s="84" t="s">
        <v>232</v>
      </c>
      <c r="C32" s="415"/>
      <c r="D32" s="65"/>
    </row>
    <row r="33" spans="1:4" s="248" customFormat="1" ht="12" customHeight="1" thickBot="1">
      <c r="A33" s="128" t="s">
        <v>16</v>
      </c>
      <c r="B33" s="80" t="s">
        <v>331</v>
      </c>
      <c r="C33" s="378"/>
      <c r="D33" s="217"/>
    </row>
    <row r="34" spans="1:4" s="248" customFormat="1" ht="12" customHeight="1" thickBot="1">
      <c r="A34" s="128" t="s">
        <v>17</v>
      </c>
      <c r="B34" s="80" t="s">
        <v>378</v>
      </c>
      <c r="C34" s="80"/>
      <c r="D34" s="239"/>
    </row>
    <row r="35" spans="1:4" s="248" customFormat="1" ht="12" customHeight="1" thickBot="1">
      <c r="A35" s="125" t="s">
        <v>18</v>
      </c>
      <c r="B35" s="80" t="s">
        <v>379</v>
      </c>
      <c r="C35" s="80"/>
      <c r="D35" s="240">
        <f>+D8+D19+D24+D25+D29+D33+D34</f>
        <v>0</v>
      </c>
    </row>
    <row r="36" spans="1:4" s="248" customFormat="1" ht="12" customHeight="1" thickBot="1">
      <c r="A36" s="147" t="s">
        <v>19</v>
      </c>
      <c r="B36" s="80" t="s">
        <v>380</v>
      </c>
      <c r="C36" s="416">
        <v>28396</v>
      </c>
      <c r="D36" s="240">
        <f>+D37+D38+D39</f>
        <v>28636</v>
      </c>
    </row>
    <row r="37" spans="1:4" s="248" customFormat="1" ht="12" customHeight="1">
      <c r="A37" s="318" t="s">
        <v>381</v>
      </c>
      <c r="B37" s="319" t="s">
        <v>165</v>
      </c>
      <c r="C37" s="417">
        <v>455</v>
      </c>
      <c r="D37" s="62">
        <v>455</v>
      </c>
    </row>
    <row r="38" spans="1:4" s="248" customFormat="1" ht="12" customHeight="1">
      <c r="A38" s="318" t="s">
        <v>382</v>
      </c>
      <c r="B38" s="320" t="s">
        <v>3</v>
      </c>
      <c r="C38" s="418"/>
      <c r="D38" s="192"/>
    </row>
    <row r="39" spans="1:4" s="326" customFormat="1" ht="12" customHeight="1" thickBot="1">
      <c r="A39" s="317" t="s">
        <v>383</v>
      </c>
      <c r="B39" s="84" t="s">
        <v>384</v>
      </c>
      <c r="C39" s="419">
        <v>27941</v>
      </c>
      <c r="D39" s="65">
        <v>28181</v>
      </c>
    </row>
    <row r="40" spans="1:4" s="326" customFormat="1" ht="15" customHeight="1" thickBot="1">
      <c r="A40" s="147" t="s">
        <v>20</v>
      </c>
      <c r="B40" s="148" t="s">
        <v>385</v>
      </c>
      <c r="C40" s="420">
        <v>28396</v>
      </c>
      <c r="D40" s="243">
        <f>+D35+D36</f>
        <v>28636</v>
      </c>
    </row>
    <row r="41" spans="1:4" s="326" customFormat="1" ht="15" customHeight="1">
      <c r="A41" s="149"/>
      <c r="B41" s="150"/>
      <c r="C41" s="150"/>
      <c r="D41" s="241"/>
    </row>
    <row r="42" spans="1:4" ht="13.5" thickBot="1">
      <c r="A42" s="151"/>
      <c r="B42" s="152"/>
      <c r="C42" s="152"/>
      <c r="D42" s="242"/>
    </row>
    <row r="43" spans="1:4" s="325" customFormat="1" ht="16.5" customHeight="1" thickBot="1">
      <c r="A43" s="153"/>
      <c r="B43" s="154" t="s">
        <v>52</v>
      </c>
      <c r="C43" s="154"/>
      <c r="D43" s="243"/>
    </row>
    <row r="44" spans="1:4" s="327" customFormat="1" ht="12" customHeight="1" thickBot="1">
      <c r="A44" s="128" t="s">
        <v>11</v>
      </c>
      <c r="B44" s="80" t="s">
        <v>386</v>
      </c>
      <c r="C44" s="401">
        <f>SUM(C45:C49)</f>
        <v>27896</v>
      </c>
      <c r="D44" s="191">
        <f>SUM(D45:D49)</f>
        <v>28136</v>
      </c>
    </row>
    <row r="45" spans="1:4" ht="12" customHeight="1">
      <c r="A45" s="317" t="s">
        <v>79</v>
      </c>
      <c r="B45" s="5" t="s">
        <v>42</v>
      </c>
      <c r="C45" s="402">
        <v>18029</v>
      </c>
      <c r="D45" s="62">
        <v>18218</v>
      </c>
    </row>
    <row r="46" spans="1:4" ht="12" customHeight="1">
      <c r="A46" s="317" t="s">
        <v>80</v>
      </c>
      <c r="B46" s="4" t="s">
        <v>129</v>
      </c>
      <c r="C46" s="400">
        <v>4818</v>
      </c>
      <c r="D46" s="64">
        <v>4869</v>
      </c>
    </row>
    <row r="47" spans="1:4" ht="12" customHeight="1">
      <c r="A47" s="317" t="s">
        <v>81</v>
      </c>
      <c r="B47" s="4" t="s">
        <v>104</v>
      </c>
      <c r="C47" s="400">
        <v>5049</v>
      </c>
      <c r="D47" s="64">
        <v>5049</v>
      </c>
    </row>
    <row r="48" spans="1:4" ht="12" customHeight="1">
      <c r="A48" s="317" t="s">
        <v>82</v>
      </c>
      <c r="B48" s="4" t="s">
        <v>130</v>
      </c>
      <c r="C48" s="400"/>
      <c r="D48" s="64"/>
    </row>
    <row r="49" spans="1:4" ht="12" customHeight="1" thickBot="1">
      <c r="A49" s="317" t="s">
        <v>105</v>
      </c>
      <c r="B49" s="4" t="s">
        <v>131</v>
      </c>
      <c r="C49" s="400"/>
      <c r="D49" s="422"/>
    </row>
    <row r="50" spans="1:4" ht="12" customHeight="1" thickBot="1">
      <c r="A50" s="128" t="s">
        <v>12</v>
      </c>
      <c r="B50" s="80" t="s">
        <v>387</v>
      </c>
      <c r="C50" s="401">
        <f>SUM(C51:C53)</f>
        <v>500</v>
      </c>
      <c r="D50" s="191">
        <f>SUM(D51:D53)</f>
        <v>500</v>
      </c>
    </row>
    <row r="51" spans="1:4" s="327" customFormat="1" ht="12" customHeight="1">
      <c r="A51" s="317" t="s">
        <v>85</v>
      </c>
      <c r="B51" s="5" t="s">
        <v>155</v>
      </c>
      <c r="C51" s="402">
        <v>500</v>
      </c>
      <c r="D51" s="62">
        <v>500</v>
      </c>
    </row>
    <row r="52" spans="1:4" ht="12" customHeight="1">
      <c r="A52" s="317" t="s">
        <v>86</v>
      </c>
      <c r="B52" s="4" t="s">
        <v>133</v>
      </c>
      <c r="C52" s="400"/>
      <c r="D52" s="64"/>
    </row>
    <row r="53" spans="1:4" ht="12" customHeight="1">
      <c r="A53" s="317" t="s">
        <v>87</v>
      </c>
      <c r="B53" s="4" t="s">
        <v>53</v>
      </c>
      <c r="C53" s="400"/>
      <c r="D53" s="64"/>
    </row>
    <row r="54" spans="1:4" ht="12" customHeight="1" thickBot="1">
      <c r="A54" s="317" t="s">
        <v>88</v>
      </c>
      <c r="B54" s="4" t="s">
        <v>4</v>
      </c>
      <c r="C54" s="400"/>
      <c r="D54" s="422"/>
    </row>
    <row r="55" spans="1:4" ht="15" customHeight="1" thickBot="1">
      <c r="A55" s="128" t="s">
        <v>13</v>
      </c>
      <c r="B55" s="155" t="s">
        <v>388</v>
      </c>
      <c r="C55" s="403">
        <f>+C44+C50</f>
        <v>28396</v>
      </c>
      <c r="D55" s="244">
        <f>+D44+D50</f>
        <v>28636</v>
      </c>
    </row>
    <row r="56" spans="3:4" ht="13.5" thickBot="1">
      <c r="C56" s="424"/>
      <c r="D56" s="424"/>
    </row>
    <row r="57" spans="1:4" ht="15" customHeight="1" thickBot="1">
      <c r="A57" s="158" t="s">
        <v>150</v>
      </c>
      <c r="B57" s="159"/>
      <c r="C57" s="421">
        <v>6</v>
      </c>
      <c r="D57" s="423">
        <v>6</v>
      </c>
    </row>
    <row r="58" spans="1:4" ht="14.25" customHeight="1" thickBot="1">
      <c r="A58" s="158" t="s">
        <v>151</v>
      </c>
      <c r="B58" s="159"/>
      <c r="C58" s="382"/>
      <c r="D58" s="7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34"/>
  <sheetViews>
    <sheetView workbookViewId="0" topLeftCell="A1">
      <selection activeCell="A16" sqref="A15:A16"/>
    </sheetView>
  </sheetViews>
  <sheetFormatPr defaultColWidth="9.00390625" defaultRowHeight="12.75"/>
  <cols>
    <col min="1" max="1" width="88.625" style="38" customWidth="1"/>
    <col min="2" max="2" width="27.875" style="38" customWidth="1"/>
    <col min="3" max="16384" width="9.375" style="38" customWidth="1"/>
  </cols>
  <sheetData>
    <row r="1" spans="1:2" ht="47.25" customHeight="1">
      <c r="A1" s="461" t="s">
        <v>389</v>
      </c>
      <c r="B1" s="461"/>
    </row>
    <row r="2" spans="1:2" ht="22.5" customHeight="1" thickBot="1">
      <c r="A2" s="251"/>
      <c r="B2" s="252" t="s">
        <v>6</v>
      </c>
    </row>
    <row r="3" spans="1:2" s="39" customFormat="1" ht="24" customHeight="1" thickBot="1">
      <c r="A3" s="166" t="s">
        <v>44</v>
      </c>
      <c r="B3" s="250" t="s">
        <v>365</v>
      </c>
    </row>
    <row r="4" spans="1:2" s="40" customFormat="1" ht="13.5" thickBot="1">
      <c r="A4" s="118">
        <v>1</v>
      </c>
      <c r="B4" s="119">
        <v>2</v>
      </c>
    </row>
    <row r="5" spans="1:2" s="40" customFormat="1" ht="12.75">
      <c r="A5" s="363" t="s">
        <v>404</v>
      </c>
      <c r="B5" s="364"/>
    </row>
    <row r="6" spans="1:2" ht="12.75">
      <c r="A6" s="73" t="s">
        <v>400</v>
      </c>
      <c r="B6" s="278">
        <v>37419</v>
      </c>
    </row>
    <row r="7" spans="1:2" ht="12.75" customHeight="1">
      <c r="A7" s="74" t="s">
        <v>401</v>
      </c>
      <c r="B7" s="278">
        <v>3508</v>
      </c>
    </row>
    <row r="8" spans="1:2" ht="12.75">
      <c r="A8" s="74" t="s">
        <v>402</v>
      </c>
      <c r="B8" s="278">
        <v>3766</v>
      </c>
    </row>
    <row r="9" spans="1:2" ht="12.75">
      <c r="A9" s="74" t="s">
        <v>403</v>
      </c>
      <c r="B9" s="278">
        <v>100</v>
      </c>
    </row>
    <row r="10" spans="1:2" ht="12.75">
      <c r="A10" s="74" t="s">
        <v>405</v>
      </c>
      <c r="B10" s="278">
        <v>2596</v>
      </c>
    </row>
    <row r="11" spans="1:2" ht="12.75">
      <c r="A11" s="74" t="s">
        <v>406</v>
      </c>
      <c r="B11" s="278">
        <v>4719</v>
      </c>
    </row>
    <row r="12" spans="1:2" ht="12.75">
      <c r="A12" s="365" t="s">
        <v>411</v>
      </c>
      <c r="B12" s="278"/>
    </row>
    <row r="13" spans="1:2" ht="12.75">
      <c r="A13" s="74" t="s">
        <v>407</v>
      </c>
      <c r="B13" s="278">
        <v>17385</v>
      </c>
    </row>
    <row r="14" spans="1:2" ht="12.75">
      <c r="A14" s="74" t="s">
        <v>408</v>
      </c>
      <c r="B14" s="278">
        <v>131</v>
      </c>
    </row>
    <row r="15" spans="1:2" ht="12.75">
      <c r="A15" s="74" t="s">
        <v>409</v>
      </c>
      <c r="B15" s="278">
        <v>3600</v>
      </c>
    </row>
    <row r="16" spans="1:2" ht="12.75">
      <c r="A16" s="74" t="s">
        <v>420</v>
      </c>
      <c r="B16" s="278">
        <v>2520</v>
      </c>
    </row>
    <row r="17" spans="1:2" ht="12.75">
      <c r="A17" s="365" t="s">
        <v>410</v>
      </c>
      <c r="B17" s="278"/>
    </row>
    <row r="18" spans="1:2" ht="12.75">
      <c r="A18" s="74" t="s">
        <v>412</v>
      </c>
      <c r="B18" s="278">
        <v>2838</v>
      </c>
    </row>
    <row r="19" spans="1:2" ht="12.75">
      <c r="A19" s="74" t="s">
        <v>413</v>
      </c>
      <c r="B19" s="278">
        <v>3045</v>
      </c>
    </row>
    <row r="20" spans="1:2" ht="12.75">
      <c r="A20" s="74" t="s">
        <v>414</v>
      </c>
      <c r="B20" s="278">
        <v>1450</v>
      </c>
    </row>
    <row r="21" spans="1:2" ht="12.75">
      <c r="A21" s="74" t="s">
        <v>415</v>
      </c>
      <c r="B21" s="278">
        <v>1812</v>
      </c>
    </row>
    <row r="22" spans="1:2" ht="12.75">
      <c r="A22" s="74" t="s">
        <v>416</v>
      </c>
      <c r="B22" s="278">
        <v>11698</v>
      </c>
    </row>
    <row r="23" spans="1:2" ht="12.75">
      <c r="A23" s="74" t="s">
        <v>417</v>
      </c>
      <c r="B23" s="278">
        <v>16187</v>
      </c>
    </row>
    <row r="24" spans="1:2" ht="12.75">
      <c r="A24" s="365" t="s">
        <v>418</v>
      </c>
      <c r="B24" s="278"/>
    </row>
    <row r="25" spans="1:2" ht="12.75">
      <c r="A25" s="75" t="s">
        <v>419</v>
      </c>
      <c r="B25" s="278">
        <v>2066</v>
      </c>
    </row>
    <row r="26" spans="1:2" ht="12.75">
      <c r="A26" s="437" t="s">
        <v>188</v>
      </c>
      <c r="B26" s="278"/>
    </row>
    <row r="27" spans="1:2" ht="12.75">
      <c r="A27" s="75" t="s">
        <v>467</v>
      </c>
      <c r="B27" s="278">
        <v>8</v>
      </c>
    </row>
    <row r="28" spans="1:2" ht="12.75">
      <c r="A28" s="75" t="s">
        <v>468</v>
      </c>
      <c r="B28" s="278">
        <v>26</v>
      </c>
    </row>
    <row r="29" spans="1:2" ht="12.75">
      <c r="A29" s="75" t="s">
        <v>469</v>
      </c>
      <c r="B29" s="278">
        <v>291</v>
      </c>
    </row>
    <row r="30" spans="1:2" ht="12.75">
      <c r="A30" s="75" t="s">
        <v>470</v>
      </c>
      <c r="B30" s="278">
        <v>12</v>
      </c>
    </row>
    <row r="31" spans="1:2" ht="12.75">
      <c r="A31" s="437" t="s">
        <v>189</v>
      </c>
      <c r="B31" s="278"/>
    </row>
    <row r="32" spans="1:2" ht="12.75">
      <c r="A32" s="75" t="s">
        <v>471</v>
      </c>
      <c r="B32" s="278">
        <v>1483</v>
      </c>
    </row>
    <row r="33" spans="1:2" ht="13.5" thickBot="1">
      <c r="A33" s="75"/>
      <c r="B33" s="278"/>
    </row>
    <row r="34" spans="1:2" s="42" customFormat="1" ht="19.5" customHeight="1" thickBot="1">
      <c r="A34" s="32" t="s">
        <v>45</v>
      </c>
      <c r="B34" s="41">
        <f>SUM(B6:B33)</f>
        <v>116660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1" r:id="rId1"/>
  <headerFooter alignWithMargins="0">
    <oddHeader>&amp;R&amp;"Times New Roman CE,Félkövér dőlt"&amp;11 1.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tabSelected="1" workbookViewId="0" topLeftCell="A1">
      <selection activeCell="D35" sqref="D3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465" t="s">
        <v>366</v>
      </c>
      <c r="B1" s="465"/>
      <c r="C1" s="465"/>
      <c r="D1" s="465"/>
    </row>
    <row r="2" spans="1:4" ht="17.25" customHeight="1">
      <c r="A2" s="249"/>
      <c r="B2" s="249"/>
      <c r="C2" s="249"/>
      <c r="D2" s="249"/>
    </row>
    <row r="3" spans="1:4" ht="13.5" thickBot="1">
      <c r="A3" s="129"/>
      <c r="B3" s="129"/>
      <c r="C3" s="462" t="s">
        <v>47</v>
      </c>
      <c r="D3" s="462"/>
    </row>
    <row r="4" spans="1:4" ht="42.75" customHeight="1" thickBot="1">
      <c r="A4" s="253" t="s">
        <v>66</v>
      </c>
      <c r="B4" s="254" t="s">
        <v>98</v>
      </c>
      <c r="C4" s="254" t="s">
        <v>99</v>
      </c>
      <c r="D4" s="255" t="s">
        <v>7</v>
      </c>
    </row>
    <row r="5" spans="1:4" ht="15.75" customHeight="1" thickBot="1">
      <c r="A5" s="130"/>
      <c r="B5" s="24" t="s">
        <v>446</v>
      </c>
      <c r="C5" s="24"/>
      <c r="D5" s="25"/>
    </row>
    <row r="6" spans="1:4" ht="15.75" customHeight="1">
      <c r="A6" s="130" t="s">
        <v>11</v>
      </c>
      <c r="B6" s="24" t="s">
        <v>438</v>
      </c>
      <c r="C6" s="24" t="s">
        <v>439</v>
      </c>
      <c r="D6" s="25">
        <v>40</v>
      </c>
    </row>
    <row r="7" spans="1:4" ht="15.75" customHeight="1">
      <c r="A7" s="131" t="s">
        <v>12</v>
      </c>
      <c r="B7" s="26" t="s">
        <v>440</v>
      </c>
      <c r="C7" s="26" t="s">
        <v>439</v>
      </c>
      <c r="D7" s="27">
        <v>250</v>
      </c>
    </row>
    <row r="8" spans="1:4" ht="15.75" customHeight="1">
      <c r="A8" s="131" t="s">
        <v>13</v>
      </c>
      <c r="B8" s="26" t="s">
        <v>441</v>
      </c>
      <c r="C8" s="26" t="s">
        <v>439</v>
      </c>
      <c r="D8" s="27">
        <v>220</v>
      </c>
    </row>
    <row r="9" spans="1:4" ht="15.75" customHeight="1">
      <c r="A9" s="131" t="s">
        <v>14</v>
      </c>
      <c r="B9" s="26" t="s">
        <v>442</v>
      </c>
      <c r="C9" s="26" t="s">
        <v>439</v>
      </c>
      <c r="D9" s="27">
        <v>200</v>
      </c>
    </row>
    <row r="10" spans="1:4" ht="15.75" customHeight="1">
      <c r="A10" s="131" t="s">
        <v>15</v>
      </c>
      <c r="B10" s="26" t="s">
        <v>443</v>
      </c>
      <c r="C10" s="26" t="s">
        <v>439</v>
      </c>
      <c r="D10" s="27">
        <v>700</v>
      </c>
    </row>
    <row r="11" spans="1:4" ht="15.75" customHeight="1">
      <c r="A11" s="131" t="s">
        <v>16</v>
      </c>
      <c r="B11" s="26" t="s">
        <v>444</v>
      </c>
      <c r="C11" s="26" t="s">
        <v>439</v>
      </c>
      <c r="D11" s="27">
        <v>70</v>
      </c>
    </row>
    <row r="12" spans="1:4" ht="15.75" customHeight="1">
      <c r="A12" s="131" t="s">
        <v>17</v>
      </c>
      <c r="B12" s="26" t="s">
        <v>445</v>
      </c>
      <c r="C12" s="26" t="s">
        <v>439</v>
      </c>
      <c r="D12" s="27">
        <v>20</v>
      </c>
    </row>
    <row r="13" spans="1:4" ht="15.75" customHeight="1">
      <c r="A13" s="131" t="s">
        <v>18</v>
      </c>
      <c r="B13" s="26" t="s">
        <v>454</v>
      </c>
      <c r="C13" s="26" t="s">
        <v>455</v>
      </c>
      <c r="D13" s="27">
        <v>114</v>
      </c>
    </row>
    <row r="14" spans="1:4" ht="15.75" customHeight="1">
      <c r="A14" s="131" t="s">
        <v>19</v>
      </c>
      <c r="B14" s="26" t="s">
        <v>456</v>
      </c>
      <c r="C14" s="26" t="s">
        <v>457</v>
      </c>
      <c r="D14" s="27">
        <v>2070</v>
      </c>
    </row>
    <row r="15" spans="1:4" ht="15.75" customHeight="1">
      <c r="A15" s="131" t="s">
        <v>20</v>
      </c>
      <c r="B15" s="26" t="s">
        <v>465</v>
      </c>
      <c r="C15" s="26" t="s">
        <v>439</v>
      </c>
      <c r="D15" s="27">
        <v>20</v>
      </c>
    </row>
    <row r="16" spans="1:4" ht="15.75" customHeight="1">
      <c r="A16" s="131" t="s">
        <v>21</v>
      </c>
      <c r="B16" s="26" t="s">
        <v>461</v>
      </c>
      <c r="C16" s="26"/>
      <c r="D16" s="368">
        <f>D6+D7+D8+D9+D10+D11+D12+D13+D14+D15</f>
        <v>3704</v>
      </c>
    </row>
    <row r="17" spans="1:4" ht="15.75" customHeight="1">
      <c r="A17" s="131" t="s">
        <v>22</v>
      </c>
      <c r="B17" s="26"/>
      <c r="C17" s="26"/>
      <c r="D17" s="27"/>
    </row>
    <row r="18" spans="1:4" ht="15.75" customHeight="1">
      <c r="A18" s="131" t="s">
        <v>23</v>
      </c>
      <c r="B18" s="26"/>
      <c r="C18" s="26"/>
      <c r="D18" s="27"/>
    </row>
    <row r="19" spans="1:4" ht="15.75" customHeight="1">
      <c r="A19" s="131" t="s">
        <v>24</v>
      </c>
      <c r="B19" s="26" t="s">
        <v>447</v>
      </c>
      <c r="C19" s="26"/>
      <c r="D19" s="27"/>
    </row>
    <row r="20" spans="1:4" ht="15.75" customHeight="1">
      <c r="A20" s="131" t="s">
        <v>25</v>
      </c>
      <c r="B20" s="26" t="s">
        <v>448</v>
      </c>
      <c r="C20" s="26" t="s">
        <v>439</v>
      </c>
      <c r="D20" s="27">
        <v>299</v>
      </c>
    </row>
    <row r="21" spans="1:4" ht="15.75" customHeight="1">
      <c r="A21" s="131" t="s">
        <v>26</v>
      </c>
      <c r="B21" s="26" t="s">
        <v>449</v>
      </c>
      <c r="C21" s="26" t="s">
        <v>439</v>
      </c>
      <c r="D21" s="27">
        <v>362</v>
      </c>
    </row>
    <row r="22" spans="1:4" ht="24.75" customHeight="1">
      <c r="A22" s="131" t="s">
        <v>27</v>
      </c>
      <c r="B22" s="26" t="s">
        <v>450</v>
      </c>
      <c r="C22" s="367" t="s">
        <v>452</v>
      </c>
      <c r="D22" s="27">
        <v>1194</v>
      </c>
    </row>
    <row r="23" spans="1:4" ht="24" customHeight="1">
      <c r="A23" s="131" t="s">
        <v>28</v>
      </c>
      <c r="B23" s="26" t="s">
        <v>451</v>
      </c>
      <c r="C23" s="367" t="s">
        <v>453</v>
      </c>
      <c r="D23" s="27">
        <v>91</v>
      </c>
    </row>
    <row r="24" spans="1:4" ht="15.75" customHeight="1">
      <c r="A24" s="131" t="s">
        <v>29</v>
      </c>
      <c r="B24" s="26" t="s">
        <v>459</v>
      </c>
      <c r="C24" s="26" t="s">
        <v>458</v>
      </c>
      <c r="D24" s="27">
        <v>480</v>
      </c>
    </row>
    <row r="25" spans="1:4" ht="15.75" customHeight="1">
      <c r="A25" s="131" t="s">
        <v>30</v>
      </c>
      <c r="B25" s="26" t="s">
        <v>460</v>
      </c>
      <c r="C25" s="26"/>
      <c r="D25" s="368">
        <f>D21+D22+D23+D24+D20</f>
        <v>2426</v>
      </c>
    </row>
    <row r="26" spans="1:4" ht="15.75" customHeight="1">
      <c r="A26" s="131" t="s">
        <v>31</v>
      </c>
      <c r="B26" s="26"/>
      <c r="C26" s="26"/>
      <c r="D26" s="27"/>
    </row>
    <row r="27" spans="1:4" ht="15.75" customHeight="1">
      <c r="A27" s="131" t="s">
        <v>32</v>
      </c>
      <c r="B27" s="26"/>
      <c r="C27" s="26"/>
      <c r="D27" s="27"/>
    </row>
    <row r="28" spans="1:4" ht="15.75" customHeight="1">
      <c r="A28" s="131" t="s">
        <v>33</v>
      </c>
      <c r="B28" s="26"/>
      <c r="C28" s="26"/>
      <c r="D28" s="27"/>
    </row>
    <row r="29" spans="1:4" ht="15.75" customHeight="1">
      <c r="A29" s="131" t="s">
        <v>34</v>
      </c>
      <c r="B29" s="26"/>
      <c r="C29" s="26"/>
      <c r="D29" s="27"/>
    </row>
    <row r="30" spans="1:4" ht="15.75" customHeight="1">
      <c r="A30" s="131" t="s">
        <v>35</v>
      </c>
      <c r="B30" s="26"/>
      <c r="C30" s="26"/>
      <c r="D30" s="27"/>
    </row>
    <row r="31" spans="1:4" ht="15.75" customHeight="1">
      <c r="A31" s="131" t="s">
        <v>36</v>
      </c>
      <c r="B31" s="26"/>
      <c r="C31" s="26"/>
      <c r="D31" s="27"/>
    </row>
    <row r="32" spans="1:4" ht="15.75" customHeight="1">
      <c r="A32" s="131" t="s">
        <v>37</v>
      </c>
      <c r="B32" s="26"/>
      <c r="C32" s="26"/>
      <c r="D32" s="27"/>
    </row>
    <row r="33" spans="1:4" ht="15.75" customHeight="1">
      <c r="A33" s="131" t="s">
        <v>38</v>
      </c>
      <c r="B33" s="26"/>
      <c r="C33" s="26"/>
      <c r="D33" s="27"/>
    </row>
    <row r="34" spans="1:4" ht="15.75" customHeight="1">
      <c r="A34" s="131" t="s">
        <v>39</v>
      </c>
      <c r="B34" s="26"/>
      <c r="C34" s="26"/>
      <c r="D34" s="27"/>
    </row>
    <row r="35" spans="1:4" ht="15.75" customHeight="1">
      <c r="A35" s="131" t="s">
        <v>100</v>
      </c>
      <c r="B35" s="26"/>
      <c r="C35" s="26"/>
      <c r="D35" s="27"/>
    </row>
    <row r="36" spans="1:4" ht="15.75" customHeight="1">
      <c r="A36" s="131" t="s">
        <v>101</v>
      </c>
      <c r="B36" s="26"/>
      <c r="C36" s="26"/>
      <c r="D36" s="66"/>
    </row>
    <row r="37" spans="1:4" ht="15.75" customHeight="1">
      <c r="A37" s="131" t="s">
        <v>102</v>
      </c>
      <c r="B37" s="26"/>
      <c r="C37" s="26"/>
      <c r="D37" s="66"/>
    </row>
    <row r="38" spans="1:4" ht="15.75" customHeight="1">
      <c r="A38" s="131" t="s">
        <v>103</v>
      </c>
      <c r="B38" s="26"/>
      <c r="C38" s="26"/>
      <c r="D38" s="66"/>
    </row>
    <row r="39" spans="1:4" ht="15.75" customHeight="1" thickBot="1">
      <c r="A39" s="132" t="s">
        <v>466</v>
      </c>
      <c r="B39" s="28"/>
      <c r="C39" s="28"/>
      <c r="D39" s="67"/>
    </row>
    <row r="40" spans="1:4" ht="15.75" customHeight="1" thickBot="1">
      <c r="A40" s="463" t="s">
        <v>45</v>
      </c>
      <c r="B40" s="464"/>
      <c r="C40" s="133"/>
      <c r="D40" s="134">
        <f>D25+D16</f>
        <v>6130</v>
      </c>
    </row>
  </sheetData>
  <sheetProtection/>
  <mergeCells count="3">
    <mergeCell ref="C3:D3"/>
    <mergeCell ref="A40:B40"/>
    <mergeCell ref="A1:D1"/>
  </mergeCells>
  <conditionalFormatting sqref="D40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2. számú tájékoztató tábla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1"/>
  <sheetViews>
    <sheetView zoomScale="120" zoomScaleNormal="120" zoomScaleSheetLayoutView="100" workbookViewId="0" topLeftCell="A1">
      <selection activeCell="D89" sqref="D89"/>
    </sheetView>
  </sheetViews>
  <sheetFormatPr defaultColWidth="9.00390625" defaultRowHeight="12.75"/>
  <cols>
    <col min="1" max="1" width="9.50390625" style="257" customWidth="1"/>
    <col min="2" max="2" width="64.625" style="257" customWidth="1"/>
    <col min="3" max="3" width="17.125" style="257" customWidth="1"/>
    <col min="4" max="4" width="18.375" style="258" customWidth="1"/>
    <col min="5" max="5" width="9.00390625" style="286" customWidth="1"/>
    <col min="6" max="16384" width="9.375" style="286" customWidth="1"/>
  </cols>
  <sheetData>
    <row r="1" spans="1:4" ht="15.75" customHeight="1">
      <c r="A1" s="440" t="s">
        <v>8</v>
      </c>
      <c r="B1" s="440"/>
      <c r="C1" s="440"/>
      <c r="D1" s="440"/>
    </row>
    <row r="2" spans="1:4" ht="15.75" customHeight="1" thickBot="1">
      <c r="A2" s="439" t="s">
        <v>108</v>
      </c>
      <c r="B2" s="439"/>
      <c r="C2" s="83"/>
      <c r="D2" s="181" t="s">
        <v>156</v>
      </c>
    </row>
    <row r="3" spans="1:4" ht="21.75" customHeight="1" thickBot="1">
      <c r="A3" s="19" t="s">
        <v>66</v>
      </c>
      <c r="B3" s="20" t="s">
        <v>10</v>
      </c>
      <c r="C3" s="370" t="s">
        <v>462</v>
      </c>
      <c r="D3" s="33" t="s">
        <v>463</v>
      </c>
    </row>
    <row r="4" spans="1:4" s="287" customFormat="1" ht="12" customHeight="1" thickBot="1">
      <c r="A4" s="281">
        <v>1</v>
      </c>
      <c r="B4" s="282">
        <v>2</v>
      </c>
      <c r="C4" s="371">
        <v>3</v>
      </c>
      <c r="D4" s="283">
        <v>4</v>
      </c>
    </row>
    <row r="5" spans="1:4" s="288" customFormat="1" ht="12" customHeight="1" thickBot="1">
      <c r="A5" s="16" t="s">
        <v>11</v>
      </c>
      <c r="B5" s="17" t="s">
        <v>183</v>
      </c>
      <c r="C5" s="345">
        <f>+C6+C7+C8+C9+C10+C11</f>
        <v>114828</v>
      </c>
      <c r="D5" s="172">
        <f>+D6+D7+D8+D9+D10+D11</f>
        <v>116660</v>
      </c>
    </row>
    <row r="6" spans="1:4" s="288" customFormat="1" ht="12" customHeight="1">
      <c r="A6" s="11" t="s">
        <v>79</v>
      </c>
      <c r="B6" s="289" t="s">
        <v>184</v>
      </c>
      <c r="C6" s="346">
        <v>52108</v>
      </c>
      <c r="D6" s="175">
        <v>52128</v>
      </c>
    </row>
    <row r="7" spans="1:4" s="288" customFormat="1" ht="12" customHeight="1">
      <c r="A7" s="10" t="s">
        <v>80</v>
      </c>
      <c r="B7" s="290" t="s">
        <v>185</v>
      </c>
      <c r="C7" s="342">
        <v>23636</v>
      </c>
      <c r="D7" s="174">
        <v>23636</v>
      </c>
    </row>
    <row r="8" spans="1:4" s="288" customFormat="1" ht="12" customHeight="1">
      <c r="A8" s="10" t="s">
        <v>81</v>
      </c>
      <c r="B8" s="290" t="s">
        <v>186</v>
      </c>
      <c r="C8" s="342">
        <v>37010</v>
      </c>
      <c r="D8" s="174">
        <v>37010</v>
      </c>
    </row>
    <row r="9" spans="1:4" s="288" customFormat="1" ht="12" customHeight="1">
      <c r="A9" s="10" t="s">
        <v>82</v>
      </c>
      <c r="B9" s="290" t="s">
        <v>187</v>
      </c>
      <c r="C9" s="342">
        <v>2066</v>
      </c>
      <c r="D9" s="174">
        <v>2066</v>
      </c>
    </row>
    <row r="10" spans="1:4" s="288" customFormat="1" ht="12" customHeight="1">
      <c r="A10" s="10" t="s">
        <v>105</v>
      </c>
      <c r="B10" s="290" t="s">
        <v>188</v>
      </c>
      <c r="C10" s="342">
        <v>8</v>
      </c>
      <c r="D10" s="174">
        <v>337</v>
      </c>
    </row>
    <row r="11" spans="1:4" s="288" customFormat="1" ht="12" customHeight="1" thickBot="1">
      <c r="A11" s="12" t="s">
        <v>83</v>
      </c>
      <c r="B11" s="291" t="s">
        <v>189</v>
      </c>
      <c r="C11" s="342"/>
      <c r="D11" s="174">
        <v>1483</v>
      </c>
    </row>
    <row r="12" spans="1:4" s="288" customFormat="1" ht="12" customHeight="1" thickBot="1">
      <c r="A12" s="16" t="s">
        <v>12</v>
      </c>
      <c r="B12" s="167" t="s">
        <v>190</v>
      </c>
      <c r="C12" s="345">
        <f>+C13+C14+C15+C16+C17</f>
        <v>19532</v>
      </c>
      <c r="D12" s="172">
        <f>+D13+D14+D15+D16+D17</f>
        <v>21446</v>
      </c>
    </row>
    <row r="13" spans="1:4" s="288" customFormat="1" ht="12" customHeight="1">
      <c r="A13" s="11" t="s">
        <v>85</v>
      </c>
      <c r="B13" s="289" t="s">
        <v>191</v>
      </c>
      <c r="C13" s="346"/>
      <c r="D13" s="175"/>
    </row>
    <row r="14" spans="1:4" s="288" customFormat="1" ht="12" customHeight="1">
      <c r="A14" s="10" t="s">
        <v>86</v>
      </c>
      <c r="B14" s="290" t="s">
        <v>192</v>
      </c>
      <c r="C14" s="342"/>
      <c r="D14" s="174"/>
    </row>
    <row r="15" spans="1:4" s="288" customFormat="1" ht="12" customHeight="1">
      <c r="A15" s="10" t="s">
        <v>87</v>
      </c>
      <c r="B15" s="290" t="s">
        <v>390</v>
      </c>
      <c r="C15" s="342"/>
      <c r="D15" s="174"/>
    </row>
    <row r="16" spans="1:4" s="288" customFormat="1" ht="12" customHeight="1">
      <c r="A16" s="10" t="s">
        <v>88</v>
      </c>
      <c r="B16" s="290" t="s">
        <v>391</v>
      </c>
      <c r="C16" s="342"/>
      <c r="D16" s="174"/>
    </row>
    <row r="17" spans="1:4" s="288" customFormat="1" ht="12" customHeight="1">
      <c r="A17" s="10" t="s">
        <v>89</v>
      </c>
      <c r="B17" s="290" t="s">
        <v>193</v>
      </c>
      <c r="C17" s="342">
        <v>19532</v>
      </c>
      <c r="D17" s="174">
        <v>21446</v>
      </c>
    </row>
    <row r="18" spans="1:4" s="288" customFormat="1" ht="12" customHeight="1" thickBot="1">
      <c r="A18" s="12" t="s">
        <v>95</v>
      </c>
      <c r="B18" s="291" t="s">
        <v>194</v>
      </c>
      <c r="C18" s="343">
        <v>545</v>
      </c>
      <c r="D18" s="176">
        <v>545</v>
      </c>
    </row>
    <row r="19" spans="1:4" s="288" customFormat="1" ht="12" customHeight="1" thickBot="1">
      <c r="A19" s="16" t="s">
        <v>13</v>
      </c>
      <c r="B19" s="17" t="s">
        <v>195</v>
      </c>
      <c r="C19" s="345">
        <f>+C20+C21+C22+C23+C24</f>
        <v>682</v>
      </c>
      <c r="D19" s="172">
        <f>+D20+D21+D22+D23+D24</f>
        <v>3682</v>
      </c>
    </row>
    <row r="20" spans="1:4" s="288" customFormat="1" ht="12" customHeight="1">
      <c r="A20" s="11" t="s">
        <v>68</v>
      </c>
      <c r="B20" s="289" t="s">
        <v>196</v>
      </c>
      <c r="C20" s="346"/>
      <c r="D20" s="175"/>
    </row>
    <row r="21" spans="1:4" s="288" customFormat="1" ht="12" customHeight="1">
      <c r="A21" s="10" t="s">
        <v>69</v>
      </c>
      <c r="B21" s="290" t="s">
        <v>197</v>
      </c>
      <c r="C21" s="342"/>
      <c r="D21" s="174"/>
    </row>
    <row r="22" spans="1:4" s="288" customFormat="1" ht="12" customHeight="1">
      <c r="A22" s="10" t="s">
        <v>70</v>
      </c>
      <c r="B22" s="290" t="s">
        <v>392</v>
      </c>
      <c r="C22" s="342"/>
      <c r="D22" s="174">
        <v>3000</v>
      </c>
    </row>
    <row r="23" spans="1:4" s="288" customFormat="1" ht="12" customHeight="1">
      <c r="A23" s="10" t="s">
        <v>71</v>
      </c>
      <c r="B23" s="290" t="s">
        <v>393</v>
      </c>
      <c r="C23" s="342"/>
      <c r="D23" s="174"/>
    </row>
    <row r="24" spans="1:4" s="288" customFormat="1" ht="12" customHeight="1">
      <c r="A24" s="10" t="s">
        <v>117</v>
      </c>
      <c r="B24" s="290" t="s">
        <v>198</v>
      </c>
      <c r="C24" s="342">
        <v>682</v>
      </c>
      <c r="D24" s="174">
        <v>682</v>
      </c>
    </row>
    <row r="25" spans="1:4" s="288" customFormat="1" ht="12" customHeight="1" thickBot="1">
      <c r="A25" s="12" t="s">
        <v>118</v>
      </c>
      <c r="B25" s="291" t="s">
        <v>199</v>
      </c>
      <c r="C25" s="343"/>
      <c r="D25" s="176"/>
    </row>
    <row r="26" spans="1:4" s="288" customFormat="1" ht="12" customHeight="1" thickBot="1">
      <c r="A26" s="16" t="s">
        <v>119</v>
      </c>
      <c r="B26" s="17" t="s">
        <v>200</v>
      </c>
      <c r="C26" s="349">
        <f>+C27+C30+C31+C32</f>
        <v>32470</v>
      </c>
      <c r="D26" s="178">
        <f>+D27+D30+D31+D32</f>
        <v>32450</v>
      </c>
    </row>
    <row r="27" spans="1:4" s="288" customFormat="1" ht="12" customHeight="1">
      <c r="A27" s="11" t="s">
        <v>201</v>
      </c>
      <c r="B27" s="289" t="s">
        <v>207</v>
      </c>
      <c r="C27" s="387">
        <f>+C28+C29</f>
        <v>28220</v>
      </c>
      <c r="D27" s="284">
        <f>+D28+D29</f>
        <v>28200</v>
      </c>
    </row>
    <row r="28" spans="1:4" s="288" customFormat="1" ht="12" customHeight="1">
      <c r="A28" s="10" t="s">
        <v>202</v>
      </c>
      <c r="B28" s="290" t="s">
        <v>208</v>
      </c>
      <c r="C28" s="342">
        <v>5200</v>
      </c>
      <c r="D28" s="174">
        <v>5200</v>
      </c>
    </row>
    <row r="29" spans="1:4" s="288" customFormat="1" ht="12" customHeight="1">
      <c r="A29" s="10" t="s">
        <v>203</v>
      </c>
      <c r="B29" s="290" t="s">
        <v>209</v>
      </c>
      <c r="C29" s="342">
        <v>23020</v>
      </c>
      <c r="D29" s="174">
        <v>23000</v>
      </c>
    </row>
    <row r="30" spans="1:4" s="288" customFormat="1" ht="12" customHeight="1">
      <c r="A30" s="10" t="s">
        <v>204</v>
      </c>
      <c r="B30" s="290" t="s">
        <v>210</v>
      </c>
      <c r="C30" s="342">
        <v>3000</v>
      </c>
      <c r="D30" s="174">
        <v>3000</v>
      </c>
    </row>
    <row r="31" spans="1:4" s="288" customFormat="1" ht="12" customHeight="1">
      <c r="A31" s="10" t="s">
        <v>205</v>
      </c>
      <c r="B31" s="290" t="s">
        <v>211</v>
      </c>
      <c r="C31" s="342">
        <v>700</v>
      </c>
      <c r="D31" s="174">
        <v>700</v>
      </c>
    </row>
    <row r="32" spans="1:4" s="288" customFormat="1" ht="12" customHeight="1" thickBot="1">
      <c r="A32" s="12" t="s">
        <v>206</v>
      </c>
      <c r="B32" s="291" t="s">
        <v>212</v>
      </c>
      <c r="C32" s="343">
        <v>550</v>
      </c>
      <c r="D32" s="176">
        <v>550</v>
      </c>
    </row>
    <row r="33" spans="1:4" s="288" customFormat="1" ht="12" customHeight="1" thickBot="1">
      <c r="A33" s="16" t="s">
        <v>15</v>
      </c>
      <c r="B33" s="17" t="s">
        <v>213</v>
      </c>
      <c r="C33" s="345">
        <f>SUM(C34:C43)</f>
        <v>18716</v>
      </c>
      <c r="D33" s="172">
        <f>SUM(D34:D43)</f>
        <v>18716</v>
      </c>
    </row>
    <row r="34" spans="1:4" s="288" customFormat="1" ht="12" customHeight="1">
      <c r="A34" s="11" t="s">
        <v>72</v>
      </c>
      <c r="B34" s="289" t="s">
        <v>216</v>
      </c>
      <c r="C34" s="346"/>
      <c r="D34" s="175"/>
    </row>
    <row r="35" spans="1:4" s="288" customFormat="1" ht="12" customHeight="1">
      <c r="A35" s="10" t="s">
        <v>73</v>
      </c>
      <c r="B35" s="290" t="s">
        <v>217</v>
      </c>
      <c r="C35" s="342">
        <v>2185</v>
      </c>
      <c r="D35" s="174">
        <v>2185</v>
      </c>
    </row>
    <row r="36" spans="1:4" s="288" customFormat="1" ht="12" customHeight="1">
      <c r="A36" s="10" t="s">
        <v>74</v>
      </c>
      <c r="B36" s="290" t="s">
        <v>218</v>
      </c>
      <c r="C36" s="342">
        <v>60</v>
      </c>
      <c r="D36" s="174">
        <v>60</v>
      </c>
    </row>
    <row r="37" spans="1:4" s="288" customFormat="1" ht="12" customHeight="1">
      <c r="A37" s="10" t="s">
        <v>121</v>
      </c>
      <c r="B37" s="290" t="s">
        <v>219</v>
      </c>
      <c r="C37" s="342">
        <v>2064</v>
      </c>
      <c r="D37" s="174">
        <v>2064</v>
      </c>
    </row>
    <row r="38" spans="1:4" s="288" customFormat="1" ht="12" customHeight="1">
      <c r="A38" s="10" t="s">
        <v>122</v>
      </c>
      <c r="B38" s="290" t="s">
        <v>220</v>
      </c>
      <c r="C38" s="342">
        <v>10668</v>
      </c>
      <c r="D38" s="174">
        <v>10668</v>
      </c>
    </row>
    <row r="39" spans="1:4" s="288" customFormat="1" ht="12" customHeight="1">
      <c r="A39" s="10" t="s">
        <v>123</v>
      </c>
      <c r="B39" s="290" t="s">
        <v>221</v>
      </c>
      <c r="C39" s="342">
        <v>3634</v>
      </c>
      <c r="D39" s="174">
        <v>3634</v>
      </c>
    </row>
    <row r="40" spans="1:4" s="288" customFormat="1" ht="12" customHeight="1">
      <c r="A40" s="10" t="s">
        <v>124</v>
      </c>
      <c r="B40" s="290" t="s">
        <v>222</v>
      </c>
      <c r="C40" s="342"/>
      <c r="D40" s="174"/>
    </row>
    <row r="41" spans="1:4" s="288" customFormat="1" ht="12" customHeight="1">
      <c r="A41" s="10" t="s">
        <v>125</v>
      </c>
      <c r="B41" s="290" t="s">
        <v>223</v>
      </c>
      <c r="C41" s="342">
        <v>105</v>
      </c>
      <c r="D41" s="174">
        <v>105</v>
      </c>
    </row>
    <row r="42" spans="1:4" s="288" customFormat="1" ht="12" customHeight="1">
      <c r="A42" s="10" t="s">
        <v>214</v>
      </c>
      <c r="B42" s="290" t="s">
        <v>224</v>
      </c>
      <c r="C42" s="388"/>
      <c r="D42" s="177"/>
    </row>
    <row r="43" spans="1:4" s="288" customFormat="1" ht="12" customHeight="1" thickBot="1">
      <c r="A43" s="12" t="s">
        <v>215</v>
      </c>
      <c r="B43" s="291" t="s">
        <v>225</v>
      </c>
      <c r="C43" s="389"/>
      <c r="D43" s="276"/>
    </row>
    <row r="44" spans="1:4" s="288" customFormat="1" ht="12" customHeight="1" thickBot="1">
      <c r="A44" s="16" t="s">
        <v>16</v>
      </c>
      <c r="B44" s="17" t="s">
        <v>226</v>
      </c>
      <c r="C44" s="345">
        <f>SUM(C45:C49)</f>
        <v>630</v>
      </c>
      <c r="D44" s="172">
        <f>SUM(D45:D49)</f>
        <v>630</v>
      </c>
    </row>
    <row r="45" spans="1:4" s="288" customFormat="1" ht="12" customHeight="1">
      <c r="A45" s="11" t="s">
        <v>75</v>
      </c>
      <c r="B45" s="289" t="s">
        <v>230</v>
      </c>
      <c r="C45" s="390"/>
      <c r="D45" s="328"/>
    </row>
    <row r="46" spans="1:4" s="288" customFormat="1" ht="12" customHeight="1">
      <c r="A46" s="10" t="s">
        <v>76</v>
      </c>
      <c r="B46" s="290" t="s">
        <v>231</v>
      </c>
      <c r="C46" s="388"/>
      <c r="D46" s="177"/>
    </row>
    <row r="47" spans="1:4" s="288" customFormat="1" ht="12" customHeight="1">
      <c r="A47" s="10" t="s">
        <v>227</v>
      </c>
      <c r="B47" s="290" t="s">
        <v>232</v>
      </c>
      <c r="C47" s="388">
        <v>630</v>
      </c>
      <c r="D47" s="177">
        <v>630</v>
      </c>
    </row>
    <row r="48" spans="1:4" s="288" customFormat="1" ht="12" customHeight="1">
      <c r="A48" s="10" t="s">
        <v>228</v>
      </c>
      <c r="B48" s="290" t="s">
        <v>233</v>
      </c>
      <c r="C48" s="388"/>
      <c r="D48" s="177"/>
    </row>
    <row r="49" spans="1:4" s="288" customFormat="1" ht="12" customHeight="1" thickBot="1">
      <c r="A49" s="12" t="s">
        <v>229</v>
      </c>
      <c r="B49" s="291" t="s">
        <v>234</v>
      </c>
      <c r="C49" s="389"/>
      <c r="D49" s="276"/>
    </row>
    <row r="50" spans="1:4" s="288" customFormat="1" ht="12" customHeight="1" thickBot="1">
      <c r="A50" s="16" t="s">
        <v>126</v>
      </c>
      <c r="B50" s="17" t="s">
        <v>235</v>
      </c>
      <c r="C50" s="345">
        <f>SUM(C51:C53)</f>
        <v>720</v>
      </c>
      <c r="D50" s="172">
        <f>SUM(D51:D53)</f>
        <v>720</v>
      </c>
    </row>
    <row r="51" spans="1:4" s="288" customFormat="1" ht="12" customHeight="1">
      <c r="A51" s="11" t="s">
        <v>77</v>
      </c>
      <c r="B51" s="289" t="s">
        <v>236</v>
      </c>
      <c r="C51" s="346"/>
      <c r="D51" s="175"/>
    </row>
    <row r="52" spans="1:4" s="288" customFormat="1" ht="12" customHeight="1">
      <c r="A52" s="10" t="s">
        <v>78</v>
      </c>
      <c r="B52" s="290" t="s">
        <v>237</v>
      </c>
      <c r="C52" s="342"/>
      <c r="D52" s="174"/>
    </row>
    <row r="53" spans="1:4" s="288" customFormat="1" ht="12" customHeight="1">
      <c r="A53" s="10" t="s">
        <v>240</v>
      </c>
      <c r="B53" s="290" t="s">
        <v>238</v>
      </c>
      <c r="C53" s="342">
        <v>720</v>
      </c>
      <c r="D53" s="174">
        <v>720</v>
      </c>
    </row>
    <row r="54" spans="1:4" s="288" customFormat="1" ht="12" customHeight="1" thickBot="1">
      <c r="A54" s="12" t="s">
        <v>241</v>
      </c>
      <c r="B54" s="291" t="s">
        <v>239</v>
      </c>
      <c r="C54" s="343"/>
      <c r="D54" s="176"/>
    </row>
    <row r="55" spans="1:4" s="288" customFormat="1" ht="12" customHeight="1" thickBot="1">
      <c r="A55" s="16" t="s">
        <v>18</v>
      </c>
      <c r="B55" s="167" t="s">
        <v>242</v>
      </c>
      <c r="C55" s="345">
        <f>SUM(C56:C58)</f>
        <v>400</v>
      </c>
      <c r="D55" s="172">
        <f>SUM(D56:D58)</f>
        <v>400</v>
      </c>
    </row>
    <row r="56" spans="1:4" s="288" customFormat="1" ht="12" customHeight="1">
      <c r="A56" s="11" t="s">
        <v>127</v>
      </c>
      <c r="B56" s="289" t="s">
        <v>244</v>
      </c>
      <c r="C56" s="388"/>
      <c r="D56" s="177"/>
    </row>
    <row r="57" spans="1:4" s="288" customFormat="1" ht="12" customHeight="1">
      <c r="A57" s="10" t="s">
        <v>128</v>
      </c>
      <c r="B57" s="290" t="s">
        <v>395</v>
      </c>
      <c r="C57" s="388">
        <v>400</v>
      </c>
      <c r="D57" s="177">
        <v>400</v>
      </c>
    </row>
    <row r="58" spans="1:4" s="288" customFormat="1" ht="12" customHeight="1">
      <c r="A58" s="10" t="s">
        <v>157</v>
      </c>
      <c r="B58" s="290" t="s">
        <v>245</v>
      </c>
      <c r="C58" s="388"/>
      <c r="D58" s="177"/>
    </row>
    <row r="59" spans="1:4" s="288" customFormat="1" ht="12" customHeight="1" thickBot="1">
      <c r="A59" s="12" t="s">
        <v>243</v>
      </c>
      <c r="B59" s="291" t="s">
        <v>246</v>
      </c>
      <c r="C59" s="388"/>
      <c r="D59" s="177"/>
    </row>
    <row r="60" spans="1:4" s="288" customFormat="1" ht="12" customHeight="1" thickBot="1">
      <c r="A60" s="16" t="s">
        <v>19</v>
      </c>
      <c r="B60" s="17" t="s">
        <v>247</v>
      </c>
      <c r="C60" s="349">
        <f>+C5+C12+C19+C26+C33+C44+C50+C55</f>
        <v>187978</v>
      </c>
      <c r="D60" s="178">
        <f>+D5+D12+D19+D26+D33+D44+D50+D55</f>
        <v>194704</v>
      </c>
    </row>
    <row r="61" spans="1:4" s="288" customFormat="1" ht="12" customHeight="1" thickBot="1">
      <c r="A61" s="292" t="s">
        <v>248</v>
      </c>
      <c r="B61" s="167" t="s">
        <v>249</v>
      </c>
      <c r="C61" s="345">
        <f>SUM(C62:C64)</f>
        <v>0</v>
      </c>
      <c r="D61" s="172">
        <f>SUM(D62:D64)</f>
        <v>0</v>
      </c>
    </row>
    <row r="62" spans="1:4" s="288" customFormat="1" ht="12" customHeight="1">
      <c r="A62" s="11" t="s">
        <v>271</v>
      </c>
      <c r="B62" s="289" t="s">
        <v>250</v>
      </c>
      <c r="C62" s="388"/>
      <c r="D62" s="177"/>
    </row>
    <row r="63" spans="1:4" s="288" customFormat="1" ht="12" customHeight="1">
      <c r="A63" s="10" t="s">
        <v>277</v>
      </c>
      <c r="B63" s="290" t="s">
        <v>251</v>
      </c>
      <c r="C63" s="388"/>
      <c r="D63" s="177"/>
    </row>
    <row r="64" spans="1:4" s="288" customFormat="1" ht="12" customHeight="1" thickBot="1">
      <c r="A64" s="12" t="s">
        <v>278</v>
      </c>
      <c r="B64" s="293" t="s">
        <v>252</v>
      </c>
      <c r="C64" s="388"/>
      <c r="D64" s="177"/>
    </row>
    <row r="65" spans="1:4" s="288" customFormat="1" ht="12" customHeight="1" thickBot="1">
      <c r="A65" s="292" t="s">
        <v>253</v>
      </c>
      <c r="B65" s="167" t="s">
        <v>254</v>
      </c>
      <c r="C65" s="345">
        <f>SUM(C66:C69)</f>
        <v>0</v>
      </c>
      <c r="D65" s="172">
        <f>SUM(D66:D69)</f>
        <v>0</v>
      </c>
    </row>
    <row r="66" spans="1:4" s="288" customFormat="1" ht="12" customHeight="1">
      <c r="A66" s="11" t="s">
        <v>106</v>
      </c>
      <c r="B66" s="289" t="s">
        <v>255</v>
      </c>
      <c r="C66" s="388"/>
      <c r="D66" s="177"/>
    </row>
    <row r="67" spans="1:4" s="288" customFormat="1" ht="12" customHeight="1">
      <c r="A67" s="10" t="s">
        <v>107</v>
      </c>
      <c r="B67" s="290" t="s">
        <v>256</v>
      </c>
      <c r="C67" s="388"/>
      <c r="D67" s="177"/>
    </row>
    <row r="68" spans="1:4" s="288" customFormat="1" ht="12" customHeight="1">
      <c r="A68" s="10" t="s">
        <v>272</v>
      </c>
      <c r="B68" s="290" t="s">
        <v>257</v>
      </c>
      <c r="C68" s="388"/>
      <c r="D68" s="177"/>
    </row>
    <row r="69" spans="1:4" s="288" customFormat="1" ht="12" customHeight="1" thickBot="1">
      <c r="A69" s="12" t="s">
        <v>273</v>
      </c>
      <c r="B69" s="291" t="s">
        <v>258</v>
      </c>
      <c r="C69" s="388"/>
      <c r="D69" s="177"/>
    </row>
    <row r="70" spans="1:4" s="288" customFormat="1" ht="12" customHeight="1" thickBot="1">
      <c r="A70" s="292" t="s">
        <v>259</v>
      </c>
      <c r="B70" s="167" t="s">
        <v>260</v>
      </c>
      <c r="C70" s="345">
        <f>SUM(C71:C72)</f>
        <v>15987</v>
      </c>
      <c r="D70" s="172">
        <f>SUM(D71:D72)</f>
        <v>15987</v>
      </c>
    </row>
    <row r="71" spans="1:4" s="288" customFormat="1" ht="12" customHeight="1">
      <c r="A71" s="11" t="s">
        <v>274</v>
      </c>
      <c r="B71" s="289" t="s">
        <v>261</v>
      </c>
      <c r="C71" s="388">
        <v>15987</v>
      </c>
      <c r="D71" s="177">
        <v>15987</v>
      </c>
    </row>
    <row r="72" spans="1:4" s="288" customFormat="1" ht="12" customHeight="1" thickBot="1">
      <c r="A72" s="12" t="s">
        <v>275</v>
      </c>
      <c r="B72" s="291" t="s">
        <v>262</v>
      </c>
      <c r="C72" s="388"/>
      <c r="D72" s="177"/>
    </row>
    <row r="73" spans="1:4" s="288" customFormat="1" ht="12" customHeight="1" thickBot="1">
      <c r="A73" s="292" t="s">
        <v>263</v>
      </c>
      <c r="B73" s="167" t="s">
        <v>264</v>
      </c>
      <c r="C73" s="345"/>
      <c r="D73" s="172"/>
    </row>
    <row r="74" spans="1:4" s="288" customFormat="1" ht="12" customHeight="1" thickBot="1">
      <c r="A74" s="292" t="s">
        <v>265</v>
      </c>
      <c r="B74" s="167" t="s">
        <v>276</v>
      </c>
      <c r="C74" s="345"/>
      <c r="D74" s="172"/>
    </row>
    <row r="75" spans="1:4" s="288" customFormat="1" ht="13.5" customHeight="1" thickBot="1">
      <c r="A75" s="292" t="s">
        <v>266</v>
      </c>
      <c r="B75" s="167" t="s">
        <v>267</v>
      </c>
      <c r="C75" s="425"/>
      <c r="D75" s="329"/>
    </row>
    <row r="76" spans="1:4" s="288" customFormat="1" ht="15.75" customHeight="1" thickBot="1">
      <c r="A76" s="292" t="s">
        <v>268</v>
      </c>
      <c r="B76" s="294" t="s">
        <v>269</v>
      </c>
      <c r="C76" s="349">
        <f>+C61+C65+C70+C73+C74+C75</f>
        <v>15987</v>
      </c>
      <c r="D76" s="178">
        <f>+D61+D65+D70+D73+D74+D75</f>
        <v>15987</v>
      </c>
    </row>
    <row r="77" spans="1:4" s="288" customFormat="1" ht="16.5" customHeight="1" thickBot="1">
      <c r="A77" s="295" t="s">
        <v>279</v>
      </c>
      <c r="B77" s="296" t="s">
        <v>270</v>
      </c>
      <c r="C77" s="349">
        <f>+C60+C76</f>
        <v>203965</v>
      </c>
      <c r="D77" s="178">
        <f>+D60+D76</f>
        <v>210691</v>
      </c>
    </row>
    <row r="78" spans="1:4" ht="16.5" customHeight="1">
      <c r="A78" s="440" t="s">
        <v>40</v>
      </c>
      <c r="B78" s="440"/>
      <c r="C78" s="440"/>
      <c r="D78" s="440"/>
    </row>
    <row r="79" spans="1:4" s="297" customFormat="1" ht="16.5" customHeight="1" thickBot="1">
      <c r="A79" s="441" t="s">
        <v>109</v>
      </c>
      <c r="B79" s="441"/>
      <c r="C79" s="369"/>
      <c r="D79" s="82" t="s">
        <v>156</v>
      </c>
    </row>
    <row r="80" spans="1:4" ht="37.5" customHeight="1" thickBot="1">
      <c r="A80" s="19" t="s">
        <v>66</v>
      </c>
      <c r="B80" s="20" t="s">
        <v>41</v>
      </c>
      <c r="C80" s="370" t="s">
        <v>462</v>
      </c>
      <c r="D80" s="33" t="s">
        <v>463</v>
      </c>
    </row>
    <row r="81" spans="1:4" s="287" customFormat="1" ht="12" customHeight="1" thickBot="1">
      <c r="A81" s="29">
        <v>1</v>
      </c>
      <c r="B81" s="30">
        <v>2</v>
      </c>
      <c r="C81" s="372">
        <v>3</v>
      </c>
      <c r="D81" s="31">
        <v>4</v>
      </c>
    </row>
    <row r="82" spans="1:4" ht="12" customHeight="1" thickBot="1">
      <c r="A82" s="18" t="s">
        <v>11</v>
      </c>
      <c r="B82" s="23" t="s">
        <v>282</v>
      </c>
      <c r="C82" s="340">
        <f>SUM(C83:C87)</f>
        <v>187551</v>
      </c>
      <c r="D82" s="171">
        <f>SUM(D83:D87)</f>
        <v>193707</v>
      </c>
    </row>
    <row r="83" spans="1:4" ht="12" customHeight="1">
      <c r="A83" s="13" t="s">
        <v>79</v>
      </c>
      <c r="B83" s="6" t="s">
        <v>42</v>
      </c>
      <c r="C83" s="341">
        <v>84525</v>
      </c>
      <c r="D83" s="173">
        <v>87742</v>
      </c>
    </row>
    <row r="84" spans="1:4" ht="12" customHeight="1">
      <c r="A84" s="10" t="s">
        <v>80</v>
      </c>
      <c r="B84" s="4" t="s">
        <v>129</v>
      </c>
      <c r="C84" s="342">
        <v>20070</v>
      </c>
      <c r="D84" s="174">
        <v>21375</v>
      </c>
    </row>
    <row r="85" spans="1:4" ht="12" customHeight="1">
      <c r="A85" s="10" t="s">
        <v>81</v>
      </c>
      <c r="B85" s="4" t="s">
        <v>104</v>
      </c>
      <c r="C85" s="343">
        <v>64263</v>
      </c>
      <c r="D85" s="176">
        <v>64690</v>
      </c>
    </row>
    <row r="86" spans="1:4" ht="12" customHeight="1">
      <c r="A86" s="10" t="s">
        <v>82</v>
      </c>
      <c r="B86" s="7" t="s">
        <v>130</v>
      </c>
      <c r="C86" s="343">
        <v>14563</v>
      </c>
      <c r="D86" s="176">
        <v>14583</v>
      </c>
    </row>
    <row r="87" spans="1:4" ht="12" customHeight="1">
      <c r="A87" s="10" t="s">
        <v>90</v>
      </c>
      <c r="B87" s="15" t="s">
        <v>131</v>
      </c>
      <c r="C87" s="343">
        <v>4130</v>
      </c>
      <c r="D87" s="176">
        <v>5317</v>
      </c>
    </row>
    <row r="88" spans="1:4" ht="12" customHeight="1">
      <c r="A88" s="10" t="s">
        <v>83</v>
      </c>
      <c r="B88" s="4" t="s">
        <v>283</v>
      </c>
      <c r="C88" s="343"/>
      <c r="D88" s="176">
        <v>1187</v>
      </c>
    </row>
    <row r="89" spans="1:4" ht="12" customHeight="1">
      <c r="A89" s="10" t="s">
        <v>84</v>
      </c>
      <c r="B89" s="85" t="s">
        <v>284</v>
      </c>
      <c r="C89" s="343"/>
      <c r="D89" s="176"/>
    </row>
    <row r="90" spans="1:4" ht="12" customHeight="1">
      <c r="A90" s="10" t="s">
        <v>91</v>
      </c>
      <c r="B90" s="86" t="s">
        <v>285</v>
      </c>
      <c r="C90" s="343"/>
      <c r="D90" s="176"/>
    </row>
    <row r="91" spans="1:4" ht="12" customHeight="1">
      <c r="A91" s="10" t="s">
        <v>92</v>
      </c>
      <c r="B91" s="86" t="s">
        <v>286</v>
      </c>
      <c r="C91" s="343"/>
      <c r="D91" s="176"/>
    </row>
    <row r="92" spans="1:4" ht="12" customHeight="1">
      <c r="A92" s="10" t="s">
        <v>93</v>
      </c>
      <c r="B92" s="85" t="s">
        <v>287</v>
      </c>
      <c r="C92" s="343">
        <v>1946</v>
      </c>
      <c r="D92" s="176">
        <v>1946</v>
      </c>
    </row>
    <row r="93" spans="1:4" ht="12" customHeight="1">
      <c r="A93" s="10" t="s">
        <v>94</v>
      </c>
      <c r="B93" s="85" t="s">
        <v>288</v>
      </c>
      <c r="C93" s="343"/>
      <c r="D93" s="176"/>
    </row>
    <row r="94" spans="1:4" ht="12" customHeight="1">
      <c r="A94" s="10" t="s">
        <v>96</v>
      </c>
      <c r="B94" s="86" t="s">
        <v>289</v>
      </c>
      <c r="C94" s="343"/>
      <c r="D94" s="176"/>
    </row>
    <row r="95" spans="1:4" ht="12" customHeight="1">
      <c r="A95" s="9" t="s">
        <v>132</v>
      </c>
      <c r="B95" s="87" t="s">
        <v>290</v>
      </c>
      <c r="C95" s="343"/>
      <c r="D95" s="176"/>
    </row>
    <row r="96" spans="1:4" ht="12" customHeight="1">
      <c r="A96" s="10" t="s">
        <v>280</v>
      </c>
      <c r="B96" s="87" t="s">
        <v>291</v>
      </c>
      <c r="C96" s="343"/>
      <c r="D96" s="176"/>
    </row>
    <row r="97" spans="1:4" ht="12" customHeight="1" thickBot="1">
      <c r="A97" s="14" t="s">
        <v>281</v>
      </c>
      <c r="B97" s="88" t="s">
        <v>292</v>
      </c>
      <c r="C97" s="344">
        <v>2184</v>
      </c>
      <c r="D97" s="179">
        <v>2184</v>
      </c>
    </row>
    <row r="98" spans="1:4" ht="12" customHeight="1" thickBot="1">
      <c r="A98" s="16" t="s">
        <v>12</v>
      </c>
      <c r="B98" s="22" t="s">
        <v>293</v>
      </c>
      <c r="C98" s="345">
        <f>+C99+C101+C103</f>
        <v>6224</v>
      </c>
      <c r="D98" s="172">
        <f>+D99+D101+D103</f>
        <v>12366</v>
      </c>
    </row>
    <row r="99" spans="1:4" ht="12" customHeight="1">
      <c r="A99" s="11" t="s">
        <v>85</v>
      </c>
      <c r="B99" s="4" t="s">
        <v>155</v>
      </c>
      <c r="C99" s="346">
        <v>2674</v>
      </c>
      <c r="D99" s="175">
        <v>5816</v>
      </c>
    </row>
    <row r="100" spans="1:4" ht="12" customHeight="1">
      <c r="A100" s="11" t="s">
        <v>86</v>
      </c>
      <c r="B100" s="8" t="s">
        <v>297</v>
      </c>
      <c r="C100" s="346"/>
      <c r="D100" s="175"/>
    </row>
    <row r="101" spans="1:4" ht="12" customHeight="1">
      <c r="A101" s="11" t="s">
        <v>87</v>
      </c>
      <c r="B101" s="8" t="s">
        <v>133</v>
      </c>
      <c r="C101" s="342">
        <v>3000</v>
      </c>
      <c r="D101" s="174">
        <v>3000</v>
      </c>
    </row>
    <row r="102" spans="1:4" ht="12" customHeight="1">
      <c r="A102" s="11" t="s">
        <v>88</v>
      </c>
      <c r="B102" s="8" t="s">
        <v>298</v>
      </c>
      <c r="C102" s="347"/>
      <c r="D102" s="174"/>
    </row>
    <row r="103" spans="1:4" ht="12" customHeight="1">
      <c r="A103" s="11" t="s">
        <v>89</v>
      </c>
      <c r="B103" s="169" t="s">
        <v>158</v>
      </c>
      <c r="C103" s="347">
        <v>550</v>
      </c>
      <c r="D103" s="174">
        <v>3550</v>
      </c>
    </row>
    <row r="104" spans="1:4" ht="12" customHeight="1">
      <c r="A104" s="11" t="s">
        <v>95</v>
      </c>
      <c r="B104" s="168" t="s">
        <v>396</v>
      </c>
      <c r="C104" s="347"/>
      <c r="D104" s="174"/>
    </row>
    <row r="105" spans="1:4" ht="12" customHeight="1">
      <c r="A105" s="11" t="s">
        <v>97</v>
      </c>
      <c r="B105" s="285" t="s">
        <v>303</v>
      </c>
      <c r="C105" s="347"/>
      <c r="D105" s="174">
        <v>3000</v>
      </c>
    </row>
    <row r="106" spans="1:4" ht="22.5">
      <c r="A106" s="11" t="s">
        <v>134</v>
      </c>
      <c r="B106" s="86" t="s">
        <v>286</v>
      </c>
      <c r="C106" s="347">
        <v>500</v>
      </c>
      <c r="D106" s="174">
        <v>500</v>
      </c>
    </row>
    <row r="107" spans="1:4" ht="12" customHeight="1">
      <c r="A107" s="11" t="s">
        <v>135</v>
      </c>
      <c r="B107" s="86" t="s">
        <v>302</v>
      </c>
      <c r="C107" s="347">
        <v>50</v>
      </c>
      <c r="D107" s="174">
        <v>50</v>
      </c>
    </row>
    <row r="108" spans="1:4" ht="12" customHeight="1">
      <c r="A108" s="11" t="s">
        <v>136</v>
      </c>
      <c r="B108" s="86" t="s">
        <v>301</v>
      </c>
      <c r="C108" s="347"/>
      <c r="D108" s="174"/>
    </row>
    <row r="109" spans="1:4" ht="12" customHeight="1">
      <c r="A109" s="11" t="s">
        <v>294</v>
      </c>
      <c r="B109" s="86" t="s">
        <v>289</v>
      </c>
      <c r="C109" s="347"/>
      <c r="D109" s="174"/>
    </row>
    <row r="110" spans="1:4" ht="12" customHeight="1">
      <c r="A110" s="11" t="s">
        <v>295</v>
      </c>
      <c r="B110" s="86" t="s">
        <v>300</v>
      </c>
      <c r="C110" s="347"/>
      <c r="D110" s="174"/>
    </row>
    <row r="111" spans="1:4" ht="23.25" thickBot="1">
      <c r="A111" s="9" t="s">
        <v>296</v>
      </c>
      <c r="B111" s="86" t="s">
        <v>299</v>
      </c>
      <c r="C111" s="348"/>
      <c r="D111" s="176"/>
    </row>
    <row r="112" spans="1:4" ht="12" customHeight="1" thickBot="1">
      <c r="A112" s="16" t="s">
        <v>13</v>
      </c>
      <c r="B112" s="80" t="s">
        <v>304</v>
      </c>
      <c r="C112" s="345">
        <f>+C113+C114</f>
        <v>10190</v>
      </c>
      <c r="D112" s="172">
        <f>+D113+D114</f>
        <v>4618</v>
      </c>
    </row>
    <row r="113" spans="1:4" ht="12" customHeight="1">
      <c r="A113" s="11" t="s">
        <v>68</v>
      </c>
      <c r="B113" s="5" t="s">
        <v>54</v>
      </c>
      <c r="C113" s="346">
        <v>2490</v>
      </c>
      <c r="D113" s="175">
        <v>418</v>
      </c>
    </row>
    <row r="114" spans="1:4" ht="12" customHeight="1" thickBot="1">
      <c r="A114" s="12" t="s">
        <v>69</v>
      </c>
      <c r="B114" s="8" t="s">
        <v>55</v>
      </c>
      <c r="C114" s="343">
        <v>7700</v>
      </c>
      <c r="D114" s="176">
        <v>4200</v>
      </c>
    </row>
    <row r="115" spans="1:4" ht="12" customHeight="1" thickBot="1">
      <c r="A115" s="16" t="s">
        <v>14</v>
      </c>
      <c r="B115" s="80" t="s">
        <v>305</v>
      </c>
      <c r="C115" s="345">
        <f>+C82+C98+C112</f>
        <v>203965</v>
      </c>
      <c r="D115" s="172">
        <f>+D82+D98+D112</f>
        <v>210691</v>
      </c>
    </row>
    <row r="116" spans="1:4" ht="12" customHeight="1" thickBot="1">
      <c r="A116" s="16" t="s">
        <v>15</v>
      </c>
      <c r="B116" s="80" t="s">
        <v>306</v>
      </c>
      <c r="C116" s="345">
        <f>+C117+C118+C119</f>
        <v>0</v>
      </c>
      <c r="D116" s="172">
        <f>+D117+D118+D119</f>
        <v>0</v>
      </c>
    </row>
    <row r="117" spans="1:4" ht="12" customHeight="1">
      <c r="A117" s="11" t="s">
        <v>72</v>
      </c>
      <c r="B117" s="5" t="s">
        <v>307</v>
      </c>
      <c r="C117" s="347"/>
      <c r="D117" s="174"/>
    </row>
    <row r="118" spans="1:4" ht="12" customHeight="1">
      <c r="A118" s="11" t="s">
        <v>73</v>
      </c>
      <c r="B118" s="5" t="s">
        <v>308</v>
      </c>
      <c r="C118" s="347"/>
      <c r="D118" s="174"/>
    </row>
    <row r="119" spans="1:4" ht="12" customHeight="1" thickBot="1">
      <c r="A119" s="9" t="s">
        <v>74</v>
      </c>
      <c r="B119" s="3" t="s">
        <v>309</v>
      </c>
      <c r="C119" s="347"/>
      <c r="D119" s="174"/>
    </row>
    <row r="120" spans="1:4" ht="12" customHeight="1" thickBot="1">
      <c r="A120" s="16" t="s">
        <v>16</v>
      </c>
      <c r="B120" s="80" t="s">
        <v>359</v>
      </c>
      <c r="C120" s="345">
        <f>+C121+C122+C123+C124</f>
        <v>0</v>
      </c>
      <c r="D120" s="172">
        <f>+D121+D122+D123+D124</f>
        <v>0</v>
      </c>
    </row>
    <row r="121" spans="1:4" ht="12" customHeight="1">
      <c r="A121" s="11" t="s">
        <v>75</v>
      </c>
      <c r="B121" s="5" t="s">
        <v>310</v>
      </c>
      <c r="C121" s="347"/>
      <c r="D121" s="174"/>
    </row>
    <row r="122" spans="1:4" ht="12" customHeight="1">
      <c r="A122" s="11" t="s">
        <v>76</v>
      </c>
      <c r="B122" s="5" t="s">
        <v>311</v>
      </c>
      <c r="C122" s="347"/>
      <c r="D122" s="174"/>
    </row>
    <row r="123" spans="1:4" ht="12" customHeight="1">
      <c r="A123" s="11" t="s">
        <v>227</v>
      </c>
      <c r="B123" s="5" t="s">
        <v>312</v>
      </c>
      <c r="C123" s="347"/>
      <c r="D123" s="174"/>
    </row>
    <row r="124" spans="1:4" ht="12" customHeight="1" thickBot="1">
      <c r="A124" s="9" t="s">
        <v>228</v>
      </c>
      <c r="B124" s="3" t="s">
        <v>313</v>
      </c>
      <c r="C124" s="347"/>
      <c r="D124" s="174"/>
    </row>
    <row r="125" spans="1:4" ht="12" customHeight="1" thickBot="1">
      <c r="A125" s="16" t="s">
        <v>17</v>
      </c>
      <c r="B125" s="80" t="s">
        <v>314</v>
      </c>
      <c r="C125" s="349">
        <f>+C126+C127+C128+C129</f>
        <v>0</v>
      </c>
      <c r="D125" s="178">
        <f>+D126+D127+D128+D129</f>
        <v>0</v>
      </c>
    </row>
    <row r="126" spans="1:4" ht="12" customHeight="1">
      <c r="A126" s="11" t="s">
        <v>77</v>
      </c>
      <c r="B126" s="5" t="s">
        <v>315</v>
      </c>
      <c r="C126" s="347"/>
      <c r="D126" s="174"/>
    </row>
    <row r="127" spans="1:4" ht="12" customHeight="1">
      <c r="A127" s="11" t="s">
        <v>78</v>
      </c>
      <c r="B127" s="5" t="s">
        <v>325</v>
      </c>
      <c r="C127" s="347"/>
      <c r="D127" s="174"/>
    </row>
    <row r="128" spans="1:4" ht="12" customHeight="1">
      <c r="A128" s="11" t="s">
        <v>240</v>
      </c>
      <c r="B128" s="5" t="s">
        <v>316</v>
      </c>
      <c r="C128" s="347"/>
      <c r="D128" s="174"/>
    </row>
    <row r="129" spans="1:4" ht="12" customHeight="1" thickBot="1">
      <c r="A129" s="9" t="s">
        <v>241</v>
      </c>
      <c r="B129" s="3" t="s">
        <v>317</v>
      </c>
      <c r="C129" s="347"/>
      <c r="D129" s="174"/>
    </row>
    <row r="130" spans="1:4" ht="12" customHeight="1" thickBot="1">
      <c r="A130" s="16" t="s">
        <v>18</v>
      </c>
      <c r="B130" s="80" t="s">
        <v>318</v>
      </c>
      <c r="C130" s="350">
        <f>+C131+C132+C133+C134</f>
        <v>0</v>
      </c>
      <c r="D130" s="180">
        <f>+D131+D132+D133+D134</f>
        <v>0</v>
      </c>
    </row>
    <row r="131" spans="1:4" ht="12" customHeight="1">
      <c r="A131" s="11" t="s">
        <v>127</v>
      </c>
      <c r="B131" s="5" t="s">
        <v>319</v>
      </c>
      <c r="C131" s="347"/>
      <c r="D131" s="174"/>
    </row>
    <row r="132" spans="1:4" ht="12" customHeight="1">
      <c r="A132" s="11" t="s">
        <v>128</v>
      </c>
      <c r="B132" s="5" t="s">
        <v>320</v>
      </c>
      <c r="C132" s="347"/>
      <c r="D132" s="174"/>
    </row>
    <row r="133" spans="1:4" ht="12" customHeight="1">
      <c r="A133" s="11" t="s">
        <v>157</v>
      </c>
      <c r="B133" s="5" t="s">
        <v>321</v>
      </c>
      <c r="C133" s="347"/>
      <c r="D133" s="174"/>
    </row>
    <row r="134" spans="1:4" ht="12" customHeight="1" thickBot="1">
      <c r="A134" s="11" t="s">
        <v>243</v>
      </c>
      <c r="B134" s="5" t="s">
        <v>322</v>
      </c>
      <c r="C134" s="347"/>
      <c r="D134" s="174"/>
    </row>
    <row r="135" spans="1:10" ht="15" customHeight="1" thickBot="1">
      <c r="A135" s="16" t="s">
        <v>19</v>
      </c>
      <c r="B135" s="80" t="s">
        <v>323</v>
      </c>
      <c r="C135" s="351">
        <f>+C116+C120+C125+C130</f>
        <v>0</v>
      </c>
      <c r="D135" s="298">
        <f>+D116+D120+D125+D130</f>
        <v>0</v>
      </c>
      <c r="G135" s="299"/>
      <c r="H135" s="300"/>
      <c r="I135" s="300"/>
      <c r="J135" s="300"/>
    </row>
    <row r="136" spans="1:4" s="288" customFormat="1" ht="12.75" customHeight="1" thickBot="1">
      <c r="A136" s="170" t="s">
        <v>20</v>
      </c>
      <c r="B136" s="256" t="s">
        <v>324</v>
      </c>
      <c r="C136" s="351">
        <f>+C115+C135</f>
        <v>203965</v>
      </c>
      <c r="D136" s="298">
        <f>+D115+D135</f>
        <v>210691</v>
      </c>
    </row>
    <row r="137" ht="7.5" customHeight="1"/>
    <row r="138" spans="1:4" ht="15.75">
      <c r="A138" s="442" t="s">
        <v>326</v>
      </c>
      <c r="B138" s="442"/>
      <c r="C138" s="442"/>
      <c r="D138" s="442"/>
    </row>
    <row r="139" spans="1:4" ht="15" customHeight="1" thickBot="1">
      <c r="A139" s="439" t="s">
        <v>110</v>
      </c>
      <c r="B139" s="439"/>
      <c r="C139" s="83"/>
      <c r="D139" s="181" t="s">
        <v>156</v>
      </c>
    </row>
    <row r="140" spans="1:5" ht="13.5" customHeight="1" thickBot="1">
      <c r="A140" s="16">
        <v>1</v>
      </c>
      <c r="B140" s="22" t="s">
        <v>327</v>
      </c>
      <c r="C140" s="345">
        <f>+C60-C115</f>
        <v>-15987</v>
      </c>
      <c r="D140" s="172">
        <f>+D60-D115</f>
        <v>-15987</v>
      </c>
      <c r="E140" s="301"/>
    </row>
    <row r="141" spans="1:4" ht="27.75" customHeight="1" thickBot="1">
      <c r="A141" s="16" t="s">
        <v>12</v>
      </c>
      <c r="B141" s="22" t="s">
        <v>328</v>
      </c>
      <c r="C141" s="345">
        <f>+C76-C135</f>
        <v>15987</v>
      </c>
      <c r="D141" s="172">
        <f>+D76-D135</f>
        <v>15987</v>
      </c>
    </row>
  </sheetData>
  <sheetProtection/>
  <mergeCells count="6">
    <mergeCell ref="A138:D138"/>
    <mergeCell ref="A139:B139"/>
    <mergeCell ref="A1:D1"/>
    <mergeCell ref="A2:B2"/>
    <mergeCell ref="A78:D78"/>
    <mergeCell ref="A79:B7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Murakeresztúr Község Önkormányzat
2014. ÉVI KÖLTSÉGVETÉS
KÖTELEZŐ FELADATAINAK MÉRLEGE &amp;R&amp;"Times New Roman CE,Félkövér dőlt"&amp;11 1.2. melléklet a 11/2014. (VI.25.) önkormányzati rendelethez</oddHeader>
  </headerFooter>
  <rowBreaks count="1" manualBreakCount="1">
    <brk id="7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1"/>
  <sheetViews>
    <sheetView zoomScale="120" zoomScaleNormal="120" zoomScaleSheetLayoutView="100" workbookViewId="0" topLeftCell="A82">
      <selection activeCell="D90" sqref="D90"/>
    </sheetView>
  </sheetViews>
  <sheetFormatPr defaultColWidth="9.00390625" defaultRowHeight="12.75"/>
  <cols>
    <col min="1" max="1" width="9.50390625" style="257" customWidth="1"/>
    <col min="2" max="2" width="60.875" style="257" customWidth="1"/>
    <col min="3" max="3" width="20.50390625" style="257" customWidth="1"/>
    <col min="4" max="4" width="19.375" style="258" customWidth="1"/>
    <col min="5" max="5" width="9.00390625" style="286" customWidth="1"/>
    <col min="6" max="16384" width="9.375" style="286" customWidth="1"/>
  </cols>
  <sheetData>
    <row r="1" spans="1:4" ht="15.75" customHeight="1">
      <c r="A1" s="440" t="s">
        <v>8</v>
      </c>
      <c r="B1" s="440"/>
      <c r="C1" s="440"/>
      <c r="D1" s="440"/>
    </row>
    <row r="2" spans="1:4" ht="15.75" customHeight="1" thickBot="1">
      <c r="A2" s="439" t="s">
        <v>108</v>
      </c>
      <c r="B2" s="439"/>
      <c r="C2" s="83"/>
      <c r="D2" s="181" t="s">
        <v>156</v>
      </c>
    </row>
    <row r="3" spans="1:4" ht="28.5" customHeight="1" thickBot="1">
      <c r="A3" s="19" t="s">
        <v>66</v>
      </c>
      <c r="B3" s="20" t="s">
        <v>10</v>
      </c>
      <c r="C3" s="370" t="s">
        <v>462</v>
      </c>
      <c r="D3" s="33" t="s">
        <v>463</v>
      </c>
    </row>
    <row r="4" spans="1:4" s="287" customFormat="1" ht="12" customHeight="1" thickBot="1">
      <c r="A4" s="281">
        <v>1</v>
      </c>
      <c r="B4" s="282">
        <v>2</v>
      </c>
      <c r="C4" s="371">
        <v>3</v>
      </c>
      <c r="D4" s="283">
        <v>4</v>
      </c>
    </row>
    <row r="5" spans="1:4" s="288" customFormat="1" ht="12" customHeight="1" thickBot="1">
      <c r="A5" s="16" t="s">
        <v>11</v>
      </c>
      <c r="B5" s="17" t="s">
        <v>183</v>
      </c>
      <c r="C5" s="345">
        <f>+C6+C7+C8+C9+C10+C11</f>
        <v>0</v>
      </c>
      <c r="D5" s="172">
        <f>+D6+D7+D8+D9+D10+D11</f>
        <v>0</v>
      </c>
    </row>
    <row r="6" spans="1:4" s="288" customFormat="1" ht="12" customHeight="1">
      <c r="A6" s="11" t="s">
        <v>79</v>
      </c>
      <c r="B6" s="289" t="s">
        <v>184</v>
      </c>
      <c r="C6" s="346"/>
      <c r="D6" s="175"/>
    </row>
    <row r="7" spans="1:4" s="288" customFormat="1" ht="12" customHeight="1">
      <c r="A7" s="10" t="s">
        <v>80</v>
      </c>
      <c r="B7" s="290" t="s">
        <v>185</v>
      </c>
      <c r="C7" s="342"/>
      <c r="D7" s="174"/>
    </row>
    <row r="8" spans="1:4" s="288" customFormat="1" ht="12" customHeight="1">
      <c r="A8" s="10" t="s">
        <v>81</v>
      </c>
      <c r="B8" s="290" t="s">
        <v>186</v>
      </c>
      <c r="C8" s="342"/>
      <c r="D8" s="174"/>
    </row>
    <row r="9" spans="1:4" s="288" customFormat="1" ht="12" customHeight="1">
      <c r="A9" s="10" t="s">
        <v>82</v>
      </c>
      <c r="B9" s="290" t="s">
        <v>187</v>
      </c>
      <c r="C9" s="342"/>
      <c r="D9" s="174"/>
    </row>
    <row r="10" spans="1:4" s="288" customFormat="1" ht="12" customHeight="1">
      <c r="A10" s="10" t="s">
        <v>105</v>
      </c>
      <c r="B10" s="290" t="s">
        <v>188</v>
      </c>
      <c r="C10" s="342"/>
      <c r="D10" s="174"/>
    </row>
    <row r="11" spans="1:4" s="288" customFormat="1" ht="12" customHeight="1" thickBot="1">
      <c r="A11" s="12" t="s">
        <v>83</v>
      </c>
      <c r="B11" s="291" t="s">
        <v>189</v>
      </c>
      <c r="C11" s="342"/>
      <c r="D11" s="174"/>
    </row>
    <row r="12" spans="1:4" s="288" customFormat="1" ht="12" customHeight="1" thickBot="1">
      <c r="A12" s="16" t="s">
        <v>12</v>
      </c>
      <c r="B12" s="167" t="s">
        <v>190</v>
      </c>
      <c r="C12" s="345">
        <f>+C13+C14+C15+C16+C17</f>
        <v>0</v>
      </c>
      <c r="D12" s="172">
        <f>+D13+D14+D15+D16+D17</f>
        <v>0</v>
      </c>
    </row>
    <row r="13" spans="1:4" s="288" customFormat="1" ht="12" customHeight="1">
      <c r="A13" s="11" t="s">
        <v>85</v>
      </c>
      <c r="B13" s="289" t="s">
        <v>191</v>
      </c>
      <c r="C13" s="346"/>
      <c r="D13" s="175"/>
    </row>
    <row r="14" spans="1:4" s="288" customFormat="1" ht="12" customHeight="1">
      <c r="A14" s="10" t="s">
        <v>86</v>
      </c>
      <c r="B14" s="290" t="s">
        <v>192</v>
      </c>
      <c r="C14" s="342"/>
      <c r="D14" s="174"/>
    </row>
    <row r="15" spans="1:4" s="288" customFormat="1" ht="12" customHeight="1">
      <c r="A15" s="10" t="s">
        <v>87</v>
      </c>
      <c r="B15" s="290" t="s">
        <v>390</v>
      </c>
      <c r="C15" s="342"/>
      <c r="D15" s="174"/>
    </row>
    <row r="16" spans="1:4" s="288" customFormat="1" ht="12" customHeight="1">
      <c r="A16" s="10" t="s">
        <v>88</v>
      </c>
      <c r="B16" s="290" t="s">
        <v>391</v>
      </c>
      <c r="C16" s="342"/>
      <c r="D16" s="174"/>
    </row>
    <row r="17" spans="1:4" s="288" customFormat="1" ht="12" customHeight="1">
      <c r="A17" s="10" t="s">
        <v>89</v>
      </c>
      <c r="B17" s="290" t="s">
        <v>193</v>
      </c>
      <c r="C17" s="342"/>
      <c r="D17" s="174"/>
    </row>
    <row r="18" spans="1:4" s="288" customFormat="1" ht="12" customHeight="1" thickBot="1">
      <c r="A18" s="12" t="s">
        <v>95</v>
      </c>
      <c r="B18" s="291" t="s">
        <v>194</v>
      </c>
      <c r="C18" s="343"/>
      <c r="D18" s="176"/>
    </row>
    <row r="19" spans="1:4" s="288" customFormat="1" ht="12" customHeight="1" thickBot="1">
      <c r="A19" s="16" t="s">
        <v>13</v>
      </c>
      <c r="B19" s="17" t="s">
        <v>195</v>
      </c>
      <c r="C19" s="345">
        <f>+C20+C21+C22+C23+C24</f>
        <v>0</v>
      </c>
      <c r="D19" s="172">
        <f>+D20+D21+D22+D23+D24</f>
        <v>0</v>
      </c>
    </row>
    <row r="20" spans="1:4" s="288" customFormat="1" ht="12" customHeight="1">
      <c r="A20" s="11" t="s">
        <v>68</v>
      </c>
      <c r="B20" s="289" t="s">
        <v>196</v>
      </c>
      <c r="C20" s="346"/>
      <c r="D20" s="175"/>
    </row>
    <row r="21" spans="1:4" s="288" customFormat="1" ht="12" customHeight="1">
      <c r="A21" s="10" t="s">
        <v>69</v>
      </c>
      <c r="B21" s="290" t="s">
        <v>197</v>
      </c>
      <c r="C21" s="342"/>
      <c r="D21" s="174"/>
    </row>
    <row r="22" spans="1:4" s="288" customFormat="1" ht="12" customHeight="1">
      <c r="A22" s="10" t="s">
        <v>70</v>
      </c>
      <c r="B22" s="290" t="s">
        <v>392</v>
      </c>
      <c r="C22" s="342"/>
      <c r="D22" s="174"/>
    </row>
    <row r="23" spans="1:4" s="288" customFormat="1" ht="12" customHeight="1">
      <c r="A23" s="10" t="s">
        <v>71</v>
      </c>
      <c r="B23" s="290" t="s">
        <v>393</v>
      </c>
      <c r="C23" s="342"/>
      <c r="D23" s="174"/>
    </row>
    <row r="24" spans="1:4" s="288" customFormat="1" ht="12" customHeight="1">
      <c r="A24" s="10" t="s">
        <v>117</v>
      </c>
      <c r="B24" s="290" t="s">
        <v>198</v>
      </c>
      <c r="C24" s="342"/>
      <c r="D24" s="174"/>
    </row>
    <row r="25" spans="1:4" s="288" customFormat="1" ht="12" customHeight="1" thickBot="1">
      <c r="A25" s="12" t="s">
        <v>118</v>
      </c>
      <c r="B25" s="291" t="s">
        <v>199</v>
      </c>
      <c r="C25" s="343"/>
      <c r="D25" s="176"/>
    </row>
    <row r="26" spans="1:4" s="288" customFormat="1" ht="12" customHeight="1" thickBot="1">
      <c r="A26" s="16" t="s">
        <v>119</v>
      </c>
      <c r="B26" s="17" t="s">
        <v>200</v>
      </c>
      <c r="C26" s="349">
        <f>+C27+C30+C31+C32</f>
        <v>1980</v>
      </c>
      <c r="D26" s="178">
        <f>+D27+D30+D31+D32</f>
        <v>2000</v>
      </c>
    </row>
    <row r="27" spans="1:4" s="288" customFormat="1" ht="12" customHeight="1">
      <c r="A27" s="11" t="s">
        <v>201</v>
      </c>
      <c r="B27" s="289" t="s">
        <v>207</v>
      </c>
      <c r="C27" s="387">
        <f>+C28+C29</f>
        <v>1980</v>
      </c>
      <c r="D27" s="284">
        <f>+D28+D29</f>
        <v>2000</v>
      </c>
    </row>
    <row r="28" spans="1:4" s="288" customFormat="1" ht="12" customHeight="1">
      <c r="A28" s="10" t="s">
        <v>202</v>
      </c>
      <c r="B28" s="290" t="s">
        <v>208</v>
      </c>
      <c r="C28" s="342"/>
      <c r="D28" s="174"/>
    </row>
    <row r="29" spans="1:4" s="288" customFormat="1" ht="12" customHeight="1">
      <c r="A29" s="10" t="s">
        <v>203</v>
      </c>
      <c r="B29" s="290" t="s">
        <v>209</v>
      </c>
      <c r="C29" s="342">
        <v>1980</v>
      </c>
      <c r="D29" s="174">
        <v>2000</v>
      </c>
    </row>
    <row r="30" spans="1:4" s="288" customFormat="1" ht="12" customHeight="1">
      <c r="A30" s="10" t="s">
        <v>204</v>
      </c>
      <c r="B30" s="290" t="s">
        <v>210</v>
      </c>
      <c r="C30" s="342"/>
      <c r="D30" s="174"/>
    </row>
    <row r="31" spans="1:4" s="288" customFormat="1" ht="12" customHeight="1">
      <c r="A31" s="10" t="s">
        <v>205</v>
      </c>
      <c r="B31" s="290" t="s">
        <v>211</v>
      </c>
      <c r="C31" s="342"/>
      <c r="D31" s="174"/>
    </row>
    <row r="32" spans="1:4" s="288" customFormat="1" ht="12" customHeight="1" thickBot="1">
      <c r="A32" s="12" t="s">
        <v>206</v>
      </c>
      <c r="B32" s="291" t="s">
        <v>212</v>
      </c>
      <c r="C32" s="343"/>
      <c r="D32" s="176"/>
    </row>
    <row r="33" spans="1:4" s="288" customFormat="1" ht="12" customHeight="1" thickBot="1">
      <c r="A33" s="16" t="s">
        <v>15</v>
      </c>
      <c r="B33" s="17" t="s">
        <v>213</v>
      </c>
      <c r="C33" s="345">
        <f>SUM(C34:C43)</f>
        <v>8488</v>
      </c>
      <c r="D33" s="172">
        <f>SUM(D34:D43)</f>
        <v>8488</v>
      </c>
    </row>
    <row r="34" spans="1:4" s="288" customFormat="1" ht="12" customHeight="1">
      <c r="A34" s="11" t="s">
        <v>72</v>
      </c>
      <c r="B34" s="289" t="s">
        <v>216</v>
      </c>
      <c r="C34" s="346"/>
      <c r="D34" s="175"/>
    </row>
    <row r="35" spans="1:4" s="288" customFormat="1" ht="12" customHeight="1">
      <c r="A35" s="10" t="s">
        <v>73</v>
      </c>
      <c r="B35" s="290" t="s">
        <v>217</v>
      </c>
      <c r="C35" s="342">
        <v>6686</v>
      </c>
      <c r="D35" s="174">
        <v>6686</v>
      </c>
    </row>
    <row r="36" spans="1:4" s="288" customFormat="1" ht="12" customHeight="1">
      <c r="A36" s="10" t="s">
        <v>74</v>
      </c>
      <c r="B36" s="290" t="s">
        <v>218</v>
      </c>
      <c r="C36" s="342"/>
      <c r="D36" s="174"/>
    </row>
    <row r="37" spans="1:4" s="288" customFormat="1" ht="12" customHeight="1">
      <c r="A37" s="10" t="s">
        <v>121</v>
      </c>
      <c r="B37" s="290" t="s">
        <v>219</v>
      </c>
      <c r="C37" s="342"/>
      <c r="D37" s="174"/>
    </row>
    <row r="38" spans="1:4" s="288" customFormat="1" ht="12" customHeight="1">
      <c r="A38" s="10" t="s">
        <v>122</v>
      </c>
      <c r="B38" s="290" t="s">
        <v>220</v>
      </c>
      <c r="C38" s="342"/>
      <c r="D38" s="174"/>
    </row>
    <row r="39" spans="1:4" s="288" customFormat="1" ht="12" customHeight="1">
      <c r="A39" s="10" t="s">
        <v>123</v>
      </c>
      <c r="B39" s="290" t="s">
        <v>221</v>
      </c>
      <c r="C39" s="342">
        <v>1802</v>
      </c>
      <c r="D39" s="174">
        <v>1802</v>
      </c>
    </row>
    <row r="40" spans="1:4" s="288" customFormat="1" ht="12" customHeight="1">
      <c r="A40" s="10" t="s">
        <v>124</v>
      </c>
      <c r="B40" s="290" t="s">
        <v>222</v>
      </c>
      <c r="C40" s="342"/>
      <c r="D40" s="174"/>
    </row>
    <row r="41" spans="1:4" s="288" customFormat="1" ht="12" customHeight="1">
      <c r="A41" s="10" t="s">
        <v>125</v>
      </c>
      <c r="B41" s="290" t="s">
        <v>223</v>
      </c>
      <c r="C41" s="342"/>
      <c r="D41" s="174"/>
    </row>
    <row r="42" spans="1:4" s="288" customFormat="1" ht="12" customHeight="1">
      <c r="A42" s="10" t="s">
        <v>214</v>
      </c>
      <c r="B42" s="290" t="s">
        <v>224</v>
      </c>
      <c r="C42" s="388"/>
      <c r="D42" s="177"/>
    </row>
    <row r="43" spans="1:4" s="288" customFormat="1" ht="12" customHeight="1" thickBot="1">
      <c r="A43" s="12" t="s">
        <v>215</v>
      </c>
      <c r="B43" s="291" t="s">
        <v>225</v>
      </c>
      <c r="C43" s="389"/>
      <c r="D43" s="276"/>
    </row>
    <row r="44" spans="1:4" s="288" customFormat="1" ht="12" customHeight="1" thickBot="1">
      <c r="A44" s="16" t="s">
        <v>16</v>
      </c>
      <c r="B44" s="17" t="s">
        <v>226</v>
      </c>
      <c r="C44" s="345">
        <f>SUM(C45:C49)</f>
        <v>0</v>
      </c>
      <c r="D44" s="172">
        <f>SUM(D45:D49)</f>
        <v>0</v>
      </c>
    </row>
    <row r="45" spans="1:4" s="288" customFormat="1" ht="12" customHeight="1">
      <c r="A45" s="11" t="s">
        <v>75</v>
      </c>
      <c r="B45" s="289" t="s">
        <v>230</v>
      </c>
      <c r="C45" s="390"/>
      <c r="D45" s="328"/>
    </row>
    <row r="46" spans="1:4" s="288" customFormat="1" ht="12" customHeight="1">
      <c r="A46" s="10" t="s">
        <v>76</v>
      </c>
      <c r="B46" s="290" t="s">
        <v>231</v>
      </c>
      <c r="C46" s="388"/>
      <c r="D46" s="177"/>
    </row>
    <row r="47" spans="1:4" s="288" customFormat="1" ht="12" customHeight="1">
      <c r="A47" s="10" t="s">
        <v>227</v>
      </c>
      <c r="B47" s="290" t="s">
        <v>232</v>
      </c>
      <c r="C47" s="388"/>
      <c r="D47" s="177"/>
    </row>
    <row r="48" spans="1:4" s="288" customFormat="1" ht="12" customHeight="1">
      <c r="A48" s="10" t="s">
        <v>228</v>
      </c>
      <c r="B48" s="290" t="s">
        <v>233</v>
      </c>
      <c r="C48" s="388"/>
      <c r="D48" s="177"/>
    </row>
    <row r="49" spans="1:4" s="288" customFormat="1" ht="12" customHeight="1" thickBot="1">
      <c r="A49" s="12" t="s">
        <v>229</v>
      </c>
      <c r="B49" s="291" t="s">
        <v>234</v>
      </c>
      <c r="C49" s="389"/>
      <c r="D49" s="276"/>
    </row>
    <row r="50" spans="1:4" s="288" customFormat="1" ht="12" customHeight="1" thickBot="1">
      <c r="A50" s="16" t="s">
        <v>126</v>
      </c>
      <c r="B50" s="17" t="s">
        <v>235</v>
      </c>
      <c r="C50" s="345">
        <f>SUM(C51:C53)</f>
        <v>0</v>
      </c>
      <c r="D50" s="172">
        <f>SUM(D51:D53)</f>
        <v>0</v>
      </c>
    </row>
    <row r="51" spans="1:4" s="288" customFormat="1" ht="12" customHeight="1">
      <c r="A51" s="11" t="s">
        <v>77</v>
      </c>
      <c r="B51" s="289" t="s">
        <v>236</v>
      </c>
      <c r="C51" s="346"/>
      <c r="D51" s="175"/>
    </row>
    <row r="52" spans="1:4" s="288" customFormat="1" ht="12" customHeight="1">
      <c r="A52" s="10" t="s">
        <v>78</v>
      </c>
      <c r="B52" s="290" t="s">
        <v>394</v>
      </c>
      <c r="C52" s="342"/>
      <c r="D52" s="174"/>
    </row>
    <row r="53" spans="1:4" s="288" customFormat="1" ht="12" customHeight="1">
      <c r="A53" s="10" t="s">
        <v>240</v>
      </c>
      <c r="B53" s="290" t="s">
        <v>238</v>
      </c>
      <c r="C53" s="342"/>
      <c r="D53" s="174"/>
    </row>
    <row r="54" spans="1:4" s="288" customFormat="1" ht="12" customHeight="1" thickBot="1">
      <c r="A54" s="12" t="s">
        <v>241</v>
      </c>
      <c r="B54" s="291" t="s">
        <v>239</v>
      </c>
      <c r="C54" s="343"/>
      <c r="D54" s="176"/>
    </row>
    <row r="55" spans="1:4" s="288" customFormat="1" ht="12" customHeight="1" thickBot="1">
      <c r="A55" s="16" t="s">
        <v>18</v>
      </c>
      <c r="B55" s="167" t="s">
        <v>242</v>
      </c>
      <c r="C55" s="345">
        <f>SUM(C56:C58)</f>
        <v>0</v>
      </c>
      <c r="D55" s="172">
        <f>SUM(D56:D58)</f>
        <v>0</v>
      </c>
    </row>
    <row r="56" spans="1:4" s="288" customFormat="1" ht="12" customHeight="1">
      <c r="A56" s="11" t="s">
        <v>127</v>
      </c>
      <c r="B56" s="289" t="s">
        <v>244</v>
      </c>
      <c r="C56" s="388"/>
      <c r="D56" s="177"/>
    </row>
    <row r="57" spans="1:4" s="288" customFormat="1" ht="12" customHeight="1">
      <c r="A57" s="10" t="s">
        <v>128</v>
      </c>
      <c r="B57" s="290" t="s">
        <v>395</v>
      </c>
      <c r="C57" s="388"/>
      <c r="D57" s="177"/>
    </row>
    <row r="58" spans="1:4" s="288" customFormat="1" ht="12" customHeight="1">
      <c r="A58" s="10" t="s">
        <v>157</v>
      </c>
      <c r="B58" s="290" t="s">
        <v>245</v>
      </c>
      <c r="C58" s="388"/>
      <c r="D58" s="177"/>
    </row>
    <row r="59" spans="1:4" s="288" customFormat="1" ht="12" customHeight="1" thickBot="1">
      <c r="A59" s="12" t="s">
        <v>243</v>
      </c>
      <c r="B59" s="291" t="s">
        <v>246</v>
      </c>
      <c r="C59" s="388"/>
      <c r="D59" s="177"/>
    </row>
    <row r="60" spans="1:4" s="288" customFormat="1" ht="12" customHeight="1" thickBot="1">
      <c r="A60" s="16" t="s">
        <v>19</v>
      </c>
      <c r="B60" s="17" t="s">
        <v>247</v>
      </c>
      <c r="C60" s="349">
        <f>+C5+C12+C19+C26+C33+C44+C50+C55</f>
        <v>10468</v>
      </c>
      <c r="D60" s="178">
        <f>+D5+D12+D19+D26+D33+D44+D50+D55</f>
        <v>10488</v>
      </c>
    </row>
    <row r="61" spans="1:4" s="288" customFormat="1" ht="12" customHeight="1" thickBot="1">
      <c r="A61" s="292" t="s">
        <v>248</v>
      </c>
      <c r="B61" s="167" t="s">
        <v>249</v>
      </c>
      <c r="C61" s="345">
        <f>SUM(C62:C64)</f>
        <v>0</v>
      </c>
      <c r="D61" s="172">
        <f>SUM(D62:D64)</f>
        <v>0</v>
      </c>
    </row>
    <row r="62" spans="1:4" s="288" customFormat="1" ht="12" customHeight="1">
      <c r="A62" s="11" t="s">
        <v>271</v>
      </c>
      <c r="B62" s="289" t="s">
        <v>250</v>
      </c>
      <c r="C62" s="388"/>
      <c r="D62" s="177"/>
    </row>
    <row r="63" spans="1:4" s="288" customFormat="1" ht="12" customHeight="1">
      <c r="A63" s="10" t="s">
        <v>277</v>
      </c>
      <c r="B63" s="290" t="s">
        <v>251</v>
      </c>
      <c r="C63" s="388"/>
      <c r="D63" s="177"/>
    </row>
    <row r="64" spans="1:4" s="288" customFormat="1" ht="12" customHeight="1" thickBot="1">
      <c r="A64" s="12" t="s">
        <v>278</v>
      </c>
      <c r="B64" s="293" t="s">
        <v>252</v>
      </c>
      <c r="C64" s="388"/>
      <c r="D64" s="177"/>
    </row>
    <row r="65" spans="1:4" s="288" customFormat="1" ht="12" customHeight="1" thickBot="1">
      <c r="A65" s="292" t="s">
        <v>253</v>
      </c>
      <c r="B65" s="167" t="s">
        <v>254</v>
      </c>
      <c r="C65" s="345">
        <f>SUM(C66:C69)</f>
        <v>0</v>
      </c>
      <c r="D65" s="172">
        <f>SUM(D66:D69)</f>
        <v>0</v>
      </c>
    </row>
    <row r="66" spans="1:4" s="288" customFormat="1" ht="12" customHeight="1">
      <c r="A66" s="11" t="s">
        <v>106</v>
      </c>
      <c r="B66" s="289" t="s">
        <v>255</v>
      </c>
      <c r="C66" s="388"/>
      <c r="D66" s="177"/>
    </row>
    <row r="67" spans="1:4" s="288" customFormat="1" ht="12" customHeight="1">
      <c r="A67" s="10" t="s">
        <v>107</v>
      </c>
      <c r="B67" s="290" t="s">
        <v>256</v>
      </c>
      <c r="C67" s="388"/>
      <c r="D67" s="177"/>
    </row>
    <row r="68" spans="1:4" s="288" customFormat="1" ht="12" customHeight="1">
      <c r="A68" s="10" t="s">
        <v>272</v>
      </c>
      <c r="B68" s="290" t="s">
        <v>257</v>
      </c>
      <c r="C68" s="388"/>
      <c r="D68" s="177"/>
    </row>
    <row r="69" spans="1:4" s="288" customFormat="1" ht="12" customHeight="1" thickBot="1">
      <c r="A69" s="12" t="s">
        <v>273</v>
      </c>
      <c r="B69" s="291" t="s">
        <v>258</v>
      </c>
      <c r="C69" s="388"/>
      <c r="D69" s="177"/>
    </row>
    <row r="70" spans="1:4" s="288" customFormat="1" ht="12" customHeight="1" thickBot="1">
      <c r="A70" s="292" t="s">
        <v>259</v>
      </c>
      <c r="B70" s="167" t="s">
        <v>260</v>
      </c>
      <c r="C70" s="345">
        <f>SUM(C71:C72)</f>
        <v>0</v>
      </c>
      <c r="D70" s="172">
        <f>SUM(D71:D72)</f>
        <v>0</v>
      </c>
    </row>
    <row r="71" spans="1:4" s="288" customFormat="1" ht="12" customHeight="1">
      <c r="A71" s="11" t="s">
        <v>274</v>
      </c>
      <c r="B71" s="289" t="s">
        <v>261</v>
      </c>
      <c r="C71" s="388"/>
      <c r="D71" s="177"/>
    </row>
    <row r="72" spans="1:4" s="288" customFormat="1" ht="12" customHeight="1" thickBot="1">
      <c r="A72" s="12" t="s">
        <v>275</v>
      </c>
      <c r="B72" s="291" t="s">
        <v>262</v>
      </c>
      <c r="C72" s="388"/>
      <c r="D72" s="177"/>
    </row>
    <row r="73" spans="1:4" s="288" customFormat="1" ht="12" customHeight="1" thickBot="1">
      <c r="A73" s="292" t="s">
        <v>263</v>
      </c>
      <c r="B73" s="167" t="s">
        <v>264</v>
      </c>
      <c r="C73" s="345"/>
      <c r="D73" s="172"/>
    </row>
    <row r="74" spans="1:4" s="288" customFormat="1" ht="12" customHeight="1" thickBot="1">
      <c r="A74" s="292" t="s">
        <v>265</v>
      </c>
      <c r="B74" s="167" t="s">
        <v>276</v>
      </c>
      <c r="C74" s="345"/>
      <c r="D74" s="172"/>
    </row>
    <row r="75" spans="1:4" s="288" customFormat="1" ht="13.5" customHeight="1" thickBot="1">
      <c r="A75" s="292" t="s">
        <v>266</v>
      </c>
      <c r="B75" s="167" t="s">
        <v>267</v>
      </c>
      <c r="C75" s="425"/>
      <c r="D75" s="329"/>
    </row>
    <row r="76" spans="1:4" s="288" customFormat="1" ht="15.75" customHeight="1" thickBot="1">
      <c r="A76" s="292" t="s">
        <v>268</v>
      </c>
      <c r="B76" s="294" t="s">
        <v>269</v>
      </c>
      <c r="C76" s="349">
        <f>+C61+C65+C70+C73+C74+C75</f>
        <v>0</v>
      </c>
      <c r="D76" s="178">
        <f>+D61+D65+D70+D73+D74+D75</f>
        <v>0</v>
      </c>
    </row>
    <row r="77" spans="1:4" s="288" customFormat="1" ht="16.5" customHeight="1" thickBot="1">
      <c r="A77" s="295" t="s">
        <v>279</v>
      </c>
      <c r="B77" s="296" t="s">
        <v>270</v>
      </c>
      <c r="C77" s="349">
        <f>+C60+C76</f>
        <v>10468</v>
      </c>
      <c r="D77" s="178">
        <f>+D60+D76</f>
        <v>10488</v>
      </c>
    </row>
    <row r="78" spans="1:4" ht="16.5" customHeight="1">
      <c r="A78" s="440" t="s">
        <v>40</v>
      </c>
      <c r="B78" s="440"/>
      <c r="C78" s="440"/>
      <c r="D78" s="440"/>
    </row>
    <row r="79" spans="1:4" s="297" customFormat="1" ht="16.5" customHeight="1" thickBot="1">
      <c r="A79" s="441" t="s">
        <v>109</v>
      </c>
      <c r="B79" s="441"/>
      <c r="C79" s="369"/>
      <c r="D79" s="82" t="s">
        <v>156</v>
      </c>
    </row>
    <row r="80" spans="1:4" ht="37.5" customHeight="1" thickBot="1">
      <c r="A80" s="19" t="s">
        <v>66</v>
      </c>
      <c r="B80" s="20" t="s">
        <v>41</v>
      </c>
      <c r="C80" s="370" t="s">
        <v>462</v>
      </c>
      <c r="D80" s="33" t="s">
        <v>463</v>
      </c>
    </row>
    <row r="81" spans="1:4" s="287" customFormat="1" ht="12" customHeight="1" thickBot="1">
      <c r="A81" s="29">
        <v>1</v>
      </c>
      <c r="B81" s="30">
        <v>2</v>
      </c>
      <c r="C81" s="372">
        <v>3</v>
      </c>
      <c r="D81" s="31">
        <v>4</v>
      </c>
    </row>
    <row r="82" spans="1:4" ht="12" customHeight="1" thickBot="1">
      <c r="A82" s="18" t="s">
        <v>11</v>
      </c>
      <c r="B82" s="23" t="s">
        <v>282</v>
      </c>
      <c r="C82" s="340">
        <f>SUM(C83:C87)</f>
        <v>9960</v>
      </c>
      <c r="D82" s="171">
        <f>SUM(D83:D87)</f>
        <v>9980</v>
      </c>
    </row>
    <row r="83" spans="1:4" ht="12" customHeight="1">
      <c r="A83" s="13" t="s">
        <v>79</v>
      </c>
      <c r="B83" s="6" t="s">
        <v>42</v>
      </c>
      <c r="C83" s="341">
        <v>1728</v>
      </c>
      <c r="D83" s="173">
        <v>1728</v>
      </c>
    </row>
    <row r="84" spans="1:4" ht="12" customHeight="1">
      <c r="A84" s="10" t="s">
        <v>80</v>
      </c>
      <c r="B84" s="4" t="s">
        <v>129</v>
      </c>
      <c r="C84" s="342">
        <v>467</v>
      </c>
      <c r="D84" s="174">
        <v>467</v>
      </c>
    </row>
    <row r="85" spans="1:4" ht="12" customHeight="1">
      <c r="A85" s="10" t="s">
        <v>81</v>
      </c>
      <c r="B85" s="4" t="s">
        <v>104</v>
      </c>
      <c r="C85" s="343">
        <v>5785</v>
      </c>
      <c r="D85" s="176">
        <v>5785</v>
      </c>
    </row>
    <row r="86" spans="1:4" ht="12" customHeight="1">
      <c r="A86" s="10" t="s">
        <v>82</v>
      </c>
      <c r="B86" s="7" t="s">
        <v>130</v>
      </c>
      <c r="C86" s="343"/>
      <c r="D86" s="176"/>
    </row>
    <row r="87" spans="1:4" ht="12" customHeight="1">
      <c r="A87" s="10" t="s">
        <v>90</v>
      </c>
      <c r="B87" s="15" t="s">
        <v>131</v>
      </c>
      <c r="C87" s="343">
        <v>1980</v>
      </c>
      <c r="D87" s="176">
        <v>2000</v>
      </c>
    </row>
    <row r="88" spans="1:4" ht="12" customHeight="1">
      <c r="A88" s="10" t="s">
        <v>83</v>
      </c>
      <c r="B88" s="4" t="s">
        <v>283</v>
      </c>
      <c r="C88" s="343"/>
      <c r="D88" s="176"/>
    </row>
    <row r="89" spans="1:4" ht="12" customHeight="1">
      <c r="A89" s="10" t="s">
        <v>84</v>
      </c>
      <c r="B89" s="85" t="s">
        <v>284</v>
      </c>
      <c r="C89" s="343"/>
      <c r="D89" s="176"/>
    </row>
    <row r="90" spans="1:4" ht="12" customHeight="1">
      <c r="A90" s="10" t="s">
        <v>91</v>
      </c>
      <c r="B90" s="86" t="s">
        <v>285</v>
      </c>
      <c r="C90" s="343"/>
      <c r="D90" s="176"/>
    </row>
    <row r="91" spans="1:4" ht="12" customHeight="1">
      <c r="A91" s="10" t="s">
        <v>92</v>
      </c>
      <c r="B91" s="86" t="s">
        <v>286</v>
      </c>
      <c r="C91" s="343"/>
      <c r="D91" s="176"/>
    </row>
    <row r="92" spans="1:4" ht="12" customHeight="1">
      <c r="A92" s="10" t="s">
        <v>93</v>
      </c>
      <c r="B92" s="85" t="s">
        <v>287</v>
      </c>
      <c r="C92" s="343">
        <v>480</v>
      </c>
      <c r="D92" s="176">
        <v>480</v>
      </c>
    </row>
    <row r="93" spans="1:4" ht="12" customHeight="1">
      <c r="A93" s="10" t="s">
        <v>94</v>
      </c>
      <c r="B93" s="85" t="s">
        <v>288</v>
      </c>
      <c r="C93" s="343"/>
      <c r="D93" s="176"/>
    </row>
    <row r="94" spans="1:4" ht="12" customHeight="1">
      <c r="A94" s="10" t="s">
        <v>96</v>
      </c>
      <c r="B94" s="86" t="s">
        <v>289</v>
      </c>
      <c r="C94" s="343"/>
      <c r="D94" s="176"/>
    </row>
    <row r="95" spans="1:4" ht="12" customHeight="1">
      <c r="A95" s="9" t="s">
        <v>132</v>
      </c>
      <c r="B95" s="87" t="s">
        <v>290</v>
      </c>
      <c r="C95" s="343"/>
      <c r="D95" s="176"/>
    </row>
    <row r="96" spans="1:4" ht="12" customHeight="1">
      <c r="A96" s="10" t="s">
        <v>280</v>
      </c>
      <c r="B96" s="87" t="s">
        <v>291</v>
      </c>
      <c r="C96" s="343"/>
      <c r="D96" s="176"/>
    </row>
    <row r="97" spans="1:4" ht="12" customHeight="1" thickBot="1">
      <c r="A97" s="14" t="s">
        <v>281</v>
      </c>
      <c r="B97" s="88" t="s">
        <v>292</v>
      </c>
      <c r="C97" s="344">
        <v>1500</v>
      </c>
      <c r="D97" s="179">
        <v>1520</v>
      </c>
    </row>
    <row r="98" spans="1:4" ht="12" customHeight="1" thickBot="1">
      <c r="A98" s="16" t="s">
        <v>12</v>
      </c>
      <c r="B98" s="22" t="s">
        <v>293</v>
      </c>
      <c r="C98" s="345">
        <f>+C99+C101+C103</f>
        <v>508</v>
      </c>
      <c r="D98" s="172">
        <f>+D99+D101+D103</f>
        <v>508</v>
      </c>
    </row>
    <row r="99" spans="1:4" ht="12" customHeight="1">
      <c r="A99" s="11" t="s">
        <v>85</v>
      </c>
      <c r="B99" s="4" t="s">
        <v>155</v>
      </c>
      <c r="C99" s="346">
        <v>508</v>
      </c>
      <c r="D99" s="175">
        <v>508</v>
      </c>
    </row>
    <row r="100" spans="1:4" ht="12" customHeight="1">
      <c r="A100" s="11" t="s">
        <v>86</v>
      </c>
      <c r="B100" s="8" t="s">
        <v>297</v>
      </c>
      <c r="C100" s="346"/>
      <c r="D100" s="175"/>
    </row>
    <row r="101" spans="1:4" ht="12" customHeight="1">
      <c r="A101" s="11" t="s">
        <v>87</v>
      </c>
      <c r="B101" s="8" t="s">
        <v>133</v>
      </c>
      <c r="C101" s="342"/>
      <c r="D101" s="174"/>
    </row>
    <row r="102" spans="1:4" ht="12" customHeight="1">
      <c r="A102" s="11" t="s">
        <v>88</v>
      </c>
      <c r="B102" s="8" t="s">
        <v>298</v>
      </c>
      <c r="C102" s="347"/>
      <c r="D102" s="174"/>
    </row>
    <row r="103" spans="1:4" ht="12" customHeight="1">
      <c r="A103" s="11" t="s">
        <v>89</v>
      </c>
      <c r="B103" s="169" t="s">
        <v>158</v>
      </c>
      <c r="C103" s="347"/>
      <c r="D103" s="174"/>
    </row>
    <row r="104" spans="1:4" ht="12" customHeight="1">
      <c r="A104" s="11" t="s">
        <v>95</v>
      </c>
      <c r="B104" s="168" t="s">
        <v>396</v>
      </c>
      <c r="C104" s="347"/>
      <c r="D104" s="174"/>
    </row>
    <row r="105" spans="1:4" ht="12" customHeight="1">
      <c r="A105" s="11" t="s">
        <v>97</v>
      </c>
      <c r="B105" s="285" t="s">
        <v>303</v>
      </c>
      <c r="C105" s="347"/>
      <c r="D105" s="174"/>
    </row>
    <row r="106" spans="1:4" ht="22.5">
      <c r="A106" s="11" t="s">
        <v>134</v>
      </c>
      <c r="B106" s="86" t="s">
        <v>286</v>
      </c>
      <c r="C106" s="347"/>
      <c r="D106" s="174"/>
    </row>
    <row r="107" spans="1:4" ht="12" customHeight="1">
      <c r="A107" s="11" t="s">
        <v>135</v>
      </c>
      <c r="B107" s="86" t="s">
        <v>302</v>
      </c>
      <c r="C107" s="347"/>
      <c r="D107" s="174"/>
    </row>
    <row r="108" spans="1:4" ht="12" customHeight="1">
      <c r="A108" s="11" t="s">
        <v>136</v>
      </c>
      <c r="B108" s="86" t="s">
        <v>301</v>
      </c>
      <c r="C108" s="347"/>
      <c r="D108" s="174"/>
    </row>
    <row r="109" spans="1:4" ht="12" customHeight="1">
      <c r="A109" s="11" t="s">
        <v>294</v>
      </c>
      <c r="B109" s="86" t="s">
        <v>289</v>
      </c>
      <c r="C109" s="347"/>
      <c r="D109" s="174"/>
    </row>
    <row r="110" spans="1:4" ht="12" customHeight="1">
      <c r="A110" s="11" t="s">
        <v>295</v>
      </c>
      <c r="B110" s="86" t="s">
        <v>300</v>
      </c>
      <c r="C110" s="347"/>
      <c r="D110" s="174"/>
    </row>
    <row r="111" spans="1:4" ht="23.25" thickBot="1">
      <c r="A111" s="9" t="s">
        <v>296</v>
      </c>
      <c r="B111" s="86" t="s">
        <v>299</v>
      </c>
      <c r="C111" s="348"/>
      <c r="D111" s="176"/>
    </row>
    <row r="112" spans="1:4" ht="12" customHeight="1" thickBot="1">
      <c r="A112" s="16" t="s">
        <v>13</v>
      </c>
      <c r="B112" s="80" t="s">
        <v>304</v>
      </c>
      <c r="C112" s="345">
        <f>+C113+C114</f>
        <v>0</v>
      </c>
      <c r="D112" s="172">
        <f>+D113+D114</f>
        <v>0</v>
      </c>
    </row>
    <row r="113" spans="1:4" ht="12" customHeight="1">
      <c r="A113" s="11" t="s">
        <v>68</v>
      </c>
      <c r="B113" s="5" t="s">
        <v>54</v>
      </c>
      <c r="C113" s="346"/>
      <c r="D113" s="175"/>
    </row>
    <row r="114" spans="1:4" ht="12" customHeight="1" thickBot="1">
      <c r="A114" s="12" t="s">
        <v>69</v>
      </c>
      <c r="B114" s="8" t="s">
        <v>55</v>
      </c>
      <c r="C114" s="343"/>
      <c r="D114" s="176"/>
    </row>
    <row r="115" spans="1:4" ht="12" customHeight="1" thickBot="1">
      <c r="A115" s="16" t="s">
        <v>14</v>
      </c>
      <c r="B115" s="80" t="s">
        <v>305</v>
      </c>
      <c r="C115" s="345">
        <f>+C82+C98+C112</f>
        <v>10468</v>
      </c>
      <c r="D115" s="172">
        <f>+D82+D98+D112</f>
        <v>10488</v>
      </c>
    </row>
    <row r="116" spans="1:4" ht="12" customHeight="1" thickBot="1">
      <c r="A116" s="16" t="s">
        <v>15</v>
      </c>
      <c r="B116" s="80" t="s">
        <v>306</v>
      </c>
      <c r="C116" s="345">
        <f>+C117+C118+C119</f>
        <v>0</v>
      </c>
      <c r="D116" s="172">
        <f>+D117+D118+D119</f>
        <v>0</v>
      </c>
    </row>
    <row r="117" spans="1:4" ht="12" customHeight="1">
      <c r="A117" s="11" t="s">
        <v>72</v>
      </c>
      <c r="B117" s="5" t="s">
        <v>307</v>
      </c>
      <c r="C117" s="347"/>
      <c r="D117" s="174"/>
    </row>
    <row r="118" spans="1:4" ht="12" customHeight="1">
      <c r="A118" s="11" t="s">
        <v>73</v>
      </c>
      <c r="B118" s="5" t="s">
        <v>308</v>
      </c>
      <c r="C118" s="347"/>
      <c r="D118" s="174"/>
    </row>
    <row r="119" spans="1:4" ht="12" customHeight="1" thickBot="1">
      <c r="A119" s="9" t="s">
        <v>74</v>
      </c>
      <c r="B119" s="3" t="s">
        <v>309</v>
      </c>
      <c r="C119" s="347"/>
      <c r="D119" s="174"/>
    </row>
    <row r="120" spans="1:4" ht="12" customHeight="1" thickBot="1">
      <c r="A120" s="16" t="s">
        <v>16</v>
      </c>
      <c r="B120" s="80" t="s">
        <v>359</v>
      </c>
      <c r="C120" s="345">
        <f>+C121+C122+C123+C124</f>
        <v>0</v>
      </c>
      <c r="D120" s="172">
        <f>+D121+D122+D123+D124</f>
        <v>0</v>
      </c>
    </row>
    <row r="121" spans="1:4" ht="12" customHeight="1">
      <c r="A121" s="11" t="s">
        <v>75</v>
      </c>
      <c r="B121" s="5" t="s">
        <v>310</v>
      </c>
      <c r="C121" s="347"/>
      <c r="D121" s="174"/>
    </row>
    <row r="122" spans="1:4" ht="12" customHeight="1">
      <c r="A122" s="11" t="s">
        <v>76</v>
      </c>
      <c r="B122" s="5" t="s">
        <v>311</v>
      </c>
      <c r="C122" s="347"/>
      <c r="D122" s="174"/>
    </row>
    <row r="123" spans="1:4" ht="12" customHeight="1">
      <c r="A123" s="11" t="s">
        <v>227</v>
      </c>
      <c r="B123" s="5" t="s">
        <v>312</v>
      </c>
      <c r="C123" s="347"/>
      <c r="D123" s="174"/>
    </row>
    <row r="124" spans="1:4" ht="12" customHeight="1" thickBot="1">
      <c r="A124" s="9" t="s">
        <v>228</v>
      </c>
      <c r="B124" s="3" t="s">
        <v>313</v>
      </c>
      <c r="C124" s="347"/>
      <c r="D124" s="174"/>
    </row>
    <row r="125" spans="1:4" ht="12" customHeight="1" thickBot="1">
      <c r="A125" s="16" t="s">
        <v>17</v>
      </c>
      <c r="B125" s="80" t="s">
        <v>314</v>
      </c>
      <c r="C125" s="349">
        <f>+C126+C127+C128+C129</f>
        <v>0</v>
      </c>
      <c r="D125" s="178">
        <f>+D126+D127+D128+D129</f>
        <v>0</v>
      </c>
    </row>
    <row r="126" spans="1:4" ht="12" customHeight="1">
      <c r="A126" s="11" t="s">
        <v>77</v>
      </c>
      <c r="B126" s="5" t="s">
        <v>315</v>
      </c>
      <c r="C126" s="347"/>
      <c r="D126" s="174"/>
    </row>
    <row r="127" spans="1:4" ht="12" customHeight="1">
      <c r="A127" s="11" t="s">
        <v>78</v>
      </c>
      <c r="B127" s="5" t="s">
        <v>325</v>
      </c>
      <c r="C127" s="347"/>
      <c r="D127" s="174"/>
    </row>
    <row r="128" spans="1:4" ht="12" customHeight="1">
      <c r="A128" s="11" t="s">
        <v>240</v>
      </c>
      <c r="B128" s="5" t="s">
        <v>316</v>
      </c>
      <c r="C128" s="347"/>
      <c r="D128" s="174"/>
    </row>
    <row r="129" spans="1:4" ht="12" customHeight="1" thickBot="1">
      <c r="A129" s="9" t="s">
        <v>241</v>
      </c>
      <c r="B129" s="3" t="s">
        <v>317</v>
      </c>
      <c r="C129" s="347"/>
      <c r="D129" s="174"/>
    </row>
    <row r="130" spans="1:4" ht="12" customHeight="1" thickBot="1">
      <c r="A130" s="16" t="s">
        <v>18</v>
      </c>
      <c r="B130" s="80" t="s">
        <v>318</v>
      </c>
      <c r="C130" s="350">
        <f>+C131+C132+C133+C134</f>
        <v>0</v>
      </c>
      <c r="D130" s="180">
        <f>+D131+D132+D133+D134</f>
        <v>0</v>
      </c>
    </row>
    <row r="131" spans="1:4" ht="12" customHeight="1">
      <c r="A131" s="11" t="s">
        <v>127</v>
      </c>
      <c r="B131" s="5" t="s">
        <v>319</v>
      </c>
      <c r="C131" s="347"/>
      <c r="D131" s="174"/>
    </row>
    <row r="132" spans="1:4" ht="12" customHeight="1">
      <c r="A132" s="11" t="s">
        <v>128</v>
      </c>
      <c r="B132" s="5" t="s">
        <v>320</v>
      </c>
      <c r="C132" s="347"/>
      <c r="D132" s="174"/>
    </row>
    <row r="133" spans="1:4" ht="12" customHeight="1">
      <c r="A133" s="11" t="s">
        <v>157</v>
      </c>
      <c r="B133" s="5" t="s">
        <v>321</v>
      </c>
      <c r="C133" s="347"/>
      <c r="D133" s="174"/>
    </row>
    <row r="134" spans="1:4" ht="12" customHeight="1" thickBot="1">
      <c r="A134" s="11" t="s">
        <v>243</v>
      </c>
      <c r="B134" s="5" t="s">
        <v>322</v>
      </c>
      <c r="C134" s="347"/>
      <c r="D134" s="174"/>
    </row>
    <row r="135" spans="1:10" ht="15" customHeight="1" thickBot="1">
      <c r="A135" s="16" t="s">
        <v>19</v>
      </c>
      <c r="B135" s="80" t="s">
        <v>323</v>
      </c>
      <c r="C135" s="351">
        <f>+C116+C120+C125+C130</f>
        <v>0</v>
      </c>
      <c r="D135" s="298">
        <f>+D116+D120+D125+D130</f>
        <v>0</v>
      </c>
      <c r="G135" s="299"/>
      <c r="H135" s="300"/>
      <c r="I135" s="300"/>
      <c r="J135" s="300"/>
    </row>
    <row r="136" spans="1:4" s="288" customFormat="1" ht="12.75" customHeight="1" thickBot="1">
      <c r="A136" s="170" t="s">
        <v>20</v>
      </c>
      <c r="B136" s="256" t="s">
        <v>324</v>
      </c>
      <c r="C136" s="426">
        <v>10468</v>
      </c>
      <c r="D136" s="298">
        <f>+D115+D135</f>
        <v>10488</v>
      </c>
    </row>
    <row r="137" ht="7.5" customHeight="1"/>
    <row r="138" spans="1:4" ht="15.75">
      <c r="A138" s="442" t="s">
        <v>326</v>
      </c>
      <c r="B138" s="442"/>
      <c r="C138" s="442"/>
      <c r="D138" s="442"/>
    </row>
    <row r="139" spans="1:4" ht="15" customHeight="1" thickBot="1">
      <c r="A139" s="439" t="s">
        <v>110</v>
      </c>
      <c r="B139" s="439"/>
      <c r="C139" s="83"/>
      <c r="D139" s="181" t="s">
        <v>156</v>
      </c>
    </row>
    <row r="140" spans="1:5" ht="13.5" customHeight="1" thickBot="1">
      <c r="A140" s="16">
        <v>1</v>
      </c>
      <c r="B140" s="22" t="s">
        <v>327</v>
      </c>
      <c r="C140" s="375"/>
      <c r="D140" s="172">
        <f>+D60-D115</f>
        <v>0</v>
      </c>
      <c r="E140" s="301"/>
    </row>
    <row r="141" spans="1:4" ht="27.75" customHeight="1" thickBot="1">
      <c r="A141" s="16" t="s">
        <v>12</v>
      </c>
      <c r="B141" s="22" t="s">
        <v>328</v>
      </c>
      <c r="C141" s="375"/>
      <c r="D141" s="172">
        <f>+D76-D135</f>
        <v>0</v>
      </c>
    </row>
  </sheetData>
  <sheetProtection/>
  <mergeCells count="6">
    <mergeCell ref="A138:D138"/>
    <mergeCell ref="A139:B139"/>
    <mergeCell ref="A1:D1"/>
    <mergeCell ref="A2:B2"/>
    <mergeCell ref="A78:D78"/>
    <mergeCell ref="A79:B7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300" verticalDpi="300" orientation="portrait" paperSize="9" scale="71" r:id="rId1"/>
  <headerFooter alignWithMargins="0">
    <oddHeader>&amp;C&amp;"Times New Roman CE,Félkövér"&amp;12
Murakeresztúr Község Önkormányzat
2014. ÉVI KÖLTSÉGVETÉS
ÖNKÉNT VÁLLALT FELADATAINAK MÉRLEGE
&amp;R&amp;"Times New Roman CE,Félkövér dőlt"&amp;11 1.3. melléklet a 11/2014. (VI.25.) önkormányzati rendelethez</oddHeader>
  </headerFooter>
  <rowBreaks count="1" manualBreakCount="1">
    <brk id="7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="115" zoomScaleNormal="115" zoomScaleSheetLayoutView="100" workbookViewId="0" topLeftCell="C1">
      <selection activeCell="G15" sqref="G15"/>
    </sheetView>
  </sheetViews>
  <sheetFormatPr defaultColWidth="9.00390625" defaultRowHeight="12.75"/>
  <cols>
    <col min="1" max="1" width="6.875" style="48" customWidth="1"/>
    <col min="2" max="2" width="41.50390625" style="120" customWidth="1"/>
    <col min="3" max="3" width="16.125" style="120" customWidth="1"/>
    <col min="4" max="4" width="13.50390625" style="48" customWidth="1"/>
    <col min="5" max="5" width="46.00390625" style="48" customWidth="1"/>
    <col min="6" max="6" width="15.375" style="48" customWidth="1"/>
    <col min="7" max="7" width="15.125" style="48" customWidth="1"/>
    <col min="8" max="8" width="4.875" style="48" customWidth="1"/>
    <col min="9" max="16384" width="9.375" style="48" customWidth="1"/>
  </cols>
  <sheetData>
    <row r="1" spans="2:8" ht="39.75" customHeight="1">
      <c r="B1" s="193" t="s">
        <v>113</v>
      </c>
      <c r="C1" s="193"/>
      <c r="D1" s="194"/>
      <c r="E1" s="194"/>
      <c r="F1" s="194"/>
      <c r="G1" s="194"/>
      <c r="H1" s="445"/>
    </row>
    <row r="2" spans="7:8" ht="14.25" thickBot="1">
      <c r="G2" s="195" t="s">
        <v>58</v>
      </c>
      <c r="H2" s="445"/>
    </row>
    <row r="3" spans="1:8" ht="18" customHeight="1" thickBot="1">
      <c r="A3" s="443" t="s">
        <v>66</v>
      </c>
      <c r="B3" s="196" t="s">
        <v>50</v>
      </c>
      <c r="C3" s="427"/>
      <c r="D3" s="197"/>
      <c r="E3" s="196" t="s">
        <v>52</v>
      </c>
      <c r="F3" s="428"/>
      <c r="G3" s="198"/>
      <c r="H3" s="445"/>
    </row>
    <row r="4" spans="1:8" s="199" customFormat="1" ht="35.25" customHeight="1" thickBot="1">
      <c r="A4" s="444"/>
      <c r="B4" s="121" t="s">
        <v>59</v>
      </c>
      <c r="C4" s="122" t="s">
        <v>462</v>
      </c>
      <c r="D4" s="122" t="s">
        <v>463</v>
      </c>
      <c r="E4" s="121" t="s">
        <v>59</v>
      </c>
      <c r="F4" s="122" t="s">
        <v>462</v>
      </c>
      <c r="G4" s="44" t="s">
        <v>463</v>
      </c>
      <c r="H4" s="445"/>
    </row>
    <row r="5" spans="1:8" s="204" customFormat="1" ht="12" customHeight="1" thickBot="1">
      <c r="A5" s="200">
        <v>1</v>
      </c>
      <c r="B5" s="201">
        <v>2</v>
      </c>
      <c r="C5" s="202" t="s">
        <v>13</v>
      </c>
      <c r="D5" s="202" t="s">
        <v>14</v>
      </c>
      <c r="E5" s="201" t="s">
        <v>15</v>
      </c>
      <c r="F5" s="429" t="s">
        <v>16</v>
      </c>
      <c r="G5" s="203" t="s">
        <v>17</v>
      </c>
      <c r="H5" s="445"/>
    </row>
    <row r="6" spans="1:8" ht="12.75" customHeight="1">
      <c r="A6" s="205" t="s">
        <v>11</v>
      </c>
      <c r="B6" s="206" t="s">
        <v>329</v>
      </c>
      <c r="C6" s="182">
        <v>114828</v>
      </c>
      <c r="D6" s="182">
        <v>116660</v>
      </c>
      <c r="E6" s="206" t="s">
        <v>60</v>
      </c>
      <c r="F6" s="433">
        <v>86253</v>
      </c>
      <c r="G6" s="237">
        <v>89470</v>
      </c>
      <c r="H6" s="445"/>
    </row>
    <row r="7" spans="1:8" ht="12.75" customHeight="1">
      <c r="A7" s="207" t="s">
        <v>12</v>
      </c>
      <c r="B7" s="208" t="s">
        <v>330</v>
      </c>
      <c r="C7" s="183">
        <v>19532</v>
      </c>
      <c r="D7" s="183">
        <v>21446</v>
      </c>
      <c r="E7" s="208" t="s">
        <v>129</v>
      </c>
      <c r="F7" s="184">
        <v>20537</v>
      </c>
      <c r="G7" s="189">
        <v>21842</v>
      </c>
      <c r="H7" s="445"/>
    </row>
    <row r="8" spans="1:8" ht="12.75" customHeight="1">
      <c r="A8" s="207" t="s">
        <v>13</v>
      </c>
      <c r="B8" s="208" t="s">
        <v>361</v>
      </c>
      <c r="C8" s="183"/>
      <c r="D8" s="183"/>
      <c r="E8" s="208" t="s">
        <v>161</v>
      </c>
      <c r="F8" s="184">
        <v>70048</v>
      </c>
      <c r="G8" s="189">
        <v>70475</v>
      </c>
      <c r="H8" s="445"/>
    </row>
    <row r="9" spans="1:8" ht="12.75" customHeight="1">
      <c r="A9" s="207" t="s">
        <v>14</v>
      </c>
      <c r="B9" s="208" t="s">
        <v>120</v>
      </c>
      <c r="C9" s="183">
        <v>34450</v>
      </c>
      <c r="D9" s="183">
        <v>34450</v>
      </c>
      <c r="E9" s="208" t="s">
        <v>130</v>
      </c>
      <c r="F9" s="184">
        <v>14563</v>
      </c>
      <c r="G9" s="189">
        <v>14583</v>
      </c>
      <c r="H9" s="445"/>
    </row>
    <row r="10" spans="1:8" ht="23.25" customHeight="1">
      <c r="A10" s="207" t="s">
        <v>15</v>
      </c>
      <c r="B10" s="209" t="s">
        <v>428</v>
      </c>
      <c r="C10" s="183">
        <v>720</v>
      </c>
      <c r="D10" s="183">
        <v>720</v>
      </c>
      <c r="E10" s="208" t="s">
        <v>131</v>
      </c>
      <c r="F10" s="184">
        <v>6110</v>
      </c>
      <c r="G10" s="189">
        <v>7317</v>
      </c>
      <c r="H10" s="445"/>
    </row>
    <row r="11" spans="1:8" ht="12.75" customHeight="1">
      <c r="A11" s="207" t="s">
        <v>16</v>
      </c>
      <c r="B11" s="208" t="s">
        <v>332</v>
      </c>
      <c r="C11" s="184"/>
      <c r="D11" s="184"/>
      <c r="E11" s="208" t="s">
        <v>43</v>
      </c>
      <c r="F11" s="184">
        <v>10190</v>
      </c>
      <c r="G11" s="189">
        <v>4618</v>
      </c>
      <c r="H11" s="445"/>
    </row>
    <row r="12" spans="1:8" ht="12.75" customHeight="1">
      <c r="A12" s="207" t="s">
        <v>17</v>
      </c>
      <c r="B12" s="208" t="s">
        <v>225</v>
      </c>
      <c r="C12" s="183">
        <v>27204</v>
      </c>
      <c r="D12" s="183">
        <v>27204</v>
      </c>
      <c r="E12" s="37"/>
      <c r="F12" s="184"/>
      <c r="G12" s="189"/>
      <c r="H12" s="445"/>
    </row>
    <row r="13" spans="1:8" ht="12.75" customHeight="1">
      <c r="A13" s="207" t="s">
        <v>18</v>
      </c>
      <c r="B13" s="37"/>
      <c r="C13" s="183"/>
      <c r="D13" s="183"/>
      <c r="E13" s="37"/>
      <c r="F13" s="184"/>
      <c r="G13" s="189"/>
      <c r="H13" s="445"/>
    </row>
    <row r="14" spans="1:8" ht="12.75" customHeight="1">
      <c r="A14" s="207" t="s">
        <v>19</v>
      </c>
      <c r="B14" s="302"/>
      <c r="C14" s="184"/>
      <c r="D14" s="184"/>
      <c r="E14" s="37"/>
      <c r="F14" s="184"/>
      <c r="G14" s="189"/>
      <c r="H14" s="445"/>
    </row>
    <row r="15" spans="1:8" ht="12.75" customHeight="1">
      <c r="A15" s="207" t="s">
        <v>20</v>
      </c>
      <c r="B15" s="37"/>
      <c r="C15" s="183"/>
      <c r="D15" s="183"/>
      <c r="E15" s="37"/>
      <c r="F15" s="184"/>
      <c r="G15" s="189"/>
      <c r="H15" s="445"/>
    </row>
    <row r="16" spans="1:8" ht="12.75" customHeight="1">
      <c r="A16" s="207" t="s">
        <v>21</v>
      </c>
      <c r="B16" s="37"/>
      <c r="C16" s="183"/>
      <c r="D16" s="183"/>
      <c r="E16" s="37"/>
      <c r="F16" s="184"/>
      <c r="G16" s="189"/>
      <c r="H16" s="445"/>
    </row>
    <row r="17" spans="1:8" ht="12.75" customHeight="1" thickBot="1">
      <c r="A17" s="207" t="s">
        <v>22</v>
      </c>
      <c r="B17" s="50"/>
      <c r="C17" s="185"/>
      <c r="D17" s="185"/>
      <c r="E17" s="37"/>
      <c r="F17" s="406"/>
      <c r="G17" s="190"/>
      <c r="H17" s="445"/>
    </row>
    <row r="18" spans="1:8" ht="15.75" customHeight="1" thickBot="1">
      <c r="A18" s="210" t="s">
        <v>23</v>
      </c>
      <c r="B18" s="81" t="s">
        <v>362</v>
      </c>
      <c r="C18" s="186">
        <f>+C6+C7+C9+C10+C12+C13+C14+C15+C16+C17</f>
        <v>196734</v>
      </c>
      <c r="D18" s="186">
        <f>+D6+D7+D9+D10+D12+D13+D14+D15+D16+D17</f>
        <v>200480</v>
      </c>
      <c r="E18" s="81" t="s">
        <v>340</v>
      </c>
      <c r="F18" s="401">
        <f>SUM(F6:F17)</f>
        <v>207701</v>
      </c>
      <c r="G18" s="191">
        <f>SUM(G6:G17)</f>
        <v>208305</v>
      </c>
      <c r="H18" s="445"/>
    </row>
    <row r="19" spans="1:8" ht="12.75" customHeight="1">
      <c r="A19" s="211" t="s">
        <v>24</v>
      </c>
      <c r="B19" s="212" t="s">
        <v>335</v>
      </c>
      <c r="C19" s="339">
        <f>+C20+C21+C22+C23</f>
        <v>15987</v>
      </c>
      <c r="D19" s="339">
        <f>+D20+D21+D22+D23</f>
        <v>15987</v>
      </c>
      <c r="E19" s="213" t="s">
        <v>137</v>
      </c>
      <c r="F19" s="408"/>
      <c r="G19" s="192"/>
      <c r="H19" s="445"/>
    </row>
    <row r="20" spans="1:8" ht="12.75" customHeight="1">
      <c r="A20" s="214" t="s">
        <v>25</v>
      </c>
      <c r="B20" s="213" t="s">
        <v>153</v>
      </c>
      <c r="C20" s="63">
        <v>15987</v>
      </c>
      <c r="D20" s="63">
        <v>15987</v>
      </c>
      <c r="E20" s="213" t="s">
        <v>339</v>
      </c>
      <c r="F20" s="400"/>
      <c r="G20" s="64"/>
      <c r="H20" s="445"/>
    </row>
    <row r="21" spans="1:8" ht="12.75" customHeight="1">
      <c r="A21" s="214" t="s">
        <v>26</v>
      </c>
      <c r="B21" s="213" t="s">
        <v>154</v>
      </c>
      <c r="C21" s="63"/>
      <c r="D21" s="63"/>
      <c r="E21" s="213" t="s">
        <v>111</v>
      </c>
      <c r="F21" s="400"/>
      <c r="G21" s="64"/>
      <c r="H21" s="445"/>
    </row>
    <row r="22" spans="1:8" ht="12.75" customHeight="1">
      <c r="A22" s="214" t="s">
        <v>27</v>
      </c>
      <c r="B22" s="213" t="s">
        <v>159</v>
      </c>
      <c r="C22" s="63"/>
      <c r="D22" s="63"/>
      <c r="E22" s="213" t="s">
        <v>112</v>
      </c>
      <c r="F22" s="400"/>
      <c r="G22" s="64"/>
      <c r="H22" s="445"/>
    </row>
    <row r="23" spans="1:8" ht="12.75" customHeight="1">
      <c r="A23" s="214" t="s">
        <v>28</v>
      </c>
      <c r="B23" s="213" t="s">
        <v>160</v>
      </c>
      <c r="C23" s="63"/>
      <c r="D23" s="63"/>
      <c r="E23" s="212" t="s">
        <v>162</v>
      </c>
      <c r="F23" s="400"/>
      <c r="G23" s="64"/>
      <c r="H23" s="445"/>
    </row>
    <row r="24" spans="1:8" ht="12.75" customHeight="1">
      <c r="A24" s="214" t="s">
        <v>29</v>
      </c>
      <c r="B24" s="213" t="s">
        <v>336</v>
      </c>
      <c r="C24" s="215">
        <f>+C25+C26</f>
        <v>0</v>
      </c>
      <c r="D24" s="215">
        <f>+D25+D26</f>
        <v>0</v>
      </c>
      <c r="E24" s="213" t="s">
        <v>138</v>
      </c>
      <c r="F24" s="400"/>
      <c r="G24" s="64"/>
      <c r="H24" s="445"/>
    </row>
    <row r="25" spans="1:8" ht="12.75" customHeight="1">
      <c r="A25" s="211" t="s">
        <v>30</v>
      </c>
      <c r="B25" s="212" t="s">
        <v>333</v>
      </c>
      <c r="C25" s="187"/>
      <c r="D25" s="187"/>
      <c r="E25" s="206" t="s">
        <v>139</v>
      </c>
      <c r="F25" s="408"/>
      <c r="G25" s="192"/>
      <c r="H25" s="445"/>
    </row>
    <row r="26" spans="1:8" ht="12.75" customHeight="1" thickBot="1">
      <c r="A26" s="214" t="s">
        <v>31</v>
      </c>
      <c r="B26" s="213" t="s">
        <v>334</v>
      </c>
      <c r="C26" s="63"/>
      <c r="D26" s="63"/>
      <c r="E26" s="37"/>
      <c r="F26" s="400"/>
      <c r="G26" s="64"/>
      <c r="H26" s="445"/>
    </row>
    <row r="27" spans="1:8" ht="15.75" customHeight="1" thickBot="1">
      <c r="A27" s="210" t="s">
        <v>32</v>
      </c>
      <c r="B27" s="81" t="s">
        <v>337</v>
      </c>
      <c r="C27" s="186">
        <f>+C19+C24</f>
        <v>15987</v>
      </c>
      <c r="D27" s="186">
        <f>+D19+D24</f>
        <v>15987</v>
      </c>
      <c r="E27" s="81" t="s">
        <v>341</v>
      </c>
      <c r="F27" s="401">
        <f>SUM(F19:F26)</f>
        <v>0</v>
      </c>
      <c r="G27" s="191">
        <f>SUM(G19:G26)</f>
        <v>0</v>
      </c>
      <c r="H27" s="445"/>
    </row>
    <row r="28" spans="1:8" ht="13.5" thickBot="1">
      <c r="A28" s="210" t="s">
        <v>33</v>
      </c>
      <c r="B28" s="216" t="s">
        <v>338</v>
      </c>
      <c r="C28" s="431">
        <f>+C18+C27</f>
        <v>212721</v>
      </c>
      <c r="D28" s="432">
        <f>+D18+D27</f>
        <v>216467</v>
      </c>
      <c r="E28" s="216" t="s">
        <v>342</v>
      </c>
      <c r="F28" s="431">
        <f>+F18+F27</f>
        <v>207701</v>
      </c>
      <c r="G28" s="432">
        <f>+G18+G27</f>
        <v>208305</v>
      </c>
      <c r="H28" s="445"/>
    </row>
    <row r="29" spans="1:8" ht="13.5" thickBot="1">
      <c r="A29" s="210" t="s">
        <v>34</v>
      </c>
      <c r="B29" s="216" t="s">
        <v>115</v>
      </c>
      <c r="C29" s="431">
        <v>10967</v>
      </c>
      <c r="D29" s="432">
        <f>IF(D18-G18&lt;0,G18-D18,"-")</f>
        <v>7825</v>
      </c>
      <c r="E29" s="216" t="s">
        <v>116</v>
      </c>
      <c r="F29" s="434"/>
      <c r="G29" s="432" t="str">
        <f>IF(D18-G18&gt;0,D18-G18,"-")</f>
        <v>-</v>
      </c>
      <c r="H29" s="445"/>
    </row>
    <row r="30" spans="1:8" ht="13.5" thickBot="1">
      <c r="A30" s="210" t="s">
        <v>35</v>
      </c>
      <c r="B30" s="216" t="s">
        <v>163</v>
      </c>
      <c r="C30" s="431"/>
      <c r="D30" s="432" t="str">
        <f>IF(D18+D19-G28&lt;0,G28-(D18+D19),"-")</f>
        <v>-</v>
      </c>
      <c r="E30" s="216" t="s">
        <v>164</v>
      </c>
      <c r="F30" s="436">
        <v>5020</v>
      </c>
      <c r="G30" s="432">
        <f>IF(D18+D19-G28&gt;0,D18+D19-G28,"-")</f>
        <v>8162</v>
      </c>
      <c r="H30" s="445"/>
    </row>
    <row r="31" spans="2:6" ht="18.75">
      <c r="B31" s="446"/>
      <c r="C31" s="446"/>
      <c r="D31" s="446"/>
      <c r="E31" s="446"/>
      <c r="F31" s="430"/>
    </row>
  </sheetData>
  <sheetProtection/>
  <mergeCells count="3">
    <mergeCell ref="A3:A4"/>
    <mergeCell ref="H1:H30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2.1. melléklet a 11/2014. (VI.25.) 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SheetLayoutView="115" workbookViewId="0" topLeftCell="B7">
      <selection activeCell="F28" sqref="F28"/>
    </sheetView>
  </sheetViews>
  <sheetFormatPr defaultColWidth="9.00390625" defaultRowHeight="12.75"/>
  <cols>
    <col min="1" max="1" width="6.875" style="48" customWidth="1"/>
    <col min="2" max="2" width="47.00390625" style="120" customWidth="1"/>
    <col min="3" max="3" width="14.50390625" style="120" customWidth="1"/>
    <col min="4" max="4" width="14.50390625" style="48" customWidth="1"/>
    <col min="5" max="5" width="42.125" style="48" customWidth="1"/>
    <col min="6" max="6" width="15.375" style="48" customWidth="1"/>
    <col min="7" max="7" width="14.875" style="48" customWidth="1"/>
    <col min="8" max="8" width="4.875" style="48" customWidth="1"/>
    <col min="9" max="16384" width="9.375" style="48" customWidth="1"/>
  </cols>
  <sheetData>
    <row r="1" spans="2:8" ht="31.5">
      <c r="B1" s="193" t="s">
        <v>114</v>
      </c>
      <c r="C1" s="193"/>
      <c r="D1" s="194"/>
      <c r="E1" s="194"/>
      <c r="F1" s="194"/>
      <c r="G1" s="194"/>
      <c r="H1" s="445"/>
    </row>
    <row r="2" spans="7:8" ht="14.25" thickBot="1">
      <c r="G2" s="195" t="s">
        <v>58</v>
      </c>
      <c r="H2" s="445"/>
    </row>
    <row r="3" spans="1:8" ht="13.5" thickBot="1">
      <c r="A3" s="447" t="s">
        <v>66</v>
      </c>
      <c r="B3" s="196" t="s">
        <v>50</v>
      </c>
      <c r="C3" s="427"/>
      <c r="D3" s="197"/>
      <c r="E3" s="196" t="s">
        <v>52</v>
      </c>
      <c r="F3" s="428"/>
      <c r="G3" s="198"/>
      <c r="H3" s="445"/>
    </row>
    <row r="4" spans="1:8" s="199" customFormat="1" ht="36.75" thickBot="1">
      <c r="A4" s="448"/>
      <c r="B4" s="121" t="s">
        <v>59</v>
      </c>
      <c r="C4" s="122" t="s">
        <v>462</v>
      </c>
      <c r="D4" s="44" t="s">
        <v>463</v>
      </c>
      <c r="E4" s="121" t="s">
        <v>59</v>
      </c>
      <c r="F4" s="122" t="s">
        <v>462</v>
      </c>
      <c r="G4" s="44" t="s">
        <v>463</v>
      </c>
      <c r="H4" s="445"/>
    </row>
    <row r="5" spans="1:8" s="199" customFormat="1" ht="13.5" thickBot="1">
      <c r="A5" s="200">
        <v>1</v>
      </c>
      <c r="B5" s="201">
        <v>2</v>
      </c>
      <c r="C5" s="202">
        <v>3</v>
      </c>
      <c r="D5" s="202">
        <v>4</v>
      </c>
      <c r="E5" s="201">
        <v>5</v>
      </c>
      <c r="F5" s="435">
        <v>6</v>
      </c>
      <c r="G5" s="203">
        <v>7</v>
      </c>
      <c r="H5" s="445"/>
    </row>
    <row r="6" spans="1:8" ht="12.75" customHeight="1">
      <c r="A6" s="205" t="s">
        <v>11</v>
      </c>
      <c r="B6" s="206" t="s">
        <v>343</v>
      </c>
      <c r="C6" s="182">
        <v>682</v>
      </c>
      <c r="D6" s="182">
        <v>3682</v>
      </c>
      <c r="E6" s="206" t="s">
        <v>155</v>
      </c>
      <c r="F6" s="433">
        <v>3182</v>
      </c>
      <c r="G6" s="188">
        <v>6324</v>
      </c>
      <c r="H6" s="445"/>
    </row>
    <row r="7" spans="1:8" ht="12.75">
      <c r="A7" s="207" t="s">
        <v>12</v>
      </c>
      <c r="B7" s="208" t="s">
        <v>344</v>
      </c>
      <c r="C7" s="183"/>
      <c r="D7" s="183"/>
      <c r="E7" s="208" t="s">
        <v>349</v>
      </c>
      <c r="F7" s="184"/>
      <c r="G7" s="189"/>
      <c r="H7" s="445"/>
    </row>
    <row r="8" spans="1:8" ht="12.75" customHeight="1">
      <c r="A8" s="207" t="s">
        <v>13</v>
      </c>
      <c r="B8" s="208" t="s">
        <v>5</v>
      </c>
      <c r="C8" s="183">
        <v>630</v>
      </c>
      <c r="D8" s="183">
        <v>630</v>
      </c>
      <c r="E8" s="208" t="s">
        <v>133</v>
      </c>
      <c r="F8" s="184">
        <v>3000</v>
      </c>
      <c r="G8" s="189">
        <v>3000</v>
      </c>
      <c r="H8" s="445"/>
    </row>
    <row r="9" spans="1:8" ht="12.75" customHeight="1">
      <c r="A9" s="207" t="s">
        <v>14</v>
      </c>
      <c r="B9" s="208" t="s">
        <v>345</v>
      </c>
      <c r="C9" s="183"/>
      <c r="D9" s="183"/>
      <c r="E9" s="208" t="s">
        <v>350</v>
      </c>
      <c r="F9" s="184"/>
      <c r="G9" s="189"/>
      <c r="H9" s="445"/>
    </row>
    <row r="10" spans="1:8" ht="12.75" customHeight="1">
      <c r="A10" s="207" t="s">
        <v>15</v>
      </c>
      <c r="B10" s="208" t="s">
        <v>346</v>
      </c>
      <c r="C10" s="183"/>
      <c r="D10" s="183"/>
      <c r="E10" s="208" t="s">
        <v>158</v>
      </c>
      <c r="F10" s="184">
        <v>550</v>
      </c>
      <c r="G10" s="189">
        <v>3550</v>
      </c>
      <c r="H10" s="445"/>
    </row>
    <row r="11" spans="1:8" ht="12.75" customHeight="1">
      <c r="A11" s="207" t="s">
        <v>16</v>
      </c>
      <c r="B11" s="208" t="s">
        <v>347</v>
      </c>
      <c r="C11" s="184"/>
      <c r="D11" s="184"/>
      <c r="E11" s="37"/>
      <c r="F11" s="184"/>
      <c r="G11" s="189"/>
      <c r="H11" s="445"/>
    </row>
    <row r="12" spans="1:8" ht="24.75" customHeight="1">
      <c r="A12" s="207" t="s">
        <v>17</v>
      </c>
      <c r="B12" s="37" t="s">
        <v>427</v>
      </c>
      <c r="C12" s="183">
        <v>400</v>
      </c>
      <c r="D12" s="183">
        <v>400</v>
      </c>
      <c r="E12" s="37"/>
      <c r="F12" s="184"/>
      <c r="G12" s="189"/>
      <c r="H12" s="445"/>
    </row>
    <row r="13" spans="1:8" ht="12.75" customHeight="1">
      <c r="A13" s="207" t="s">
        <v>18</v>
      </c>
      <c r="B13" s="37"/>
      <c r="C13" s="183"/>
      <c r="D13" s="183"/>
      <c r="E13" s="37"/>
      <c r="F13" s="184"/>
      <c r="G13" s="189"/>
      <c r="H13" s="445"/>
    </row>
    <row r="14" spans="1:8" ht="12.75" customHeight="1">
      <c r="A14" s="207" t="s">
        <v>19</v>
      </c>
      <c r="B14" s="37"/>
      <c r="C14" s="184"/>
      <c r="D14" s="184"/>
      <c r="E14" s="37"/>
      <c r="F14" s="184"/>
      <c r="G14" s="189"/>
      <c r="H14" s="445"/>
    </row>
    <row r="15" spans="1:8" ht="12.75">
      <c r="A15" s="207" t="s">
        <v>20</v>
      </c>
      <c r="B15" s="37"/>
      <c r="C15" s="184"/>
      <c r="D15" s="184"/>
      <c r="E15" s="37"/>
      <c r="F15" s="184"/>
      <c r="G15" s="189"/>
      <c r="H15" s="445"/>
    </row>
    <row r="16" spans="1:8" ht="12.75" customHeight="1" thickBot="1">
      <c r="A16" s="268" t="s">
        <v>21</v>
      </c>
      <c r="B16" s="303"/>
      <c r="C16" s="270"/>
      <c r="D16" s="270"/>
      <c r="E16" s="269" t="s">
        <v>43</v>
      </c>
      <c r="F16" s="270"/>
      <c r="G16" s="238"/>
      <c r="H16" s="445"/>
    </row>
    <row r="17" spans="1:8" ht="22.5" customHeight="1" thickBot="1">
      <c r="A17" s="210" t="s">
        <v>22</v>
      </c>
      <c r="B17" s="81" t="s">
        <v>363</v>
      </c>
      <c r="C17" s="186">
        <f>+C6+C8+C9+C11+C12+C13+C14+C15+C16</f>
        <v>1712</v>
      </c>
      <c r="D17" s="186">
        <f>+D6+D8+D9+D11+D12+D13+D14+D15+D16</f>
        <v>4712</v>
      </c>
      <c r="E17" s="81" t="s">
        <v>364</v>
      </c>
      <c r="F17" s="401">
        <f>+F6+F8+F10+F11+F12+F13+F14+F15+F16</f>
        <v>6732</v>
      </c>
      <c r="G17" s="191">
        <f>+G6+G8+G10+G11+G12+G13+G14+G15+G16</f>
        <v>12874</v>
      </c>
      <c r="H17" s="445"/>
    </row>
    <row r="18" spans="1:8" ht="12.75" customHeight="1">
      <c r="A18" s="205" t="s">
        <v>23</v>
      </c>
      <c r="B18" s="219" t="s">
        <v>176</v>
      </c>
      <c r="C18" s="226">
        <f>+C19+C20+C21+C22+C23</f>
        <v>0</v>
      </c>
      <c r="D18" s="226">
        <f>+D19+D20+D21+D22+D23</f>
        <v>0</v>
      </c>
      <c r="E18" s="213" t="s">
        <v>137</v>
      </c>
      <c r="F18" s="402"/>
      <c r="G18" s="62"/>
      <c r="H18" s="445"/>
    </row>
    <row r="19" spans="1:8" ht="12.75" customHeight="1">
      <c r="A19" s="207" t="s">
        <v>24</v>
      </c>
      <c r="B19" s="220" t="s">
        <v>165</v>
      </c>
      <c r="C19" s="63"/>
      <c r="D19" s="63"/>
      <c r="E19" s="213" t="s">
        <v>140</v>
      </c>
      <c r="F19" s="400"/>
      <c r="G19" s="64"/>
      <c r="H19" s="445"/>
    </row>
    <row r="20" spans="1:8" ht="12.75" customHeight="1">
      <c r="A20" s="205" t="s">
        <v>25</v>
      </c>
      <c r="B20" s="220" t="s">
        <v>166</v>
      </c>
      <c r="C20" s="63"/>
      <c r="D20" s="63"/>
      <c r="E20" s="213" t="s">
        <v>111</v>
      </c>
      <c r="F20" s="400"/>
      <c r="G20" s="64"/>
      <c r="H20" s="445"/>
    </row>
    <row r="21" spans="1:8" ht="12.75" customHeight="1">
      <c r="A21" s="207" t="s">
        <v>26</v>
      </c>
      <c r="B21" s="220" t="s">
        <v>167</v>
      </c>
      <c r="C21" s="63"/>
      <c r="D21" s="63"/>
      <c r="E21" s="213" t="s">
        <v>112</v>
      </c>
      <c r="F21" s="400"/>
      <c r="G21" s="64"/>
      <c r="H21" s="445"/>
    </row>
    <row r="22" spans="1:8" ht="12.75" customHeight="1">
      <c r="A22" s="205" t="s">
        <v>27</v>
      </c>
      <c r="B22" s="220" t="s">
        <v>168</v>
      </c>
      <c r="C22" s="63"/>
      <c r="D22" s="63"/>
      <c r="E22" s="212" t="s">
        <v>162</v>
      </c>
      <c r="F22" s="400"/>
      <c r="G22" s="64"/>
      <c r="H22" s="445"/>
    </row>
    <row r="23" spans="1:8" ht="19.5" customHeight="1">
      <c r="A23" s="207" t="s">
        <v>28</v>
      </c>
      <c r="B23" s="221" t="s">
        <v>169</v>
      </c>
      <c r="C23" s="63"/>
      <c r="D23" s="63"/>
      <c r="E23" s="213" t="s">
        <v>141</v>
      </c>
      <c r="F23" s="400"/>
      <c r="G23" s="64"/>
      <c r="H23" s="445"/>
    </row>
    <row r="24" spans="1:8" ht="12.75" customHeight="1">
      <c r="A24" s="205" t="s">
        <v>29</v>
      </c>
      <c r="B24" s="222" t="s">
        <v>170</v>
      </c>
      <c r="C24" s="215">
        <f>+C25+C26+C27+C28+C29</f>
        <v>0</v>
      </c>
      <c r="D24" s="215">
        <f>+D25+D26+D27+D28+D29</f>
        <v>0</v>
      </c>
      <c r="E24" s="223" t="s">
        <v>139</v>
      </c>
      <c r="F24" s="400"/>
      <c r="G24" s="64"/>
      <c r="H24" s="445"/>
    </row>
    <row r="25" spans="1:8" ht="12.75" customHeight="1">
      <c r="A25" s="207" t="s">
        <v>30</v>
      </c>
      <c r="B25" s="221" t="s">
        <v>171</v>
      </c>
      <c r="C25" s="63"/>
      <c r="D25" s="63"/>
      <c r="E25" s="223" t="s">
        <v>351</v>
      </c>
      <c r="F25" s="400"/>
      <c r="G25" s="64"/>
      <c r="H25" s="445"/>
    </row>
    <row r="26" spans="1:8" ht="12.75" customHeight="1">
      <c r="A26" s="205" t="s">
        <v>31</v>
      </c>
      <c r="B26" s="221" t="s">
        <v>172</v>
      </c>
      <c r="C26" s="63"/>
      <c r="D26" s="63"/>
      <c r="E26" s="218"/>
      <c r="F26" s="400"/>
      <c r="G26" s="64"/>
      <c r="H26" s="445"/>
    </row>
    <row r="27" spans="1:8" ht="12.75" customHeight="1">
      <c r="A27" s="207" t="s">
        <v>32</v>
      </c>
      <c r="B27" s="220" t="s">
        <v>173</v>
      </c>
      <c r="C27" s="63"/>
      <c r="D27" s="63"/>
      <c r="E27" s="79"/>
      <c r="F27" s="400"/>
      <c r="G27" s="64"/>
      <c r="H27" s="445"/>
    </row>
    <row r="28" spans="1:8" ht="12.75" customHeight="1">
      <c r="A28" s="205" t="s">
        <v>33</v>
      </c>
      <c r="B28" s="224" t="s">
        <v>174</v>
      </c>
      <c r="C28" s="63"/>
      <c r="D28" s="63"/>
      <c r="E28" s="37"/>
      <c r="F28" s="400"/>
      <c r="G28" s="64"/>
      <c r="H28" s="445"/>
    </row>
    <row r="29" spans="1:8" ht="12.75" customHeight="1" thickBot="1">
      <c r="A29" s="207" t="s">
        <v>34</v>
      </c>
      <c r="B29" s="225" t="s">
        <v>175</v>
      </c>
      <c r="C29" s="63"/>
      <c r="D29" s="63"/>
      <c r="E29" s="79"/>
      <c r="F29" s="400"/>
      <c r="G29" s="64"/>
      <c r="H29" s="445"/>
    </row>
    <row r="30" spans="1:8" ht="31.5" customHeight="1" thickBot="1">
      <c r="A30" s="210" t="s">
        <v>35</v>
      </c>
      <c r="B30" s="81" t="s">
        <v>348</v>
      </c>
      <c r="C30" s="186">
        <f>+C18+C24</f>
        <v>0</v>
      </c>
      <c r="D30" s="186">
        <f>+D18+D24</f>
        <v>0</v>
      </c>
      <c r="E30" s="81" t="s">
        <v>352</v>
      </c>
      <c r="F30" s="401">
        <f>SUM(F18:F29)</f>
        <v>0</v>
      </c>
      <c r="G30" s="191">
        <f>SUM(G18:G29)</f>
        <v>0</v>
      </c>
      <c r="H30" s="445"/>
    </row>
    <row r="31" spans="1:8" ht="13.5" thickBot="1">
      <c r="A31" s="210" t="s">
        <v>36</v>
      </c>
      <c r="B31" s="216" t="s">
        <v>353</v>
      </c>
      <c r="C31" s="431">
        <f>+C17+C30</f>
        <v>1712</v>
      </c>
      <c r="D31" s="432">
        <f>+D17+D30</f>
        <v>4712</v>
      </c>
      <c r="E31" s="216" t="s">
        <v>354</v>
      </c>
      <c r="F31" s="431">
        <f>+F17+F30</f>
        <v>6732</v>
      </c>
      <c r="G31" s="432">
        <f>+G17+G30</f>
        <v>12874</v>
      </c>
      <c r="H31" s="445"/>
    </row>
    <row r="32" spans="1:8" ht="13.5" thickBot="1">
      <c r="A32" s="210" t="s">
        <v>37</v>
      </c>
      <c r="B32" s="216" t="s">
        <v>115</v>
      </c>
      <c r="C32" s="431">
        <f>IF(C17-F17&lt;0,F17-C17,"-")</f>
        <v>5020</v>
      </c>
      <c r="D32" s="432">
        <f>IF(D17-G17&lt;0,G17-D17,"-")</f>
        <v>8162</v>
      </c>
      <c r="E32" s="216" t="s">
        <v>116</v>
      </c>
      <c r="F32" s="431" t="str">
        <f>IF(C17-F17&gt;0,C17-F17,"-")</f>
        <v>-</v>
      </c>
      <c r="G32" s="432" t="str">
        <f>IF(D17-G17&gt;0,D17-G17,"-")</f>
        <v>-</v>
      </c>
      <c r="H32" s="445"/>
    </row>
    <row r="33" spans="1:8" ht="13.5" thickBot="1">
      <c r="A33" s="210" t="s">
        <v>38</v>
      </c>
      <c r="B33" s="216" t="s">
        <v>163</v>
      </c>
      <c r="C33" s="431">
        <f>IF(C17+C18-F31&lt;0,F31-(C17+C18),"-")</f>
        <v>5020</v>
      </c>
      <c r="D33" s="432">
        <f>IF(D17+D18-G31&lt;0,G31-(D17+D18),"-")</f>
        <v>8162</v>
      </c>
      <c r="E33" s="216" t="s">
        <v>164</v>
      </c>
      <c r="F33" s="431" t="str">
        <f>IF(C17+C18-F31&gt;0,C17+C18-F31,"-")</f>
        <v>-</v>
      </c>
      <c r="G33" s="432" t="str">
        <f>IF(D17+D18-G31&gt;0,D17+D18-G31,"-")</f>
        <v>-</v>
      </c>
      <c r="H33" s="445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&amp;R&amp;"Times New Roman CE,Félkövér dőlt"2.2 melléklet a 11/2014. (VI.25.)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zoomScale="120" zoomScaleNormal="120" workbookViewId="0" topLeftCell="A1">
      <selection activeCell="B9" sqref="B9"/>
    </sheetView>
  </sheetViews>
  <sheetFormatPr defaultColWidth="9.00390625" defaultRowHeight="12.75"/>
  <cols>
    <col min="1" max="1" width="5.625" style="89" customWidth="1"/>
    <col min="2" max="2" width="35.625" style="89" customWidth="1"/>
    <col min="3" max="7" width="14.00390625" style="89" customWidth="1"/>
    <col min="8" max="16384" width="9.375" style="89" customWidth="1"/>
  </cols>
  <sheetData>
    <row r="1" spans="1:7" ht="33" customHeight="1">
      <c r="A1" s="449" t="s">
        <v>423</v>
      </c>
      <c r="B1" s="449"/>
      <c r="C1" s="449"/>
      <c r="D1" s="449"/>
      <c r="E1" s="449"/>
      <c r="F1" s="449"/>
      <c r="G1" s="449"/>
    </row>
    <row r="2" spans="1:8" ht="15.75" customHeight="1" thickBot="1">
      <c r="A2" s="90"/>
      <c r="B2" s="90"/>
      <c r="C2" s="450"/>
      <c r="D2" s="450"/>
      <c r="E2" s="450"/>
      <c r="F2" s="456" t="s">
        <v>47</v>
      </c>
      <c r="G2" s="456"/>
      <c r="H2" s="97"/>
    </row>
    <row r="3" spans="1:7" ht="63" customHeight="1">
      <c r="A3" s="453" t="s">
        <v>9</v>
      </c>
      <c r="B3" s="438" t="s">
        <v>144</v>
      </c>
      <c r="C3" s="438" t="s">
        <v>181</v>
      </c>
      <c r="D3" s="438"/>
      <c r="E3" s="438"/>
      <c r="F3" s="438"/>
      <c r="G3" s="451" t="s">
        <v>424</v>
      </c>
    </row>
    <row r="4" spans="1:7" ht="15.75" thickBot="1">
      <c r="A4" s="454"/>
      <c r="B4" s="455"/>
      <c r="C4" s="92">
        <v>2014</v>
      </c>
      <c r="D4" s="92">
        <v>2015</v>
      </c>
      <c r="E4" s="92" t="s">
        <v>177</v>
      </c>
      <c r="F4" s="92" t="s">
        <v>355</v>
      </c>
      <c r="G4" s="452"/>
    </row>
    <row r="5" spans="1:7" ht="15.75" thickBot="1">
      <c r="A5" s="94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96">
        <v>7</v>
      </c>
    </row>
    <row r="6" spans="1:7" ht="26.25">
      <c r="A6" s="93" t="s">
        <v>11</v>
      </c>
      <c r="B6" s="366" t="s">
        <v>425</v>
      </c>
      <c r="C6" s="103">
        <v>500</v>
      </c>
      <c r="D6" s="103"/>
      <c r="E6" s="103"/>
      <c r="F6" s="103"/>
      <c r="G6" s="100">
        <f>SUM(C6:F6)</f>
        <v>500</v>
      </c>
    </row>
    <row r="7" spans="1:7" ht="15">
      <c r="A7" s="91" t="s">
        <v>12</v>
      </c>
      <c r="B7" s="104"/>
      <c r="C7" s="105"/>
      <c r="D7" s="105"/>
      <c r="E7" s="105"/>
      <c r="F7" s="105"/>
      <c r="G7" s="101">
        <f>SUM(C7:F7)</f>
        <v>0</v>
      </c>
    </row>
    <row r="8" spans="1:7" ht="15">
      <c r="A8" s="91" t="s">
        <v>13</v>
      </c>
      <c r="B8" s="104"/>
      <c r="C8" s="105"/>
      <c r="D8" s="105"/>
      <c r="E8" s="105"/>
      <c r="F8" s="105"/>
      <c r="G8" s="101">
        <f>SUM(C8:F8)</f>
        <v>0</v>
      </c>
    </row>
    <row r="9" spans="1:7" ht="15">
      <c r="A9" s="91" t="s">
        <v>14</v>
      </c>
      <c r="B9" s="104"/>
      <c r="C9" s="105"/>
      <c r="D9" s="105"/>
      <c r="E9" s="105"/>
      <c r="F9" s="105"/>
      <c r="G9" s="101">
        <f>SUM(C9:F9)</f>
        <v>0</v>
      </c>
    </row>
    <row r="10" spans="1:7" ht="15.75" thickBot="1">
      <c r="A10" s="98" t="s">
        <v>15</v>
      </c>
      <c r="B10" s="106"/>
      <c r="C10" s="107"/>
      <c r="D10" s="107"/>
      <c r="E10" s="107"/>
      <c r="F10" s="107"/>
      <c r="G10" s="101">
        <f>SUM(C10:F10)</f>
        <v>0</v>
      </c>
    </row>
    <row r="11" spans="1:7" s="333" customFormat="1" ht="15" thickBot="1">
      <c r="A11" s="330" t="s">
        <v>16</v>
      </c>
      <c r="B11" s="99" t="s">
        <v>145</v>
      </c>
      <c r="C11" s="331">
        <f>SUM(C6:C10)</f>
        <v>500</v>
      </c>
      <c r="D11" s="331"/>
      <c r="E11" s="331">
        <f>SUM(E6:E10)</f>
        <v>0</v>
      </c>
      <c r="F11" s="331">
        <f>SUM(F6:F10)</f>
        <v>0</v>
      </c>
      <c r="G11" s="332">
        <f>SUM(G6:G10)</f>
        <v>500</v>
      </c>
    </row>
  </sheetData>
  <sheetProtection/>
  <mergeCells count="7">
    <mergeCell ref="A1:G1"/>
    <mergeCell ref="C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melléklet a 11/2014. (VI.25.)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5.625" style="89" customWidth="1"/>
    <col min="2" max="2" width="68.625" style="89" customWidth="1"/>
    <col min="3" max="3" width="19.50390625" style="89" customWidth="1"/>
    <col min="4" max="16384" width="9.375" style="89" customWidth="1"/>
  </cols>
  <sheetData>
    <row r="1" spans="1:3" ht="33" customHeight="1">
      <c r="A1" s="449" t="s">
        <v>422</v>
      </c>
      <c r="B1" s="449"/>
      <c r="C1" s="449"/>
    </row>
    <row r="2" spans="1:4" ht="15.75" customHeight="1" thickBot="1">
      <c r="A2" s="90"/>
      <c r="B2" s="90"/>
      <c r="C2" s="102" t="s">
        <v>47</v>
      </c>
      <c r="D2" s="97"/>
    </row>
    <row r="3" spans="1:3" ht="26.25" customHeight="1" thickBot="1">
      <c r="A3" s="108" t="s">
        <v>9</v>
      </c>
      <c r="B3" s="109" t="s">
        <v>142</v>
      </c>
      <c r="C3" s="110" t="s">
        <v>182</v>
      </c>
    </row>
    <row r="4" spans="1:3" ht="15.75" thickBot="1">
      <c r="A4" s="111">
        <v>1</v>
      </c>
      <c r="B4" s="112">
        <v>2</v>
      </c>
      <c r="C4" s="113">
        <v>3</v>
      </c>
    </row>
    <row r="5" spans="1:3" ht="15">
      <c r="A5" s="114" t="s">
        <v>11</v>
      </c>
      <c r="B5" s="230" t="s">
        <v>51</v>
      </c>
      <c r="C5" s="227">
        <v>30200</v>
      </c>
    </row>
    <row r="6" spans="1:3" ht="24.75">
      <c r="A6" s="115" t="s">
        <v>12</v>
      </c>
      <c r="B6" s="259" t="s">
        <v>178</v>
      </c>
      <c r="C6" s="228">
        <v>2064</v>
      </c>
    </row>
    <row r="7" spans="1:3" ht="15">
      <c r="A7" s="115" t="s">
        <v>13</v>
      </c>
      <c r="B7" s="260" t="s">
        <v>397</v>
      </c>
      <c r="C7" s="228"/>
    </row>
    <row r="8" spans="1:3" ht="24.75">
      <c r="A8" s="115" t="s">
        <v>14</v>
      </c>
      <c r="B8" s="260" t="s">
        <v>180</v>
      </c>
      <c r="C8" s="228"/>
    </row>
    <row r="9" spans="1:3" ht="15">
      <c r="A9" s="116" t="s">
        <v>15</v>
      </c>
      <c r="B9" s="260" t="s">
        <v>179</v>
      </c>
      <c r="C9" s="229">
        <v>1250</v>
      </c>
    </row>
    <row r="10" spans="1:3" ht="15.75" thickBot="1">
      <c r="A10" s="115" t="s">
        <v>16</v>
      </c>
      <c r="B10" s="261" t="s">
        <v>143</v>
      </c>
      <c r="C10" s="228"/>
    </row>
    <row r="11" spans="1:3" ht="15.75" thickBot="1">
      <c r="A11" s="457" t="s">
        <v>146</v>
      </c>
      <c r="B11" s="458"/>
      <c r="C11" s="117">
        <f>SUM(C5:C10)</f>
        <v>33514</v>
      </c>
    </row>
    <row r="12" spans="1:3" ht="23.25" customHeight="1">
      <c r="A12" s="459" t="s">
        <v>152</v>
      </c>
      <c r="B12" s="459"/>
      <c r="C12" s="45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11/2014. (VI.25.)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workbookViewId="0" topLeftCell="A1">
      <selection activeCell="D9" sqref="D9"/>
    </sheetView>
  </sheetViews>
  <sheetFormatPr defaultColWidth="9.00390625" defaultRowHeight="12.75"/>
  <cols>
    <col min="1" max="1" width="47.125" style="35" customWidth="1"/>
    <col min="2" max="2" width="15.625" style="34" customWidth="1"/>
    <col min="3" max="3" width="16.375" style="34" customWidth="1"/>
    <col min="4" max="4" width="18.00390625" style="34" customWidth="1"/>
    <col min="5" max="5" width="16.625" style="34" customWidth="1"/>
    <col min="6" max="6" width="18.875" style="48" customWidth="1"/>
    <col min="7" max="8" width="12.875" style="34" customWidth="1"/>
    <col min="9" max="9" width="13.875" style="34" customWidth="1"/>
    <col min="10" max="16384" width="9.375" style="34" customWidth="1"/>
  </cols>
  <sheetData>
    <row r="1" spans="1:6" ht="25.5" customHeight="1">
      <c r="A1" s="460" t="s">
        <v>0</v>
      </c>
      <c r="B1" s="460"/>
      <c r="C1" s="460"/>
      <c r="D1" s="460"/>
      <c r="E1" s="460"/>
      <c r="F1" s="460"/>
    </row>
    <row r="2" spans="1:6" ht="22.5" customHeight="1" thickBot="1">
      <c r="A2" s="120"/>
      <c r="B2" s="48"/>
      <c r="C2" s="48"/>
      <c r="D2" s="48"/>
      <c r="E2" s="48"/>
      <c r="F2" s="43" t="s">
        <v>58</v>
      </c>
    </row>
    <row r="3" spans="1:6" s="36" customFormat="1" ht="44.25" customHeight="1" thickBot="1">
      <c r="A3" s="121" t="s">
        <v>62</v>
      </c>
      <c r="B3" s="122" t="s">
        <v>63</v>
      </c>
      <c r="C3" s="122" t="s">
        <v>64</v>
      </c>
      <c r="D3" s="122" t="s">
        <v>356</v>
      </c>
      <c r="E3" s="122" t="s">
        <v>182</v>
      </c>
      <c r="F3" s="44" t="s">
        <v>357</v>
      </c>
    </row>
    <row r="4" spans="1:6" s="48" customFormat="1" ht="12" customHeight="1" thickBot="1">
      <c r="A4" s="45">
        <v>1</v>
      </c>
      <c r="B4" s="46">
        <v>2</v>
      </c>
      <c r="C4" s="46">
        <v>3</v>
      </c>
      <c r="D4" s="46">
        <v>4</v>
      </c>
      <c r="E4" s="46">
        <v>5</v>
      </c>
      <c r="F4" s="47" t="s">
        <v>67</v>
      </c>
    </row>
    <row r="5" spans="1:6" ht="15.75" customHeight="1">
      <c r="A5" s="334" t="s">
        <v>434</v>
      </c>
      <c r="B5" s="21">
        <v>2182</v>
      </c>
      <c r="C5" s="336" t="s">
        <v>435</v>
      </c>
      <c r="D5" s="21"/>
      <c r="E5" s="21">
        <v>2182</v>
      </c>
      <c r="F5" s="49">
        <f aca="true" t="shared" si="0" ref="F5:F19">B5-D5-E5</f>
        <v>0</v>
      </c>
    </row>
    <row r="6" spans="1:6" ht="15.75" customHeight="1">
      <c r="A6" s="334" t="s">
        <v>436</v>
      </c>
      <c r="B6" s="21">
        <v>1000</v>
      </c>
      <c r="C6" s="336" t="s">
        <v>435</v>
      </c>
      <c r="D6" s="21"/>
      <c r="E6" s="21">
        <v>1000</v>
      </c>
      <c r="F6" s="49">
        <f t="shared" si="0"/>
        <v>0</v>
      </c>
    </row>
    <row r="7" spans="1:6" ht="15.75" customHeight="1">
      <c r="A7" s="334" t="s">
        <v>464</v>
      </c>
      <c r="B7" s="21">
        <v>3142</v>
      </c>
      <c r="C7" s="336" t="s">
        <v>435</v>
      </c>
      <c r="D7" s="21"/>
      <c r="E7" s="21">
        <v>3142</v>
      </c>
      <c r="F7" s="49">
        <f t="shared" si="0"/>
        <v>0</v>
      </c>
    </row>
    <row r="8" spans="1:6" ht="15.75" customHeight="1">
      <c r="A8" s="335"/>
      <c r="B8" s="21"/>
      <c r="C8" s="336"/>
      <c r="D8" s="21"/>
      <c r="E8" s="21"/>
      <c r="F8" s="49">
        <f t="shared" si="0"/>
        <v>0</v>
      </c>
    </row>
    <row r="9" spans="1:6" ht="15.75" customHeight="1">
      <c r="A9" s="334"/>
      <c r="B9" s="21"/>
      <c r="C9" s="336"/>
      <c r="D9" s="21"/>
      <c r="E9" s="21"/>
      <c r="F9" s="49">
        <f t="shared" si="0"/>
        <v>0</v>
      </c>
    </row>
    <row r="10" spans="1:6" ht="15.75" customHeight="1">
      <c r="A10" s="335"/>
      <c r="B10" s="21"/>
      <c r="C10" s="336"/>
      <c r="D10" s="21"/>
      <c r="E10" s="21"/>
      <c r="F10" s="49">
        <f t="shared" si="0"/>
        <v>0</v>
      </c>
    </row>
    <row r="11" spans="1:6" ht="15.75" customHeight="1">
      <c r="A11" s="334"/>
      <c r="B11" s="21"/>
      <c r="C11" s="336"/>
      <c r="D11" s="21"/>
      <c r="E11" s="21"/>
      <c r="F11" s="49">
        <f t="shared" si="0"/>
        <v>0</v>
      </c>
    </row>
    <row r="12" spans="1:6" ht="15.75" customHeight="1">
      <c r="A12" s="334"/>
      <c r="B12" s="21"/>
      <c r="C12" s="336"/>
      <c r="D12" s="21"/>
      <c r="E12" s="21"/>
      <c r="F12" s="49">
        <f t="shared" si="0"/>
        <v>0</v>
      </c>
    </row>
    <row r="13" spans="1:6" ht="15.75" customHeight="1">
      <c r="A13" s="334"/>
      <c r="B13" s="21"/>
      <c r="C13" s="336"/>
      <c r="D13" s="21"/>
      <c r="E13" s="21"/>
      <c r="F13" s="49">
        <f t="shared" si="0"/>
        <v>0</v>
      </c>
    </row>
    <row r="14" spans="1:6" ht="15.75" customHeight="1">
      <c r="A14" s="334"/>
      <c r="B14" s="21"/>
      <c r="C14" s="336"/>
      <c r="D14" s="21"/>
      <c r="E14" s="21"/>
      <c r="F14" s="49">
        <f t="shared" si="0"/>
        <v>0</v>
      </c>
    </row>
    <row r="15" spans="1:6" ht="15.75" customHeight="1">
      <c r="A15" s="334"/>
      <c r="B15" s="21"/>
      <c r="C15" s="336"/>
      <c r="D15" s="21"/>
      <c r="E15" s="21"/>
      <c r="F15" s="49">
        <f t="shared" si="0"/>
        <v>0</v>
      </c>
    </row>
    <row r="16" spans="1:6" ht="15.75" customHeight="1">
      <c r="A16" s="334"/>
      <c r="B16" s="21"/>
      <c r="C16" s="336"/>
      <c r="D16" s="21"/>
      <c r="E16" s="21"/>
      <c r="F16" s="49">
        <f t="shared" si="0"/>
        <v>0</v>
      </c>
    </row>
    <row r="17" spans="1:6" ht="15.75" customHeight="1">
      <c r="A17" s="334"/>
      <c r="B17" s="21"/>
      <c r="C17" s="336"/>
      <c r="D17" s="21"/>
      <c r="E17" s="21"/>
      <c r="F17" s="49">
        <f t="shared" si="0"/>
        <v>0</v>
      </c>
    </row>
    <row r="18" spans="1:6" ht="15.75" customHeight="1">
      <c r="A18" s="334"/>
      <c r="B18" s="21"/>
      <c r="C18" s="336"/>
      <c r="D18" s="21"/>
      <c r="E18" s="21"/>
      <c r="F18" s="49">
        <f t="shared" si="0"/>
        <v>0</v>
      </c>
    </row>
    <row r="19" spans="1:6" ht="15.75" customHeight="1" thickBot="1">
      <c r="A19" s="334"/>
      <c r="B19" s="21"/>
      <c r="C19" s="336"/>
      <c r="D19" s="21"/>
      <c r="E19" s="21"/>
      <c r="F19" s="49">
        <f t="shared" si="0"/>
        <v>0</v>
      </c>
    </row>
    <row r="20" spans="1:6" s="53" customFormat="1" ht="18" customHeight="1" thickBot="1">
      <c r="A20" s="123" t="s">
        <v>61</v>
      </c>
      <c r="B20" s="51">
        <f>SUM(B5:B19)</f>
        <v>6324</v>
      </c>
      <c r="C20" s="76"/>
      <c r="D20" s="51">
        <f>SUM(D5:D19)</f>
        <v>0</v>
      </c>
      <c r="E20" s="51">
        <f>SUM(E5:E19)</f>
        <v>6324</v>
      </c>
      <c r="F20" s="52">
        <f>SUM(F5:F19)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5. melléklet a 11/2014. (VI.25.)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11" sqref="A11"/>
    </sheetView>
  </sheetViews>
  <sheetFormatPr defaultColWidth="9.00390625" defaultRowHeight="12.75"/>
  <cols>
    <col min="1" max="1" width="60.625" style="35" customWidth="1"/>
    <col min="2" max="2" width="15.625" style="34" customWidth="1"/>
    <col min="3" max="3" width="16.375" style="34" customWidth="1"/>
    <col min="4" max="4" width="18.00390625" style="34" customWidth="1"/>
    <col min="5" max="5" width="16.625" style="34" customWidth="1"/>
    <col min="6" max="6" width="18.875" style="34" customWidth="1"/>
    <col min="7" max="8" width="12.875" style="34" customWidth="1"/>
    <col min="9" max="9" width="13.875" style="34" customWidth="1"/>
    <col min="10" max="16384" width="9.375" style="34" customWidth="1"/>
  </cols>
  <sheetData>
    <row r="1" spans="1:6" ht="24.75" customHeight="1">
      <c r="A1" s="460" t="s">
        <v>1</v>
      </c>
      <c r="B1" s="460"/>
      <c r="C1" s="460"/>
      <c r="D1" s="460"/>
      <c r="E1" s="460"/>
      <c r="F1" s="460"/>
    </row>
    <row r="2" spans="1:6" ht="23.25" customHeight="1" thickBot="1">
      <c r="A2" s="120"/>
      <c r="B2" s="48"/>
      <c r="C2" s="48"/>
      <c r="D2" s="48"/>
      <c r="E2" s="48"/>
      <c r="F2" s="43" t="s">
        <v>58</v>
      </c>
    </row>
    <row r="3" spans="1:6" s="36" customFormat="1" ht="48.75" customHeight="1" thickBot="1">
      <c r="A3" s="121" t="s">
        <v>65</v>
      </c>
      <c r="B3" s="122" t="s">
        <v>63</v>
      </c>
      <c r="C3" s="122" t="s">
        <v>64</v>
      </c>
      <c r="D3" s="122" t="s">
        <v>356</v>
      </c>
      <c r="E3" s="122" t="s">
        <v>182</v>
      </c>
      <c r="F3" s="44" t="s">
        <v>358</v>
      </c>
    </row>
    <row r="4" spans="1:6" s="48" customFormat="1" ht="15" customHeight="1" thickBot="1">
      <c r="A4" s="45">
        <v>1</v>
      </c>
      <c r="B4" s="46">
        <v>2</v>
      </c>
      <c r="C4" s="46">
        <v>3</v>
      </c>
      <c r="D4" s="46">
        <v>4</v>
      </c>
      <c r="E4" s="46">
        <v>5</v>
      </c>
      <c r="F4" s="47">
        <v>6</v>
      </c>
    </row>
    <row r="5" spans="1:6" ht="15.75" customHeight="1">
      <c r="A5" s="54" t="s">
        <v>437</v>
      </c>
      <c r="B5" s="55">
        <v>3000</v>
      </c>
      <c r="C5" s="337" t="s">
        <v>435</v>
      </c>
      <c r="D5" s="55"/>
      <c r="E5" s="55">
        <v>3000</v>
      </c>
      <c r="F5" s="56">
        <f aca="true" t="shared" si="0" ref="F5:F23">B5-D5-E5</f>
        <v>0</v>
      </c>
    </row>
    <row r="6" spans="1:6" ht="15.75" customHeight="1">
      <c r="A6" s="54"/>
      <c r="B6" s="55"/>
      <c r="C6" s="337"/>
      <c r="D6" s="55"/>
      <c r="E6" s="55"/>
      <c r="F6" s="56">
        <f t="shared" si="0"/>
        <v>0</v>
      </c>
    </row>
    <row r="7" spans="1:6" ht="15.75" customHeight="1">
      <c r="A7" s="54"/>
      <c r="B7" s="55"/>
      <c r="C7" s="337"/>
      <c r="D7" s="55"/>
      <c r="E7" s="55"/>
      <c r="F7" s="56">
        <f t="shared" si="0"/>
        <v>0</v>
      </c>
    </row>
    <row r="8" spans="1:6" ht="15.75" customHeight="1">
      <c r="A8" s="54"/>
      <c r="B8" s="55"/>
      <c r="C8" s="337"/>
      <c r="D8" s="55"/>
      <c r="E8" s="55"/>
      <c r="F8" s="56">
        <f t="shared" si="0"/>
        <v>0</v>
      </c>
    </row>
    <row r="9" spans="1:6" ht="15.75" customHeight="1">
      <c r="A9" s="54"/>
      <c r="B9" s="55"/>
      <c r="C9" s="337"/>
      <c r="D9" s="55"/>
      <c r="E9" s="55"/>
      <c r="F9" s="56">
        <f t="shared" si="0"/>
        <v>0</v>
      </c>
    </row>
    <row r="10" spans="1:6" ht="15.75" customHeight="1">
      <c r="A10" s="54"/>
      <c r="B10" s="55"/>
      <c r="C10" s="337"/>
      <c r="D10" s="55"/>
      <c r="E10" s="55"/>
      <c r="F10" s="56">
        <f t="shared" si="0"/>
        <v>0</v>
      </c>
    </row>
    <row r="11" spans="1:6" ht="15.75" customHeight="1">
      <c r="A11" s="54"/>
      <c r="B11" s="55"/>
      <c r="C11" s="337"/>
      <c r="D11" s="55"/>
      <c r="E11" s="55"/>
      <c r="F11" s="56">
        <f t="shared" si="0"/>
        <v>0</v>
      </c>
    </row>
    <row r="12" spans="1:6" ht="15.75" customHeight="1">
      <c r="A12" s="54"/>
      <c r="B12" s="55"/>
      <c r="C12" s="337"/>
      <c r="D12" s="55"/>
      <c r="E12" s="55"/>
      <c r="F12" s="56">
        <f t="shared" si="0"/>
        <v>0</v>
      </c>
    </row>
    <row r="13" spans="1:6" ht="15.75" customHeight="1">
      <c r="A13" s="54"/>
      <c r="B13" s="55"/>
      <c r="C13" s="337"/>
      <c r="D13" s="55"/>
      <c r="E13" s="55"/>
      <c r="F13" s="56">
        <f t="shared" si="0"/>
        <v>0</v>
      </c>
    </row>
    <row r="14" spans="1:6" ht="15.75" customHeight="1">
      <c r="A14" s="54"/>
      <c r="B14" s="55"/>
      <c r="C14" s="337"/>
      <c r="D14" s="55"/>
      <c r="E14" s="55"/>
      <c r="F14" s="56">
        <f t="shared" si="0"/>
        <v>0</v>
      </c>
    </row>
    <row r="15" spans="1:6" ht="15.75" customHeight="1">
      <c r="A15" s="54"/>
      <c r="B15" s="55"/>
      <c r="C15" s="337"/>
      <c r="D15" s="55"/>
      <c r="E15" s="55"/>
      <c r="F15" s="56">
        <f t="shared" si="0"/>
        <v>0</v>
      </c>
    </row>
    <row r="16" spans="1:6" ht="15.75" customHeight="1">
      <c r="A16" s="54"/>
      <c r="B16" s="55"/>
      <c r="C16" s="337"/>
      <c r="D16" s="55"/>
      <c r="E16" s="55"/>
      <c r="F16" s="56">
        <f t="shared" si="0"/>
        <v>0</v>
      </c>
    </row>
    <row r="17" spans="1:6" ht="15.75" customHeight="1">
      <c r="A17" s="54"/>
      <c r="B17" s="55"/>
      <c r="C17" s="337"/>
      <c r="D17" s="55"/>
      <c r="E17" s="55"/>
      <c r="F17" s="56">
        <f t="shared" si="0"/>
        <v>0</v>
      </c>
    </row>
    <row r="18" spans="1:6" ht="15.75" customHeight="1">
      <c r="A18" s="54"/>
      <c r="B18" s="55"/>
      <c r="C18" s="337"/>
      <c r="D18" s="55"/>
      <c r="E18" s="55"/>
      <c r="F18" s="56">
        <f t="shared" si="0"/>
        <v>0</v>
      </c>
    </row>
    <row r="19" spans="1:6" ht="15.75" customHeight="1">
      <c r="A19" s="54"/>
      <c r="B19" s="55"/>
      <c r="C19" s="337"/>
      <c r="D19" s="55"/>
      <c r="E19" s="55"/>
      <c r="F19" s="56">
        <f t="shared" si="0"/>
        <v>0</v>
      </c>
    </row>
    <row r="20" spans="1:6" ht="15.75" customHeight="1">
      <c r="A20" s="54"/>
      <c r="B20" s="55"/>
      <c r="C20" s="337"/>
      <c r="D20" s="55"/>
      <c r="E20" s="55"/>
      <c r="F20" s="56">
        <f t="shared" si="0"/>
        <v>0</v>
      </c>
    </row>
    <row r="21" spans="1:6" ht="15.75" customHeight="1">
      <c r="A21" s="54"/>
      <c r="B21" s="55"/>
      <c r="C21" s="337"/>
      <c r="D21" s="55"/>
      <c r="E21" s="55"/>
      <c r="F21" s="56">
        <f t="shared" si="0"/>
        <v>0</v>
      </c>
    </row>
    <row r="22" spans="1:6" ht="15.75" customHeight="1">
      <c r="A22" s="54"/>
      <c r="B22" s="55"/>
      <c r="C22" s="337"/>
      <c r="D22" s="55"/>
      <c r="E22" s="55"/>
      <c r="F22" s="56">
        <f t="shared" si="0"/>
        <v>0</v>
      </c>
    </row>
    <row r="23" spans="1:6" ht="15.75" customHeight="1" thickBot="1">
      <c r="A23" s="57"/>
      <c r="B23" s="58"/>
      <c r="C23" s="338"/>
      <c r="D23" s="58"/>
      <c r="E23" s="58"/>
      <c r="F23" s="59">
        <f t="shared" si="0"/>
        <v>0</v>
      </c>
    </row>
    <row r="24" spans="1:6" s="53" customFormat="1" ht="18" customHeight="1" thickBot="1">
      <c r="A24" s="123" t="s">
        <v>61</v>
      </c>
      <c r="B24" s="124">
        <f>SUM(B5:B23)</f>
        <v>3000</v>
      </c>
      <c r="C24" s="77"/>
      <c r="D24" s="124">
        <f>SUM(D5:D23)</f>
        <v>0</v>
      </c>
      <c r="E24" s="124">
        <f>SUM(E5:E23)</f>
        <v>3000</v>
      </c>
      <c r="F24" s="60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6. melléklet a 11/2014. (VI.25.)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</cp:lastModifiedBy>
  <cp:lastPrinted>2014-07-08T07:14:41Z</cp:lastPrinted>
  <dcterms:created xsi:type="dcterms:W3CDTF">1999-10-30T10:30:45Z</dcterms:created>
  <dcterms:modified xsi:type="dcterms:W3CDTF">2014-07-08T07:14:49Z</dcterms:modified>
  <cp:category/>
  <cp:version/>
  <cp:contentType/>
  <cp:contentStatus/>
</cp:coreProperties>
</file>