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5480" windowHeight="10680" activeTab="3"/>
  </bookViews>
  <sheets>
    <sheet name="1.1.sz.mell. " sheetId="7" r:id="rId1"/>
    <sheet name="2.1.sz.mell  " sheetId="2" r:id="rId2"/>
    <sheet name="2.2.sz.mell  " sheetId="3" r:id="rId3"/>
    <sheet name="9.1. sz. mell" sheetId="4" r:id="rId4"/>
    <sheet name="Sheet1" sheetId="8" r:id="rId5"/>
  </sheets>
  <definedNames>
    <definedName name="_xlnm.Print_Titles" localSheetId="3">'9.1. sz. mell'!$1:$6</definedName>
  </definedNames>
  <calcPr calcId="124519"/>
</workbook>
</file>

<file path=xl/calcChain.xml><?xml version="1.0" encoding="utf-8"?>
<calcChain xmlns="http://schemas.openxmlformats.org/spreadsheetml/2006/main">
  <c r="D138" i="7"/>
  <c r="D133"/>
  <c r="D128"/>
  <c r="D124"/>
  <c r="D143" s="1"/>
  <c r="D120"/>
  <c r="D106"/>
  <c r="D90"/>
  <c r="D77"/>
  <c r="D73"/>
  <c r="D70"/>
  <c r="D65"/>
  <c r="D61"/>
  <c r="D55"/>
  <c r="D50"/>
  <c r="D44"/>
  <c r="D33"/>
  <c r="D27"/>
  <c r="D26" s="1"/>
  <c r="D19"/>
  <c r="D12"/>
  <c r="D5"/>
  <c r="D139" i="4"/>
  <c r="D134"/>
  <c r="D129"/>
  <c r="D125"/>
  <c r="D145" s="1"/>
  <c r="D121"/>
  <c r="D107"/>
  <c r="D91"/>
  <c r="D80"/>
  <c r="D76"/>
  <c r="D73"/>
  <c r="D68"/>
  <c r="D64"/>
  <c r="D58"/>
  <c r="D53"/>
  <c r="D47"/>
  <c r="D36"/>
  <c r="D30"/>
  <c r="D29" s="1"/>
  <c r="D22"/>
  <c r="D15"/>
  <c r="D8"/>
  <c r="C138" i="7"/>
  <c r="C133"/>
  <c r="C128"/>
  <c r="C124"/>
  <c r="C120"/>
  <c r="C106"/>
  <c r="C90"/>
  <c r="C77"/>
  <c r="C73"/>
  <c r="C70"/>
  <c r="C65"/>
  <c r="C61"/>
  <c r="C83"/>
  <c r="C55"/>
  <c r="C50"/>
  <c r="C44"/>
  <c r="C33"/>
  <c r="C27"/>
  <c r="C26" s="1"/>
  <c r="C19"/>
  <c r="C12"/>
  <c r="C5"/>
  <c r="C139" i="4"/>
  <c r="C134"/>
  <c r="C129"/>
  <c r="C125"/>
  <c r="C144" s="1"/>
  <c r="C121"/>
  <c r="C107"/>
  <c r="C91"/>
  <c r="C80"/>
  <c r="C76"/>
  <c r="C73"/>
  <c r="C68"/>
  <c r="C64"/>
  <c r="C86" s="1"/>
  <c r="C58"/>
  <c r="C53"/>
  <c r="C47"/>
  <c r="C36"/>
  <c r="C30"/>
  <c r="C29" s="1"/>
  <c r="C22"/>
  <c r="C8"/>
  <c r="G17" i="3"/>
  <c r="F17"/>
  <c r="D24"/>
  <c r="C24"/>
  <c r="D18"/>
  <c r="C18"/>
  <c r="D17"/>
  <c r="C17"/>
  <c r="G18" i="2"/>
  <c r="F18"/>
  <c r="C24"/>
  <c r="D27"/>
  <c r="C19"/>
  <c r="C27" s="1"/>
  <c r="C18"/>
  <c r="G30" i="3"/>
  <c r="D30"/>
  <c r="G27" i="2"/>
  <c r="F30" i="3"/>
  <c r="F31" s="1"/>
  <c r="C30"/>
  <c r="F27" i="2"/>
  <c r="D123" i="7" l="1"/>
  <c r="C123"/>
  <c r="D83"/>
  <c r="D60"/>
  <c r="C60"/>
  <c r="C84" s="1"/>
  <c r="G31" i="3"/>
  <c r="D32"/>
  <c r="C32"/>
  <c r="C31"/>
  <c r="G32"/>
  <c r="F32"/>
  <c r="G28" i="2"/>
  <c r="F28"/>
  <c r="F29"/>
  <c r="D124" i="4"/>
  <c r="D146" s="1"/>
  <c r="C124"/>
  <c r="C63"/>
  <c r="C87" s="1"/>
  <c r="F30" i="2"/>
  <c r="G33" i="3"/>
  <c r="D33"/>
  <c r="C146" i="4"/>
  <c r="D144" i="7"/>
  <c r="D31" i="3"/>
  <c r="C28" i="2"/>
  <c r="C143" i="7"/>
  <c r="C149" s="1"/>
  <c r="D86" i="4"/>
  <c r="C33" i="3"/>
  <c r="F33"/>
  <c r="D63" i="4"/>
  <c r="D18" i="2"/>
  <c r="C144" i="7" l="1"/>
  <c r="D84"/>
  <c r="C148"/>
  <c r="D87" i="4"/>
  <c r="G29" i="2"/>
  <c r="G30"/>
  <c r="D28"/>
</calcChain>
</file>

<file path=xl/sharedStrings.xml><?xml version="1.0" encoding="utf-8"?>
<sst xmlns="http://schemas.openxmlformats.org/spreadsheetml/2006/main" count="737" uniqueCount="353">
  <si>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</si>
  <si>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</si>
  <si>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</si>
  <si>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</si>
  <si>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</si>
  <si>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</si>
  <si>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</si>
  <si>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</si>
  <si>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</si>
  <si>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</si>
  <si>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</si>
  <si>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</si>
  <si>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</si>
  <si>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</si>
  <si>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</si>
  <si>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</si>
  <si>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</si>
  <si>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</si>
  <si>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</si>
  <si>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</si>
  <si>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</si>
  <si>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</si>
  <si>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</si>
  <si>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</si>
  <si>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</si>
  <si>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</si>
  <si>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</si>
  <si>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</si>
  <si>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</si>
  <si>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</si>
  <si>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</si>
  <si>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</si>
  <si>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</si>
  <si>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</si>
  <si>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</si>
  <si>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</si>
  <si>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</si>
  <si>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</si>
  <si>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</si>
  <si>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</si>
  <si>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</si>
  <si>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</si>
  <si>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</si>
  <si>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</si>
  <si>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</si>
  <si>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</si>
  <si>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</si>
  <si>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</si>
  <si>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</si>
  <si>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</si>
  <si>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</si>
  <si>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</si>
  <si>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</si>
  <si>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</si>
  <si>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</si>
  <si>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</si>
  <si>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</si>
  <si>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</si>
  <si>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</si>
  <si>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</si>
  <si>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</si>
  <si>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</si>
  <si>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</si>
  <si>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</si>
  <si>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</si>
  <si>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</si>
  <si>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</si>
  <si>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</si>
  <si>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</si>
  <si>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</si>
  <si>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</si>
  <si>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</si>
  <si>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</si>
  <si>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</si>
  <si>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</si>
  <si>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</si>
  <si>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</si>
  <si>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</si>
  <si>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</si>
  <si>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</si>
  <si>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</si>
  <si>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</si>
  <si>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</si>
  <si>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</si>
  <si>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</si>
  <si>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</si>
  <si>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</si>
  <si>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</si>
  <si>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</si>
  <si>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</si>
  <si>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</si>
  <si>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</si>
  <si>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</si>
  <si>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</si>
  <si>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</si>
  <si>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</si>
  <si>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</si>
  <si>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</si>
  <si>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</si>
  <si>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</si>
  <si>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</si>
  <si>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</si>
  <si>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</si>
  <si>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</si>
  <si>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</si>
  <si>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</si>
  <si>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</si>
  <si>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</si>
  <si>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</si>
  <si>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</si>
  <si>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</si>
  <si>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</si>
  <si>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</si>
  <si>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</si>
  <si>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</si>
  <si>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</si>
  <si>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</si>
  <si>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</si>
  <si>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</si>
  <si>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</si>
  <si>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</si>
  <si>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</si>
  <si>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</si>
  <si>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</si>
  <si>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</si>
  <si>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</si>
  <si>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</si>
  <si>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</si>
  <si>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</si>
  <si>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</si>
  <si>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</si>
  <si>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</si>
  <si>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</si>
  <si>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</si>
  <si>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</si>
  <si>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</si>
  <si>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</si>
  <si>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</si>
  <si>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</si>
  <si>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</si>
  <si>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</si>
  <si>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</si>
  <si>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</si>
  <si>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</si>
  <si>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</si>
  <si>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</si>
  <si>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</si>
  <si>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</si>
  <si>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</si>
  <si>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</si>
  <si>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</si>
  <si>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</si>
  <si>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</si>
  <si>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</si>
  <si>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</si>
  <si>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</si>
  <si>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</si>
  <si>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</si>
  <si>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</si>
  <si>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</si>
  <si>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</si>
  <si>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</si>
  <si>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</si>
  <si>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</si>
  <si>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</si>
  <si>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</si>
  <si>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</si>
  <si>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</si>
  <si>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</si>
  <si>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</si>
  <si>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</si>
  <si>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</si>
  <si>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</si>
  <si>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</si>
  <si>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</si>
  <si>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</si>
  <si>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</si>
  <si>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</si>
  <si>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</si>
  <si>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</si>
  <si>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</si>
  <si>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</si>
  <si>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</si>
  <si>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</si>
  <si>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</si>
  <si>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</si>
  <si>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</si>
  <si>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</si>
  <si>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</si>
  <si>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</si>
  <si>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</si>
  <si>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</si>
  <si>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</si>
  <si>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</si>
  <si>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</si>
  <si>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</si>
  <si>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</si>
  <si>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</si>
  <si>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</si>
  <si>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</si>
  <si>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</si>
  <si>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</si>
  <si>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</si>
  <si>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</si>
  <si>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</si>
  <si>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</si>
  <si>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</si>
  <si>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</si>
  <si>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</si>
  <si>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</si>
  <si>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</si>
  <si>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</si>
  <si>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</si>
  <si>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</si>
  <si>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</si>
  <si>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</si>
  <si>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</si>
  <si>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</si>
  <si>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</si>
  <si>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</si>
  <si>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</si>
  <si>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</si>
  <si>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</si>
  <si>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</si>
  <si>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</si>
  <si>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</si>
  <si>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</si>
  <si>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</si>
  <si>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</si>
  <si>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</si>
  <si>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</si>
  <si>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</si>
  <si>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</si>
  <si>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</si>
  <si>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</si>
  <si>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</si>
  <si>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</si>
  <si>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</si>
  <si>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</si>
  <si>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</si>
  <si>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</si>
  <si>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</si>
  <si>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</si>
  <si>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</si>
  <si>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</si>
  <si>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</si>
  <si>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2.1. melléklet a ………../2014. (……….) önkormányzati rendelethez     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</si>
  <si>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</si>
  <si>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</si>
  <si>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</si>
  <si>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</si>
  <si>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</si>
  <si>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</si>
  <si>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</si>
  <si>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</si>
  <si>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</si>
  <si>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</si>
  <si>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</si>
  <si>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</si>
  <si>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</si>
  <si>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</si>
  <si>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</si>
  <si>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</si>
  <si>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</si>
  <si>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</si>
  <si>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</si>
  <si>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</si>
  <si>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</si>
  <si>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</si>
  <si>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</si>
  <si>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</si>
  <si>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</si>
  <si>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</si>
  <si>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</si>
  <si>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</si>
  <si>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</si>
  <si>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</si>
  <si>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</si>
  <si>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</si>
  <si>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</si>
  <si>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</si>
  <si>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</si>
  <si>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</si>
  <si>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</si>
  <si>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</si>
  <si>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</si>
  <si>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</si>
  <si>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</si>
  <si>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</si>
  <si>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</si>
  <si>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</si>
  <si>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</si>
  <si>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</si>
  <si>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</si>
  <si>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</si>
  <si>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</si>
  <si>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</si>
  <si>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</si>
  <si>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</si>
  <si>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</si>
  <si>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 xml:space="preserve">2.2. melléklet a ………../2014. (……….) önkormányzati rendelethez     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</si>
  <si>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</si>
  <si>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</si>
  <si>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</si>
  <si>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</si>
  <si>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</si>
  <si>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</si>
  <si>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</si>
  <si>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</si>
  <si>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</si>
  <si>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</si>
  <si>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</si>
  <si>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</si>
  <si>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</si>
  <si>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</si>
  <si>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</si>
  <si>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</si>
  <si>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</si>
  <si>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</si>
  <si>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</si>
  <si>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</si>
  <si>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</si>
  <si>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</si>
  <si>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</si>
  <si>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</si>
  <si>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</si>
  <si>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</si>
  <si>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</si>
  <si>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</si>
  <si>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</si>
  <si>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</si>
  <si>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</si>
  <si>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</si>
  <si>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9.1. melléklet a ……/2014. (….) önkormányzati rendelethez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</si>
  <si>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</si>
  <si>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</si>
  <si>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</si>
  <si>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</si>
  <si>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</si>
  <si>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</si>
  <si>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</si>
  <si>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 xml:space="preserve"> 10.</t>
  </si>
  <si>
    <t>BEVÉTELEK ÖSSZESEN: (9+16)</t>
  </si>
  <si>
    <t xml:space="preserve">   - Egyéb felhalmozási célú kiadások, támogatások államháztartáson kívülre</t>
  </si>
  <si>
    <t xml:space="preserve"> Központi, irányítószervi támogatások folyósítása</t>
  </si>
  <si>
    <t>7.5.</t>
  </si>
  <si>
    <t>Éves engedélyezett létszám előirányzat (fő)</t>
  </si>
  <si>
    <t>Közfoglalkoztatottak létszáma (fő)</t>
  </si>
  <si>
    <t>2014. évi eredeti előirányzat</t>
  </si>
  <si>
    <t>2014. évi módosított előirányzat</t>
  </si>
  <si>
    <t>Eredeti előirányzat</t>
  </si>
  <si>
    <t>Módosított előirányzat</t>
  </si>
  <si>
    <t xml:space="preserve">  Államháztartáson belüli megelőlegezések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</si>
</sst>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2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/>
    <xf numFmtId="0" fontId="1" fillId="0" borderId="0"/>
  </cellStyleXfs>
  <cellXfs count="249">
    <xf numFmtId="0" fontId="0" fillId="0" borderId="0" xfId="0"/>
    <xf numFmtId="0" fontId="1" fillId="0" borderId="0" xfId="7" applyFill="1" applyProtection="1"/>
    <xf numFmtId="0" fontId="5" fillId="0" borderId="1" xfId="0" applyFont="1" applyFill="1" applyBorder="1" applyAlignment="1" applyProtection="1">
      <alignment horizontal="right" vertical="center"/>
    </xf>
    <xf numFmtId="0" fontId="6" fillId="0" borderId="2" xfId="7" applyFont="1" applyFill="1" applyBorder="1" applyAlignment="1" applyProtection="1">
      <alignment horizontal="center" vertical="center" wrapText="1"/>
    </xf>
    <xf numFmtId="0" fontId="6" fillId="0" borderId="3" xfId="7" applyFont="1" applyFill="1" applyBorder="1" applyAlignment="1" applyProtection="1">
      <alignment horizontal="center" vertical="center" wrapText="1"/>
    </xf>
    <xf numFmtId="0" fontId="6" fillId="0" borderId="4" xfId="7" applyFont="1" applyFill="1" applyBorder="1" applyAlignment="1" applyProtection="1">
      <alignment horizontal="center" vertical="center" wrapText="1"/>
    </xf>
    <xf numFmtId="0" fontId="7" fillId="0" borderId="5" xfId="7" applyFont="1" applyFill="1" applyBorder="1" applyAlignment="1" applyProtection="1">
      <alignment horizontal="center" vertical="center" wrapText="1"/>
    </xf>
    <xf numFmtId="0" fontId="7" fillId="0" borderId="6" xfId="7" applyFont="1" applyFill="1" applyBorder="1" applyAlignment="1" applyProtection="1">
      <alignment horizontal="center" vertical="center" wrapText="1"/>
    </xf>
    <xf numFmtId="0" fontId="8" fillId="0" borderId="0" xfId="7" applyFont="1" applyFill="1" applyProtection="1"/>
    <xf numFmtId="0" fontId="7" fillId="0" borderId="2" xfId="7" applyFont="1" applyFill="1" applyBorder="1" applyAlignment="1" applyProtection="1">
      <alignment horizontal="left" vertical="center" wrapText="1" indent="1"/>
    </xf>
    <xf numFmtId="0" fontId="7" fillId="0" borderId="3" xfId="7" applyFont="1" applyFill="1" applyBorder="1" applyAlignment="1" applyProtection="1">
      <alignment horizontal="left" vertical="center" wrapText="1" indent="1"/>
    </xf>
    <xf numFmtId="164" fontId="7" fillId="0" borderId="4" xfId="7" applyNumberFormat="1" applyFont="1" applyFill="1" applyBorder="1" applyAlignment="1" applyProtection="1">
      <alignment horizontal="right" vertical="center" wrapText="1" indent="1"/>
    </xf>
    <xf numFmtId="0" fontId="9" fillId="0" borderId="0" xfId="7" applyFont="1" applyFill="1" applyProtection="1"/>
    <xf numFmtId="49" fontId="8" fillId="0" borderId="7" xfId="7" applyNumberFormat="1" applyFont="1" applyFill="1" applyBorder="1" applyAlignment="1" applyProtection="1">
      <alignment horizontal="left" vertical="center" wrapText="1" indent="1"/>
    </xf>
    <xf numFmtId="0" fontId="10" fillId="0" borderId="8" xfId="0" applyFont="1" applyBorder="1" applyAlignment="1" applyProtection="1">
      <alignment horizontal="left" wrapText="1" indent="1"/>
    </xf>
    <xf numFmtId="164" fontId="8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0" xfId="7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164" fontId="8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7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7" applyNumberFormat="1" applyFont="1" applyFill="1" applyBorder="1" applyAlignment="1" applyProtection="1">
      <alignment horizontal="right" vertical="center" wrapText="1" indent="1"/>
    </xf>
    <xf numFmtId="164" fontId="8" fillId="0" borderId="9" xfId="7" applyNumberFormat="1" applyFont="1" applyFill="1" applyBorder="1" applyAlignment="1" applyProtection="1">
      <alignment horizontal="right" vertical="center" wrapText="1" indent="1"/>
    </xf>
    <xf numFmtId="164" fontId="13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7" xfId="0" applyFont="1" applyBorder="1" applyAlignment="1" applyProtection="1">
      <alignment wrapText="1"/>
    </xf>
    <xf numFmtId="0" fontId="10" fillId="0" borderId="10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164" fontId="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0" fontId="2" fillId="0" borderId="0" xfId="7" applyFont="1" applyFill="1" applyBorder="1" applyAlignment="1" applyProtection="1">
      <alignment horizontal="center" vertical="center" wrapText="1"/>
    </xf>
    <xf numFmtId="0" fontId="2" fillId="0" borderId="0" xfId="7" applyFont="1" applyFill="1" applyBorder="1" applyAlignment="1" applyProtection="1">
      <alignment vertical="center" wrapText="1"/>
    </xf>
    <xf numFmtId="164" fontId="2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1" xfId="0" applyFont="1" applyFill="1" applyBorder="1" applyAlignment="1" applyProtection="1">
      <alignment horizontal="right"/>
    </xf>
    <xf numFmtId="0" fontId="1" fillId="0" borderId="0" xfId="7" applyFill="1" applyAlignment="1" applyProtection="1"/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5" xfId="7" applyFont="1" applyFill="1" applyBorder="1" applyAlignment="1" applyProtection="1">
      <alignment horizontal="left" vertical="center" wrapText="1" indent="1"/>
    </xf>
    <xf numFmtId="0" fontId="7" fillId="0" borderId="6" xfId="7" applyFont="1" applyFill="1" applyBorder="1" applyAlignment="1" applyProtection="1">
      <alignment vertical="center" wrapText="1"/>
    </xf>
    <xf numFmtId="164" fontId="7" fillId="0" borderId="18" xfId="7" applyNumberFormat="1" applyFont="1" applyFill="1" applyBorder="1" applyAlignment="1" applyProtection="1">
      <alignment horizontal="right" vertical="center" wrapText="1" indent="1"/>
    </xf>
    <xf numFmtId="49" fontId="8" fillId="0" borderId="19" xfId="7" applyNumberFormat="1" applyFont="1" applyFill="1" applyBorder="1" applyAlignment="1" applyProtection="1">
      <alignment horizontal="left" vertical="center" wrapText="1" indent="1"/>
    </xf>
    <xf numFmtId="0" fontId="8" fillId="0" borderId="20" xfId="7" applyFont="1" applyFill="1" applyBorder="1" applyAlignment="1" applyProtection="1">
      <alignment horizontal="left" vertical="center" wrapText="1" indent="1"/>
    </xf>
    <xf numFmtId="164" fontId="8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7" applyFont="1" applyFill="1" applyBorder="1" applyAlignment="1" applyProtection="1">
      <alignment horizontal="left" vertical="center" wrapText="1" indent="1"/>
    </xf>
    <xf numFmtId="0" fontId="8" fillId="0" borderId="22" xfId="7" applyFont="1" applyFill="1" applyBorder="1" applyAlignment="1" applyProtection="1">
      <alignment horizontal="left" vertical="center" wrapText="1" indent="1"/>
    </xf>
    <xf numFmtId="0" fontId="8" fillId="0" borderId="0" xfId="7" applyFont="1" applyFill="1" applyBorder="1" applyAlignment="1" applyProtection="1">
      <alignment horizontal="left" vertical="center" wrapText="1" indent="1"/>
    </xf>
    <xf numFmtId="0" fontId="8" fillId="0" borderId="11" xfId="7" applyFont="1" applyFill="1" applyBorder="1" applyAlignment="1" applyProtection="1">
      <alignment horizontal="left" indent="6"/>
    </xf>
    <xf numFmtId="0" fontId="8" fillId="0" borderId="11" xfId="7" applyFont="1" applyFill="1" applyBorder="1" applyAlignment="1" applyProtection="1">
      <alignment horizontal="left" vertical="center" wrapText="1" indent="6"/>
    </xf>
    <xf numFmtId="49" fontId="8" fillId="0" borderId="23" xfId="7" applyNumberFormat="1" applyFont="1" applyFill="1" applyBorder="1" applyAlignment="1" applyProtection="1">
      <alignment horizontal="left" vertical="center" wrapText="1" indent="1"/>
    </xf>
    <xf numFmtId="0" fontId="8" fillId="0" borderId="14" xfId="7" applyFont="1" applyFill="1" applyBorder="1" applyAlignment="1" applyProtection="1">
      <alignment horizontal="left" vertical="center" wrapText="1" indent="6"/>
    </xf>
    <xf numFmtId="49" fontId="8" fillId="0" borderId="24" xfId="7" applyNumberFormat="1" applyFont="1" applyFill="1" applyBorder="1" applyAlignment="1" applyProtection="1">
      <alignment horizontal="left" vertical="center" wrapText="1" indent="1"/>
    </xf>
    <xf numFmtId="0" fontId="8" fillId="0" borderId="25" xfId="7" applyFont="1" applyFill="1" applyBorder="1" applyAlignment="1" applyProtection="1">
      <alignment horizontal="left" vertical="center" wrapText="1" indent="6"/>
    </xf>
    <xf numFmtId="164" fontId="8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7" applyFont="1" applyFill="1" applyBorder="1" applyAlignment="1" applyProtection="1">
      <alignment vertical="center" wrapText="1"/>
    </xf>
    <xf numFmtId="0" fontId="8" fillId="0" borderId="14" xfId="7" applyFont="1" applyFill="1" applyBorder="1" applyAlignment="1" applyProtection="1">
      <alignment horizontal="left" vertical="center" wrapText="1" indent="1"/>
    </xf>
    <xf numFmtId="164" fontId="8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vertical="center" wrapText="1" indent="1"/>
    </xf>
    <xf numFmtId="0" fontId="8" fillId="0" borderId="8" xfId="7" applyFont="1" applyFill="1" applyBorder="1" applyAlignment="1" applyProtection="1">
      <alignment horizontal="left" vertical="center" wrapText="1" indent="6"/>
    </xf>
    <xf numFmtId="0" fontId="12" fillId="0" borderId="3" xfId="7" applyFont="1" applyFill="1" applyBorder="1" applyAlignment="1" applyProtection="1">
      <alignment horizontal="left" vertical="center" wrapText="1" indent="1"/>
    </xf>
    <xf numFmtId="0" fontId="8" fillId="0" borderId="8" xfId="7" applyFont="1" applyFill="1" applyBorder="1" applyAlignment="1" applyProtection="1">
      <alignment horizontal="left" vertical="center" wrapText="1" indent="1"/>
    </xf>
    <xf numFmtId="0" fontId="8" fillId="0" borderId="28" xfId="7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7" applyFont="1" applyFill="1" applyProtection="1"/>
    <xf numFmtId="0" fontId="11" fillId="0" borderId="16" xfId="0" applyFont="1" applyBorder="1" applyAlignment="1" applyProtection="1">
      <alignment horizontal="left" vertical="center" wrapText="1" indent="1"/>
    </xf>
    <xf numFmtId="0" fontId="14" fillId="0" borderId="17" xfId="0" applyFont="1" applyBorder="1" applyAlignment="1" applyProtection="1">
      <alignment horizontal="left" vertical="center" wrapText="1" indent="1"/>
    </xf>
    <xf numFmtId="0" fontId="1" fillId="0" borderId="0" xfId="7" applyFont="1" applyFill="1" applyProtection="1"/>
    <xf numFmtId="0" fontId="1" fillId="0" borderId="0" xfId="7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12" fillId="0" borderId="29" xfId="0" applyNumberFormat="1" applyFont="1" applyFill="1" applyBorder="1" applyAlignment="1" applyProtection="1">
      <alignment horizontal="center" vertical="center" wrapText="1"/>
    </xf>
    <xf numFmtId="164" fontId="12" fillId="0" borderId="2" xfId="0" applyNumberFormat="1" applyFont="1" applyFill="1" applyBorder="1" applyAlignment="1" applyProtection="1">
      <alignment horizontal="center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9" xfId="0" applyNumberFormat="1" applyFont="1" applyFill="1" applyBorder="1" applyAlignment="1" applyProtection="1">
      <alignment horizontal="left" vertical="center" wrapText="1" indent="1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34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left" vertical="center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Fill="1" applyBorder="1" applyAlignment="1" applyProtection="1">
      <alignment horizontal="left" vertical="center" wrapText="1" indent="1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right" vertical="center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lef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left" vertical="center" wrapText="1" indent="2"/>
    </xf>
    <xf numFmtId="164" fontId="13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left" vertical="center" wrapText="1" indent="2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26" fillId="0" borderId="0" xfId="0" applyNumberFormat="1" applyFont="1" applyFill="1" applyAlignment="1" applyProtection="1">
      <alignment horizontal="left" vertical="center" wrapText="1"/>
    </xf>
    <xf numFmtId="164" fontId="27" fillId="0" borderId="0" xfId="0" applyNumberFormat="1" applyFont="1" applyFill="1" applyAlignment="1" applyProtection="1">
      <alignment vertical="center" wrapText="1"/>
    </xf>
    <xf numFmtId="0" fontId="28" fillId="0" borderId="0" xfId="0" applyFont="1" applyAlignment="1" applyProtection="1">
      <alignment horizontal="right" vertical="top"/>
      <protection locked="0"/>
    </xf>
    <xf numFmtId="164" fontId="26" fillId="0" borderId="0" xfId="0" applyNumberFormat="1" applyFont="1" applyFill="1" applyAlignment="1">
      <alignment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2" fillId="0" borderId="0" xfId="0" applyFont="1" applyFill="1" applyAlignment="1">
      <alignment vertical="center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right" vertical="center" wrapText="1" indent="1"/>
    </xf>
    <xf numFmtId="49" fontId="8" fillId="0" borderId="7" xfId="7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 wrapText="1"/>
    </xf>
    <xf numFmtId="49" fontId="8" fillId="0" borderId="10" xfId="7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vertical="center" wrapText="1"/>
    </xf>
    <xf numFmtId="49" fontId="8" fillId="0" borderId="13" xfId="7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wrapText="1"/>
    </xf>
    <xf numFmtId="0" fontId="10" fillId="0" borderId="7" xfId="0" applyFont="1" applyBorder="1" applyAlignment="1" applyProtection="1">
      <alignment horizontal="center" wrapText="1"/>
    </xf>
    <xf numFmtId="0" fontId="10" fillId="0" borderId="10" xfId="0" applyFont="1" applyBorder="1" applyAlignment="1" applyProtection="1">
      <alignment horizontal="center" wrapText="1"/>
    </xf>
    <xf numFmtId="0" fontId="10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40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right" vertical="center" wrapText="1" indent="1"/>
    </xf>
    <xf numFmtId="0" fontId="31" fillId="0" borderId="0" xfId="0" applyFont="1" applyFill="1" applyAlignment="1">
      <alignment vertical="center" wrapText="1"/>
    </xf>
    <xf numFmtId="49" fontId="8" fillId="0" borderId="19" xfId="7" applyNumberFormat="1" applyFont="1" applyFill="1" applyBorder="1" applyAlignment="1" applyProtection="1">
      <alignment horizontal="center" vertical="center" wrapText="1"/>
    </xf>
    <xf numFmtId="49" fontId="8" fillId="0" borderId="23" xfId="7" applyNumberFormat="1" applyFont="1" applyFill="1" applyBorder="1" applyAlignment="1" applyProtection="1">
      <alignment horizontal="center" vertical="center" wrapText="1"/>
    </xf>
    <xf numFmtId="49" fontId="8" fillId="0" borderId="24" xfId="7" applyNumberFormat="1" applyFont="1" applyFill="1" applyBorder="1" applyAlignment="1" applyProtection="1">
      <alignment horizontal="center" vertical="center" wrapText="1"/>
    </xf>
    <xf numFmtId="164" fontId="8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46" xfId="0" applyFont="1" applyFill="1" applyBorder="1" applyAlignment="1" applyProtection="1">
      <alignment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4" xfId="0" applyNumberFormat="1" applyFont="1" applyFill="1" applyBorder="1" applyAlignment="1" applyProtection="1">
      <alignment horizontal="right" vertical="center" wrapText="1" indent="1"/>
    </xf>
    <xf numFmtId="164" fontId="1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7" xfId="0" applyFont="1" applyFill="1" applyBorder="1" applyAlignment="1" applyProtection="1">
      <alignment horizontal="center" vertical="center" wrapText="1"/>
    </xf>
    <xf numFmtId="164" fontId="7" fillId="0" borderId="3" xfId="7" applyNumberFormat="1" applyFont="1" applyFill="1" applyBorder="1" applyAlignment="1" applyProtection="1">
      <alignment horizontal="right" vertical="center" wrapText="1" indent="1"/>
    </xf>
    <xf numFmtId="164" fontId="8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7" applyNumberFormat="1" applyFont="1" applyFill="1" applyBorder="1" applyAlignment="1" applyProtection="1">
      <alignment horizontal="right" vertical="center" wrapText="1" indent="1"/>
    </xf>
    <xf numFmtId="164" fontId="8" fillId="0" borderId="8" xfId="7" applyNumberFormat="1" applyFont="1" applyFill="1" applyBorder="1" applyAlignment="1" applyProtection="1">
      <alignment horizontal="right" vertical="center" wrapText="1" indent="1"/>
    </xf>
    <xf numFmtId="164" fontId="13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7" applyNumberFormat="1" applyFont="1" applyFill="1" applyBorder="1" applyAlignment="1" applyProtection="1">
      <alignment horizontal="right" vertical="center" wrapText="1" indent="1"/>
    </xf>
    <xf numFmtId="164" fontId="8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7" applyNumberFormat="1" applyFont="1" applyFill="1" applyBorder="1" applyAlignment="1" applyProtection="1">
      <alignment horizontal="right" vertical="center" wrapText="1" indent="1"/>
    </xf>
    <xf numFmtId="164" fontId="8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1" xfId="7" applyNumberFormat="1" applyFont="1" applyFill="1" applyBorder="1" applyAlignment="1" applyProtection="1">
      <alignment horizontal="right" vertical="center" wrapText="1" indent="1"/>
    </xf>
    <xf numFmtId="164" fontId="11" fillId="0" borderId="51" xfId="0" applyNumberFormat="1" applyFont="1" applyBorder="1" applyAlignment="1" applyProtection="1">
      <alignment horizontal="right" vertical="center" wrapText="1" indent="1"/>
    </xf>
    <xf numFmtId="164" fontId="14" fillId="0" borderId="51" xfId="0" quotePrefix="1" applyNumberFormat="1" applyFont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2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5" xfId="7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7" applyFont="1" applyFill="1" applyBorder="1" applyAlignment="1" applyProtection="1">
      <alignment horizontal="center" vertical="center" wrapText="1"/>
    </xf>
    <xf numFmtId="0" fontId="7" fillId="0" borderId="47" xfId="7" applyFont="1" applyFill="1" applyBorder="1" applyAlignment="1" applyProtection="1">
      <alignment horizontal="center" vertical="center" wrapText="1"/>
    </xf>
    <xf numFmtId="0" fontId="7" fillId="0" borderId="51" xfId="7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horizontal="right" vertical="center" wrapText="1" indent="1"/>
    </xf>
    <xf numFmtId="164" fontId="12" fillId="0" borderId="51" xfId="0" applyNumberFormat="1" applyFont="1" applyFill="1" applyBorder="1" applyAlignment="1" applyProtection="1">
      <alignment horizontal="right" vertical="center" wrapText="1" indent="1"/>
    </xf>
    <xf numFmtId="164" fontId="12" fillId="0" borderId="51" xfId="0" applyNumberFormat="1" applyFont="1" applyFill="1" applyBorder="1" applyAlignment="1" applyProtection="1">
      <alignment horizontal="center" vertical="center" wrapText="1"/>
    </xf>
    <xf numFmtId="164" fontId="6" fillId="0" borderId="51" xfId="0" applyNumberFormat="1" applyFont="1" applyFill="1" applyBorder="1" applyAlignment="1" applyProtection="1">
      <alignment horizontal="centerContinuous" vertical="center" wrapText="1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2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 indent="1"/>
    </xf>
    <xf numFmtId="164" fontId="23" fillId="0" borderId="51" xfId="0" applyNumberFormat="1" applyFont="1" applyFill="1" applyBorder="1" applyAlignment="1" applyProtection="1">
      <alignment horizontal="right" vertical="center" wrapText="1" indent="1"/>
    </xf>
    <xf numFmtId="0" fontId="8" fillId="0" borderId="7" xfId="7" applyFont="1" applyFill="1" applyBorder="1" applyAlignment="1" applyProtection="1">
      <alignment horizontal="left" vertical="center" wrapText="1" indent="1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7" applyNumberFormat="1" applyFont="1" applyFill="1" applyBorder="1" applyAlignment="1" applyProtection="1">
      <alignment horizontal="left" vertical="center"/>
    </xf>
    <xf numFmtId="164" fontId="2" fillId="0" borderId="0" xfId="7" applyNumberFormat="1" applyFont="1" applyFill="1" applyBorder="1" applyAlignment="1" applyProtection="1">
      <alignment horizontal="center" vertical="center"/>
    </xf>
    <xf numFmtId="164" fontId="3" fillId="0" borderId="1" xfId="7" applyNumberFormat="1" applyFont="1" applyFill="1" applyBorder="1" applyAlignment="1" applyProtection="1">
      <alignment horizontal="left"/>
    </xf>
    <xf numFmtId="0" fontId="15" fillId="0" borderId="0" xfId="7" applyFont="1" applyFill="1" applyAlignment="1" applyProtection="1">
      <alignment horizontal="center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21" fillId="0" borderId="56" xfId="0" applyNumberFormat="1" applyFont="1" applyFill="1" applyBorder="1" applyAlignment="1" applyProtection="1">
      <alignment horizontal="center" vertical="center" wrapText="1"/>
    </xf>
    <xf numFmtId="164" fontId="21" fillId="0" borderId="57" xfId="0" applyNumberFormat="1" applyFont="1" applyFill="1" applyBorder="1" applyAlignment="1" applyProtection="1">
      <alignment horizontal="center" vertical="center" wrapText="1"/>
    </xf>
    <xf numFmtId="164" fontId="25" fillId="0" borderId="58" xfId="0" applyNumberFormat="1" applyFont="1" applyFill="1" applyBorder="1" applyAlignment="1" applyProtection="1">
      <alignment horizontal="center" vertical="center" wrapText="1"/>
    </xf>
    <xf numFmtId="164" fontId="21" fillId="0" borderId="54" xfId="0" applyNumberFormat="1" applyFont="1" applyFill="1" applyBorder="1" applyAlignment="1" applyProtection="1">
      <alignment horizontal="center" vertical="center" wrapText="1"/>
    </xf>
    <xf numFmtId="164" fontId="21" fillId="0" borderId="59" xfId="0" applyNumberFormat="1" applyFont="1" applyFill="1" applyBorder="1" applyAlignment="1" applyProtection="1">
      <alignment horizontal="center" vertical="center" wrapText="1"/>
    </xf>
  </cellXfs>
  <cellStyles count="8">
    <cellStyle name="Ezres 2" xfId="1"/>
    <cellStyle name="Ezres 3" xfId="2"/>
    <cellStyle name="Hiperhivatkozás" xfId="3"/>
    <cellStyle name="Már látott hiperhivatkozás" xfId="4"/>
    <cellStyle name="Normal" xfId="0" builtinId="0"/>
    <cellStyle name="Normál 2" xfId="5"/>
    <cellStyle name="Normál 3" xfId="6"/>
    <cellStyle name="Normál_KVRENMUNKA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9"/>
  <sheetViews>
    <sheetView view="pageLayout" topLeftCell="B1" zoomScaleNormal="120" zoomScaleSheetLayoutView="100" workbookViewId="0">
      <selection activeCell="A86" sqref="A86:C86"/>
    </sheetView>
  </sheetViews>
  <sheetFormatPr defaultRowHeight="15.75"/>
  <cols>
    <col min="1" max="1" width="9.5" style="75" customWidth="1"/>
    <col min="2" max="2" width="74.6640625" style="75" customWidth="1"/>
    <col min="3" max="3" width="21.5" style="76" customWidth="1"/>
    <col min="4" max="4" width="19.5" style="76" customWidth="1"/>
    <col min="5" max="16384" width="9.33203125" style="1"/>
  </cols>
  <sheetData>
    <row r="1" spans="1:4" ht="15.95" customHeight="1">
      <c r="A1" s="240" t="s">
        <v>0</v>
      </c>
      <c r="B1" s="240"/>
      <c r="C1" s="240"/>
      <c r="D1" s="1"/>
    </row>
    <row r="2" spans="1:4" ht="15.95" customHeight="1" thickBot="1">
      <c r="A2" s="239" t="s">
        <v>1</v>
      </c>
      <c r="B2" s="239"/>
      <c r="C2" s="2"/>
      <c r="D2" s="2" t="s">
        <v>2</v>
      </c>
    </row>
    <row r="3" spans="1:4" ht="38.1" customHeight="1" thickBot="1">
      <c r="A3" s="3" t="s">
        <v>3</v>
      </c>
      <c r="B3" s="4" t="s">
        <v>4</v>
      </c>
      <c r="C3" s="224" t="s">
        <v>348</v>
      </c>
      <c r="D3" s="5" t="s">
        <v>349</v>
      </c>
    </row>
    <row r="4" spans="1:4" s="8" customFormat="1" ht="12" customHeight="1" thickBot="1">
      <c r="A4" s="6">
        <v>1</v>
      </c>
      <c r="B4" s="7">
        <v>2</v>
      </c>
      <c r="C4" s="225">
        <v>3</v>
      </c>
      <c r="D4" s="44">
        <v>4</v>
      </c>
    </row>
    <row r="5" spans="1:4" s="12" customFormat="1" ht="12" customHeight="1" thickBot="1">
      <c r="A5" s="9" t="s">
        <v>5</v>
      </c>
      <c r="B5" s="10" t="s">
        <v>6</v>
      </c>
      <c r="C5" s="196">
        <f>+C6+C7+C8+C9+C10+C11</f>
        <v>57272</v>
      </c>
      <c r="D5" s="11">
        <f>+D6+D7+D8+D9+D10+D11</f>
        <v>46947</v>
      </c>
    </row>
    <row r="6" spans="1:4" s="12" customFormat="1" ht="12" customHeight="1">
      <c r="A6" s="13" t="s">
        <v>7</v>
      </c>
      <c r="B6" s="14" t="s">
        <v>8</v>
      </c>
      <c r="C6" s="197">
        <v>18006</v>
      </c>
      <c r="D6" s="15">
        <v>18006</v>
      </c>
    </row>
    <row r="7" spans="1:4" s="12" customFormat="1" ht="12" customHeight="1">
      <c r="A7" s="16" t="s">
        <v>9</v>
      </c>
      <c r="B7" s="17" t="s">
        <v>10</v>
      </c>
      <c r="C7" s="198"/>
      <c r="D7" s="18"/>
    </row>
    <row r="8" spans="1:4" s="12" customFormat="1" ht="12" customHeight="1">
      <c r="A8" s="16" t="s">
        <v>11</v>
      </c>
      <c r="B8" s="17" t="s">
        <v>12</v>
      </c>
      <c r="C8" s="198">
        <v>5910</v>
      </c>
      <c r="D8" s="18">
        <v>19777</v>
      </c>
    </row>
    <row r="9" spans="1:4" s="12" customFormat="1" ht="12" customHeight="1">
      <c r="A9" s="16" t="s">
        <v>13</v>
      </c>
      <c r="B9" s="17" t="s">
        <v>14</v>
      </c>
      <c r="C9" s="198">
        <v>748</v>
      </c>
      <c r="D9" s="18">
        <v>748</v>
      </c>
    </row>
    <row r="10" spans="1:4" s="12" customFormat="1" ht="12" customHeight="1">
      <c r="A10" s="16" t="s">
        <v>15</v>
      </c>
      <c r="B10" s="17" t="s">
        <v>16</v>
      </c>
      <c r="C10" s="199">
        <v>44</v>
      </c>
      <c r="D10" s="222">
        <v>1021</v>
      </c>
    </row>
    <row r="11" spans="1:4" s="12" customFormat="1" ht="12" customHeight="1" thickBot="1">
      <c r="A11" s="19" t="s">
        <v>17</v>
      </c>
      <c r="B11" s="20" t="s">
        <v>18</v>
      </c>
      <c r="C11" s="200">
        <v>32564</v>
      </c>
      <c r="D11" s="223">
        <v>7395</v>
      </c>
    </row>
    <row r="12" spans="1:4" s="12" customFormat="1" ht="12" customHeight="1" thickBot="1">
      <c r="A12" s="9" t="s">
        <v>19</v>
      </c>
      <c r="B12" s="21" t="s">
        <v>20</v>
      </c>
      <c r="C12" s="196">
        <f>+C13+C14+C15+C16+C17</f>
        <v>59894</v>
      </c>
      <c r="D12" s="11">
        <f>+D13+D14+D15+D16+D17</f>
        <v>67385</v>
      </c>
    </row>
    <row r="13" spans="1:4" s="12" customFormat="1" ht="12" customHeight="1">
      <c r="A13" s="13" t="s">
        <v>21</v>
      </c>
      <c r="B13" s="14" t="s">
        <v>22</v>
      </c>
      <c r="C13" s="197"/>
      <c r="D13" s="15"/>
    </row>
    <row r="14" spans="1:4" s="12" customFormat="1" ht="12" customHeight="1">
      <c r="A14" s="16" t="s">
        <v>23</v>
      </c>
      <c r="B14" s="17" t="s">
        <v>24</v>
      </c>
      <c r="C14" s="198"/>
      <c r="D14" s="18"/>
    </row>
    <row r="15" spans="1:4" s="12" customFormat="1" ht="12" customHeight="1">
      <c r="A15" s="16" t="s">
        <v>25</v>
      </c>
      <c r="B15" s="17" t="s">
        <v>26</v>
      </c>
      <c r="C15" s="198"/>
      <c r="D15" s="18"/>
    </row>
    <row r="16" spans="1:4" s="12" customFormat="1" ht="12" customHeight="1">
      <c r="A16" s="16" t="s">
        <v>27</v>
      </c>
      <c r="B16" s="17" t="s">
        <v>28</v>
      </c>
      <c r="C16" s="198"/>
      <c r="D16" s="18"/>
    </row>
    <row r="17" spans="1:4" s="12" customFormat="1" ht="12" customHeight="1">
      <c r="A17" s="16" t="s">
        <v>29</v>
      </c>
      <c r="B17" s="17" t="s">
        <v>30</v>
      </c>
      <c r="C17" s="198">
        <v>59894</v>
      </c>
      <c r="D17" s="18">
        <v>67385</v>
      </c>
    </row>
    <row r="18" spans="1:4" s="12" customFormat="1" ht="12" customHeight="1" thickBot="1">
      <c r="A18" s="19" t="s">
        <v>31</v>
      </c>
      <c r="B18" s="20" t="s">
        <v>32</v>
      </c>
      <c r="C18" s="201"/>
      <c r="D18" s="22"/>
    </row>
    <row r="19" spans="1:4" s="12" customFormat="1" ht="12" customHeight="1" thickBot="1">
      <c r="A19" s="9" t="s">
        <v>33</v>
      </c>
      <c r="B19" s="10" t="s">
        <v>34</v>
      </c>
      <c r="C19" s="196">
        <f>+C20+C21+C22+C23+C24</f>
        <v>23674</v>
      </c>
      <c r="D19" s="11">
        <f>+D20+D21+D22+D23+D24</f>
        <v>57867</v>
      </c>
    </row>
    <row r="20" spans="1:4" s="12" customFormat="1" ht="12" customHeight="1">
      <c r="A20" s="13" t="s">
        <v>35</v>
      </c>
      <c r="B20" s="14" t="s">
        <v>36</v>
      </c>
      <c r="C20" s="197"/>
      <c r="D20" s="15">
        <v>22670</v>
      </c>
    </row>
    <row r="21" spans="1:4" s="12" customFormat="1" ht="12" customHeight="1">
      <c r="A21" s="16" t="s">
        <v>37</v>
      </c>
      <c r="B21" s="17" t="s">
        <v>38</v>
      </c>
      <c r="C21" s="198"/>
      <c r="D21" s="18"/>
    </row>
    <row r="22" spans="1:4" s="12" customFormat="1" ht="12" customHeight="1">
      <c r="A22" s="16" t="s">
        <v>39</v>
      </c>
      <c r="B22" s="17" t="s">
        <v>40</v>
      </c>
      <c r="C22" s="198"/>
      <c r="D22" s="18"/>
    </row>
    <row r="23" spans="1:4" s="12" customFormat="1" ht="12" customHeight="1">
      <c r="A23" s="16" t="s">
        <v>41</v>
      </c>
      <c r="B23" s="17" t="s">
        <v>42</v>
      </c>
      <c r="C23" s="198"/>
      <c r="D23" s="18"/>
    </row>
    <row r="24" spans="1:4" s="12" customFormat="1" ht="12" customHeight="1">
      <c r="A24" s="16" t="s">
        <v>43</v>
      </c>
      <c r="B24" s="17" t="s">
        <v>44</v>
      </c>
      <c r="C24" s="198">
        <v>23674</v>
      </c>
      <c r="D24" s="18">
        <v>35197</v>
      </c>
    </row>
    <row r="25" spans="1:4" s="12" customFormat="1" ht="12" customHeight="1" thickBot="1">
      <c r="A25" s="19" t="s">
        <v>45</v>
      </c>
      <c r="B25" s="20" t="s">
        <v>46</v>
      </c>
      <c r="C25" s="201">
        <v>18576</v>
      </c>
      <c r="D25" s="22">
        <v>20899</v>
      </c>
    </row>
    <row r="26" spans="1:4" s="12" customFormat="1" ht="12" customHeight="1" thickBot="1">
      <c r="A26" s="9" t="s">
        <v>47</v>
      </c>
      <c r="B26" s="10" t="s">
        <v>48</v>
      </c>
      <c r="C26" s="202">
        <f>+C27+C30+C31+C32</f>
        <v>2009</v>
      </c>
      <c r="D26" s="23">
        <f>+D27+D30+D31+D32</f>
        <v>2102</v>
      </c>
    </row>
    <row r="27" spans="1:4" s="12" customFormat="1" ht="12" customHeight="1">
      <c r="A27" s="13" t="s">
        <v>49</v>
      </c>
      <c r="B27" s="14" t="s">
        <v>50</v>
      </c>
      <c r="C27" s="203">
        <f>+C28+C29</f>
        <v>1289</v>
      </c>
      <c r="D27" s="24">
        <f>+D28+D29</f>
        <v>1382</v>
      </c>
    </row>
    <row r="28" spans="1:4" s="12" customFormat="1" ht="12" customHeight="1">
      <c r="A28" s="16" t="s">
        <v>51</v>
      </c>
      <c r="B28" s="17" t="s">
        <v>52</v>
      </c>
      <c r="C28" s="198">
        <v>400</v>
      </c>
      <c r="D28" s="18">
        <v>400</v>
      </c>
    </row>
    <row r="29" spans="1:4" s="12" customFormat="1" ht="12" customHeight="1">
      <c r="A29" s="16" t="s">
        <v>53</v>
      </c>
      <c r="B29" s="17" t="s">
        <v>54</v>
      </c>
      <c r="C29" s="198">
        <v>889</v>
      </c>
      <c r="D29" s="18">
        <v>982</v>
      </c>
    </row>
    <row r="30" spans="1:4" s="12" customFormat="1" ht="12" customHeight="1">
      <c r="A30" s="16" t="s">
        <v>55</v>
      </c>
      <c r="B30" s="17" t="s">
        <v>56</v>
      </c>
      <c r="C30" s="198">
        <v>720</v>
      </c>
      <c r="D30" s="18">
        <v>720</v>
      </c>
    </row>
    <row r="31" spans="1:4" s="12" customFormat="1" ht="12" customHeight="1">
      <c r="A31" s="16" t="s">
        <v>57</v>
      </c>
      <c r="B31" s="17" t="s">
        <v>58</v>
      </c>
      <c r="C31" s="198"/>
      <c r="D31" s="18"/>
    </row>
    <row r="32" spans="1:4" s="12" customFormat="1" ht="12" customHeight="1" thickBot="1">
      <c r="A32" s="19" t="s">
        <v>59</v>
      </c>
      <c r="B32" s="20" t="s">
        <v>60</v>
      </c>
      <c r="C32" s="201"/>
      <c r="D32" s="22"/>
    </row>
    <row r="33" spans="1:4" s="12" customFormat="1" ht="12" customHeight="1" thickBot="1">
      <c r="A33" s="9" t="s">
        <v>61</v>
      </c>
      <c r="B33" s="10" t="s">
        <v>62</v>
      </c>
      <c r="C33" s="196">
        <f>SUM(C34:C43)</f>
        <v>10758</v>
      </c>
      <c r="D33" s="11">
        <f>SUM(D34:D43)</f>
        <v>28603</v>
      </c>
    </row>
    <row r="34" spans="1:4" s="12" customFormat="1" ht="12" customHeight="1">
      <c r="A34" s="13" t="s">
        <v>63</v>
      </c>
      <c r="B34" s="14" t="s">
        <v>64</v>
      </c>
      <c r="C34" s="197">
        <v>4296</v>
      </c>
      <c r="D34" s="15">
        <v>3601</v>
      </c>
    </row>
    <row r="35" spans="1:4" s="12" customFormat="1" ht="12" customHeight="1">
      <c r="A35" s="16" t="s">
        <v>65</v>
      </c>
      <c r="B35" s="17" t="s">
        <v>66</v>
      </c>
      <c r="C35" s="198">
        <v>4000</v>
      </c>
      <c r="D35" s="18">
        <v>15867</v>
      </c>
    </row>
    <row r="36" spans="1:4" s="12" customFormat="1" ht="12" customHeight="1">
      <c r="A36" s="16" t="s">
        <v>67</v>
      </c>
      <c r="B36" s="17" t="s">
        <v>68</v>
      </c>
      <c r="C36" s="198"/>
      <c r="D36" s="18"/>
    </row>
    <row r="37" spans="1:4" s="12" customFormat="1" ht="12" customHeight="1">
      <c r="A37" s="16" t="s">
        <v>69</v>
      </c>
      <c r="B37" s="17" t="s">
        <v>70</v>
      </c>
      <c r="C37" s="198"/>
      <c r="D37" s="18"/>
    </row>
    <row r="38" spans="1:4" s="12" customFormat="1" ht="12" customHeight="1">
      <c r="A38" s="16" t="s">
        <v>71</v>
      </c>
      <c r="B38" s="17" t="s">
        <v>72</v>
      </c>
      <c r="C38" s="198">
        <v>174</v>
      </c>
      <c r="D38" s="18">
        <v>74</v>
      </c>
    </row>
    <row r="39" spans="1:4" s="12" customFormat="1" ht="12" customHeight="1">
      <c r="A39" s="16" t="s">
        <v>73</v>
      </c>
      <c r="B39" s="17" t="s">
        <v>74</v>
      </c>
      <c r="C39" s="198">
        <v>2288</v>
      </c>
      <c r="D39" s="18">
        <v>6000</v>
      </c>
    </row>
    <row r="40" spans="1:4" s="12" customFormat="1" ht="12" customHeight="1">
      <c r="A40" s="16" t="s">
        <v>75</v>
      </c>
      <c r="B40" s="17" t="s">
        <v>76</v>
      </c>
      <c r="C40" s="198"/>
      <c r="D40" s="18">
        <v>3061</v>
      </c>
    </row>
    <row r="41" spans="1:4" s="12" customFormat="1" ht="12" customHeight="1">
      <c r="A41" s="16" t="s">
        <v>77</v>
      </c>
      <c r="B41" s="17" t="s">
        <v>78</v>
      </c>
      <c r="C41" s="198"/>
      <c r="D41" s="18"/>
    </row>
    <row r="42" spans="1:4" s="12" customFormat="1" ht="12" customHeight="1">
      <c r="A42" s="16" t="s">
        <v>79</v>
      </c>
      <c r="B42" s="17" t="s">
        <v>80</v>
      </c>
      <c r="C42" s="204"/>
      <c r="D42" s="26"/>
    </row>
    <row r="43" spans="1:4" s="12" customFormat="1" ht="12" customHeight="1" thickBot="1">
      <c r="A43" s="19" t="s">
        <v>81</v>
      </c>
      <c r="B43" s="20" t="s">
        <v>82</v>
      </c>
      <c r="C43" s="205"/>
      <c r="D43" s="27"/>
    </row>
    <row r="44" spans="1:4" s="12" customFormat="1" ht="12" customHeight="1" thickBot="1">
      <c r="A44" s="9" t="s">
        <v>83</v>
      </c>
      <c r="B44" s="10" t="s">
        <v>84</v>
      </c>
      <c r="C44" s="196">
        <f>SUM(C45:C49)</f>
        <v>5216</v>
      </c>
      <c r="D44" s="11">
        <f>SUM(D45:D49)</f>
        <v>0</v>
      </c>
    </row>
    <row r="45" spans="1:4" s="12" customFormat="1" ht="12" customHeight="1">
      <c r="A45" s="13" t="s">
        <v>85</v>
      </c>
      <c r="B45" s="14" t="s">
        <v>86</v>
      </c>
      <c r="C45" s="206"/>
      <c r="D45" s="25"/>
    </row>
    <row r="46" spans="1:4" s="12" customFormat="1" ht="12" customHeight="1">
      <c r="A46" s="16" t="s">
        <v>87</v>
      </c>
      <c r="B46" s="17" t="s">
        <v>88</v>
      </c>
      <c r="C46" s="204">
        <v>5216</v>
      </c>
      <c r="D46" s="26"/>
    </row>
    <row r="47" spans="1:4" s="12" customFormat="1" ht="12" customHeight="1">
      <c r="A47" s="16" t="s">
        <v>89</v>
      </c>
      <c r="B47" s="17" t="s">
        <v>90</v>
      </c>
      <c r="C47" s="204"/>
      <c r="D47" s="26"/>
    </row>
    <row r="48" spans="1:4" s="12" customFormat="1" ht="12" customHeight="1">
      <c r="A48" s="16" t="s">
        <v>91</v>
      </c>
      <c r="B48" s="17" t="s">
        <v>92</v>
      </c>
      <c r="C48" s="204"/>
      <c r="D48" s="26"/>
    </row>
    <row r="49" spans="1:4" s="12" customFormat="1" ht="12" customHeight="1" thickBot="1">
      <c r="A49" s="19" t="s">
        <v>93</v>
      </c>
      <c r="B49" s="20" t="s">
        <v>94</v>
      </c>
      <c r="C49" s="205"/>
      <c r="D49" s="27"/>
    </row>
    <row r="50" spans="1:4" s="12" customFormat="1" ht="12" customHeight="1" thickBot="1">
      <c r="A50" s="9" t="s">
        <v>95</v>
      </c>
      <c r="B50" s="10" t="s">
        <v>96</v>
      </c>
      <c r="C50" s="196">
        <f>SUM(C51:C53)</f>
        <v>0</v>
      </c>
      <c r="D50" s="11">
        <f>SUM(D51:D53)</f>
        <v>1662</v>
      </c>
    </row>
    <row r="51" spans="1:4" s="12" customFormat="1" ht="12" customHeight="1">
      <c r="A51" s="13" t="s">
        <v>97</v>
      </c>
      <c r="B51" s="14" t="s">
        <v>98</v>
      </c>
      <c r="C51" s="197"/>
      <c r="D51" s="15"/>
    </row>
    <row r="52" spans="1:4" s="12" customFormat="1" ht="12" customHeight="1">
      <c r="A52" s="16" t="s">
        <v>99</v>
      </c>
      <c r="B52" s="17" t="s">
        <v>100</v>
      </c>
      <c r="C52" s="198"/>
      <c r="D52" s="18"/>
    </row>
    <row r="53" spans="1:4" s="12" customFormat="1" ht="12" customHeight="1">
      <c r="A53" s="16" t="s">
        <v>101</v>
      </c>
      <c r="B53" s="17" t="s">
        <v>102</v>
      </c>
      <c r="C53" s="198"/>
      <c r="D53" s="18">
        <v>1662</v>
      </c>
    </row>
    <row r="54" spans="1:4" s="12" customFormat="1" ht="12" customHeight="1" thickBot="1">
      <c r="A54" s="19" t="s">
        <v>103</v>
      </c>
      <c r="B54" s="20" t="s">
        <v>104</v>
      </c>
      <c r="C54" s="201"/>
      <c r="D54" s="22"/>
    </row>
    <row r="55" spans="1:4" s="12" customFormat="1" ht="12" customHeight="1" thickBot="1">
      <c r="A55" s="9" t="s">
        <v>105</v>
      </c>
      <c r="B55" s="21" t="s">
        <v>106</v>
      </c>
      <c r="C55" s="196">
        <f>SUM(C56:C58)</f>
        <v>0</v>
      </c>
      <c r="D55" s="11">
        <f>SUM(D56:D58)</f>
        <v>0</v>
      </c>
    </row>
    <row r="56" spans="1:4" s="12" customFormat="1" ht="12" customHeight="1">
      <c r="A56" s="13" t="s">
        <v>107</v>
      </c>
      <c r="B56" s="14" t="s">
        <v>108</v>
      </c>
      <c r="C56" s="204"/>
      <c r="D56" s="26"/>
    </row>
    <row r="57" spans="1:4" s="12" customFormat="1" ht="12" customHeight="1">
      <c r="A57" s="16" t="s">
        <v>109</v>
      </c>
      <c r="B57" s="17" t="s">
        <v>110</v>
      </c>
      <c r="C57" s="204"/>
      <c r="D57" s="26"/>
    </row>
    <row r="58" spans="1:4" s="12" customFormat="1" ht="12" customHeight="1">
      <c r="A58" s="16" t="s">
        <v>111</v>
      </c>
      <c r="B58" s="17" t="s">
        <v>112</v>
      </c>
      <c r="C58" s="204"/>
      <c r="D58" s="26"/>
    </row>
    <row r="59" spans="1:4" s="12" customFormat="1" ht="12" customHeight="1" thickBot="1">
      <c r="A59" s="19" t="s">
        <v>113</v>
      </c>
      <c r="B59" s="20" t="s">
        <v>114</v>
      </c>
      <c r="C59" s="204"/>
      <c r="D59" s="26"/>
    </row>
    <row r="60" spans="1:4" s="12" customFormat="1" ht="12" customHeight="1" thickBot="1">
      <c r="A60" s="9" t="s">
        <v>115</v>
      </c>
      <c r="B60" s="10" t="s">
        <v>116</v>
      </c>
      <c r="C60" s="202">
        <f>+C5+C12+C19+C26+C33+C44+C50+C55</f>
        <v>158823</v>
      </c>
      <c r="D60" s="23">
        <f>+D5+D12+D19+D26+D33+D44+D50+D55</f>
        <v>204566</v>
      </c>
    </row>
    <row r="61" spans="1:4" s="12" customFormat="1" ht="12" customHeight="1" thickBot="1">
      <c r="A61" s="28" t="s">
        <v>117</v>
      </c>
      <c r="B61" s="21" t="s">
        <v>118</v>
      </c>
      <c r="C61" s="196">
        <f>SUM(C62:C64)</f>
        <v>0</v>
      </c>
      <c r="D61" s="11">
        <f>SUM(D62:D64)</f>
        <v>0</v>
      </c>
    </row>
    <row r="62" spans="1:4" s="12" customFormat="1" ht="12" customHeight="1">
      <c r="A62" s="13" t="s">
        <v>119</v>
      </c>
      <c r="B62" s="14" t="s">
        <v>120</v>
      </c>
      <c r="C62" s="204"/>
      <c r="D62" s="26"/>
    </row>
    <row r="63" spans="1:4" s="12" customFormat="1" ht="12" customHeight="1">
      <c r="A63" s="16" t="s">
        <v>121</v>
      </c>
      <c r="B63" s="17" t="s">
        <v>122</v>
      </c>
      <c r="C63" s="204"/>
      <c r="D63" s="26"/>
    </row>
    <row r="64" spans="1:4" s="12" customFormat="1" ht="12" customHeight="1" thickBot="1">
      <c r="A64" s="19" t="s">
        <v>123</v>
      </c>
      <c r="B64" s="29" t="s">
        <v>124</v>
      </c>
      <c r="C64" s="204"/>
      <c r="D64" s="26"/>
    </row>
    <row r="65" spans="1:4" s="12" customFormat="1" ht="12" customHeight="1" thickBot="1">
      <c r="A65" s="28" t="s">
        <v>125</v>
      </c>
      <c r="B65" s="21" t="s">
        <v>126</v>
      </c>
      <c r="C65" s="196">
        <f>SUM(C66:C69)</f>
        <v>0</v>
      </c>
      <c r="D65" s="11">
        <f>SUM(D66:D69)</f>
        <v>0</v>
      </c>
    </row>
    <row r="66" spans="1:4" s="12" customFormat="1" ht="12" customHeight="1">
      <c r="A66" s="13" t="s">
        <v>127</v>
      </c>
      <c r="B66" s="14" t="s">
        <v>128</v>
      </c>
      <c r="C66" s="204"/>
      <c r="D66" s="26"/>
    </row>
    <row r="67" spans="1:4" s="12" customFormat="1" ht="12" customHeight="1">
      <c r="A67" s="16" t="s">
        <v>129</v>
      </c>
      <c r="B67" s="17" t="s">
        <v>130</v>
      </c>
      <c r="C67" s="204"/>
      <c r="D67" s="26"/>
    </row>
    <row r="68" spans="1:4" s="12" customFormat="1" ht="12" customHeight="1">
      <c r="A68" s="16" t="s">
        <v>131</v>
      </c>
      <c r="B68" s="17" t="s">
        <v>132</v>
      </c>
      <c r="C68" s="204"/>
      <c r="D68" s="26"/>
    </row>
    <row r="69" spans="1:4" s="12" customFormat="1" ht="12" customHeight="1" thickBot="1">
      <c r="A69" s="19" t="s">
        <v>133</v>
      </c>
      <c r="B69" s="20" t="s">
        <v>134</v>
      </c>
      <c r="C69" s="204"/>
      <c r="D69" s="26"/>
    </row>
    <row r="70" spans="1:4" s="12" customFormat="1" ht="12" customHeight="1" thickBot="1">
      <c r="A70" s="28" t="s">
        <v>135</v>
      </c>
      <c r="B70" s="21" t="s">
        <v>136</v>
      </c>
      <c r="C70" s="196">
        <f>SUM(C71:C72)</f>
        <v>0</v>
      </c>
      <c r="D70" s="11">
        <f>SUM(D71:D72)</f>
        <v>0</v>
      </c>
    </row>
    <row r="71" spans="1:4" s="12" customFormat="1" ht="12" customHeight="1">
      <c r="A71" s="13" t="s">
        <v>137</v>
      </c>
      <c r="B71" s="14" t="s">
        <v>138</v>
      </c>
      <c r="C71" s="204"/>
      <c r="D71" s="26"/>
    </row>
    <row r="72" spans="1:4" s="12" customFormat="1" ht="12" customHeight="1" thickBot="1">
      <c r="A72" s="19" t="s">
        <v>139</v>
      </c>
      <c r="B72" s="20" t="s">
        <v>140</v>
      </c>
      <c r="C72" s="204"/>
      <c r="D72" s="26"/>
    </row>
    <row r="73" spans="1:4" s="12" customFormat="1" ht="12" customHeight="1" thickBot="1">
      <c r="A73" s="28" t="s">
        <v>141</v>
      </c>
      <c r="B73" s="21" t="s">
        <v>142</v>
      </c>
      <c r="C73" s="196">
        <f>SUM(C74:C76)</f>
        <v>0</v>
      </c>
      <c r="D73" s="11">
        <f>SUM(D74:D76)</f>
        <v>0</v>
      </c>
    </row>
    <row r="74" spans="1:4" s="12" customFormat="1" ht="12" customHeight="1">
      <c r="A74" s="13" t="s">
        <v>143</v>
      </c>
      <c r="B74" s="14" t="s">
        <v>144</v>
      </c>
      <c r="C74" s="204"/>
      <c r="D74" s="26"/>
    </row>
    <row r="75" spans="1:4" s="12" customFormat="1" ht="12" customHeight="1">
      <c r="A75" s="16" t="s">
        <v>145</v>
      </c>
      <c r="B75" s="17" t="s">
        <v>146</v>
      </c>
      <c r="C75" s="204"/>
      <c r="D75" s="26"/>
    </row>
    <row r="76" spans="1:4" s="12" customFormat="1" ht="12" customHeight="1" thickBot="1">
      <c r="A76" s="19" t="s">
        <v>147</v>
      </c>
      <c r="B76" s="20" t="s">
        <v>148</v>
      </c>
      <c r="C76" s="204"/>
      <c r="D76" s="26"/>
    </row>
    <row r="77" spans="1:4" s="12" customFormat="1" ht="12" customHeight="1" thickBot="1">
      <c r="A77" s="28" t="s">
        <v>149</v>
      </c>
      <c r="B77" s="21" t="s">
        <v>150</v>
      </c>
      <c r="C77" s="196">
        <f>SUM(C78:C81)</f>
        <v>0</v>
      </c>
      <c r="D77" s="11">
        <f>SUM(D78:D81)</f>
        <v>0</v>
      </c>
    </row>
    <row r="78" spans="1:4" s="12" customFormat="1" ht="12" customHeight="1">
      <c r="A78" s="30" t="s">
        <v>151</v>
      </c>
      <c r="B78" s="14" t="s">
        <v>152</v>
      </c>
      <c r="C78" s="204"/>
      <c r="D78" s="26"/>
    </row>
    <row r="79" spans="1:4" s="12" customFormat="1" ht="12" customHeight="1">
      <c r="A79" s="31" t="s">
        <v>153</v>
      </c>
      <c r="B79" s="17" t="s">
        <v>154</v>
      </c>
      <c r="C79" s="204"/>
      <c r="D79" s="26"/>
    </row>
    <row r="80" spans="1:4" s="12" customFormat="1" ht="12" customHeight="1">
      <c r="A80" s="31" t="s">
        <v>155</v>
      </c>
      <c r="B80" s="17" t="s">
        <v>156</v>
      </c>
      <c r="C80" s="204"/>
      <c r="D80" s="26"/>
    </row>
    <row r="81" spans="1:4" s="12" customFormat="1" ht="12" customHeight="1" thickBot="1">
      <c r="A81" s="32" t="s">
        <v>157</v>
      </c>
      <c r="B81" s="20" t="s">
        <v>158</v>
      </c>
      <c r="C81" s="204"/>
      <c r="D81" s="26"/>
    </row>
    <row r="82" spans="1:4" s="12" customFormat="1" ht="13.5" customHeight="1" thickBot="1">
      <c r="A82" s="28" t="s">
        <v>159</v>
      </c>
      <c r="B82" s="21" t="s">
        <v>160</v>
      </c>
      <c r="C82" s="207"/>
      <c r="D82" s="33"/>
    </row>
    <row r="83" spans="1:4" s="12" customFormat="1" ht="15.75" customHeight="1" thickBot="1">
      <c r="A83" s="28" t="s">
        <v>161</v>
      </c>
      <c r="B83" s="34" t="s">
        <v>162</v>
      </c>
      <c r="C83" s="202">
        <f>+C61+C65+C70+C73+C77+C82</f>
        <v>0</v>
      </c>
      <c r="D83" s="23">
        <f>+D61+D65+D70+D73+D77+D82</f>
        <v>0</v>
      </c>
    </row>
    <row r="84" spans="1:4" s="12" customFormat="1" ht="16.5" customHeight="1" thickBot="1">
      <c r="A84" s="35" t="s">
        <v>163</v>
      </c>
      <c r="B84" s="36" t="s">
        <v>164</v>
      </c>
      <c r="C84" s="202">
        <f>+C60+C83</f>
        <v>158823</v>
      </c>
      <c r="D84" s="23">
        <f>+D60+D83</f>
        <v>204566</v>
      </c>
    </row>
    <row r="85" spans="1:4" s="12" customFormat="1" ht="83.25" customHeight="1">
      <c r="A85" s="37"/>
      <c r="B85" s="38"/>
      <c r="C85" s="39"/>
      <c r="D85" s="39"/>
    </row>
    <row r="86" spans="1:4" ht="16.5" customHeight="1">
      <c r="A86" s="240" t="s">
        <v>165</v>
      </c>
      <c r="B86" s="240"/>
      <c r="C86" s="240"/>
      <c r="D86" s="1"/>
    </row>
    <row r="87" spans="1:4" s="41" customFormat="1" ht="16.5" customHeight="1" thickBot="1">
      <c r="A87" s="241" t="s">
        <v>166</v>
      </c>
      <c r="B87" s="241"/>
      <c r="C87" s="40"/>
      <c r="D87" s="40" t="s">
        <v>2</v>
      </c>
    </row>
    <row r="88" spans="1:4" ht="38.1" customHeight="1" thickBot="1">
      <c r="A88" s="3" t="s">
        <v>3</v>
      </c>
      <c r="B88" s="4" t="s">
        <v>167</v>
      </c>
      <c r="C88" s="224" t="s">
        <v>348</v>
      </c>
      <c r="D88" s="5" t="s">
        <v>349</v>
      </c>
    </row>
    <row r="89" spans="1:4" s="8" customFormat="1" ht="12" customHeight="1" thickBot="1">
      <c r="A89" s="42">
        <v>1</v>
      </c>
      <c r="B89" s="43">
        <v>2</v>
      </c>
      <c r="C89" s="226">
        <v>3</v>
      </c>
      <c r="D89" s="44">
        <v>3</v>
      </c>
    </row>
    <row r="90" spans="1:4" ht="12" customHeight="1" thickBot="1">
      <c r="A90" s="45" t="s">
        <v>5</v>
      </c>
      <c r="B90" s="46" t="s">
        <v>168</v>
      </c>
      <c r="C90" s="208">
        <f>SUM(C91:C95)</f>
        <v>129933</v>
      </c>
      <c r="D90" s="47">
        <f>+D91+D92+D93+D94+D95</f>
        <v>158842</v>
      </c>
    </row>
    <row r="91" spans="1:4" ht="12" customHeight="1">
      <c r="A91" s="48" t="s">
        <v>7</v>
      </c>
      <c r="B91" s="49" t="s">
        <v>169</v>
      </c>
      <c r="C91" s="209">
        <v>55970</v>
      </c>
      <c r="D91" s="50">
        <v>58998</v>
      </c>
    </row>
    <row r="92" spans="1:4" ht="12" customHeight="1">
      <c r="A92" s="16" t="s">
        <v>9</v>
      </c>
      <c r="B92" s="51" t="s">
        <v>170</v>
      </c>
      <c r="C92" s="210">
        <v>8976</v>
      </c>
      <c r="D92" s="18">
        <v>8976</v>
      </c>
    </row>
    <row r="93" spans="1:4" ht="12" customHeight="1">
      <c r="A93" s="16" t="s">
        <v>11</v>
      </c>
      <c r="B93" s="51" t="s">
        <v>171</v>
      </c>
      <c r="C93" s="211">
        <v>35692</v>
      </c>
      <c r="D93" s="22">
        <v>57768</v>
      </c>
    </row>
    <row r="94" spans="1:4" ht="12" customHeight="1">
      <c r="A94" s="16" t="s">
        <v>13</v>
      </c>
      <c r="B94" s="52" t="s">
        <v>172</v>
      </c>
      <c r="C94" s="211">
        <v>6225</v>
      </c>
      <c r="D94" s="22">
        <v>7645</v>
      </c>
    </row>
    <row r="95" spans="1:4" ht="12" customHeight="1">
      <c r="A95" s="16" t="s">
        <v>173</v>
      </c>
      <c r="B95" s="53" t="s">
        <v>174</v>
      </c>
      <c r="C95" s="211">
        <v>23070</v>
      </c>
      <c r="D95" s="22">
        <v>25455</v>
      </c>
    </row>
    <row r="96" spans="1:4" ht="12" customHeight="1">
      <c r="A96" s="16" t="s">
        <v>17</v>
      </c>
      <c r="B96" s="51" t="s">
        <v>175</v>
      </c>
      <c r="C96" s="211"/>
      <c r="D96" s="22"/>
    </row>
    <row r="97" spans="1:4" ht="12" customHeight="1">
      <c r="A97" s="16" t="s">
        <v>176</v>
      </c>
      <c r="B97" s="54" t="s">
        <v>177</v>
      </c>
      <c r="C97" s="211"/>
      <c r="D97" s="22"/>
    </row>
    <row r="98" spans="1:4" ht="12" customHeight="1">
      <c r="A98" s="16" t="s">
        <v>178</v>
      </c>
      <c r="B98" s="55" t="s">
        <v>179</v>
      </c>
      <c r="C98" s="211"/>
      <c r="D98" s="22"/>
    </row>
    <row r="99" spans="1:4" ht="12" customHeight="1">
      <c r="A99" s="16" t="s">
        <v>180</v>
      </c>
      <c r="B99" s="55" t="s">
        <v>181</v>
      </c>
      <c r="C99" s="211"/>
      <c r="D99" s="22"/>
    </row>
    <row r="100" spans="1:4" ht="12" customHeight="1">
      <c r="A100" s="16" t="s">
        <v>182</v>
      </c>
      <c r="B100" s="54" t="s">
        <v>183</v>
      </c>
      <c r="C100" s="211">
        <v>20870</v>
      </c>
      <c r="D100" s="22">
        <v>20755</v>
      </c>
    </row>
    <row r="101" spans="1:4" ht="12" customHeight="1">
      <c r="A101" s="16" t="s">
        <v>184</v>
      </c>
      <c r="B101" s="54" t="s">
        <v>185</v>
      </c>
      <c r="C101" s="211"/>
      <c r="D101" s="22"/>
    </row>
    <row r="102" spans="1:4" ht="12" customHeight="1">
      <c r="A102" s="16" t="s">
        <v>186</v>
      </c>
      <c r="B102" s="55" t="s">
        <v>187</v>
      </c>
      <c r="C102" s="211"/>
      <c r="D102" s="22"/>
    </row>
    <row r="103" spans="1:4" ht="12" customHeight="1">
      <c r="A103" s="56" t="s">
        <v>188</v>
      </c>
      <c r="B103" s="57" t="s">
        <v>189</v>
      </c>
      <c r="C103" s="211"/>
      <c r="D103" s="22"/>
    </row>
    <row r="104" spans="1:4" ht="12" customHeight="1">
      <c r="A104" s="16" t="s">
        <v>190</v>
      </c>
      <c r="B104" s="57" t="s">
        <v>191</v>
      </c>
      <c r="C104" s="211"/>
      <c r="D104" s="22"/>
    </row>
    <row r="105" spans="1:4" ht="12" customHeight="1" thickBot="1">
      <c r="A105" s="58" t="s">
        <v>192</v>
      </c>
      <c r="B105" s="59" t="s">
        <v>193</v>
      </c>
      <c r="C105" s="212">
        <v>700</v>
      </c>
      <c r="D105" s="60">
        <v>3200</v>
      </c>
    </row>
    <row r="106" spans="1:4" ht="12" customHeight="1" thickBot="1">
      <c r="A106" s="9" t="s">
        <v>19</v>
      </c>
      <c r="B106" s="61" t="s">
        <v>194</v>
      </c>
      <c r="C106" s="213">
        <f>+C107+C109+C111</f>
        <v>28890</v>
      </c>
      <c r="D106" s="11">
        <f>+D107+D109+D111</f>
        <v>45724</v>
      </c>
    </row>
    <row r="107" spans="1:4" ht="12" customHeight="1">
      <c r="A107" s="13" t="s">
        <v>21</v>
      </c>
      <c r="B107" s="51" t="s">
        <v>195</v>
      </c>
      <c r="C107" s="214">
        <v>15099</v>
      </c>
      <c r="D107" s="15">
        <v>19982</v>
      </c>
    </row>
    <row r="108" spans="1:4" ht="12" customHeight="1">
      <c r="A108" s="13" t="s">
        <v>23</v>
      </c>
      <c r="B108" s="62" t="s">
        <v>196</v>
      </c>
      <c r="C108" s="214"/>
      <c r="D108" s="15"/>
    </row>
    <row r="109" spans="1:4" ht="12" customHeight="1">
      <c r="A109" s="13" t="s">
        <v>25</v>
      </c>
      <c r="B109" s="62" t="s">
        <v>197</v>
      </c>
      <c r="C109" s="210">
        <v>13591</v>
      </c>
      <c r="D109" s="18">
        <v>25742</v>
      </c>
    </row>
    <row r="110" spans="1:4" ht="12" customHeight="1">
      <c r="A110" s="13" t="s">
        <v>27</v>
      </c>
      <c r="B110" s="62" t="s">
        <v>198</v>
      </c>
      <c r="C110" s="215"/>
      <c r="D110" s="18"/>
    </row>
    <row r="111" spans="1:4" ht="12" customHeight="1">
      <c r="A111" s="13" t="s">
        <v>29</v>
      </c>
      <c r="B111" s="64" t="s">
        <v>199</v>
      </c>
      <c r="C111" s="215">
        <v>200</v>
      </c>
      <c r="D111" s="18"/>
    </row>
    <row r="112" spans="1:4" ht="12" customHeight="1">
      <c r="A112" s="13" t="s">
        <v>31</v>
      </c>
      <c r="B112" s="65" t="s">
        <v>200</v>
      </c>
      <c r="C112" s="215"/>
      <c r="D112" s="18"/>
    </row>
    <row r="113" spans="1:4" ht="12" customHeight="1">
      <c r="A113" s="13" t="s">
        <v>201</v>
      </c>
      <c r="B113" s="66" t="s">
        <v>202</v>
      </c>
      <c r="C113" s="215"/>
      <c r="D113" s="18"/>
    </row>
    <row r="114" spans="1:4">
      <c r="A114" s="13" t="s">
        <v>203</v>
      </c>
      <c r="B114" s="55" t="s">
        <v>181</v>
      </c>
      <c r="C114" s="215"/>
      <c r="D114" s="18"/>
    </row>
    <row r="115" spans="1:4" ht="12" customHeight="1">
      <c r="A115" s="13" t="s">
        <v>204</v>
      </c>
      <c r="B115" s="55" t="s">
        <v>205</v>
      </c>
      <c r="C115" s="215"/>
      <c r="D115" s="18"/>
    </row>
    <row r="116" spans="1:4" ht="12" customHeight="1">
      <c r="A116" s="13" t="s">
        <v>206</v>
      </c>
      <c r="B116" s="55" t="s">
        <v>207</v>
      </c>
      <c r="C116" s="215"/>
      <c r="D116" s="18"/>
    </row>
    <row r="117" spans="1:4" ht="12" customHeight="1">
      <c r="A117" s="13" t="s">
        <v>208</v>
      </c>
      <c r="B117" s="55" t="s">
        <v>187</v>
      </c>
      <c r="C117" s="215"/>
      <c r="D117" s="18"/>
    </row>
    <row r="118" spans="1:4" ht="12" customHeight="1">
      <c r="A118" s="13" t="s">
        <v>209</v>
      </c>
      <c r="B118" s="55" t="s">
        <v>210</v>
      </c>
      <c r="C118" s="215">
        <v>200</v>
      </c>
      <c r="D118" s="18"/>
    </row>
    <row r="119" spans="1:4" ht="16.5" thickBot="1">
      <c r="A119" s="56" t="s">
        <v>211</v>
      </c>
      <c r="B119" s="55" t="s">
        <v>212</v>
      </c>
      <c r="C119" s="216"/>
      <c r="D119" s="22"/>
    </row>
    <row r="120" spans="1:4" ht="12" customHeight="1" thickBot="1">
      <c r="A120" s="9" t="s">
        <v>33</v>
      </c>
      <c r="B120" s="67" t="s">
        <v>213</v>
      </c>
      <c r="C120" s="213">
        <f>+C121+C122</f>
        <v>0</v>
      </c>
      <c r="D120" s="11">
        <f>+D121+D122</f>
        <v>0</v>
      </c>
    </row>
    <row r="121" spans="1:4" ht="12" customHeight="1">
      <c r="A121" s="13" t="s">
        <v>35</v>
      </c>
      <c r="B121" s="68" t="s">
        <v>214</v>
      </c>
      <c r="C121" s="214"/>
      <c r="D121" s="15"/>
    </row>
    <row r="122" spans="1:4" ht="12" customHeight="1" thickBot="1">
      <c r="A122" s="19" t="s">
        <v>37</v>
      </c>
      <c r="B122" s="62" t="s">
        <v>215</v>
      </c>
      <c r="C122" s="211"/>
      <c r="D122" s="22"/>
    </row>
    <row r="123" spans="1:4" ht="12" customHeight="1" thickBot="1">
      <c r="A123" s="9" t="s">
        <v>216</v>
      </c>
      <c r="B123" s="67" t="s">
        <v>217</v>
      </c>
      <c r="C123" s="213">
        <f>+C90+C106+C120</f>
        <v>158823</v>
      </c>
      <c r="D123" s="11">
        <f>+D90+D106+D120</f>
        <v>204566</v>
      </c>
    </row>
    <row r="124" spans="1:4" ht="12" customHeight="1" thickBot="1">
      <c r="A124" s="9" t="s">
        <v>61</v>
      </c>
      <c r="B124" s="67" t="s">
        <v>218</v>
      </c>
      <c r="C124" s="213">
        <f>+C125+C126+C127</f>
        <v>0</v>
      </c>
      <c r="D124" s="11">
        <f>+D125+D126+D127</f>
        <v>0</v>
      </c>
    </row>
    <row r="125" spans="1:4" ht="12" customHeight="1">
      <c r="A125" s="13" t="s">
        <v>63</v>
      </c>
      <c r="B125" s="68" t="s">
        <v>219</v>
      </c>
      <c r="C125" s="215"/>
      <c r="D125" s="18"/>
    </row>
    <row r="126" spans="1:4" ht="12" customHeight="1">
      <c r="A126" s="13" t="s">
        <v>65</v>
      </c>
      <c r="B126" s="68" t="s">
        <v>220</v>
      </c>
      <c r="C126" s="215"/>
      <c r="D126" s="18"/>
    </row>
    <row r="127" spans="1:4" ht="12" customHeight="1" thickBot="1">
      <c r="A127" s="56" t="s">
        <v>67</v>
      </c>
      <c r="B127" s="69" t="s">
        <v>221</v>
      </c>
      <c r="C127" s="215"/>
      <c r="D127" s="18"/>
    </row>
    <row r="128" spans="1:4" ht="12" customHeight="1" thickBot="1">
      <c r="A128" s="9" t="s">
        <v>83</v>
      </c>
      <c r="B128" s="67" t="s">
        <v>222</v>
      </c>
      <c r="C128" s="213">
        <f>+C129+C130+C131+C132</f>
        <v>0</v>
      </c>
      <c r="D128" s="11">
        <f>+D129+D130+D131+D132</f>
        <v>0</v>
      </c>
    </row>
    <row r="129" spans="1:6" ht="12" customHeight="1">
      <c r="A129" s="13" t="s">
        <v>85</v>
      </c>
      <c r="B129" s="68" t="s">
        <v>223</v>
      </c>
      <c r="C129" s="215"/>
      <c r="D129" s="18"/>
    </row>
    <row r="130" spans="1:6" ht="12" customHeight="1">
      <c r="A130" s="13" t="s">
        <v>87</v>
      </c>
      <c r="B130" s="68" t="s">
        <v>224</v>
      </c>
      <c r="C130" s="215"/>
      <c r="D130" s="18"/>
    </row>
    <row r="131" spans="1:6" ht="12" customHeight="1">
      <c r="A131" s="13" t="s">
        <v>89</v>
      </c>
      <c r="B131" s="68" t="s">
        <v>225</v>
      </c>
      <c r="C131" s="215"/>
      <c r="D131" s="18"/>
    </row>
    <row r="132" spans="1:6" ht="12" customHeight="1" thickBot="1">
      <c r="A132" s="56" t="s">
        <v>91</v>
      </c>
      <c r="B132" s="69" t="s">
        <v>226</v>
      </c>
      <c r="C132" s="215"/>
      <c r="D132" s="18"/>
    </row>
    <row r="133" spans="1:6" ht="12" customHeight="1" thickBot="1">
      <c r="A133" s="9" t="s">
        <v>227</v>
      </c>
      <c r="B133" s="67" t="s">
        <v>228</v>
      </c>
      <c r="C133" s="217">
        <f>+C134+C135+C136+C137</f>
        <v>0</v>
      </c>
      <c r="D133" s="23">
        <f>+D134+D135+D136+D137</f>
        <v>0</v>
      </c>
    </row>
    <row r="134" spans="1:6" ht="12" customHeight="1">
      <c r="A134" s="13" t="s">
        <v>97</v>
      </c>
      <c r="B134" s="68" t="s">
        <v>229</v>
      </c>
      <c r="C134" s="215"/>
      <c r="D134" s="18"/>
    </row>
    <row r="135" spans="1:6" ht="12" customHeight="1">
      <c r="A135" s="13" t="s">
        <v>99</v>
      </c>
      <c r="B135" s="68" t="s">
        <v>230</v>
      </c>
      <c r="C135" s="215"/>
      <c r="D135" s="18"/>
    </row>
    <row r="136" spans="1:6" ht="12" customHeight="1">
      <c r="A136" s="13" t="s">
        <v>101</v>
      </c>
      <c r="B136" s="68" t="s">
        <v>231</v>
      </c>
      <c r="C136" s="215"/>
      <c r="D136" s="18"/>
    </row>
    <row r="137" spans="1:6" ht="12" customHeight="1" thickBot="1">
      <c r="A137" s="56" t="s">
        <v>103</v>
      </c>
      <c r="B137" s="69" t="s">
        <v>232</v>
      </c>
      <c r="C137" s="215"/>
      <c r="D137" s="18"/>
    </row>
    <row r="138" spans="1:6" ht="12" customHeight="1" thickBot="1">
      <c r="A138" s="9" t="s">
        <v>105</v>
      </c>
      <c r="B138" s="67" t="s">
        <v>233</v>
      </c>
      <c r="C138" s="218">
        <f>+C139+C140+C141+C142</f>
        <v>0</v>
      </c>
      <c r="D138" s="70">
        <f>+D139+D140+D141+D142</f>
        <v>0</v>
      </c>
    </row>
    <row r="139" spans="1:6" ht="12" customHeight="1">
      <c r="A139" s="13" t="s">
        <v>107</v>
      </c>
      <c r="B139" s="68" t="s">
        <v>234</v>
      </c>
      <c r="C139" s="215"/>
      <c r="D139" s="18"/>
    </row>
    <row r="140" spans="1:6" ht="12" customHeight="1">
      <c r="A140" s="13" t="s">
        <v>109</v>
      </c>
      <c r="B140" s="68" t="s">
        <v>235</v>
      </c>
      <c r="C140" s="215"/>
      <c r="D140" s="18"/>
    </row>
    <row r="141" spans="1:6" ht="12" customHeight="1">
      <c r="A141" s="13" t="s">
        <v>111</v>
      </c>
      <c r="B141" s="68" t="s">
        <v>236</v>
      </c>
      <c r="C141" s="215"/>
      <c r="D141" s="18"/>
    </row>
    <row r="142" spans="1:6" ht="12" customHeight="1" thickBot="1">
      <c r="A142" s="13" t="s">
        <v>113</v>
      </c>
      <c r="B142" s="68" t="s">
        <v>237</v>
      </c>
      <c r="C142" s="215"/>
      <c r="D142" s="18"/>
    </row>
    <row r="143" spans="1:6" ht="15" customHeight="1" thickBot="1">
      <c r="A143" s="9" t="s">
        <v>115</v>
      </c>
      <c r="B143" s="67" t="s">
        <v>238</v>
      </c>
      <c r="C143" s="219">
        <f>+C124+C128+C133+C138</f>
        <v>0</v>
      </c>
      <c r="D143" s="71">
        <f>+D124+D128+D133+D138</f>
        <v>0</v>
      </c>
      <c r="E143" s="72"/>
      <c r="F143" s="72"/>
    </row>
    <row r="144" spans="1:6" s="12" customFormat="1" ht="12.95" customHeight="1" thickBot="1">
      <c r="A144" s="73" t="s">
        <v>239</v>
      </c>
      <c r="B144" s="74" t="s">
        <v>240</v>
      </c>
      <c r="C144" s="219">
        <f>+C123+C143</f>
        <v>158823</v>
      </c>
      <c r="D144" s="71">
        <f>+D123+D143</f>
        <v>204566</v>
      </c>
    </row>
    <row r="145" spans="1:4" ht="7.5" customHeight="1"/>
    <row r="146" spans="1:4">
      <c r="A146" s="242" t="s">
        <v>241</v>
      </c>
      <c r="B146" s="242"/>
      <c r="C146" s="242"/>
      <c r="D146" s="1"/>
    </row>
    <row r="147" spans="1:4" ht="15" customHeight="1" thickBot="1">
      <c r="A147" s="239" t="s">
        <v>242</v>
      </c>
      <c r="B147" s="239"/>
      <c r="C147" s="2"/>
      <c r="D147" s="2" t="s">
        <v>2</v>
      </c>
    </row>
    <row r="148" spans="1:4" ht="13.5" customHeight="1" thickBot="1">
      <c r="A148" s="9">
        <v>1</v>
      </c>
      <c r="B148" s="61" t="s">
        <v>243</v>
      </c>
      <c r="C148" s="11">
        <f>+C60-C123</f>
        <v>0</v>
      </c>
      <c r="D148" s="11">
        <v>0</v>
      </c>
    </row>
    <row r="149" spans="1:4" ht="27.75" customHeight="1" thickBot="1">
      <c r="A149" s="9" t="s">
        <v>19</v>
      </c>
      <c r="B149" s="61" t="s">
        <v>244</v>
      </c>
      <c r="C149" s="11">
        <f>+C83-C143</f>
        <v>0</v>
      </c>
      <c r="D149" s="11"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honeticPr fontId="13" type="noConversion"/>
  <printOptions horizontalCentered="1"/>
  <pageMargins left="0.78740157480314965" right="0.78740157480314965" top="1.2578125" bottom="1.1811023622047245" header="0.78740157480314965" footer="0.59055118110236227"/>
  <pageSetup paperSize="9" scale="69" fitToHeight="2" orientation="portrait" r:id="rId1"/>
  <headerFooter alignWithMargins="0">
    <oddHeader>&amp;C&amp;12
Ura Község Önkormányzat
2014. ÉVI KÖLTSÉGVETÉSÉNEK ÖSSZEVONT MÉRLEGE&amp;10
&amp;R&amp;11 1.1. melléklet a 3./2015. (IV. 29.) önkormányzati rendelethez</oddHeader>
  </headerFooter>
  <rowBreaks count="1" manualBreakCount="1">
    <brk id="85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zoomScale="115" zoomScaleNormal="115" zoomScaleSheetLayoutView="100" workbookViewId="0">
      <selection activeCell="D29" sqref="D29"/>
    </sheetView>
  </sheetViews>
  <sheetFormatPr defaultRowHeight="12.75"/>
  <cols>
    <col min="1" max="1" width="6.83203125" style="77" customWidth="1"/>
    <col min="2" max="2" width="46.83203125" style="80" customWidth="1"/>
    <col min="3" max="3" width="13.1640625" style="77" customWidth="1"/>
    <col min="4" max="4" width="13.33203125" style="77" customWidth="1"/>
    <col min="5" max="5" width="49.1640625" style="77" customWidth="1"/>
    <col min="6" max="6" width="12.6640625" style="77" customWidth="1"/>
    <col min="7" max="7" width="13.33203125" style="77" customWidth="1"/>
    <col min="8" max="8" width="4.83203125" style="77" customWidth="1"/>
    <col min="9" max="16384" width="9.33203125" style="77"/>
  </cols>
  <sheetData>
    <row r="1" spans="1:8" ht="39.75" customHeight="1">
      <c r="B1" s="78" t="s">
        <v>245</v>
      </c>
      <c r="C1" s="79"/>
      <c r="D1" s="79"/>
      <c r="E1" s="79"/>
      <c r="F1" s="79"/>
      <c r="G1" s="79"/>
      <c r="H1" s="243" t="s">
        <v>246</v>
      </c>
    </row>
    <row r="2" spans="1:8" ht="14.25" thickBot="1">
      <c r="F2" s="81"/>
      <c r="G2" s="81" t="s">
        <v>247</v>
      </c>
      <c r="H2" s="243"/>
    </row>
    <row r="3" spans="1:8" ht="18" customHeight="1" thickBot="1">
      <c r="A3" s="244" t="s">
        <v>3</v>
      </c>
      <c r="B3" s="82" t="s">
        <v>248</v>
      </c>
      <c r="C3" s="83"/>
      <c r="D3" s="83"/>
      <c r="E3" s="82" t="s">
        <v>249</v>
      </c>
      <c r="F3" s="84"/>
      <c r="G3" s="84"/>
      <c r="H3" s="243"/>
    </row>
    <row r="4" spans="1:8" s="86" customFormat="1" ht="35.25" customHeight="1" thickBot="1">
      <c r="A4" s="245"/>
      <c r="B4" s="85" t="s">
        <v>250</v>
      </c>
      <c r="C4" s="224" t="s">
        <v>348</v>
      </c>
      <c r="D4" s="5" t="s">
        <v>349</v>
      </c>
      <c r="E4" s="85" t="s">
        <v>250</v>
      </c>
      <c r="F4" s="224" t="s">
        <v>348</v>
      </c>
      <c r="G4" s="5" t="s">
        <v>349</v>
      </c>
      <c r="H4" s="243"/>
    </row>
    <row r="5" spans="1:8" s="91" customFormat="1" ht="12" customHeight="1" thickBot="1">
      <c r="A5" s="87">
        <v>1</v>
      </c>
      <c r="B5" s="88">
        <v>2</v>
      </c>
      <c r="C5" s="89">
        <v>3</v>
      </c>
      <c r="D5" s="89">
        <v>4</v>
      </c>
      <c r="E5" s="88">
        <v>5</v>
      </c>
      <c r="F5" s="229">
        <v>6</v>
      </c>
      <c r="G5" s="90">
        <v>7</v>
      </c>
      <c r="H5" s="243"/>
    </row>
    <row r="6" spans="1:8" ht="12.95" customHeight="1">
      <c r="A6" s="92" t="s">
        <v>5</v>
      </c>
      <c r="B6" s="93" t="s">
        <v>251</v>
      </c>
      <c r="C6" s="94">
        <v>57272</v>
      </c>
      <c r="D6" s="94">
        <v>46947</v>
      </c>
      <c r="E6" s="93" t="s">
        <v>252</v>
      </c>
      <c r="F6" s="220">
        <v>55970</v>
      </c>
      <c r="G6" s="237">
        <v>58998</v>
      </c>
      <c r="H6" s="243"/>
    </row>
    <row r="7" spans="1:8" ht="12.95" customHeight="1">
      <c r="A7" s="95" t="s">
        <v>19</v>
      </c>
      <c r="B7" s="96" t="s">
        <v>253</v>
      </c>
      <c r="C7" s="97">
        <v>59894</v>
      </c>
      <c r="D7" s="97">
        <v>67385</v>
      </c>
      <c r="E7" s="96" t="s">
        <v>170</v>
      </c>
      <c r="F7" s="97">
        <v>8976</v>
      </c>
      <c r="G7" s="238">
        <v>8976</v>
      </c>
      <c r="H7" s="243"/>
    </row>
    <row r="8" spans="1:8" ht="12.95" customHeight="1">
      <c r="A8" s="95" t="s">
        <v>33</v>
      </c>
      <c r="B8" s="96" t="s">
        <v>254</v>
      </c>
      <c r="C8" s="97"/>
      <c r="D8" s="97"/>
      <c r="E8" s="96" t="s">
        <v>255</v>
      </c>
      <c r="F8" s="97">
        <v>35692</v>
      </c>
      <c r="G8" s="238">
        <v>57768</v>
      </c>
      <c r="H8" s="243"/>
    </row>
    <row r="9" spans="1:8" ht="12.95" customHeight="1">
      <c r="A9" s="95" t="s">
        <v>216</v>
      </c>
      <c r="B9" s="96" t="s">
        <v>256</v>
      </c>
      <c r="C9" s="97">
        <v>2009</v>
      </c>
      <c r="D9" s="97">
        <v>2102</v>
      </c>
      <c r="E9" s="96" t="s">
        <v>172</v>
      </c>
      <c r="F9" s="97">
        <v>6225</v>
      </c>
      <c r="G9" s="238">
        <v>7645</v>
      </c>
      <c r="H9" s="243"/>
    </row>
    <row r="10" spans="1:8" ht="12.95" customHeight="1">
      <c r="A10" s="95" t="s">
        <v>61</v>
      </c>
      <c r="B10" s="99" t="s">
        <v>257</v>
      </c>
      <c r="C10" s="97"/>
      <c r="D10" s="97">
        <v>1662</v>
      </c>
      <c r="E10" s="96" t="s">
        <v>174</v>
      </c>
      <c r="F10" s="97">
        <v>23070</v>
      </c>
      <c r="G10" s="238">
        <v>25455</v>
      </c>
      <c r="H10" s="243"/>
    </row>
    <row r="11" spans="1:8" ht="12.95" customHeight="1">
      <c r="A11" s="95" t="s">
        <v>83</v>
      </c>
      <c r="B11" s="96" t="s">
        <v>258</v>
      </c>
      <c r="C11" s="100"/>
      <c r="D11" s="100"/>
      <c r="E11" s="96" t="s">
        <v>259</v>
      </c>
      <c r="F11" s="97"/>
      <c r="G11" s="238"/>
      <c r="H11" s="243"/>
    </row>
    <row r="12" spans="1:8" ht="12.95" customHeight="1">
      <c r="A12" s="95" t="s">
        <v>227</v>
      </c>
      <c r="B12" s="96" t="s">
        <v>82</v>
      </c>
      <c r="C12" s="97">
        <v>10758</v>
      </c>
      <c r="D12" s="97">
        <v>28603</v>
      </c>
      <c r="E12" s="101"/>
      <c r="F12" s="97"/>
      <c r="G12" s="238"/>
      <c r="H12" s="243"/>
    </row>
    <row r="13" spans="1:8" ht="12.95" customHeight="1">
      <c r="A13" s="95" t="s">
        <v>105</v>
      </c>
      <c r="B13" s="101"/>
      <c r="C13" s="97"/>
      <c r="D13" s="97"/>
      <c r="E13" s="101"/>
      <c r="F13" s="97"/>
      <c r="G13" s="238"/>
      <c r="H13" s="243"/>
    </row>
    <row r="14" spans="1:8" ht="12.95" customHeight="1">
      <c r="A14" s="95" t="s">
        <v>115</v>
      </c>
      <c r="B14" s="102"/>
      <c r="C14" s="100"/>
      <c r="D14" s="100"/>
      <c r="E14" s="101"/>
      <c r="F14" s="97"/>
      <c r="G14" s="238"/>
      <c r="H14" s="243"/>
    </row>
    <row r="15" spans="1:8" ht="12.95" customHeight="1">
      <c r="A15" s="95" t="s">
        <v>239</v>
      </c>
      <c r="B15" s="101"/>
      <c r="C15" s="97"/>
      <c r="D15" s="97"/>
      <c r="E15" s="101"/>
      <c r="F15" s="97"/>
      <c r="G15" s="238"/>
      <c r="H15" s="243"/>
    </row>
    <row r="16" spans="1:8" ht="12.95" customHeight="1">
      <c r="A16" s="95" t="s">
        <v>260</v>
      </c>
      <c r="B16" s="101"/>
      <c r="C16" s="97"/>
      <c r="D16" s="97"/>
      <c r="E16" s="101"/>
      <c r="F16" s="97"/>
      <c r="G16" s="238"/>
      <c r="H16" s="243"/>
    </row>
    <row r="17" spans="1:8" ht="12.95" customHeight="1" thickBot="1">
      <c r="A17" s="95" t="s">
        <v>261</v>
      </c>
      <c r="B17" s="103"/>
      <c r="C17" s="104"/>
      <c r="D17" s="104"/>
      <c r="E17" s="101"/>
      <c r="F17" s="104"/>
      <c r="G17" s="105"/>
      <c r="H17" s="243"/>
    </row>
    <row r="18" spans="1:8" ht="15.95" customHeight="1" thickBot="1">
      <c r="A18" s="106" t="s">
        <v>262</v>
      </c>
      <c r="B18" s="107" t="s">
        <v>263</v>
      </c>
      <c r="C18" s="108">
        <f>+C6+C7+C9+C10+C12+C13+C14+C15+C16+C17</f>
        <v>129933</v>
      </c>
      <c r="D18" s="108">
        <f>+D6+D7+D9+D10+D12+D13+D14+D15+D16+D17</f>
        <v>146699</v>
      </c>
      <c r="E18" s="107" t="s">
        <v>264</v>
      </c>
      <c r="F18" s="108">
        <f>SUM(F6:F17)</f>
        <v>129933</v>
      </c>
      <c r="G18" s="109">
        <f>SUM(G6:G17)</f>
        <v>158842</v>
      </c>
      <c r="H18" s="243"/>
    </row>
    <row r="19" spans="1:8" ht="12.95" customHeight="1">
      <c r="A19" s="110" t="s">
        <v>265</v>
      </c>
      <c r="B19" s="111" t="s">
        <v>266</v>
      </c>
      <c r="C19" s="112">
        <f>+C20+C21+C22+C23</f>
        <v>0</v>
      </c>
      <c r="D19" s="112"/>
      <c r="E19" s="113" t="s">
        <v>267</v>
      </c>
      <c r="F19" s="119"/>
      <c r="G19" s="114"/>
      <c r="H19" s="243"/>
    </row>
    <row r="20" spans="1:8" ht="12.95" customHeight="1">
      <c r="A20" s="115" t="s">
        <v>268</v>
      </c>
      <c r="B20" s="113" t="s">
        <v>269</v>
      </c>
      <c r="C20" s="116"/>
      <c r="D20" s="116"/>
      <c r="E20" s="113" t="s">
        <v>270</v>
      </c>
      <c r="F20" s="116"/>
      <c r="G20" s="117"/>
      <c r="H20" s="243"/>
    </row>
    <row r="21" spans="1:8" ht="12.95" customHeight="1">
      <c r="A21" s="115" t="s">
        <v>271</v>
      </c>
      <c r="B21" s="113" t="s">
        <v>272</v>
      </c>
      <c r="C21" s="116"/>
      <c r="D21" s="116"/>
      <c r="E21" s="113" t="s">
        <v>273</v>
      </c>
      <c r="F21" s="116"/>
      <c r="G21" s="117"/>
      <c r="H21" s="243"/>
    </row>
    <row r="22" spans="1:8" ht="12.95" customHeight="1">
      <c r="A22" s="115" t="s">
        <v>274</v>
      </c>
      <c r="B22" s="113" t="s">
        <v>275</v>
      </c>
      <c r="C22" s="116"/>
      <c r="D22" s="116"/>
      <c r="E22" s="113" t="s">
        <v>276</v>
      </c>
      <c r="F22" s="116"/>
      <c r="G22" s="117"/>
      <c r="H22" s="243"/>
    </row>
    <row r="23" spans="1:8" ht="12.95" customHeight="1">
      <c r="A23" s="115" t="s">
        <v>277</v>
      </c>
      <c r="B23" s="113" t="s">
        <v>278</v>
      </c>
      <c r="C23" s="116"/>
      <c r="D23" s="116"/>
      <c r="E23" s="111" t="s">
        <v>279</v>
      </c>
      <c r="F23" s="116"/>
      <c r="G23" s="117"/>
      <c r="H23" s="243"/>
    </row>
    <row r="24" spans="1:8" ht="12.95" customHeight="1">
      <c r="A24" s="115" t="s">
        <v>280</v>
      </c>
      <c r="B24" s="113" t="s">
        <v>281</v>
      </c>
      <c r="C24" s="118">
        <f>+C25+C26</f>
        <v>0</v>
      </c>
      <c r="D24" s="118"/>
      <c r="E24" s="113" t="s">
        <v>282</v>
      </c>
      <c r="F24" s="116"/>
      <c r="G24" s="117"/>
      <c r="H24" s="243"/>
    </row>
    <row r="25" spans="1:8" ht="12.95" customHeight="1">
      <c r="A25" s="110" t="s">
        <v>283</v>
      </c>
      <c r="B25" s="111" t="s">
        <v>284</v>
      </c>
      <c r="C25" s="119"/>
      <c r="D25" s="119"/>
      <c r="E25" s="93" t="s">
        <v>285</v>
      </c>
      <c r="F25" s="119"/>
      <c r="G25" s="114"/>
      <c r="H25" s="243"/>
    </row>
    <row r="26" spans="1:8" ht="12.95" customHeight="1" thickBot="1">
      <c r="A26" s="115" t="s">
        <v>286</v>
      </c>
      <c r="B26" s="113" t="s">
        <v>352</v>
      </c>
      <c r="C26" s="116"/>
      <c r="D26" s="116"/>
      <c r="E26" s="101" t="s">
        <v>230</v>
      </c>
      <c r="F26" s="116"/>
      <c r="G26" s="117"/>
      <c r="H26" s="243"/>
    </row>
    <row r="27" spans="1:8" ht="15.95" customHeight="1" thickBot="1">
      <c r="A27" s="106" t="s">
        <v>287</v>
      </c>
      <c r="B27" s="107" t="s">
        <v>288</v>
      </c>
      <c r="C27" s="108">
        <f>+C19+C24</f>
        <v>0</v>
      </c>
      <c r="D27" s="108">
        <f>+D19+D24</f>
        <v>0</v>
      </c>
      <c r="E27" s="107" t="s">
        <v>289</v>
      </c>
      <c r="F27" s="228">
        <f>SUM(F19:F26)</f>
        <v>0</v>
      </c>
      <c r="G27" s="109">
        <f>SUM(G19:G26)</f>
        <v>0</v>
      </c>
      <c r="H27" s="243"/>
    </row>
    <row r="28" spans="1:8" ht="13.5" thickBot="1">
      <c r="A28" s="106" t="s">
        <v>290</v>
      </c>
      <c r="B28" s="120" t="s">
        <v>291</v>
      </c>
      <c r="C28" s="193">
        <f>+C18+C27</f>
        <v>129933</v>
      </c>
      <c r="D28" s="227">
        <f>+D18+D27</f>
        <v>146699</v>
      </c>
      <c r="E28" s="120" t="s">
        <v>292</v>
      </c>
      <c r="F28" s="193">
        <f>+F18+F27</f>
        <v>129933</v>
      </c>
      <c r="G28" s="227">
        <f>+G18+G27</f>
        <v>158842</v>
      </c>
      <c r="H28" s="243"/>
    </row>
    <row r="29" spans="1:8" ht="13.5" thickBot="1">
      <c r="A29" s="106" t="s">
        <v>293</v>
      </c>
      <c r="B29" s="120" t="s">
        <v>294</v>
      </c>
      <c r="C29" s="193"/>
      <c r="D29" s="227">
        <v>12143</v>
      </c>
      <c r="E29" s="120" t="s">
        <v>295</v>
      </c>
      <c r="F29" s="193" t="str">
        <f>IF(C18-F18&gt;0,C18-F18,"-")</f>
        <v>-</v>
      </c>
      <c r="G29" s="227" t="str">
        <f>IF(D18-G18&gt;0,D18-G18,"-")</f>
        <v>-</v>
      </c>
      <c r="H29" s="243"/>
    </row>
    <row r="30" spans="1:8" ht="13.5" thickBot="1">
      <c r="A30" s="106" t="s">
        <v>296</v>
      </c>
      <c r="B30" s="120" t="s">
        <v>297</v>
      </c>
      <c r="C30" s="193"/>
      <c r="D30" s="227">
        <v>12143</v>
      </c>
      <c r="E30" s="120" t="s">
        <v>298</v>
      </c>
      <c r="F30" s="193" t="str">
        <f>IF(C18+C19-F28&gt;0,C18+C19-F28,"-")</f>
        <v>-</v>
      </c>
      <c r="G30" s="227" t="str">
        <f>IF(D18+D19-G28&gt;0,D18+D19-G28,"-")</f>
        <v>-</v>
      </c>
      <c r="H30" s="243"/>
    </row>
    <row r="31" spans="1:8" ht="18.75">
      <c r="B31" s="246"/>
      <c r="C31" s="246"/>
      <c r="D31" s="246"/>
      <c r="E31" s="246"/>
    </row>
  </sheetData>
  <mergeCells count="3">
    <mergeCell ref="H1:H30"/>
    <mergeCell ref="A3:A4"/>
    <mergeCell ref="B31:E31"/>
  </mergeCells>
  <phoneticPr fontId="13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5" orientation="landscape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SheetLayoutView="115" workbookViewId="0">
      <selection activeCell="E7" sqref="E7"/>
    </sheetView>
  </sheetViews>
  <sheetFormatPr defaultRowHeight="12.75"/>
  <cols>
    <col min="1" max="1" width="6.83203125" style="77" customWidth="1"/>
    <col min="2" max="2" width="48.83203125" style="80" customWidth="1"/>
    <col min="3" max="3" width="14.83203125" style="77" customWidth="1"/>
    <col min="4" max="4" width="14" style="77" customWidth="1"/>
    <col min="5" max="5" width="47.83203125" style="77" customWidth="1"/>
    <col min="6" max="6" width="14.5" style="77" customWidth="1"/>
    <col min="7" max="7" width="14.1640625" style="77" customWidth="1"/>
    <col min="8" max="8" width="4.83203125" style="77" customWidth="1"/>
    <col min="9" max="16384" width="9.33203125" style="77"/>
  </cols>
  <sheetData>
    <row r="1" spans="1:8" ht="31.5">
      <c r="B1" s="78" t="s">
        <v>299</v>
      </c>
      <c r="C1" s="79"/>
      <c r="D1" s="79"/>
      <c r="E1" s="79"/>
      <c r="F1" s="79"/>
      <c r="G1" s="79"/>
      <c r="H1" s="243" t="s">
        <v>300</v>
      </c>
    </row>
    <row r="2" spans="1:8" ht="14.25" thickBot="1">
      <c r="F2" s="81" t="s">
        <v>247</v>
      </c>
      <c r="G2" s="81" t="s">
        <v>247</v>
      </c>
      <c r="H2" s="243"/>
    </row>
    <row r="3" spans="1:8" ht="13.5" thickBot="1">
      <c r="A3" s="247" t="s">
        <v>3</v>
      </c>
      <c r="B3" s="82" t="s">
        <v>248</v>
      </c>
      <c r="C3" s="83"/>
      <c r="D3" s="230"/>
      <c r="E3" s="82" t="s">
        <v>249</v>
      </c>
      <c r="F3" s="84"/>
      <c r="G3" s="84"/>
      <c r="H3" s="243"/>
    </row>
    <row r="4" spans="1:8" s="86" customFormat="1" ht="36.75" thickBot="1">
      <c r="A4" s="248"/>
      <c r="B4" s="85" t="s">
        <v>250</v>
      </c>
      <c r="C4" s="5" t="s">
        <v>348</v>
      </c>
      <c r="D4" s="224" t="s">
        <v>349</v>
      </c>
      <c r="E4" s="85" t="s">
        <v>250</v>
      </c>
      <c r="F4" s="224" t="s">
        <v>348</v>
      </c>
      <c r="G4" s="5" t="s">
        <v>349</v>
      </c>
      <c r="H4" s="243"/>
    </row>
    <row r="5" spans="1:8" s="86" customFormat="1" ht="13.5" thickBot="1">
      <c r="A5" s="87">
        <v>1</v>
      </c>
      <c r="B5" s="88">
        <v>2</v>
      </c>
      <c r="C5" s="89">
        <v>3</v>
      </c>
      <c r="D5" s="229">
        <v>4</v>
      </c>
      <c r="E5" s="88">
        <v>5</v>
      </c>
      <c r="F5" s="229">
        <v>6</v>
      </c>
      <c r="G5" s="90">
        <v>7</v>
      </c>
      <c r="H5" s="243"/>
    </row>
    <row r="6" spans="1:8" ht="12.95" customHeight="1">
      <c r="A6" s="92" t="s">
        <v>5</v>
      </c>
      <c r="B6" s="93" t="s">
        <v>301</v>
      </c>
      <c r="C6" s="94"/>
      <c r="D6" s="231">
        <v>22670</v>
      </c>
      <c r="E6" s="93" t="s">
        <v>195</v>
      </c>
      <c r="F6" s="220">
        <v>15099</v>
      </c>
      <c r="G6" s="192">
        <v>19982</v>
      </c>
      <c r="H6" s="243"/>
    </row>
    <row r="7" spans="1:8">
      <c r="A7" s="95" t="s">
        <v>19</v>
      </c>
      <c r="B7" s="96" t="s">
        <v>302</v>
      </c>
      <c r="C7" s="97"/>
      <c r="D7" s="100"/>
      <c r="E7" s="96" t="s">
        <v>303</v>
      </c>
      <c r="F7" s="97"/>
      <c r="G7" s="98"/>
      <c r="H7" s="243"/>
    </row>
    <row r="8" spans="1:8" ht="12.95" customHeight="1">
      <c r="A8" s="95" t="s">
        <v>33</v>
      </c>
      <c r="B8" s="96" t="s">
        <v>304</v>
      </c>
      <c r="C8" s="97"/>
      <c r="D8" s="100"/>
      <c r="E8" s="96" t="s">
        <v>197</v>
      </c>
      <c r="F8" s="97">
        <v>13591</v>
      </c>
      <c r="G8" s="98">
        <v>25742</v>
      </c>
      <c r="H8" s="243"/>
    </row>
    <row r="9" spans="1:8" ht="12.95" customHeight="1">
      <c r="A9" s="95" t="s">
        <v>216</v>
      </c>
      <c r="B9" s="96" t="s">
        <v>305</v>
      </c>
      <c r="C9" s="97"/>
      <c r="D9" s="100"/>
      <c r="E9" s="96" t="s">
        <v>306</v>
      </c>
      <c r="F9" s="97"/>
      <c r="G9" s="98"/>
      <c r="H9" s="243"/>
    </row>
    <row r="10" spans="1:8" ht="12.75" customHeight="1">
      <c r="A10" s="95" t="s">
        <v>61</v>
      </c>
      <c r="B10" s="96" t="s">
        <v>307</v>
      </c>
      <c r="C10" s="97"/>
      <c r="D10" s="100"/>
      <c r="E10" s="96" t="s">
        <v>199</v>
      </c>
      <c r="F10" s="97">
        <v>200</v>
      </c>
      <c r="G10" s="98"/>
      <c r="H10" s="243"/>
    </row>
    <row r="11" spans="1:8" ht="12.95" customHeight="1">
      <c r="A11" s="95" t="s">
        <v>83</v>
      </c>
      <c r="B11" s="96" t="s">
        <v>308</v>
      </c>
      <c r="C11" s="100">
        <v>23674</v>
      </c>
      <c r="D11" s="100">
        <v>35197</v>
      </c>
      <c r="E11" s="101"/>
      <c r="F11" s="97"/>
      <c r="G11" s="98"/>
      <c r="H11" s="243"/>
    </row>
    <row r="12" spans="1:8" ht="12.95" customHeight="1">
      <c r="A12" s="95" t="s">
        <v>227</v>
      </c>
      <c r="B12" s="101"/>
      <c r="C12" s="97"/>
      <c r="D12" s="100"/>
      <c r="E12" s="101"/>
      <c r="F12" s="97"/>
      <c r="G12" s="98"/>
      <c r="H12" s="243"/>
    </row>
    <row r="13" spans="1:8" ht="12.95" customHeight="1">
      <c r="A13" s="95" t="s">
        <v>105</v>
      </c>
      <c r="B13" s="101"/>
      <c r="C13" s="97"/>
      <c r="D13" s="100"/>
      <c r="E13" s="101"/>
      <c r="F13" s="97"/>
      <c r="G13" s="98"/>
      <c r="H13" s="243"/>
    </row>
    <row r="14" spans="1:8" ht="12.95" customHeight="1">
      <c r="A14" s="95" t="s">
        <v>115</v>
      </c>
      <c r="B14" s="101"/>
      <c r="C14" s="100"/>
      <c r="D14" s="100"/>
      <c r="E14" s="101"/>
      <c r="F14" s="97"/>
      <c r="G14" s="98"/>
      <c r="H14" s="243"/>
    </row>
    <row r="15" spans="1:8">
      <c r="A15" s="95" t="s">
        <v>239</v>
      </c>
      <c r="B15" s="101"/>
      <c r="C15" s="100"/>
      <c r="D15" s="100"/>
      <c r="E15" s="101"/>
      <c r="F15" s="97"/>
      <c r="G15" s="98"/>
      <c r="H15" s="243"/>
    </row>
    <row r="16" spans="1:8" ht="12.95" customHeight="1" thickBot="1">
      <c r="A16" s="121" t="s">
        <v>260</v>
      </c>
      <c r="B16" s="122"/>
      <c r="C16" s="123"/>
      <c r="D16" s="123"/>
      <c r="E16" s="124" t="s">
        <v>259</v>
      </c>
      <c r="F16" s="221"/>
      <c r="G16" s="125"/>
      <c r="H16" s="243"/>
    </row>
    <row r="17" spans="1:8" ht="15.95" customHeight="1" thickBot="1">
      <c r="A17" s="106" t="s">
        <v>261</v>
      </c>
      <c r="B17" s="107" t="s">
        <v>309</v>
      </c>
      <c r="C17" s="108">
        <f>+C6+C8+C9+C11+C12+C13+C14+C15+C16</f>
        <v>23674</v>
      </c>
      <c r="D17" s="228">
        <f>+D6+D8+D9+D11+D12+D13+D14+D15+D16</f>
        <v>57867</v>
      </c>
      <c r="E17" s="107" t="s">
        <v>310</v>
      </c>
      <c r="F17" s="108">
        <f>+F6+F8+F10+F11+F12+F13+F14+F15+F16</f>
        <v>28890</v>
      </c>
      <c r="G17" s="109">
        <f>+G6+G8+G10+G11+G12+G13+G14+G15+G16</f>
        <v>45724</v>
      </c>
      <c r="H17" s="243"/>
    </row>
    <row r="18" spans="1:8" ht="12.95" customHeight="1">
      <c r="A18" s="92" t="s">
        <v>262</v>
      </c>
      <c r="B18" s="126" t="s">
        <v>311</v>
      </c>
      <c r="C18" s="127">
        <f>+C19+C20+C21+C22+C23</f>
        <v>0</v>
      </c>
      <c r="D18" s="232">
        <f>+D19+D20+D21+D22+D23</f>
        <v>0</v>
      </c>
      <c r="E18" s="113" t="s">
        <v>267</v>
      </c>
      <c r="F18" s="194"/>
      <c r="G18" s="128"/>
      <c r="H18" s="243"/>
    </row>
    <row r="19" spans="1:8" ht="12.95" customHeight="1">
      <c r="A19" s="95" t="s">
        <v>265</v>
      </c>
      <c r="B19" s="129" t="s">
        <v>312</v>
      </c>
      <c r="C19" s="116"/>
      <c r="D19" s="233"/>
      <c r="E19" s="113" t="s">
        <v>313</v>
      </c>
      <c r="F19" s="116"/>
      <c r="G19" s="117"/>
      <c r="H19" s="243"/>
    </row>
    <row r="20" spans="1:8" ht="12.95" customHeight="1">
      <c r="A20" s="92" t="s">
        <v>268</v>
      </c>
      <c r="B20" s="129" t="s">
        <v>314</v>
      </c>
      <c r="C20" s="116"/>
      <c r="D20" s="233"/>
      <c r="E20" s="113" t="s">
        <v>273</v>
      </c>
      <c r="F20" s="116"/>
      <c r="G20" s="117"/>
      <c r="H20" s="243"/>
    </row>
    <row r="21" spans="1:8" ht="12.95" customHeight="1">
      <c r="A21" s="95" t="s">
        <v>271</v>
      </c>
      <c r="B21" s="129" t="s">
        <v>315</v>
      </c>
      <c r="C21" s="116"/>
      <c r="D21" s="233"/>
      <c r="E21" s="113" t="s">
        <v>276</v>
      </c>
      <c r="F21" s="116"/>
      <c r="G21" s="117"/>
      <c r="H21" s="243"/>
    </row>
    <row r="22" spans="1:8" ht="12.95" customHeight="1">
      <c r="A22" s="92" t="s">
        <v>274</v>
      </c>
      <c r="B22" s="129" t="s">
        <v>316</v>
      </c>
      <c r="C22" s="116"/>
      <c r="D22" s="233"/>
      <c r="E22" s="111" t="s">
        <v>279</v>
      </c>
      <c r="F22" s="116"/>
      <c r="G22" s="117"/>
      <c r="H22" s="243"/>
    </row>
    <row r="23" spans="1:8" ht="12.95" customHeight="1">
      <c r="A23" s="95" t="s">
        <v>277</v>
      </c>
      <c r="B23" s="130" t="s">
        <v>317</v>
      </c>
      <c r="C23" s="116"/>
      <c r="D23" s="233"/>
      <c r="E23" s="113" t="s">
        <v>318</v>
      </c>
      <c r="F23" s="116"/>
      <c r="G23" s="117"/>
      <c r="H23" s="243"/>
    </row>
    <row r="24" spans="1:8" ht="12.95" customHeight="1">
      <c r="A24" s="92" t="s">
        <v>280</v>
      </c>
      <c r="B24" s="131" t="s">
        <v>319</v>
      </c>
      <c r="C24" s="118">
        <f>+C25+C26+C27+C28+C29</f>
        <v>0</v>
      </c>
      <c r="D24" s="234">
        <f>+D25+D26+D27+D28+D29</f>
        <v>0</v>
      </c>
      <c r="E24" s="132" t="s">
        <v>285</v>
      </c>
      <c r="F24" s="116"/>
      <c r="G24" s="117"/>
      <c r="H24" s="243"/>
    </row>
    <row r="25" spans="1:8" ht="12.95" customHeight="1">
      <c r="A25" s="95" t="s">
        <v>283</v>
      </c>
      <c r="B25" s="130" t="s">
        <v>320</v>
      </c>
      <c r="C25" s="116"/>
      <c r="D25" s="233"/>
      <c r="E25" s="132" t="s">
        <v>321</v>
      </c>
      <c r="F25" s="116"/>
      <c r="G25" s="117"/>
      <c r="H25" s="243"/>
    </row>
    <row r="26" spans="1:8" ht="12.95" customHeight="1">
      <c r="A26" s="92" t="s">
        <v>286</v>
      </c>
      <c r="B26" s="130" t="s">
        <v>322</v>
      </c>
      <c r="C26" s="116"/>
      <c r="D26" s="233"/>
      <c r="E26" s="236" t="s">
        <v>230</v>
      </c>
      <c r="F26" s="116"/>
      <c r="G26" s="117"/>
      <c r="H26" s="243"/>
    </row>
    <row r="27" spans="1:8" ht="12.95" customHeight="1">
      <c r="A27" s="95" t="s">
        <v>287</v>
      </c>
      <c r="B27" s="129" t="s">
        <v>323</v>
      </c>
      <c r="C27" s="116"/>
      <c r="D27" s="233"/>
      <c r="E27" s="133"/>
      <c r="F27" s="116"/>
      <c r="G27" s="117"/>
      <c r="H27" s="243"/>
    </row>
    <row r="28" spans="1:8" ht="12.95" customHeight="1">
      <c r="A28" s="92" t="s">
        <v>290</v>
      </c>
      <c r="B28" s="134" t="s">
        <v>324</v>
      </c>
      <c r="C28" s="116"/>
      <c r="D28" s="233"/>
      <c r="E28" s="101"/>
      <c r="F28" s="116"/>
      <c r="G28" s="117"/>
      <c r="H28" s="243"/>
    </row>
    <row r="29" spans="1:8" ht="12.95" customHeight="1" thickBot="1">
      <c r="A29" s="95" t="s">
        <v>293</v>
      </c>
      <c r="B29" s="135" t="s">
        <v>325</v>
      </c>
      <c r="C29" s="116"/>
      <c r="D29" s="233"/>
      <c r="E29" s="133"/>
      <c r="F29" s="116"/>
      <c r="G29" s="117"/>
      <c r="H29" s="243"/>
    </row>
    <row r="30" spans="1:8" ht="21.75" customHeight="1" thickBot="1">
      <c r="A30" s="106" t="s">
        <v>296</v>
      </c>
      <c r="B30" s="107" t="s">
        <v>326</v>
      </c>
      <c r="C30" s="108">
        <f>+C18+C24</f>
        <v>0</v>
      </c>
      <c r="D30" s="228">
        <f>+D18+D24</f>
        <v>0</v>
      </c>
      <c r="E30" s="107" t="s">
        <v>327</v>
      </c>
      <c r="F30" s="228">
        <f>SUM(F18:F29)</f>
        <v>0</v>
      </c>
      <c r="G30" s="109">
        <f>SUM(G18:G29)</f>
        <v>0</v>
      </c>
      <c r="H30" s="243"/>
    </row>
    <row r="31" spans="1:8" ht="13.5" thickBot="1">
      <c r="A31" s="106" t="s">
        <v>328</v>
      </c>
      <c r="B31" s="120" t="s">
        <v>329</v>
      </c>
      <c r="C31" s="193">
        <f>+C17+C30</f>
        <v>23674</v>
      </c>
      <c r="D31" s="235">
        <f>+D17+D30</f>
        <v>57867</v>
      </c>
      <c r="E31" s="120" t="s">
        <v>330</v>
      </c>
      <c r="F31" s="193">
        <f>+F17+F30</f>
        <v>28890</v>
      </c>
      <c r="G31" s="227">
        <f>+G17+G30</f>
        <v>45724</v>
      </c>
      <c r="H31" s="243"/>
    </row>
    <row r="32" spans="1:8" ht="13.5" thickBot="1">
      <c r="A32" s="106" t="s">
        <v>331</v>
      </c>
      <c r="B32" s="120" t="s">
        <v>294</v>
      </c>
      <c r="C32" s="193">
        <f>IF(C17-F17&lt;0,F17-C17,"-")</f>
        <v>5216</v>
      </c>
      <c r="D32" s="235" t="str">
        <f>IF(D17-G17&lt;0,G17-D17,"-")</f>
        <v>-</v>
      </c>
      <c r="E32" s="120" t="s">
        <v>295</v>
      </c>
      <c r="F32" s="193" t="str">
        <f>IF(C17-F17&gt;0,C17-F17,"-")</f>
        <v>-</v>
      </c>
      <c r="G32" s="227">
        <f>IF(D17-G17&gt;0,D17-G17,"-")</f>
        <v>12143</v>
      </c>
      <c r="H32" s="243"/>
    </row>
    <row r="33" spans="1:8" ht="13.5" thickBot="1">
      <c r="A33" s="106" t="s">
        <v>332</v>
      </c>
      <c r="B33" s="120" t="s">
        <v>297</v>
      </c>
      <c r="C33" s="193">
        <f>IF(C17+C18-F31&lt;0,F31-(C17+C18),"-")</f>
        <v>5216</v>
      </c>
      <c r="D33" s="235" t="str">
        <f>IF(D17+D18-G31&lt;0,G31-(D17+D18),"-")</f>
        <v>-</v>
      </c>
      <c r="E33" s="120" t="s">
        <v>298</v>
      </c>
      <c r="F33" s="193" t="str">
        <f>IF(C17+C18-F31&gt;0,C17+C18-F31,"-")</f>
        <v>-</v>
      </c>
      <c r="G33" s="227">
        <f>IF(D17+D18-G31&gt;0,D17+D18-G31,"-")</f>
        <v>12143</v>
      </c>
      <c r="H33" s="243"/>
    </row>
  </sheetData>
  <mergeCells count="2">
    <mergeCell ref="H1:H33"/>
    <mergeCell ref="A3:A4"/>
  </mergeCells>
  <phoneticPr fontId="13" type="noConversion"/>
  <printOptions horizontalCentered="1"/>
  <pageMargins left="0.59055118110236227" right="0.59055118110236227" top="0.47244094488188981" bottom="0.78740157480314965" header="0.47244094488188981" footer="0.78740157480314965"/>
  <pageSetup paperSize="9" scale="9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tabSelected="1" zoomScaleSheetLayoutView="85" workbookViewId="0">
      <selection activeCell="E3" sqref="E3"/>
    </sheetView>
  </sheetViews>
  <sheetFormatPr defaultRowHeight="12.75"/>
  <cols>
    <col min="1" max="1" width="19.5" style="186" customWidth="1"/>
    <col min="2" max="2" width="72" style="187" customWidth="1"/>
    <col min="3" max="4" width="17.6640625" style="188" customWidth="1"/>
    <col min="5" max="16384" width="9.33203125" style="152"/>
  </cols>
  <sheetData>
    <row r="1" spans="1:4" s="139" customFormat="1" ht="16.5" customHeight="1" thickBot="1">
      <c r="A1" s="136"/>
      <c r="B1" s="137"/>
      <c r="C1" s="138"/>
      <c r="D1" s="138" t="s">
        <v>333</v>
      </c>
    </row>
    <row r="2" spans="1:4" s="143" customFormat="1" ht="21" customHeight="1">
      <c r="A2" s="140" t="s">
        <v>250</v>
      </c>
      <c r="B2" s="141" t="s">
        <v>334</v>
      </c>
      <c r="C2" s="142"/>
      <c r="D2" s="142" t="s">
        <v>335</v>
      </c>
    </row>
    <row r="3" spans="1:4" s="143" customFormat="1" ht="16.5" thickBot="1">
      <c r="A3" s="144" t="s">
        <v>336</v>
      </c>
      <c r="B3" s="145" t="s">
        <v>337</v>
      </c>
      <c r="C3" s="146"/>
      <c r="D3" s="146">
        <v>1</v>
      </c>
    </row>
    <row r="4" spans="1:4" s="149" customFormat="1" ht="15.95" customHeight="1" thickBot="1">
      <c r="A4" s="147"/>
      <c r="B4" s="147"/>
      <c r="C4" s="148"/>
      <c r="D4" s="148" t="s">
        <v>338</v>
      </c>
    </row>
    <row r="5" spans="1:4" ht="24.75" thickBot="1">
      <c r="A5" s="150" t="s">
        <v>339</v>
      </c>
      <c r="B5" s="151" t="s">
        <v>340</v>
      </c>
      <c r="C5" s="195" t="s">
        <v>350</v>
      </c>
      <c r="D5" s="195" t="s">
        <v>351</v>
      </c>
    </row>
    <row r="6" spans="1:4" s="156" customFormat="1" ht="12.95" customHeight="1" thickBot="1">
      <c r="A6" s="153">
        <v>1</v>
      </c>
      <c r="B6" s="154">
        <v>2</v>
      </c>
      <c r="C6" s="155">
        <v>3</v>
      </c>
      <c r="D6" s="155">
        <v>4</v>
      </c>
    </row>
    <row r="7" spans="1:4" s="156" customFormat="1" ht="15.95" customHeight="1" thickBot="1">
      <c r="A7" s="157"/>
      <c r="B7" s="158" t="s">
        <v>248</v>
      </c>
      <c r="C7" s="159"/>
      <c r="D7" s="159"/>
    </row>
    <row r="8" spans="1:4" s="156" customFormat="1" ht="12" customHeight="1" thickBot="1">
      <c r="A8" s="42" t="s">
        <v>5</v>
      </c>
      <c r="B8" s="10" t="s">
        <v>6</v>
      </c>
      <c r="C8" s="11">
        <f>+C9+C10+C11+C12+C13+C14</f>
        <v>57272</v>
      </c>
      <c r="D8" s="11">
        <f>+D9+D10+D11+D12+D13+D14</f>
        <v>46947</v>
      </c>
    </row>
    <row r="9" spans="1:4" s="161" customFormat="1" ht="12" customHeight="1">
      <c r="A9" s="160" t="s">
        <v>7</v>
      </c>
      <c r="B9" s="14" t="s">
        <v>8</v>
      </c>
      <c r="C9" s="15">
        <v>18006</v>
      </c>
      <c r="D9" s="15">
        <v>18006</v>
      </c>
    </row>
    <row r="10" spans="1:4" s="163" customFormat="1" ht="12" customHeight="1">
      <c r="A10" s="162" t="s">
        <v>9</v>
      </c>
      <c r="B10" s="17" t="s">
        <v>10</v>
      </c>
      <c r="C10" s="18"/>
      <c r="D10" s="18"/>
    </row>
    <row r="11" spans="1:4" s="163" customFormat="1" ht="12" customHeight="1">
      <c r="A11" s="162" t="s">
        <v>11</v>
      </c>
      <c r="B11" s="17" t="s">
        <v>12</v>
      </c>
      <c r="C11" s="18">
        <v>5910</v>
      </c>
      <c r="D11" s="18">
        <v>19777</v>
      </c>
    </row>
    <row r="12" spans="1:4" s="163" customFormat="1" ht="12" customHeight="1">
      <c r="A12" s="162" t="s">
        <v>13</v>
      </c>
      <c r="B12" s="17" t="s">
        <v>14</v>
      </c>
      <c r="C12" s="18">
        <v>748</v>
      </c>
      <c r="D12" s="18">
        <v>748</v>
      </c>
    </row>
    <row r="13" spans="1:4" s="163" customFormat="1" ht="12" customHeight="1">
      <c r="A13" s="162" t="s">
        <v>15</v>
      </c>
      <c r="B13" s="17" t="s">
        <v>16</v>
      </c>
      <c r="C13" s="222">
        <v>44</v>
      </c>
      <c r="D13" s="222">
        <v>1021</v>
      </c>
    </row>
    <row r="14" spans="1:4" s="161" customFormat="1" ht="12" customHeight="1" thickBot="1">
      <c r="A14" s="164" t="s">
        <v>17</v>
      </c>
      <c r="B14" s="20" t="s">
        <v>18</v>
      </c>
      <c r="C14" s="223">
        <v>32564</v>
      </c>
      <c r="D14" s="223">
        <v>7395</v>
      </c>
    </row>
    <row r="15" spans="1:4" s="161" customFormat="1" ht="12" customHeight="1" thickBot="1">
      <c r="A15" s="42" t="s">
        <v>19</v>
      </c>
      <c r="B15" s="21" t="s">
        <v>20</v>
      </c>
      <c r="C15" s="11">
        <v>59894</v>
      </c>
      <c r="D15" s="11">
        <f>+D16+D17+D18+D19+D20</f>
        <v>67385</v>
      </c>
    </row>
    <row r="16" spans="1:4" s="161" customFormat="1" ht="12" customHeight="1">
      <c r="A16" s="160" t="s">
        <v>21</v>
      </c>
      <c r="B16" s="14" t="s">
        <v>22</v>
      </c>
      <c r="C16" s="15"/>
      <c r="D16" s="15"/>
    </row>
    <row r="17" spans="1:4" s="161" customFormat="1" ht="12" customHeight="1">
      <c r="A17" s="162" t="s">
        <v>23</v>
      </c>
      <c r="B17" s="17" t="s">
        <v>24</v>
      </c>
      <c r="C17" s="18"/>
      <c r="D17" s="18"/>
    </row>
    <row r="18" spans="1:4" s="161" customFormat="1" ht="12" customHeight="1">
      <c r="A18" s="162" t="s">
        <v>25</v>
      </c>
      <c r="B18" s="17" t="s">
        <v>26</v>
      </c>
      <c r="C18" s="18"/>
      <c r="D18" s="18"/>
    </row>
    <row r="19" spans="1:4" s="161" customFormat="1" ht="12" customHeight="1">
      <c r="A19" s="162" t="s">
        <v>27</v>
      </c>
      <c r="B19" s="17" t="s">
        <v>28</v>
      </c>
      <c r="C19" s="18"/>
      <c r="D19" s="18"/>
    </row>
    <row r="20" spans="1:4" s="161" customFormat="1" ht="12" customHeight="1">
      <c r="A20" s="162" t="s">
        <v>29</v>
      </c>
      <c r="B20" s="17" t="s">
        <v>30</v>
      </c>
      <c r="C20" s="18">
        <v>59894</v>
      </c>
      <c r="D20" s="18">
        <v>67385</v>
      </c>
    </row>
    <row r="21" spans="1:4" s="163" customFormat="1" ht="12" customHeight="1" thickBot="1">
      <c r="A21" s="164" t="s">
        <v>31</v>
      </c>
      <c r="B21" s="20" t="s">
        <v>32</v>
      </c>
      <c r="C21" s="22"/>
      <c r="D21" s="22"/>
    </row>
    <row r="22" spans="1:4" s="163" customFormat="1" ht="12" customHeight="1" thickBot="1">
      <c r="A22" s="42" t="s">
        <v>33</v>
      </c>
      <c r="B22" s="10" t="s">
        <v>34</v>
      </c>
      <c r="C22" s="11">
        <f>+C23+C24+C25+C26+C27</f>
        <v>23674</v>
      </c>
      <c r="D22" s="11">
        <f>+D23+D24+D25+D26+D27</f>
        <v>57867</v>
      </c>
    </row>
    <row r="23" spans="1:4" s="163" customFormat="1" ht="12" customHeight="1">
      <c r="A23" s="160" t="s">
        <v>35</v>
      </c>
      <c r="B23" s="14" t="s">
        <v>36</v>
      </c>
      <c r="C23" s="15"/>
      <c r="D23" s="15">
        <v>22670</v>
      </c>
    </row>
    <row r="24" spans="1:4" s="161" customFormat="1" ht="12" customHeight="1">
      <c r="A24" s="162" t="s">
        <v>37</v>
      </c>
      <c r="B24" s="17" t="s">
        <v>38</v>
      </c>
      <c r="C24" s="18"/>
      <c r="D24" s="18"/>
    </row>
    <row r="25" spans="1:4" s="163" customFormat="1" ht="12" customHeight="1">
      <c r="A25" s="162" t="s">
        <v>39</v>
      </c>
      <c r="B25" s="17" t="s">
        <v>40</v>
      </c>
      <c r="C25" s="18"/>
      <c r="D25" s="18"/>
    </row>
    <row r="26" spans="1:4" s="163" customFormat="1" ht="12" customHeight="1">
      <c r="A26" s="162" t="s">
        <v>41</v>
      </c>
      <c r="B26" s="17" t="s">
        <v>42</v>
      </c>
      <c r="C26" s="18"/>
      <c r="D26" s="18"/>
    </row>
    <row r="27" spans="1:4" s="163" customFormat="1" ht="12" customHeight="1">
      <c r="A27" s="162" t="s">
        <v>43</v>
      </c>
      <c r="B27" s="17" t="s">
        <v>44</v>
      </c>
      <c r="C27" s="18">
        <v>23674</v>
      </c>
      <c r="D27" s="18">
        <v>35197</v>
      </c>
    </row>
    <row r="28" spans="1:4" s="163" customFormat="1" ht="12" customHeight="1" thickBot="1">
      <c r="A28" s="164" t="s">
        <v>45</v>
      </c>
      <c r="B28" s="20" t="s">
        <v>46</v>
      </c>
      <c r="C28" s="22">
        <v>18576</v>
      </c>
      <c r="D28" s="22">
        <v>20899</v>
      </c>
    </row>
    <row r="29" spans="1:4" s="163" customFormat="1" ht="12" customHeight="1" thickBot="1">
      <c r="A29" s="42" t="s">
        <v>47</v>
      </c>
      <c r="B29" s="10" t="s">
        <v>48</v>
      </c>
      <c r="C29" s="23">
        <f>+C30+C33+C34+C35</f>
        <v>2009</v>
      </c>
      <c r="D29" s="23">
        <f>+D30+D33+D34+D35</f>
        <v>2102</v>
      </c>
    </row>
    <row r="30" spans="1:4" s="163" customFormat="1" ht="12" customHeight="1">
      <c r="A30" s="160" t="s">
        <v>49</v>
      </c>
      <c r="B30" s="14" t="s">
        <v>50</v>
      </c>
      <c r="C30" s="24">
        <f>+C31+C32</f>
        <v>1289</v>
      </c>
      <c r="D30" s="24">
        <f>+D31+D32</f>
        <v>1382</v>
      </c>
    </row>
    <row r="31" spans="1:4" s="163" customFormat="1" ht="12" customHeight="1">
      <c r="A31" s="162" t="s">
        <v>51</v>
      </c>
      <c r="B31" s="17" t="s">
        <v>52</v>
      </c>
      <c r="C31" s="18">
        <v>400</v>
      </c>
      <c r="D31" s="18">
        <v>400</v>
      </c>
    </row>
    <row r="32" spans="1:4" s="163" customFormat="1" ht="12" customHeight="1">
      <c r="A32" s="162" t="s">
        <v>53</v>
      </c>
      <c r="B32" s="17" t="s">
        <v>54</v>
      </c>
      <c r="C32" s="18">
        <v>889</v>
      </c>
      <c r="D32" s="18">
        <v>982</v>
      </c>
    </row>
    <row r="33" spans="1:4" s="163" customFormat="1" ht="12" customHeight="1">
      <c r="A33" s="162" t="s">
        <v>55</v>
      </c>
      <c r="B33" s="17" t="s">
        <v>56</v>
      </c>
      <c r="C33" s="18">
        <v>720</v>
      </c>
      <c r="D33" s="18">
        <v>720</v>
      </c>
    </row>
    <row r="34" spans="1:4" s="163" customFormat="1" ht="12" customHeight="1">
      <c r="A34" s="162" t="s">
        <v>57</v>
      </c>
      <c r="B34" s="17" t="s">
        <v>58</v>
      </c>
      <c r="C34" s="18"/>
      <c r="D34" s="18"/>
    </row>
    <row r="35" spans="1:4" s="163" customFormat="1" ht="12" customHeight="1" thickBot="1">
      <c r="A35" s="164" t="s">
        <v>59</v>
      </c>
      <c r="B35" s="20" t="s">
        <v>60</v>
      </c>
      <c r="C35" s="22"/>
      <c r="D35" s="22"/>
    </row>
    <row r="36" spans="1:4" s="163" customFormat="1" ht="12" customHeight="1" thickBot="1">
      <c r="A36" s="42" t="s">
        <v>61</v>
      </c>
      <c r="B36" s="10" t="s">
        <v>62</v>
      </c>
      <c r="C36" s="11">
        <f>SUM(C37:C46)</f>
        <v>10758</v>
      </c>
      <c r="D36" s="11">
        <f>SUM(D37:D46)</f>
        <v>28603</v>
      </c>
    </row>
    <row r="37" spans="1:4" s="163" customFormat="1" ht="12" customHeight="1">
      <c r="A37" s="160" t="s">
        <v>63</v>
      </c>
      <c r="B37" s="14" t="s">
        <v>64</v>
      </c>
      <c r="C37" s="15">
        <v>4296</v>
      </c>
      <c r="D37" s="15">
        <v>3601</v>
      </c>
    </row>
    <row r="38" spans="1:4" s="163" customFormat="1" ht="12" customHeight="1">
      <c r="A38" s="162" t="s">
        <v>65</v>
      </c>
      <c r="B38" s="17" t="s">
        <v>66</v>
      </c>
      <c r="C38" s="18">
        <v>4000</v>
      </c>
      <c r="D38" s="18">
        <v>15867</v>
      </c>
    </row>
    <row r="39" spans="1:4" s="163" customFormat="1" ht="12" customHeight="1">
      <c r="A39" s="162" t="s">
        <v>67</v>
      </c>
      <c r="B39" s="17" t="s">
        <v>68</v>
      </c>
      <c r="C39" s="18"/>
      <c r="D39" s="18"/>
    </row>
    <row r="40" spans="1:4" s="163" customFormat="1" ht="12" customHeight="1">
      <c r="A40" s="162" t="s">
        <v>69</v>
      </c>
      <c r="B40" s="17" t="s">
        <v>70</v>
      </c>
      <c r="C40" s="18"/>
      <c r="D40" s="18"/>
    </row>
    <row r="41" spans="1:4" s="163" customFormat="1" ht="12" customHeight="1">
      <c r="A41" s="162" t="s">
        <v>71</v>
      </c>
      <c r="B41" s="17" t="s">
        <v>72</v>
      </c>
      <c r="C41" s="18">
        <v>174</v>
      </c>
      <c r="D41" s="18">
        <v>74</v>
      </c>
    </row>
    <row r="42" spans="1:4" s="163" customFormat="1" ht="12" customHeight="1">
      <c r="A42" s="162" t="s">
        <v>73</v>
      </c>
      <c r="B42" s="17" t="s">
        <v>74</v>
      </c>
      <c r="C42" s="18">
        <v>2288</v>
      </c>
      <c r="D42" s="18">
        <v>6000</v>
      </c>
    </row>
    <row r="43" spans="1:4" s="163" customFormat="1" ht="12" customHeight="1">
      <c r="A43" s="162" t="s">
        <v>75</v>
      </c>
      <c r="B43" s="17" t="s">
        <v>76</v>
      </c>
      <c r="C43" s="18"/>
      <c r="D43" s="18">
        <v>3061</v>
      </c>
    </row>
    <row r="44" spans="1:4" s="163" customFormat="1" ht="12" customHeight="1">
      <c r="A44" s="162" t="s">
        <v>77</v>
      </c>
      <c r="B44" s="17" t="s">
        <v>78</v>
      </c>
      <c r="C44" s="18"/>
      <c r="D44" s="18"/>
    </row>
    <row r="45" spans="1:4" s="163" customFormat="1" ht="12" customHeight="1">
      <c r="A45" s="162" t="s">
        <v>79</v>
      </c>
      <c r="B45" s="17" t="s">
        <v>80</v>
      </c>
      <c r="C45" s="26"/>
      <c r="D45" s="26"/>
    </row>
    <row r="46" spans="1:4" s="163" customFormat="1" ht="12" customHeight="1" thickBot="1">
      <c r="A46" s="164" t="s">
        <v>81</v>
      </c>
      <c r="B46" s="20" t="s">
        <v>82</v>
      </c>
      <c r="C46" s="27"/>
      <c r="D46" s="27"/>
    </row>
    <row r="47" spans="1:4" s="163" customFormat="1" ht="12" customHeight="1" thickBot="1">
      <c r="A47" s="42" t="s">
        <v>83</v>
      </c>
      <c r="B47" s="10" t="s">
        <v>84</v>
      </c>
      <c r="C47" s="11">
        <f>SUM(C48:C52)</f>
        <v>5216</v>
      </c>
      <c r="D47" s="11">
        <f>SUM(D48:D52)</f>
        <v>0</v>
      </c>
    </row>
    <row r="48" spans="1:4" s="163" customFormat="1" ht="12" customHeight="1">
      <c r="A48" s="160" t="s">
        <v>85</v>
      </c>
      <c r="B48" s="14" t="s">
        <v>86</v>
      </c>
      <c r="C48" s="25"/>
      <c r="D48" s="25"/>
    </row>
    <row r="49" spans="1:4" s="163" customFormat="1" ht="12" customHeight="1">
      <c r="A49" s="162" t="s">
        <v>87</v>
      </c>
      <c r="B49" s="17" t="s">
        <v>88</v>
      </c>
      <c r="C49" s="26">
        <v>5216</v>
      </c>
      <c r="D49" s="26"/>
    </row>
    <row r="50" spans="1:4" s="163" customFormat="1" ht="12" customHeight="1">
      <c r="A50" s="162" t="s">
        <v>89</v>
      </c>
      <c r="B50" s="17" t="s">
        <v>90</v>
      </c>
      <c r="C50" s="26"/>
      <c r="D50" s="26"/>
    </row>
    <row r="51" spans="1:4" s="163" customFormat="1" ht="12" customHeight="1">
      <c r="A51" s="162" t="s">
        <v>91</v>
      </c>
      <c r="B51" s="17" t="s">
        <v>92</v>
      </c>
      <c r="C51" s="26"/>
      <c r="D51" s="26"/>
    </row>
    <row r="52" spans="1:4" s="163" customFormat="1" ht="12" customHeight="1" thickBot="1">
      <c r="A52" s="164" t="s">
        <v>93</v>
      </c>
      <c r="B52" s="20" t="s">
        <v>94</v>
      </c>
      <c r="C52" s="27"/>
      <c r="D52" s="27"/>
    </row>
    <row r="53" spans="1:4" s="163" customFormat="1" ht="12" customHeight="1" thickBot="1">
      <c r="A53" s="42" t="s">
        <v>95</v>
      </c>
      <c r="B53" s="10" t="s">
        <v>96</v>
      </c>
      <c r="C53" s="11">
        <f>SUM(C54:C56)</f>
        <v>0</v>
      </c>
      <c r="D53" s="11">
        <f>SUM(D54:D56)</f>
        <v>1662</v>
      </c>
    </row>
    <row r="54" spans="1:4" s="163" customFormat="1" ht="12" customHeight="1">
      <c r="A54" s="160" t="s">
        <v>97</v>
      </c>
      <c r="B54" s="14" t="s">
        <v>98</v>
      </c>
      <c r="C54" s="15"/>
      <c r="D54" s="15"/>
    </row>
    <row r="55" spans="1:4" s="163" customFormat="1" ht="12" customHeight="1">
      <c r="A55" s="162" t="s">
        <v>99</v>
      </c>
      <c r="B55" s="17" t="s">
        <v>100</v>
      </c>
      <c r="C55" s="18"/>
      <c r="D55" s="18"/>
    </row>
    <row r="56" spans="1:4" s="163" customFormat="1" ht="12" customHeight="1">
      <c r="A56" s="162" t="s">
        <v>101</v>
      </c>
      <c r="B56" s="17" t="s">
        <v>102</v>
      </c>
      <c r="C56" s="18"/>
      <c r="D56" s="18">
        <v>1662</v>
      </c>
    </row>
    <row r="57" spans="1:4" s="163" customFormat="1" ht="12" customHeight="1" thickBot="1">
      <c r="A57" s="164" t="s">
        <v>103</v>
      </c>
      <c r="B57" s="20" t="s">
        <v>104</v>
      </c>
      <c r="C57" s="22"/>
      <c r="D57" s="22"/>
    </row>
    <row r="58" spans="1:4" s="163" customFormat="1" ht="12" customHeight="1" thickBot="1">
      <c r="A58" s="42" t="s">
        <v>105</v>
      </c>
      <c r="B58" s="21" t="s">
        <v>106</v>
      </c>
      <c r="C58" s="11">
        <f>SUM(C59:C61)</f>
        <v>0</v>
      </c>
      <c r="D58" s="11">
        <f>SUM(D59:D61)</f>
        <v>0</v>
      </c>
    </row>
    <row r="59" spans="1:4" s="163" customFormat="1" ht="12" customHeight="1">
      <c r="A59" s="160" t="s">
        <v>107</v>
      </c>
      <c r="B59" s="14" t="s">
        <v>108</v>
      </c>
      <c r="C59" s="26"/>
      <c r="D59" s="26"/>
    </row>
    <row r="60" spans="1:4" s="163" customFormat="1" ht="12" customHeight="1">
      <c r="A60" s="162" t="s">
        <v>109</v>
      </c>
      <c r="B60" s="17" t="s">
        <v>110</v>
      </c>
      <c r="C60" s="26"/>
      <c r="D60" s="26"/>
    </row>
    <row r="61" spans="1:4" s="163" customFormat="1" ht="12" customHeight="1">
      <c r="A61" s="162" t="s">
        <v>111</v>
      </c>
      <c r="B61" s="17" t="s">
        <v>112</v>
      </c>
      <c r="C61" s="26"/>
      <c r="D61" s="26"/>
    </row>
    <row r="62" spans="1:4" s="163" customFormat="1" ht="12" customHeight="1" thickBot="1">
      <c r="A62" s="164" t="s">
        <v>113</v>
      </c>
      <c r="B62" s="20" t="s">
        <v>114</v>
      </c>
      <c r="C62" s="26"/>
      <c r="D62" s="26"/>
    </row>
    <row r="63" spans="1:4" s="163" customFormat="1" ht="12" customHeight="1" thickBot="1">
      <c r="A63" s="42" t="s">
        <v>115</v>
      </c>
      <c r="B63" s="10" t="s">
        <v>116</v>
      </c>
      <c r="C63" s="23">
        <f>+C8+C15+C22+C29+C36+C47+C53+C58</f>
        <v>158823</v>
      </c>
      <c r="D63" s="23">
        <f>+D8+D15+D22+D29+D36+D47+D53+D58</f>
        <v>204566</v>
      </c>
    </row>
    <row r="64" spans="1:4" s="163" customFormat="1" ht="12" customHeight="1" thickBot="1">
      <c r="A64" s="165" t="s">
        <v>341</v>
      </c>
      <c r="B64" s="21" t="s">
        <v>118</v>
      </c>
      <c r="C64" s="11">
        <f>SUM(C65:C67)</f>
        <v>0</v>
      </c>
      <c r="D64" s="11">
        <f>SUM(D65:D67)</f>
        <v>0</v>
      </c>
    </row>
    <row r="65" spans="1:4" s="163" customFormat="1" ht="12" customHeight="1">
      <c r="A65" s="160" t="s">
        <v>119</v>
      </c>
      <c r="B65" s="14" t="s">
        <v>120</v>
      </c>
      <c r="C65" s="26"/>
      <c r="D65" s="26"/>
    </row>
    <row r="66" spans="1:4" s="163" customFormat="1" ht="12" customHeight="1">
      <c r="A66" s="162" t="s">
        <v>121</v>
      </c>
      <c r="B66" s="17" t="s">
        <v>122</v>
      </c>
      <c r="C66" s="26"/>
      <c r="D66" s="26"/>
    </row>
    <row r="67" spans="1:4" s="163" customFormat="1" ht="12" customHeight="1" thickBot="1">
      <c r="A67" s="164" t="s">
        <v>123</v>
      </c>
      <c r="B67" s="29" t="s">
        <v>124</v>
      </c>
      <c r="C67" s="26"/>
      <c r="D67" s="26"/>
    </row>
    <row r="68" spans="1:4" s="163" customFormat="1" ht="12" customHeight="1" thickBot="1">
      <c r="A68" s="165" t="s">
        <v>125</v>
      </c>
      <c r="B68" s="21" t="s">
        <v>126</v>
      </c>
      <c r="C68" s="11">
        <f>SUM(C69:C72)</f>
        <v>0</v>
      </c>
      <c r="D68" s="11">
        <f>SUM(D69:D72)</f>
        <v>0</v>
      </c>
    </row>
    <row r="69" spans="1:4" s="163" customFormat="1" ht="12" customHeight="1">
      <c r="A69" s="160" t="s">
        <v>127</v>
      </c>
      <c r="B69" s="14" t="s">
        <v>128</v>
      </c>
      <c r="C69" s="26"/>
      <c r="D69" s="26"/>
    </row>
    <row r="70" spans="1:4" s="163" customFormat="1" ht="12" customHeight="1">
      <c r="A70" s="162" t="s">
        <v>129</v>
      </c>
      <c r="B70" s="17" t="s">
        <v>130</v>
      </c>
      <c r="C70" s="26"/>
      <c r="D70" s="26"/>
    </row>
    <row r="71" spans="1:4" s="163" customFormat="1" ht="12" customHeight="1">
      <c r="A71" s="162" t="s">
        <v>131</v>
      </c>
      <c r="B71" s="17" t="s">
        <v>132</v>
      </c>
      <c r="C71" s="26"/>
      <c r="D71" s="26"/>
    </row>
    <row r="72" spans="1:4" s="163" customFormat="1" ht="12" customHeight="1" thickBot="1">
      <c r="A72" s="164" t="s">
        <v>133</v>
      </c>
      <c r="B72" s="20" t="s">
        <v>134</v>
      </c>
      <c r="C72" s="26"/>
      <c r="D72" s="26"/>
    </row>
    <row r="73" spans="1:4" s="163" customFormat="1" ht="12" customHeight="1" thickBot="1">
      <c r="A73" s="165" t="s">
        <v>135</v>
      </c>
      <c r="B73" s="21" t="s">
        <v>136</v>
      </c>
      <c r="C73" s="11">
        <f>SUM(C74:C75)</f>
        <v>0</v>
      </c>
      <c r="D73" s="11">
        <f>SUM(D74:D75)</f>
        <v>0</v>
      </c>
    </row>
    <row r="74" spans="1:4" s="163" customFormat="1" ht="12" customHeight="1">
      <c r="A74" s="160" t="s">
        <v>137</v>
      </c>
      <c r="B74" s="14" t="s">
        <v>138</v>
      </c>
      <c r="C74" s="26"/>
      <c r="D74" s="26"/>
    </row>
    <row r="75" spans="1:4" s="163" customFormat="1" ht="12" customHeight="1" thickBot="1">
      <c r="A75" s="164" t="s">
        <v>139</v>
      </c>
      <c r="B75" s="20" t="s">
        <v>140</v>
      </c>
      <c r="C75" s="26"/>
      <c r="D75" s="26"/>
    </row>
    <row r="76" spans="1:4" s="161" customFormat="1" ht="12" customHeight="1" thickBot="1">
      <c r="A76" s="165" t="s">
        <v>141</v>
      </c>
      <c r="B76" s="21" t="s">
        <v>142</v>
      </c>
      <c r="C76" s="11">
        <f>SUM(C77:C79)</f>
        <v>0</v>
      </c>
      <c r="D76" s="11">
        <f>SUM(D77:D79)</f>
        <v>0</v>
      </c>
    </row>
    <row r="77" spans="1:4" s="163" customFormat="1" ht="12" customHeight="1">
      <c r="A77" s="160" t="s">
        <v>143</v>
      </c>
      <c r="B77" s="14" t="s">
        <v>144</v>
      </c>
      <c r="C77" s="26"/>
      <c r="D77" s="26"/>
    </row>
    <row r="78" spans="1:4" s="163" customFormat="1" ht="12" customHeight="1">
      <c r="A78" s="162" t="s">
        <v>145</v>
      </c>
      <c r="B78" s="17" t="s">
        <v>146</v>
      </c>
      <c r="C78" s="26"/>
      <c r="D78" s="26"/>
    </row>
    <row r="79" spans="1:4" s="163" customFormat="1" ht="12" customHeight="1" thickBot="1">
      <c r="A79" s="164" t="s">
        <v>147</v>
      </c>
      <c r="B79" s="20" t="s">
        <v>148</v>
      </c>
      <c r="C79" s="26"/>
      <c r="D79" s="26"/>
    </row>
    <row r="80" spans="1:4" s="163" customFormat="1" ht="12" customHeight="1" thickBot="1">
      <c r="A80" s="165" t="s">
        <v>149</v>
      </c>
      <c r="B80" s="21" t="s">
        <v>150</v>
      </c>
      <c r="C80" s="11">
        <f>SUM(C81:C84)</f>
        <v>0</v>
      </c>
      <c r="D80" s="11">
        <f>SUM(D81:D84)</f>
        <v>0</v>
      </c>
    </row>
    <row r="81" spans="1:4" s="163" customFormat="1" ht="12" customHeight="1">
      <c r="A81" s="166" t="s">
        <v>151</v>
      </c>
      <c r="B81" s="14" t="s">
        <v>152</v>
      </c>
      <c r="C81" s="26"/>
      <c r="D81" s="26"/>
    </row>
    <row r="82" spans="1:4" s="163" customFormat="1" ht="12" customHeight="1">
      <c r="A82" s="167" t="s">
        <v>153</v>
      </c>
      <c r="B82" s="17" t="s">
        <v>154</v>
      </c>
      <c r="C82" s="26"/>
      <c r="D82" s="26"/>
    </row>
    <row r="83" spans="1:4" s="163" customFormat="1" ht="12" customHeight="1">
      <c r="A83" s="167" t="s">
        <v>155</v>
      </c>
      <c r="B83" s="17" t="s">
        <v>156</v>
      </c>
      <c r="C83" s="26"/>
      <c r="D83" s="26"/>
    </row>
    <row r="84" spans="1:4" s="161" customFormat="1" ht="12" customHeight="1" thickBot="1">
      <c r="A84" s="168" t="s">
        <v>157</v>
      </c>
      <c r="B84" s="20" t="s">
        <v>158</v>
      </c>
      <c r="C84" s="26"/>
      <c r="D84" s="26"/>
    </row>
    <row r="85" spans="1:4" s="161" customFormat="1" ht="12" customHeight="1" thickBot="1">
      <c r="A85" s="165" t="s">
        <v>159</v>
      </c>
      <c r="B85" s="21" t="s">
        <v>160</v>
      </c>
      <c r="C85" s="33"/>
      <c r="D85" s="33"/>
    </row>
    <row r="86" spans="1:4" s="161" customFormat="1" ht="12" customHeight="1" thickBot="1">
      <c r="A86" s="165" t="s">
        <v>161</v>
      </c>
      <c r="B86" s="34" t="s">
        <v>162</v>
      </c>
      <c r="C86" s="23">
        <f>+C64+C68+C73+C76+C80+C85</f>
        <v>0</v>
      </c>
      <c r="D86" s="23">
        <f>+D64+D68+D73+D76+D80+D85</f>
        <v>0</v>
      </c>
    </row>
    <row r="87" spans="1:4" s="161" customFormat="1" ht="12" customHeight="1" thickBot="1">
      <c r="A87" s="169" t="s">
        <v>163</v>
      </c>
      <c r="B87" s="36" t="s">
        <v>342</v>
      </c>
      <c r="C87" s="23">
        <f>+C63+C86</f>
        <v>158823</v>
      </c>
      <c r="D87" s="23">
        <f>+D63+D86</f>
        <v>204566</v>
      </c>
    </row>
    <row r="88" spans="1:4" s="163" customFormat="1" ht="15" customHeight="1">
      <c r="A88" s="170"/>
      <c r="B88" s="171"/>
      <c r="C88" s="172"/>
      <c r="D88" s="172"/>
    </row>
    <row r="89" spans="1:4" ht="13.5" thickBot="1">
      <c r="A89" s="173"/>
      <c r="B89" s="174"/>
      <c r="C89" s="175"/>
      <c r="D89" s="175"/>
    </row>
    <row r="90" spans="1:4" s="156" customFormat="1" ht="16.5" customHeight="1" thickBot="1">
      <c r="A90" s="176"/>
      <c r="B90" s="177" t="s">
        <v>249</v>
      </c>
      <c r="C90" s="178"/>
      <c r="D90" s="178"/>
    </row>
    <row r="91" spans="1:4" s="179" customFormat="1" ht="12" customHeight="1" thickBot="1">
      <c r="A91" s="6" t="s">
        <v>5</v>
      </c>
      <c r="B91" s="46" t="s">
        <v>168</v>
      </c>
      <c r="C91" s="47">
        <f>SUM(C92:C96)</f>
        <v>129933</v>
      </c>
      <c r="D91" s="47">
        <f>SUM(D92:D96)</f>
        <v>158842</v>
      </c>
    </row>
    <row r="92" spans="1:4" ht="12" customHeight="1">
      <c r="A92" s="180" t="s">
        <v>7</v>
      </c>
      <c r="B92" s="49" t="s">
        <v>169</v>
      </c>
      <c r="C92" s="50">
        <v>55970</v>
      </c>
      <c r="D92" s="50">
        <v>58998</v>
      </c>
    </row>
    <row r="93" spans="1:4" ht="12" customHeight="1">
      <c r="A93" s="162" t="s">
        <v>9</v>
      </c>
      <c r="B93" s="51" t="s">
        <v>170</v>
      </c>
      <c r="C93" s="18">
        <v>8976</v>
      </c>
      <c r="D93" s="18">
        <v>8976</v>
      </c>
    </row>
    <row r="94" spans="1:4" ht="12" customHeight="1">
      <c r="A94" s="162" t="s">
        <v>11</v>
      </c>
      <c r="B94" s="51" t="s">
        <v>171</v>
      </c>
      <c r="C94" s="22">
        <v>35692</v>
      </c>
      <c r="D94" s="22">
        <v>57768</v>
      </c>
    </row>
    <row r="95" spans="1:4" ht="12" customHeight="1">
      <c r="A95" s="162" t="s">
        <v>13</v>
      </c>
      <c r="B95" s="52" t="s">
        <v>172</v>
      </c>
      <c r="C95" s="22">
        <v>6225</v>
      </c>
      <c r="D95" s="22">
        <v>7645</v>
      </c>
    </row>
    <row r="96" spans="1:4" ht="12" customHeight="1">
      <c r="A96" s="162" t="s">
        <v>173</v>
      </c>
      <c r="B96" s="53" t="s">
        <v>174</v>
      </c>
      <c r="C96" s="22">
        <v>23070</v>
      </c>
      <c r="D96" s="22">
        <v>25455</v>
      </c>
    </row>
    <row r="97" spans="1:4" ht="12" customHeight="1">
      <c r="A97" s="162" t="s">
        <v>17</v>
      </c>
      <c r="B97" s="51" t="s">
        <v>175</v>
      </c>
      <c r="C97" s="22"/>
      <c r="D97" s="22"/>
    </row>
    <row r="98" spans="1:4" ht="12" customHeight="1">
      <c r="A98" s="162" t="s">
        <v>176</v>
      </c>
      <c r="B98" s="54" t="s">
        <v>177</v>
      </c>
      <c r="C98" s="22"/>
      <c r="D98" s="22"/>
    </row>
    <row r="99" spans="1:4" ht="12" customHeight="1">
      <c r="A99" s="162" t="s">
        <v>178</v>
      </c>
      <c r="B99" s="55" t="s">
        <v>179</v>
      </c>
      <c r="C99" s="22"/>
      <c r="D99" s="22"/>
    </row>
    <row r="100" spans="1:4" ht="12" customHeight="1">
      <c r="A100" s="162" t="s">
        <v>180</v>
      </c>
      <c r="B100" s="55" t="s">
        <v>181</v>
      </c>
      <c r="C100" s="22"/>
      <c r="D100" s="22"/>
    </row>
    <row r="101" spans="1:4" ht="12" customHeight="1">
      <c r="A101" s="162" t="s">
        <v>182</v>
      </c>
      <c r="B101" s="54" t="s">
        <v>183</v>
      </c>
      <c r="C101" s="22">
        <v>20870</v>
      </c>
      <c r="D101" s="22">
        <v>20755</v>
      </c>
    </row>
    <row r="102" spans="1:4" ht="12" customHeight="1">
      <c r="A102" s="162" t="s">
        <v>184</v>
      </c>
      <c r="B102" s="54" t="s">
        <v>185</v>
      </c>
      <c r="C102" s="22"/>
      <c r="D102" s="22"/>
    </row>
    <row r="103" spans="1:4" ht="12" customHeight="1">
      <c r="A103" s="162" t="s">
        <v>186</v>
      </c>
      <c r="B103" s="55" t="s">
        <v>187</v>
      </c>
      <c r="C103" s="22"/>
      <c r="D103" s="22"/>
    </row>
    <row r="104" spans="1:4" ht="12" customHeight="1">
      <c r="A104" s="181" t="s">
        <v>188</v>
      </c>
      <c r="B104" s="57" t="s">
        <v>189</v>
      </c>
      <c r="C104" s="22"/>
      <c r="D104" s="22"/>
    </row>
    <row r="105" spans="1:4" ht="12" customHeight="1">
      <c r="A105" s="162" t="s">
        <v>190</v>
      </c>
      <c r="B105" s="57" t="s">
        <v>191</v>
      </c>
      <c r="C105" s="22"/>
      <c r="D105" s="22"/>
    </row>
    <row r="106" spans="1:4" ht="12" customHeight="1" thickBot="1">
      <c r="A106" s="182" t="s">
        <v>192</v>
      </c>
      <c r="B106" s="59" t="s">
        <v>193</v>
      </c>
      <c r="C106" s="60">
        <v>700</v>
      </c>
      <c r="D106" s="60">
        <v>3200</v>
      </c>
    </row>
    <row r="107" spans="1:4" ht="12" customHeight="1" thickBot="1">
      <c r="A107" s="42" t="s">
        <v>19</v>
      </c>
      <c r="B107" s="61" t="s">
        <v>194</v>
      </c>
      <c r="C107" s="11">
        <f>+C108+C110+C112</f>
        <v>28890</v>
      </c>
      <c r="D107" s="11">
        <f>+D108+D110+D112</f>
        <v>45724</v>
      </c>
    </row>
    <row r="108" spans="1:4" ht="12" customHeight="1">
      <c r="A108" s="160" t="s">
        <v>21</v>
      </c>
      <c r="B108" s="51" t="s">
        <v>195</v>
      </c>
      <c r="C108" s="15">
        <v>15099</v>
      </c>
      <c r="D108" s="15">
        <v>19982</v>
      </c>
    </row>
    <row r="109" spans="1:4" ht="12" customHeight="1">
      <c r="A109" s="160" t="s">
        <v>23</v>
      </c>
      <c r="B109" s="62" t="s">
        <v>196</v>
      </c>
      <c r="C109" s="15"/>
      <c r="D109" s="15"/>
    </row>
    <row r="110" spans="1:4" ht="12" customHeight="1">
      <c r="A110" s="160" t="s">
        <v>25</v>
      </c>
      <c r="B110" s="62" t="s">
        <v>197</v>
      </c>
      <c r="C110" s="18">
        <v>13591</v>
      </c>
      <c r="D110" s="18">
        <v>25742</v>
      </c>
    </row>
    <row r="111" spans="1:4" ht="12" customHeight="1">
      <c r="A111" s="160" t="s">
        <v>27</v>
      </c>
      <c r="B111" s="62" t="s">
        <v>198</v>
      </c>
      <c r="C111" s="63"/>
      <c r="D111" s="63"/>
    </row>
    <row r="112" spans="1:4" ht="12" customHeight="1">
      <c r="A112" s="160" t="s">
        <v>29</v>
      </c>
      <c r="B112" s="64" t="s">
        <v>199</v>
      </c>
      <c r="C112" s="63">
        <v>200</v>
      </c>
      <c r="D112" s="63"/>
    </row>
    <row r="113" spans="1:4" ht="12" customHeight="1">
      <c r="A113" s="160" t="s">
        <v>31</v>
      </c>
      <c r="B113" s="65" t="s">
        <v>200</v>
      </c>
      <c r="C113" s="63"/>
      <c r="D113" s="63"/>
    </row>
    <row r="114" spans="1:4" ht="12" customHeight="1">
      <c r="A114" s="160" t="s">
        <v>201</v>
      </c>
      <c r="B114" s="66" t="s">
        <v>202</v>
      </c>
      <c r="C114" s="63"/>
      <c r="D114" s="63"/>
    </row>
    <row r="115" spans="1:4" ht="12" customHeight="1">
      <c r="A115" s="160" t="s">
        <v>203</v>
      </c>
      <c r="B115" s="55" t="s">
        <v>181</v>
      </c>
      <c r="C115" s="63"/>
      <c r="D115" s="63"/>
    </row>
    <row r="116" spans="1:4" ht="12" customHeight="1">
      <c r="A116" s="160" t="s">
        <v>204</v>
      </c>
      <c r="B116" s="55" t="s">
        <v>205</v>
      </c>
      <c r="C116" s="63"/>
      <c r="D116" s="63"/>
    </row>
    <row r="117" spans="1:4" ht="12" customHeight="1">
      <c r="A117" s="160" t="s">
        <v>206</v>
      </c>
      <c r="B117" s="55" t="s">
        <v>207</v>
      </c>
      <c r="C117" s="63"/>
      <c r="D117" s="63"/>
    </row>
    <row r="118" spans="1:4" ht="12" customHeight="1">
      <c r="A118" s="160" t="s">
        <v>208</v>
      </c>
      <c r="B118" s="55" t="s">
        <v>187</v>
      </c>
      <c r="C118" s="63"/>
      <c r="D118" s="63"/>
    </row>
    <row r="119" spans="1:4" ht="12" customHeight="1">
      <c r="A119" s="160" t="s">
        <v>209</v>
      </c>
      <c r="B119" s="55" t="s">
        <v>210</v>
      </c>
      <c r="C119" s="63">
        <v>200</v>
      </c>
      <c r="D119" s="63"/>
    </row>
    <row r="120" spans="1:4" ht="12" customHeight="1" thickBot="1">
      <c r="A120" s="181" t="s">
        <v>211</v>
      </c>
      <c r="B120" s="55" t="s">
        <v>343</v>
      </c>
      <c r="C120" s="183"/>
      <c r="D120" s="183"/>
    </row>
    <row r="121" spans="1:4" ht="12" customHeight="1" thickBot="1">
      <c r="A121" s="42" t="s">
        <v>33</v>
      </c>
      <c r="B121" s="67" t="s">
        <v>213</v>
      </c>
      <c r="C121" s="11">
        <f>+C122+C123</f>
        <v>0</v>
      </c>
      <c r="D121" s="11">
        <f>+D122+D123</f>
        <v>0</v>
      </c>
    </row>
    <row r="122" spans="1:4" ht="12" customHeight="1">
      <c r="A122" s="160" t="s">
        <v>35</v>
      </c>
      <c r="B122" s="68" t="s">
        <v>214</v>
      </c>
      <c r="C122" s="15"/>
      <c r="D122" s="15">
        <v>0</v>
      </c>
    </row>
    <row r="123" spans="1:4" ht="12" customHeight="1" thickBot="1">
      <c r="A123" s="164" t="s">
        <v>37</v>
      </c>
      <c r="B123" s="62" t="s">
        <v>215</v>
      </c>
      <c r="C123" s="22"/>
      <c r="D123" s="22"/>
    </row>
    <row r="124" spans="1:4" ht="12" customHeight="1" thickBot="1">
      <c r="A124" s="42" t="s">
        <v>216</v>
      </c>
      <c r="B124" s="67" t="s">
        <v>217</v>
      </c>
      <c r="C124" s="11">
        <f>+C91+C107+C121</f>
        <v>158823</v>
      </c>
      <c r="D124" s="11">
        <f>+D91+D107+D121</f>
        <v>204566</v>
      </c>
    </row>
    <row r="125" spans="1:4" ht="12" customHeight="1" thickBot="1">
      <c r="A125" s="42" t="s">
        <v>61</v>
      </c>
      <c r="B125" s="67" t="s">
        <v>218</v>
      </c>
      <c r="C125" s="11">
        <f>+C126+C127+C128</f>
        <v>0</v>
      </c>
      <c r="D125" s="11">
        <f>+D126+D127+D128</f>
        <v>0</v>
      </c>
    </row>
    <row r="126" spans="1:4" s="179" customFormat="1" ht="12" customHeight="1">
      <c r="A126" s="160" t="s">
        <v>63</v>
      </c>
      <c r="B126" s="68" t="s">
        <v>219</v>
      </c>
      <c r="C126" s="63"/>
      <c r="D126" s="63"/>
    </row>
    <row r="127" spans="1:4" ht="12" customHeight="1">
      <c r="A127" s="160" t="s">
        <v>65</v>
      </c>
      <c r="B127" s="68" t="s">
        <v>220</v>
      </c>
      <c r="C127" s="63"/>
      <c r="D127" s="63"/>
    </row>
    <row r="128" spans="1:4" ht="12" customHeight="1" thickBot="1">
      <c r="A128" s="181" t="s">
        <v>67</v>
      </c>
      <c r="B128" s="69" t="s">
        <v>221</v>
      </c>
      <c r="C128" s="63"/>
      <c r="D128" s="63"/>
    </row>
    <row r="129" spans="1:10" ht="12" customHeight="1" thickBot="1">
      <c r="A129" s="42" t="s">
        <v>83</v>
      </c>
      <c r="B129" s="67" t="s">
        <v>222</v>
      </c>
      <c r="C129" s="11">
        <f>+C130+C131+C132+C133</f>
        <v>0</v>
      </c>
      <c r="D129" s="11">
        <f>+D130+D131+D132+D133</f>
        <v>0</v>
      </c>
    </row>
    <row r="130" spans="1:10" ht="12" customHeight="1">
      <c r="A130" s="160" t="s">
        <v>85</v>
      </c>
      <c r="B130" s="68" t="s">
        <v>223</v>
      </c>
      <c r="C130" s="63"/>
      <c r="D130" s="63"/>
    </row>
    <row r="131" spans="1:10" ht="12" customHeight="1">
      <c r="A131" s="160" t="s">
        <v>87</v>
      </c>
      <c r="B131" s="68" t="s">
        <v>224</v>
      </c>
      <c r="C131" s="63"/>
      <c r="D131" s="63"/>
    </row>
    <row r="132" spans="1:10" ht="12" customHeight="1">
      <c r="A132" s="160" t="s">
        <v>89</v>
      </c>
      <c r="B132" s="68" t="s">
        <v>225</v>
      </c>
      <c r="C132" s="63"/>
      <c r="D132" s="63"/>
    </row>
    <row r="133" spans="1:10" s="179" customFormat="1" ht="12" customHeight="1" thickBot="1">
      <c r="A133" s="181" t="s">
        <v>91</v>
      </c>
      <c r="B133" s="69" t="s">
        <v>226</v>
      </c>
      <c r="C133" s="63"/>
      <c r="D133" s="63"/>
    </row>
    <row r="134" spans="1:10" ht="12" customHeight="1" thickBot="1">
      <c r="A134" s="42" t="s">
        <v>227</v>
      </c>
      <c r="B134" s="67" t="s">
        <v>228</v>
      </c>
      <c r="C134" s="23">
        <f>+C135+C136+C137+C138</f>
        <v>0</v>
      </c>
      <c r="D134" s="23">
        <f>+D135+D136+D137+D138</f>
        <v>0</v>
      </c>
      <c r="J134" s="184"/>
    </row>
    <row r="135" spans="1:10">
      <c r="A135" s="160" t="s">
        <v>97</v>
      </c>
      <c r="B135" s="68" t="s">
        <v>229</v>
      </c>
      <c r="C135" s="63"/>
      <c r="D135" s="63"/>
    </row>
    <row r="136" spans="1:10" ht="12" customHeight="1">
      <c r="A136" s="160" t="s">
        <v>99</v>
      </c>
      <c r="B136" s="68" t="s">
        <v>230</v>
      </c>
      <c r="C136" s="63"/>
      <c r="D136" s="63"/>
    </row>
    <row r="137" spans="1:10" ht="12" customHeight="1">
      <c r="A137" s="160" t="s">
        <v>101</v>
      </c>
      <c r="B137" s="68" t="s">
        <v>344</v>
      </c>
      <c r="C137" s="63"/>
      <c r="D137" s="63"/>
    </row>
    <row r="138" spans="1:10" s="179" customFormat="1" ht="12" customHeight="1" thickBot="1">
      <c r="A138" s="160" t="s">
        <v>103</v>
      </c>
      <c r="B138" s="68" t="s">
        <v>231</v>
      </c>
      <c r="C138" s="63"/>
      <c r="D138" s="63"/>
    </row>
    <row r="139" spans="1:10" s="179" customFormat="1" ht="12" customHeight="1" thickBot="1">
      <c r="A139" s="181" t="s">
        <v>345</v>
      </c>
      <c r="B139" s="69" t="s">
        <v>232</v>
      </c>
      <c r="C139" s="70">
        <f>+C140+C141+C142+C143</f>
        <v>0</v>
      </c>
      <c r="D139" s="70">
        <f>+D140+D141+D142+D143</f>
        <v>0</v>
      </c>
    </row>
    <row r="140" spans="1:10" s="179" customFormat="1" ht="12" customHeight="1" thickBot="1">
      <c r="A140" s="42" t="s">
        <v>105</v>
      </c>
      <c r="B140" s="67" t="s">
        <v>233</v>
      </c>
      <c r="C140" s="63"/>
      <c r="D140" s="63"/>
    </row>
    <row r="141" spans="1:10" s="179" customFormat="1" ht="12" customHeight="1">
      <c r="A141" s="160" t="s">
        <v>107</v>
      </c>
      <c r="B141" s="68" t="s">
        <v>234</v>
      </c>
      <c r="C141" s="63"/>
      <c r="D141" s="63"/>
    </row>
    <row r="142" spans="1:10" s="179" customFormat="1" ht="12" customHeight="1">
      <c r="A142" s="160" t="s">
        <v>109</v>
      </c>
      <c r="B142" s="68" t="s">
        <v>235</v>
      </c>
      <c r="C142" s="63"/>
      <c r="D142" s="63"/>
    </row>
    <row r="143" spans="1:10" s="179" customFormat="1" ht="12" customHeight="1" thickBot="1">
      <c r="A143" s="160" t="s">
        <v>111</v>
      </c>
      <c r="B143" s="68" t="s">
        <v>236</v>
      </c>
      <c r="C143" s="63"/>
      <c r="D143" s="63"/>
    </row>
    <row r="144" spans="1:10" ht="12.75" customHeight="1" thickBot="1">
      <c r="A144" s="160" t="s">
        <v>113</v>
      </c>
      <c r="B144" s="68" t="s">
        <v>237</v>
      </c>
      <c r="C144" s="71">
        <f>+C125+C129+C134+C139</f>
        <v>0</v>
      </c>
      <c r="D144" s="63"/>
    </row>
    <row r="145" spans="1:4" ht="12" customHeight="1" thickBot="1">
      <c r="A145" s="42" t="s">
        <v>115</v>
      </c>
      <c r="B145" s="67" t="s">
        <v>238</v>
      </c>
      <c r="C145" s="71"/>
      <c r="D145" s="71">
        <f>+D125+D129+D134+D139</f>
        <v>0</v>
      </c>
    </row>
    <row r="146" spans="1:4" ht="15" customHeight="1" thickBot="1">
      <c r="A146" s="185" t="s">
        <v>239</v>
      </c>
      <c r="B146" s="74" t="s">
        <v>240</v>
      </c>
      <c r="C146" s="71">
        <f>+C124+C145</f>
        <v>158823</v>
      </c>
      <c r="D146" s="71">
        <f>+D124+D145</f>
        <v>204566</v>
      </c>
    </row>
    <row r="147" spans="1:4" ht="13.5" thickBot="1"/>
    <row r="148" spans="1:4" ht="15" customHeight="1" thickBot="1">
      <c r="A148" s="189" t="s">
        <v>346</v>
      </c>
      <c r="B148" s="190"/>
      <c r="C148" s="191">
        <v>78</v>
      </c>
      <c r="D148" s="191">
        <v>78</v>
      </c>
    </row>
    <row r="149" spans="1:4" ht="14.25" customHeight="1" thickBot="1">
      <c r="A149" s="189" t="s">
        <v>347</v>
      </c>
      <c r="B149" s="190"/>
      <c r="C149" s="191">
        <v>74</v>
      </c>
      <c r="D149" s="191">
        <v>74</v>
      </c>
    </row>
  </sheetData>
  <sheetProtection formatCells="0"/>
  <phoneticPr fontId="1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1.1.sz.mell. </vt:lpstr>
      <vt:lpstr>2.1.sz.mell  </vt:lpstr>
      <vt:lpstr>2.2.sz.mell  </vt:lpstr>
      <vt:lpstr>9.1. sz. mell</vt:lpstr>
      <vt:lpstr>Sheet1</vt:lpstr>
      <vt:lpstr>'9.1. sz. mell'!Print_Titles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Tyukod PH</dc:creator>
  <cp:lastModifiedBy>urahiv</cp:lastModifiedBy>
  <cp:lastPrinted>2015-04-27T12:03:13Z</cp:lastPrinted>
  <dcterms:created xsi:type="dcterms:W3CDTF">2014-08-19T11:28:20Z</dcterms:created>
  <dcterms:modified xsi:type="dcterms:W3CDTF">2015-06-02T13:47:41Z</dcterms:modified>
</cp:coreProperties>
</file>