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<sst xmlns="http://schemas.openxmlformats.org/spreadsheetml/2006/main" count="58" uniqueCount="58">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</sst>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B1">
      <selection activeCell="O19" sqref="O19"/>
    </sheetView>
  </sheetViews>
  <sheetFormatPr defaultColWidth="8.00390625" defaultRowHeight="12.75"/>
  <cols>
    <col min="1" max="1" width="5.421875" style="5" customWidth="1"/>
    <col min="2" max="2" width="24.8515625" style="32" customWidth="1"/>
    <col min="3" max="4" width="7.7109375" style="32" customWidth="1"/>
    <col min="5" max="5" width="8.140625" style="32" customWidth="1"/>
    <col min="6" max="6" width="7.57421875" style="32" customWidth="1"/>
    <col min="7" max="7" width="9.28125" style="32" customWidth="1"/>
    <col min="8" max="8" width="7.57421875" style="32" customWidth="1"/>
    <col min="9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4" t="s">
        <v>38</v>
      </c>
    </row>
    <row r="2" spans="1:15" s="10" customFormat="1" ht="15" customHeight="1" thickBot="1">
      <c r="A2" s="6" t="s">
        <v>1</v>
      </c>
      <c r="B2" s="7" t="s">
        <v>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>SUM(C3:N3)</f>
        <v>0</v>
      </c>
    </row>
    <row r="4" spans="1:15" s="19" customFormat="1" ht="13.5" customHeight="1">
      <c r="A4" s="15" t="s">
        <v>3</v>
      </c>
      <c r="B4" s="16" t="s">
        <v>41</v>
      </c>
      <c r="C4" s="17">
        <v>20000</v>
      </c>
      <c r="D4" s="17">
        <v>20000</v>
      </c>
      <c r="E4" s="17">
        <v>20000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/>
      <c r="L4" s="17">
        <v>20000</v>
      </c>
      <c r="M4" s="17">
        <v>20000</v>
      </c>
      <c r="N4" s="17">
        <v>10000</v>
      </c>
      <c r="O4" s="18">
        <f>SUM(C4:N4)</f>
        <v>110000</v>
      </c>
    </row>
    <row r="5" spans="1:16" s="19" customFormat="1" ht="13.5" customHeight="1">
      <c r="A5" s="11" t="s">
        <v>4</v>
      </c>
      <c r="B5" s="20" t="s">
        <v>42</v>
      </c>
      <c r="C5" s="21">
        <f>37498078/12</f>
        <v>3124839.8333333335</v>
      </c>
      <c r="D5" s="21">
        <f aca="true" t="shared" si="0" ref="D5:N5">37498078/12</f>
        <v>3124839.8333333335</v>
      </c>
      <c r="E5" s="21">
        <f t="shared" si="0"/>
        <v>3124839.8333333335</v>
      </c>
      <c r="F5" s="21">
        <f t="shared" si="0"/>
        <v>3124839.8333333335</v>
      </c>
      <c r="G5" s="21">
        <f t="shared" si="0"/>
        <v>3124839.8333333335</v>
      </c>
      <c r="H5" s="21">
        <f t="shared" si="0"/>
        <v>3124839.8333333335</v>
      </c>
      <c r="I5" s="21">
        <f t="shared" si="0"/>
        <v>3124839.8333333335</v>
      </c>
      <c r="J5" s="21">
        <f t="shared" si="0"/>
        <v>3124839.8333333335</v>
      </c>
      <c r="K5" s="21">
        <f t="shared" si="0"/>
        <v>3124839.8333333335</v>
      </c>
      <c r="L5" s="21">
        <f t="shared" si="0"/>
        <v>3124839.8333333335</v>
      </c>
      <c r="M5" s="21">
        <f t="shared" si="0"/>
        <v>3124839.8333333335</v>
      </c>
      <c r="N5" s="21">
        <f t="shared" si="0"/>
        <v>3124839.8333333335</v>
      </c>
      <c r="O5" s="22">
        <f>SUM(C5:N5)</f>
        <v>37498078</v>
      </c>
      <c r="P5" s="36"/>
    </row>
    <row r="6" spans="1:15" s="19" customFormat="1" ht="13.5" customHeight="1">
      <c r="A6" s="11" t="s">
        <v>5</v>
      </c>
      <c r="B6" s="16" t="s">
        <v>43</v>
      </c>
      <c r="C6" s="17"/>
      <c r="D6" s="17"/>
      <c r="E6" s="17"/>
      <c r="F6" s="17"/>
      <c r="G6" s="17"/>
      <c r="H6" s="17"/>
      <c r="I6" s="17">
        <v>0</v>
      </c>
      <c r="J6" s="17"/>
      <c r="K6" s="17"/>
      <c r="L6" s="17"/>
      <c r="M6" s="17"/>
      <c r="N6" s="17"/>
      <c r="O6" s="18">
        <v>0</v>
      </c>
    </row>
    <row r="7" spans="1:15" s="19" customFormat="1" ht="13.5" customHeight="1">
      <c r="A7" s="11" t="s">
        <v>6</v>
      </c>
      <c r="B7" s="16" t="s">
        <v>25</v>
      </c>
      <c r="C7" s="17">
        <f>22981542/12</f>
        <v>1915128.5</v>
      </c>
      <c r="D7" s="17">
        <f aca="true" t="shared" si="1" ref="D7:N7">22981542/12</f>
        <v>1915128.5</v>
      </c>
      <c r="E7" s="17">
        <f t="shared" si="1"/>
        <v>1915128.5</v>
      </c>
      <c r="F7" s="17">
        <f t="shared" si="1"/>
        <v>1915128.5</v>
      </c>
      <c r="G7" s="17">
        <f t="shared" si="1"/>
        <v>1915128.5</v>
      </c>
      <c r="H7" s="17">
        <f t="shared" si="1"/>
        <v>1915128.5</v>
      </c>
      <c r="I7" s="17">
        <f t="shared" si="1"/>
        <v>1915128.5</v>
      </c>
      <c r="J7" s="17">
        <f t="shared" si="1"/>
        <v>1915128.5</v>
      </c>
      <c r="K7" s="17">
        <f t="shared" si="1"/>
        <v>1915128.5</v>
      </c>
      <c r="L7" s="17">
        <f t="shared" si="1"/>
        <v>1915128.5</v>
      </c>
      <c r="M7" s="17">
        <f t="shared" si="1"/>
        <v>1915128.5</v>
      </c>
      <c r="N7" s="17">
        <f t="shared" si="1"/>
        <v>1915128.5</v>
      </c>
      <c r="O7" s="18">
        <f>SUM(C7:N7)</f>
        <v>22981542</v>
      </c>
    </row>
    <row r="8" spans="1:15" s="19" customFormat="1" ht="13.5" customHeight="1">
      <c r="A8" s="11" t="s">
        <v>7</v>
      </c>
      <c r="B8" s="16" t="s">
        <v>53</v>
      </c>
      <c r="C8" s="17"/>
      <c r="D8" s="17"/>
      <c r="E8" s="17">
        <v>1300000</v>
      </c>
      <c r="F8" s="17">
        <v>225000</v>
      </c>
      <c r="G8" s="17"/>
      <c r="H8" s="17">
        <v>0</v>
      </c>
      <c r="I8" s="17"/>
      <c r="J8" s="17"/>
      <c r="K8" s="17">
        <v>1300000</v>
      </c>
      <c r="L8" s="17">
        <v>225000</v>
      </c>
      <c r="M8" s="17"/>
      <c r="N8" s="17"/>
      <c r="O8" s="18">
        <f>SUM(C8:N8)</f>
        <v>3050000</v>
      </c>
    </row>
    <row r="9" spans="1:16" s="19" customFormat="1" ht="13.5" customHeight="1">
      <c r="A9" s="11" t="s">
        <v>8</v>
      </c>
      <c r="B9" s="16" t="s">
        <v>44</v>
      </c>
      <c r="C9" s="17">
        <f>13936563/12</f>
        <v>1161380.25</v>
      </c>
      <c r="D9" s="17">
        <f aca="true" t="shared" si="2" ref="D9:N9">13936563/12</f>
        <v>1161380.25</v>
      </c>
      <c r="E9" s="17">
        <f t="shared" si="2"/>
        <v>1161380.25</v>
      </c>
      <c r="F9" s="17">
        <f t="shared" si="2"/>
        <v>1161380.25</v>
      </c>
      <c r="G9" s="17">
        <f t="shared" si="2"/>
        <v>1161380.25</v>
      </c>
      <c r="H9" s="17">
        <f t="shared" si="2"/>
        <v>1161380.25</v>
      </c>
      <c r="I9" s="17">
        <f t="shared" si="2"/>
        <v>1161380.25</v>
      </c>
      <c r="J9" s="17">
        <f t="shared" si="2"/>
        <v>1161380.25</v>
      </c>
      <c r="K9" s="17">
        <f t="shared" si="2"/>
        <v>1161380.25</v>
      </c>
      <c r="L9" s="17">
        <f t="shared" si="2"/>
        <v>1161380.25</v>
      </c>
      <c r="M9" s="17">
        <f t="shared" si="2"/>
        <v>1161380.25</v>
      </c>
      <c r="N9" s="17">
        <f t="shared" si="2"/>
        <v>1161380.25</v>
      </c>
      <c r="O9" s="18">
        <f>SUM(C9:N9)</f>
        <v>13936563</v>
      </c>
      <c r="P9" s="36"/>
    </row>
    <row r="10" spans="1:15" s="19" customFormat="1" ht="13.5" customHeight="1">
      <c r="A10" s="11" t="s">
        <v>9</v>
      </c>
      <c r="B10" s="16" t="s">
        <v>45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9" customFormat="1" ht="13.5" customHeight="1" thickBot="1">
      <c r="A11" s="11" t="s">
        <v>10</v>
      </c>
      <c r="B11" s="23" t="s">
        <v>46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s="10" customFormat="1" ht="15.75" customHeight="1" thickBot="1">
      <c r="A12" s="6" t="s">
        <v>11</v>
      </c>
      <c r="B12" s="26" t="s">
        <v>47</v>
      </c>
      <c r="C12" s="27">
        <f>SUM(C3:C11)</f>
        <v>6221348.583333334</v>
      </c>
      <c r="D12" s="27">
        <f>SUM(D3:D11)</f>
        <v>6221348.583333334</v>
      </c>
      <c r="E12" s="27">
        <f aca="true" t="shared" si="3" ref="E12:N12">SUM(E3:E11)</f>
        <v>7521348.583333334</v>
      </c>
      <c r="F12" s="27">
        <f t="shared" si="3"/>
        <v>6426348.583333334</v>
      </c>
      <c r="G12" s="27">
        <f t="shared" si="3"/>
        <v>6201348.583333334</v>
      </c>
      <c r="H12" s="27">
        <f t="shared" si="3"/>
        <v>6201348.583333334</v>
      </c>
      <c r="I12" s="27">
        <f t="shared" si="3"/>
        <v>6201348.583333334</v>
      </c>
      <c r="J12" s="27">
        <f t="shared" si="3"/>
        <v>6201348.583333334</v>
      </c>
      <c r="K12" s="27">
        <f t="shared" si="3"/>
        <v>7501348.583333334</v>
      </c>
      <c r="L12" s="27">
        <f t="shared" si="3"/>
        <v>6446348.583333334</v>
      </c>
      <c r="M12" s="27">
        <f t="shared" si="3"/>
        <v>6221348.583333334</v>
      </c>
      <c r="N12" s="27">
        <f t="shared" si="3"/>
        <v>6211348.583333334</v>
      </c>
      <c r="O12" s="28">
        <f>SUM(C12:N12)</f>
        <v>77576183.00000001</v>
      </c>
    </row>
    <row r="13" spans="1:15" s="10" customFormat="1" ht="15" customHeight="1" thickBot="1">
      <c r="A13" s="6" t="s">
        <v>12</v>
      </c>
      <c r="B13" s="29" t="s">
        <v>48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f>36580552/12</f>
        <v>3048379.3333333335</v>
      </c>
      <c r="D14" s="21">
        <f aca="true" t="shared" si="4" ref="D14:N14">36580552/12</f>
        <v>3048379.3333333335</v>
      </c>
      <c r="E14" s="21">
        <f t="shared" si="4"/>
        <v>3048379.3333333335</v>
      </c>
      <c r="F14" s="21">
        <f t="shared" si="4"/>
        <v>3048379.3333333335</v>
      </c>
      <c r="G14" s="21">
        <f t="shared" si="4"/>
        <v>3048379.3333333335</v>
      </c>
      <c r="H14" s="21">
        <f t="shared" si="4"/>
        <v>3048379.3333333335</v>
      </c>
      <c r="I14" s="21">
        <f t="shared" si="4"/>
        <v>3048379.3333333335</v>
      </c>
      <c r="J14" s="21">
        <f t="shared" si="4"/>
        <v>3048379.3333333335</v>
      </c>
      <c r="K14" s="21">
        <f t="shared" si="4"/>
        <v>3048379.3333333335</v>
      </c>
      <c r="L14" s="21">
        <f t="shared" si="4"/>
        <v>3048379.3333333335</v>
      </c>
      <c r="M14" s="21">
        <f t="shared" si="4"/>
        <v>3048379.3333333335</v>
      </c>
      <c r="N14" s="21">
        <f t="shared" si="4"/>
        <v>3048379.3333333335</v>
      </c>
      <c r="O14" s="22">
        <f aca="true" t="shared" si="5" ref="O14:O20">SUM(C14:N14)</f>
        <v>36580551.99999999</v>
      </c>
    </row>
    <row r="15" spans="1:15" s="19" customFormat="1" ht="13.5" customHeight="1">
      <c r="A15" s="15" t="s">
        <v>14</v>
      </c>
      <c r="B15" s="16" t="s">
        <v>49</v>
      </c>
      <c r="C15" s="17">
        <f>5337711/12</f>
        <v>444809.25</v>
      </c>
      <c r="D15" s="17">
        <f aca="true" t="shared" si="6" ref="D15:N15">5337711/12</f>
        <v>444809.25</v>
      </c>
      <c r="E15" s="17">
        <f t="shared" si="6"/>
        <v>444809.25</v>
      </c>
      <c r="F15" s="17">
        <f t="shared" si="6"/>
        <v>444809.25</v>
      </c>
      <c r="G15" s="17">
        <f t="shared" si="6"/>
        <v>444809.25</v>
      </c>
      <c r="H15" s="17">
        <f t="shared" si="6"/>
        <v>444809.25</v>
      </c>
      <c r="I15" s="17">
        <f t="shared" si="6"/>
        <v>444809.25</v>
      </c>
      <c r="J15" s="17">
        <f t="shared" si="6"/>
        <v>444809.25</v>
      </c>
      <c r="K15" s="17">
        <f t="shared" si="6"/>
        <v>444809.25</v>
      </c>
      <c r="L15" s="17">
        <f t="shared" si="6"/>
        <v>444809.25</v>
      </c>
      <c r="M15" s="17">
        <f t="shared" si="6"/>
        <v>444809.25</v>
      </c>
      <c r="N15" s="17">
        <f t="shared" si="6"/>
        <v>444809.25</v>
      </c>
      <c r="O15" s="18">
        <f t="shared" si="5"/>
        <v>5337711</v>
      </c>
    </row>
    <row r="16" spans="1:15" s="19" customFormat="1" ht="13.5" customHeight="1">
      <c r="A16" s="15" t="s">
        <v>15</v>
      </c>
      <c r="B16" s="16" t="s">
        <v>50</v>
      </c>
      <c r="C16" s="17">
        <f>18970325/12</f>
        <v>1580860.4166666667</v>
      </c>
      <c r="D16" s="17">
        <f aca="true" t="shared" si="7" ref="D16:N16">18970325/12</f>
        <v>1580860.4166666667</v>
      </c>
      <c r="E16" s="17">
        <f t="shared" si="7"/>
        <v>1580860.4166666667</v>
      </c>
      <c r="F16" s="17">
        <f t="shared" si="7"/>
        <v>1580860.4166666667</v>
      </c>
      <c r="G16" s="17">
        <f t="shared" si="7"/>
        <v>1580860.4166666667</v>
      </c>
      <c r="H16" s="17">
        <f t="shared" si="7"/>
        <v>1580860.4166666667</v>
      </c>
      <c r="I16" s="17">
        <f t="shared" si="7"/>
        <v>1580860.4166666667</v>
      </c>
      <c r="J16" s="17">
        <f t="shared" si="7"/>
        <v>1580860.4166666667</v>
      </c>
      <c r="K16" s="17">
        <f t="shared" si="7"/>
        <v>1580860.4166666667</v>
      </c>
      <c r="L16" s="17">
        <f t="shared" si="7"/>
        <v>1580860.4166666667</v>
      </c>
      <c r="M16" s="17">
        <f t="shared" si="7"/>
        <v>1580860.4166666667</v>
      </c>
      <c r="N16" s="17">
        <f t="shared" si="7"/>
        <v>1580860.4166666667</v>
      </c>
      <c r="O16" s="18">
        <f t="shared" si="5"/>
        <v>18970325</v>
      </c>
    </row>
    <row r="17" spans="1:15" s="19" customFormat="1" ht="13.5" customHeight="1">
      <c r="A17" s="15" t="s">
        <v>16</v>
      </c>
      <c r="B17" s="16" t="s">
        <v>57</v>
      </c>
      <c r="C17" s="17">
        <f>6525940/12</f>
        <v>543828.3333333334</v>
      </c>
      <c r="D17" s="17">
        <f aca="true" t="shared" si="8" ref="D17:N17">6525940/12</f>
        <v>543828.3333333334</v>
      </c>
      <c r="E17" s="17">
        <f t="shared" si="8"/>
        <v>543828.3333333334</v>
      </c>
      <c r="F17" s="17">
        <f t="shared" si="8"/>
        <v>543828.3333333334</v>
      </c>
      <c r="G17" s="17">
        <f t="shared" si="8"/>
        <v>543828.3333333334</v>
      </c>
      <c r="H17" s="17">
        <f t="shared" si="8"/>
        <v>543828.3333333334</v>
      </c>
      <c r="I17" s="17">
        <f t="shared" si="8"/>
        <v>543828.3333333334</v>
      </c>
      <c r="J17" s="17">
        <f t="shared" si="8"/>
        <v>543828.3333333334</v>
      </c>
      <c r="K17" s="17">
        <f t="shared" si="8"/>
        <v>543828.3333333334</v>
      </c>
      <c r="L17" s="17">
        <f t="shared" si="8"/>
        <v>543828.3333333334</v>
      </c>
      <c r="M17" s="17">
        <f t="shared" si="8"/>
        <v>543828.3333333334</v>
      </c>
      <c r="N17" s="17">
        <f t="shared" si="8"/>
        <v>543828.3333333334</v>
      </c>
      <c r="O17" s="18">
        <f t="shared" si="5"/>
        <v>6525939.999999999</v>
      </c>
    </row>
    <row r="18" spans="1:15" s="19" customFormat="1" ht="13.5" customHeight="1">
      <c r="A18" s="15" t="s">
        <v>17</v>
      </c>
      <c r="B18" s="16" t="s">
        <v>51</v>
      </c>
      <c r="C18" s="17">
        <f>8133397/12</f>
        <v>677783.0833333334</v>
      </c>
      <c r="D18" s="17">
        <f aca="true" t="shared" si="9" ref="D18:M18">8133397/12</f>
        <v>677783.0833333334</v>
      </c>
      <c r="E18" s="17">
        <f t="shared" si="9"/>
        <v>677783.0833333334</v>
      </c>
      <c r="F18" s="17">
        <f t="shared" si="9"/>
        <v>677783.0833333334</v>
      </c>
      <c r="G18" s="17">
        <f t="shared" si="9"/>
        <v>677783.0833333334</v>
      </c>
      <c r="H18" s="17">
        <f t="shared" si="9"/>
        <v>677783.0833333334</v>
      </c>
      <c r="I18" s="17">
        <f t="shared" si="9"/>
        <v>677783.0833333334</v>
      </c>
      <c r="J18" s="17">
        <f t="shared" si="9"/>
        <v>677783.0833333334</v>
      </c>
      <c r="K18" s="17">
        <f t="shared" si="9"/>
        <v>677783.0833333334</v>
      </c>
      <c r="L18" s="17">
        <f t="shared" si="9"/>
        <v>677783.0833333334</v>
      </c>
      <c r="M18" s="17">
        <f t="shared" si="9"/>
        <v>677783.0833333334</v>
      </c>
      <c r="N18" s="17">
        <v>787783</v>
      </c>
      <c r="O18" s="18">
        <f t="shared" si="5"/>
        <v>8243396.916666666</v>
      </c>
    </row>
    <row r="19" spans="1:15" s="19" customFormat="1" ht="13.5" customHeight="1">
      <c r="A19" s="15" t="s">
        <v>18</v>
      </c>
      <c r="B19" s="16" t="s">
        <v>54</v>
      </c>
      <c r="C19" s="17">
        <f>1918258/12</f>
        <v>159854.83333333334</v>
      </c>
      <c r="D19" s="17">
        <f aca="true" t="shared" si="10" ref="D19:N19">1918258/12</f>
        <v>159854.83333333334</v>
      </c>
      <c r="E19" s="17">
        <f t="shared" si="10"/>
        <v>159854.83333333334</v>
      </c>
      <c r="F19" s="17">
        <f t="shared" si="10"/>
        <v>159854.83333333334</v>
      </c>
      <c r="G19" s="17">
        <f t="shared" si="10"/>
        <v>159854.83333333334</v>
      </c>
      <c r="H19" s="17">
        <f t="shared" si="10"/>
        <v>159854.83333333334</v>
      </c>
      <c r="I19" s="17">
        <f t="shared" si="10"/>
        <v>159854.83333333334</v>
      </c>
      <c r="J19" s="17">
        <f t="shared" si="10"/>
        <v>159854.83333333334</v>
      </c>
      <c r="K19" s="17">
        <f t="shared" si="10"/>
        <v>159854.83333333334</v>
      </c>
      <c r="L19" s="17">
        <f t="shared" si="10"/>
        <v>159854.83333333334</v>
      </c>
      <c r="M19" s="17">
        <f t="shared" si="10"/>
        <v>159854.83333333334</v>
      </c>
      <c r="N19" s="17">
        <f t="shared" si="10"/>
        <v>159854.83333333334</v>
      </c>
      <c r="O19" s="18">
        <f t="shared" si="5"/>
        <v>1918257.9999999998</v>
      </c>
    </row>
    <row r="20" spans="1:15" s="19" customFormat="1" ht="13.5" customHeight="1">
      <c r="A20" s="15" t="s">
        <v>19</v>
      </c>
      <c r="B20" s="16" t="s">
        <v>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f t="shared" si="5"/>
        <v>0</v>
      </c>
    </row>
    <row r="21" spans="1:15" s="19" customFormat="1" ht="13.5" customHeight="1" thickBot="1">
      <c r="A21" s="15" t="s">
        <v>20</v>
      </c>
      <c r="B21" s="16" t="s">
        <v>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>SUM(C21:N21)</f>
        <v>0</v>
      </c>
    </row>
    <row r="22" spans="1:15" s="10" customFormat="1" ht="15.75" customHeight="1" thickBot="1">
      <c r="A22" s="35" t="s">
        <v>21</v>
      </c>
      <c r="B22" s="26" t="s">
        <v>24</v>
      </c>
      <c r="C22" s="27">
        <f>SUM(C14:C21)</f>
        <v>6455515.249999999</v>
      </c>
      <c r="D22" s="27">
        <f aca="true" t="shared" si="11" ref="D22:N22">SUM(D14:D21)</f>
        <v>6455515.249999999</v>
      </c>
      <c r="E22" s="27">
        <f t="shared" si="11"/>
        <v>6455515.249999999</v>
      </c>
      <c r="F22" s="27">
        <f t="shared" si="11"/>
        <v>6455515.249999999</v>
      </c>
      <c r="G22" s="27">
        <f t="shared" si="11"/>
        <v>6455515.249999999</v>
      </c>
      <c r="H22" s="27">
        <f t="shared" si="11"/>
        <v>6455515.249999999</v>
      </c>
      <c r="I22" s="27">
        <f t="shared" si="11"/>
        <v>6455515.249999999</v>
      </c>
      <c r="J22" s="27">
        <f t="shared" si="11"/>
        <v>6455515.249999999</v>
      </c>
      <c r="K22" s="27">
        <f t="shared" si="11"/>
        <v>6455515.249999999</v>
      </c>
      <c r="L22" s="27">
        <f t="shared" si="11"/>
        <v>6455515.249999999</v>
      </c>
      <c r="M22" s="27">
        <f t="shared" si="11"/>
        <v>6455515.249999999</v>
      </c>
      <c r="N22" s="27">
        <f t="shared" si="11"/>
        <v>6565515.166666666</v>
      </c>
      <c r="O22" s="28">
        <f>SUM(O14:O21)</f>
        <v>77576182.91666666</v>
      </c>
    </row>
    <row r="23" ht="15.75">
      <c r="A23" s="33"/>
    </row>
    <row r="24" ht="15.75">
      <c r="B24" s="34" t="s">
        <v>52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ütemterv  
2017. évi
&amp;R&amp;"Times New Roman CE,Félkövér dőlt"&amp;12 2/2017. (II.23.)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HA2</cp:lastModifiedBy>
  <cp:lastPrinted>2016-02-11T12:46:11Z</cp:lastPrinted>
  <dcterms:created xsi:type="dcterms:W3CDTF">2006-02-02T12:56:26Z</dcterms:created>
  <dcterms:modified xsi:type="dcterms:W3CDTF">2017-05-25T06:39:42Z</dcterms:modified>
  <cp:category/>
  <cp:version/>
  <cp:contentType/>
  <cp:contentStatus/>
</cp:coreProperties>
</file>