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1"/>
  </bookViews>
  <sheets>
    <sheet name="1.mell címrend" sheetId="1" r:id="rId1"/>
    <sheet name="2.a.mell összönkorm" sheetId="2" r:id="rId2"/>
    <sheet name="2.b.mell bevét" sheetId="3" r:id="rId3"/>
    <sheet name="2.c.mell központi" sheetId="4" r:id="rId4"/>
    <sheet name="2.d.mell műk bev" sheetId="5" r:id="rId5"/>
    <sheet name="3.mell mérleg" sheetId="6" r:id="rId6"/>
    <sheet name="4.mell kiadások" sheetId="7" r:id="rId7"/>
    <sheet name="5.a.mell önkorm" sheetId="8" r:id="rId8"/>
    <sheet name="6.mell létszám" sheetId="9" r:id="rId9"/>
    <sheet name="7.mell beruházás" sheetId="10" r:id="rId10"/>
    <sheet name="8.mell hivatal" sheetId="11" r:id="rId11"/>
    <sheet name="8.b mell hiv" sheetId="12" r:id="rId12"/>
    <sheet name="9.mell óvoda" sheetId="13" r:id="rId13"/>
    <sheet name="9.b.mell óvoda" sheetId="14" r:id="rId14"/>
    <sheet name="10 mell közvetett tám" sheetId="15" r:id="rId15"/>
    <sheet name="11.mell adósság" sheetId="16" r:id="rId16"/>
    <sheet name="12.mell előirfelh" sheetId="17" r:id="rId17"/>
    <sheet name="13.mell likvid" sheetId="18" r:id="rId18"/>
    <sheet name="14.mell 3 év" sheetId="19" r:id="rId19"/>
    <sheet name="15.mell fizetési köt" sheetId="20" r:id="rId20"/>
    <sheet name="16.mell fejl cél" sheetId="21" r:id="rId21"/>
    <sheet name="községgazd" sheetId="22" r:id="rId22"/>
    <sheet name="szakfeok" sheetId="23" r:id="rId23"/>
    <sheet name="óvoda mell" sheetId="24" r:id="rId24"/>
    <sheet name="hiv mell" sheetId="25" r:id="rId25"/>
    <sheet name="mell" sheetId="26" r:id="rId26"/>
  </sheets>
  <definedNames/>
  <calcPr fullCalcOnLoad="1"/>
</workbook>
</file>

<file path=xl/sharedStrings.xml><?xml version="1.0" encoding="utf-8"?>
<sst xmlns="http://schemas.openxmlformats.org/spreadsheetml/2006/main" count="1271" uniqueCount="533">
  <si>
    <t>Polgármesteri Hivatal 2019. évi bevételei és kiadásai</t>
  </si>
  <si>
    <t>adatok forintban</t>
  </si>
  <si>
    <t>Sorsz.</t>
  </si>
  <si>
    <t>Megnevezés</t>
  </si>
  <si>
    <t>2018.évi eredeti ei</t>
  </si>
  <si>
    <t>2019.évi eredeti ei</t>
  </si>
  <si>
    <t>Bevételek</t>
  </si>
  <si>
    <t>Helyi önkorm.műk.általános tám. B111</t>
  </si>
  <si>
    <t>Egyéb köznevelési tám. B112</t>
  </si>
  <si>
    <t>Szociális, gyermekjóléti, gyermekétkezt. Tám. B113</t>
  </si>
  <si>
    <t>Kulturális felad. Tám. B114</t>
  </si>
  <si>
    <t>Műk.célú közp.előir.B115</t>
  </si>
  <si>
    <t>Helyi önkorm.kieg.tám. B116</t>
  </si>
  <si>
    <t>Önkorm. működési tám.</t>
  </si>
  <si>
    <t>Egyéb működési c. tám. Államházt. Belülről (TB) B16</t>
  </si>
  <si>
    <t>Műk.célú tám.állmházt.belülről</t>
  </si>
  <si>
    <t>Vagyoni típusú adók B34 (Kommunális adó)</t>
  </si>
  <si>
    <t>Értékesítési és forgalmi adó B351 (Iparűzési adó)</t>
  </si>
  <si>
    <t>Gépjárműadó B354</t>
  </si>
  <si>
    <t>Termékek és szolgáltatások adói</t>
  </si>
  <si>
    <t>Egyéb közhatalmi bev. B36 (Bírság, pótlék)</t>
  </si>
  <si>
    <t>Közhatalmi bevételek</t>
  </si>
  <si>
    <t>Készletértékesítés B401</t>
  </si>
  <si>
    <t>Szolgáltatások ellenértéke B402 (bérleti díj)</t>
  </si>
  <si>
    <t>Közvetített szolgáltatások ellenértéke   (Továbbszámlázott belföldi szolgáltatás) B403</t>
  </si>
  <si>
    <t>Tulajdonosi bevételek B404 ( Osztalék 750, Egyéb önkorm.vagyon bérbead. 1500)</t>
  </si>
  <si>
    <t>Ellátási díjak B405  (Intézmények alaptevékenységének bev.)</t>
  </si>
  <si>
    <t>Kiszámlázott áfa B406 (Áfa bevételek és visszatérüllések)</t>
  </si>
  <si>
    <t>Egyéb működési bevételek B410 (Intézmények egyéb bevételei)</t>
  </si>
  <si>
    <t>Működési bevételek</t>
  </si>
  <si>
    <t>Működési c. visszatér.tám.államh.kívülről B62  (Korábban nyújtott hitelek visszatér. Lakosságtól)</t>
  </si>
  <si>
    <t>Működési c. átvett pek</t>
  </si>
  <si>
    <t>Egyéb felhalm.célú átvett pek B73 (ASP)</t>
  </si>
  <si>
    <t xml:space="preserve">Felhalm. Célra átvett pénzeszk.összesen: </t>
  </si>
  <si>
    <t>Költségvetési bevételek</t>
  </si>
  <si>
    <t>Befekt.célú belföldi ép visszaváltása, értékes. B8123</t>
  </si>
  <si>
    <t>Maradvány igénybevétele B813</t>
  </si>
  <si>
    <t>Központi, irányítőszervi tám.816</t>
  </si>
  <si>
    <t>Finanszírozási bevételek</t>
  </si>
  <si>
    <t xml:space="preserve">Bevételek mindösszesen </t>
  </si>
  <si>
    <t>Kiadások</t>
  </si>
  <si>
    <t>1.</t>
  </si>
  <si>
    <t>Működési kiadások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</si>
  <si>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</si>
  <si>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</si>
  <si>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</si>
  <si>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</si>
  <si>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pénzek.átadás, támogatás K5</t>
  </si>
  <si>
    <t>2.</t>
  </si>
  <si>
    <t>Felhalmozási célú kiadás</t>
  </si>
  <si>
    <t>ebből: beruházás K6</t>
  </si>
  <si>
    <t xml:space="preserve">          felújítás K7</t>
  </si>
  <si>
    <t>3.</t>
  </si>
  <si>
    <t>Felhalmozádi célú tám. K8</t>
  </si>
  <si>
    <t>4.</t>
  </si>
  <si>
    <t>Tartalékok K512</t>
  </si>
  <si>
    <t>ebből: Általános tartalék</t>
  </si>
  <si>
    <t xml:space="preserve">          Céltartalék</t>
  </si>
  <si>
    <t>5.</t>
  </si>
  <si>
    <t xml:space="preserve">Finanszírozási kiadások </t>
  </si>
  <si>
    <t>intézményfinansz. K915</t>
  </si>
  <si>
    <t>6.</t>
  </si>
  <si>
    <t>Kiadások mindösszesen:</t>
  </si>
  <si>
    <t xml:space="preserve">Zsámbok Község Önkormányzat </t>
  </si>
  <si>
    <t>saját bevételeinek részletezése az adósságot keletkeztető ügyletből származó tárgyévi fizetési kötelezettség megállapításához</t>
  </si>
  <si>
    <t>2019.</t>
  </si>
  <si>
    <t>Eredeti előirányzat</t>
  </si>
  <si>
    <t>2023-2031</t>
  </si>
  <si>
    <t>Helyi adók</t>
  </si>
  <si>
    <t xml:space="preserve">2. </t>
  </si>
  <si>
    <t>Tulajdonosi bevételek</t>
  </si>
  <si>
    <t>Bírság, pótlék, díjak</t>
  </si>
  <si>
    <t>Osztalék, koncessziós díj</t>
  </si>
  <si>
    <t>Immateriális javak, tárgyi ek értékesítése</t>
  </si>
  <si>
    <t>Privatizációból származó bevétel</t>
  </si>
  <si>
    <t>7.</t>
  </si>
  <si>
    <t>Garancia és kezességváll.szárm.bev.</t>
  </si>
  <si>
    <t>8.</t>
  </si>
  <si>
    <t>Részesedések értékesítése</t>
  </si>
  <si>
    <t>Saját bevételek összesen</t>
  </si>
  <si>
    <t>Hitelfelvétel felső határa a saját bevétel 50%-a</t>
  </si>
  <si>
    <t>Zsámbok Község Önkormányzat  2019. évi bevételei és kiadásai</t>
  </si>
  <si>
    <t>Felhalm.célú tám. Áht-n belülről (B25)</t>
  </si>
  <si>
    <t>Egyéb adók  B355</t>
  </si>
  <si>
    <t>Egyéb közhatalmi bev. B36 (talajterhelési d)</t>
  </si>
  <si>
    <t>Tulajdonosi bevételek B404 ( Egyéb önkorm.vagyon bérbead. 1500)</t>
  </si>
  <si>
    <t>Egyéb működési bevételek B411 (Intézmények egyéb bevételei)</t>
  </si>
  <si>
    <t>Ingatlanértékesítés B52</t>
  </si>
  <si>
    <t>Felhalmozási célú bevétel</t>
  </si>
  <si>
    <t>Működési c. visszatér.tám.államh.kívülről B6  (Korábban nyújtott hitelek visszatér. Lakosságtól)</t>
  </si>
  <si>
    <t>Egyéb felhalm.célú átvett pek B75 (érdekeltségi hozzájár.)</t>
  </si>
  <si>
    <t>Hitelfelvétel (lízing) B8111</t>
  </si>
  <si>
    <t>Forgatási.célú belföldi ép visszaváltása, értékes. B8121</t>
  </si>
  <si>
    <t>Felhalmozási célú tám. K8</t>
  </si>
  <si>
    <t>Egyéb felhalm.célú tám.</t>
  </si>
  <si>
    <t>Finanszírozási kiadások</t>
  </si>
  <si>
    <t>Intézményfinanszírozás K915</t>
  </si>
  <si>
    <t>Hitel(lízing) törlesztés K9111</t>
  </si>
  <si>
    <t>Kacó Napközi Otthonos Óvoda 2019. évi bevételei és kiadásai</t>
  </si>
  <si>
    <t>Egyéb működési c. tám. Államházt. Belülről  B16</t>
  </si>
  <si>
    <t xml:space="preserve">Tulajdonosi bevételek B404 </t>
  </si>
  <si>
    <t xml:space="preserve">Egyéb felhalm.célú átvett pek B73 </t>
  </si>
  <si>
    <t>2018. évi eredeti ei</t>
  </si>
  <si>
    <t>Zsámbok Község Önkormányzat 2019. évi bevétel-kiadás mérlege</t>
  </si>
  <si>
    <t>Eredeti ei.</t>
  </si>
  <si>
    <t>Módosított ei.</t>
  </si>
  <si>
    <t>Teljesítés</t>
  </si>
  <si>
    <t>Eredeti ei</t>
  </si>
  <si>
    <t>Módosított ei</t>
  </si>
  <si>
    <t>Személyi juttatások</t>
  </si>
  <si>
    <t>Járulékok</t>
  </si>
  <si>
    <t>Műk.c.tám.aht-n belülről</t>
  </si>
  <si>
    <t>Dologi kiadások</t>
  </si>
  <si>
    <t>Felhalm.c.tám.áht-n belülről</t>
  </si>
  <si>
    <t>Ellátottak juttatásai</t>
  </si>
  <si>
    <t>Műk.célú átvett pénzek</t>
  </si>
  <si>
    <t>Pénzek.átadás, tám.</t>
  </si>
  <si>
    <t>Működési célú bev.össz.</t>
  </si>
  <si>
    <t>Működési célú kiad.</t>
  </si>
  <si>
    <t>Felhalm.célú átvett pek</t>
  </si>
  <si>
    <t>Beruházás</t>
  </si>
  <si>
    <t>Felhalmozási bevétel</t>
  </si>
  <si>
    <t>Felújítás</t>
  </si>
  <si>
    <t>Felhalm. célú bev.össz:</t>
  </si>
  <si>
    <t>Felhalm.célú kiad.</t>
  </si>
  <si>
    <t>Finanszírozási bev.</t>
  </si>
  <si>
    <t>Finanszírozási kiadás</t>
  </si>
  <si>
    <t>Hitel (lízing)</t>
  </si>
  <si>
    <t>Maradvány</t>
  </si>
  <si>
    <t>Tartalék</t>
  </si>
  <si>
    <t>Bevétel mindösszesen:</t>
  </si>
  <si>
    <t>Kiadás mindösszesen:</t>
  </si>
  <si>
    <t>Zsámbok Község Önkormányzat 2019. évi likviditási terve</t>
  </si>
  <si>
    <t>adatok 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</si>
  <si>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</si>
  <si>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</si>
  <si>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</si>
  <si>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</si>
  <si>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</si>
  <si>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</si>
  <si>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</si>
  <si>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</si>
  <si>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</si>
  <si>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</si>
  <si>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</si>
  <si>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</si>
  <si>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</si>
  <si>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Intézményi működési bev.</t>
  </si>
  <si>
    <t>Közhatalmi bev.</t>
  </si>
  <si>
    <t>Költségvetési támogatások</t>
  </si>
  <si>
    <t>Átvett pénzek</t>
  </si>
  <si>
    <t>Finanszírozási bevétel</t>
  </si>
  <si>
    <t>Nyitó pénzállomány</t>
  </si>
  <si>
    <t>Havi záró-nyitó pénzáll.</t>
  </si>
  <si>
    <t>Bevételek összesen</t>
  </si>
  <si>
    <t>Járulék</t>
  </si>
  <si>
    <t xml:space="preserve">Támogatás </t>
  </si>
  <si>
    <t>Tartalék felhaszn.</t>
  </si>
  <si>
    <t>Kiadások összesen</t>
  </si>
  <si>
    <t>Záró pénzállomány</t>
  </si>
  <si>
    <t>Zsámbok Község Önkormányzat 2019. évi előirányzat felhasználási terve</t>
  </si>
  <si>
    <t>Önkormányzat költségvetési kapcsolatokból származó bevételei</t>
  </si>
  <si>
    <t>Támogatás összesen</t>
  </si>
  <si>
    <t>I.</t>
  </si>
  <si>
    <t>Helyi önkorm. ált.tám.</t>
  </si>
  <si>
    <t>1.a</t>
  </si>
  <si>
    <t>Önkormányzati hivatal működésének tám.</t>
  </si>
  <si>
    <t>1.b</t>
  </si>
  <si>
    <t>Település-üzemeltetés</t>
  </si>
  <si>
    <t>1.ba</t>
  </si>
  <si>
    <t>Zöldterület kezelése</t>
  </si>
  <si>
    <t>1.bb</t>
  </si>
  <si>
    <t>Közvilágítás</t>
  </si>
  <si>
    <t>1.bc</t>
  </si>
  <si>
    <t>Temető</t>
  </si>
  <si>
    <t>1.bd</t>
  </si>
  <si>
    <t>Közutak</t>
  </si>
  <si>
    <t>1.c</t>
  </si>
  <si>
    <t>Egyéb feladatok</t>
  </si>
  <si>
    <t>1.f.</t>
  </si>
  <si>
    <t>Kiegészítés</t>
  </si>
  <si>
    <t>Polgármesteri illetmény támogatása</t>
  </si>
  <si>
    <t>II.</t>
  </si>
  <si>
    <t>Köznevelési és gyermekétkeztetési fel.</t>
  </si>
  <si>
    <t>Óvodaped., segítők bértámogatása</t>
  </si>
  <si>
    <t>Óvodapedagógusok bértámogatása</t>
  </si>
  <si>
    <t>Segítők</t>
  </si>
  <si>
    <t>Óvodaműködtetési támogatás</t>
  </si>
  <si>
    <t>Minősített pedagógusok</t>
  </si>
  <si>
    <t>III.</t>
  </si>
  <si>
    <t>Szociális és gyermekjóléti fel.tám.</t>
  </si>
  <si>
    <t xml:space="preserve">Pénzbeli szoc. ellátásokhoz </t>
  </si>
  <si>
    <t>Egyes szoc. és gyermekjóléti fel.</t>
  </si>
  <si>
    <t>3.c.</t>
  </si>
  <si>
    <t>Szociális étkeztetés</t>
  </si>
  <si>
    <t>3.d.</t>
  </si>
  <si>
    <t>Házi segítségnyújtás</t>
  </si>
  <si>
    <t>Gyermekétkeztetés tám.</t>
  </si>
  <si>
    <t>5.a</t>
  </si>
  <si>
    <t>Dolgozók bértámogatása</t>
  </si>
  <si>
    <t>5.b.</t>
  </si>
  <si>
    <t>Üzemeltetés támogatása</t>
  </si>
  <si>
    <t>5.c.</t>
  </si>
  <si>
    <t>Intézményen kívüli szünidei étkeztetés</t>
  </si>
  <si>
    <t>IV.</t>
  </si>
  <si>
    <t>Kulturális feladatok támogatása</t>
  </si>
  <si>
    <t>Nyilvános könyvtári és közművelődési felad.</t>
  </si>
  <si>
    <t>2019. évi költségvetési bevételek címek és kiemelt előirányzatok szerinti bontásban</t>
  </si>
  <si>
    <t>Cím, alcím</t>
  </si>
  <si>
    <t>Közhat.</t>
  </si>
  <si>
    <t>Működési</t>
  </si>
  <si>
    <t>Felhalm.c.</t>
  </si>
  <si>
    <t>Átv.pek</t>
  </si>
  <si>
    <t>Finansz</t>
  </si>
  <si>
    <t>Össz.</t>
  </si>
  <si>
    <t>szolgáltat.</t>
  </si>
  <si>
    <t>közvetített</t>
  </si>
  <si>
    <t>tulajdonosi</t>
  </si>
  <si>
    <t xml:space="preserve">ellátási </t>
  </si>
  <si>
    <t>áfa</t>
  </si>
  <si>
    <t>egyéb</t>
  </si>
  <si>
    <t>bev.</t>
  </si>
  <si>
    <t>támog.</t>
  </si>
  <si>
    <t>írozási</t>
  </si>
  <si>
    <t>ellenért.</t>
  </si>
  <si>
    <t>szolgált.</t>
  </si>
  <si>
    <t>díjak</t>
  </si>
  <si>
    <t>áht-n bel</t>
  </si>
  <si>
    <t>bev</t>
  </si>
  <si>
    <t>Községi Önkormány</t>
  </si>
  <si>
    <t>I.1.</t>
  </si>
  <si>
    <t>Önkormányzat</t>
  </si>
  <si>
    <t>Fogászat</t>
  </si>
  <si>
    <t>Házigondozás</t>
  </si>
  <si>
    <t>Múzeum</t>
  </si>
  <si>
    <t>Temetőfenntartás</t>
  </si>
  <si>
    <t>Községgazdálk.</t>
  </si>
  <si>
    <t>Művelődési ház</t>
  </si>
  <si>
    <t>Védőnői szolgálat</t>
  </si>
  <si>
    <t>Tornaterem</t>
  </si>
  <si>
    <t>I.3.</t>
  </si>
  <si>
    <t>Kacó Óvoda</t>
  </si>
  <si>
    <t>Étkeztetés</t>
  </si>
  <si>
    <t>Zsámbok Község Önkormányzat 2019. évi jóváhagyott létszáma</t>
  </si>
  <si>
    <t>Intzémény</t>
  </si>
  <si>
    <t>Létszám</t>
  </si>
  <si>
    <t>Polgármesteri hivatal</t>
  </si>
  <si>
    <t>8 fő</t>
  </si>
  <si>
    <t>jegyző</t>
  </si>
  <si>
    <t>1 fő</t>
  </si>
  <si>
    <t>előadó</t>
  </si>
  <si>
    <t>6 fő</t>
  </si>
  <si>
    <t>hivatalsegéd</t>
  </si>
  <si>
    <t>12 fő</t>
  </si>
  <si>
    <t>Igazgatás</t>
  </si>
  <si>
    <t>Védőnői Szolg.</t>
  </si>
  <si>
    <t>Zöldterület kezelés</t>
  </si>
  <si>
    <t>Város és községgazdálkodás</t>
  </si>
  <si>
    <t>2 fő</t>
  </si>
  <si>
    <t>Művelődési Ház</t>
  </si>
  <si>
    <t>4 fő</t>
  </si>
  <si>
    <t>1 fő részfoglalk.</t>
  </si>
  <si>
    <t>Tájház</t>
  </si>
  <si>
    <t>Kacó Napközi Otthonos Óvoda</t>
  </si>
  <si>
    <t>16 fő</t>
  </si>
  <si>
    <t>óvónő</t>
  </si>
  <si>
    <t>pedagógiai asszisztens</t>
  </si>
  <si>
    <t>dajka</t>
  </si>
  <si>
    <t>3 fő</t>
  </si>
  <si>
    <t>élelmezésvezető</t>
  </si>
  <si>
    <t>konyhai kisegítő</t>
  </si>
  <si>
    <t>5 fő</t>
  </si>
  <si>
    <t>Összesen:</t>
  </si>
  <si>
    <t>36 fő</t>
  </si>
  <si>
    <t>Zsámbok Község Önkormányzat 2019. évi működési bevételei</t>
  </si>
  <si>
    <t>összesen</t>
  </si>
  <si>
    <t>B402</t>
  </si>
  <si>
    <t>B403</t>
  </si>
  <si>
    <t>B404</t>
  </si>
  <si>
    <t>B405</t>
  </si>
  <si>
    <t>B406</t>
  </si>
  <si>
    <t>B411</t>
  </si>
  <si>
    <t>Óvoda térítési díj gyermek</t>
  </si>
  <si>
    <t>Óvoda tér.díj felnőtt</t>
  </si>
  <si>
    <t xml:space="preserve">Város és községgazd. </t>
  </si>
  <si>
    <t>Szoc. étkeztetés</t>
  </si>
  <si>
    <t>Műv.Ház</t>
  </si>
  <si>
    <t xml:space="preserve">adósságot keletkeztető ügyleteiből és kezességvállalásaiból fennálló kötelezettségei </t>
  </si>
  <si>
    <t>2019-2022.</t>
  </si>
  <si>
    <t>Tárgyév</t>
  </si>
  <si>
    <t>2020.</t>
  </si>
  <si>
    <t>2021.</t>
  </si>
  <si>
    <t>2022.</t>
  </si>
  <si>
    <t>Előző években keletkezett tárgyévi fizetési kötelezettség</t>
  </si>
  <si>
    <t xml:space="preserve">     Felvett, átvállalt hitel</t>
  </si>
  <si>
    <t xml:space="preserve">     Felvett, átvállalt kölcsön </t>
  </si>
  <si>
    <t xml:space="preserve">     Hitelviszonyt megtestestő ép</t>
  </si>
  <si>
    <t xml:space="preserve">    Adott váltó </t>
  </si>
  <si>
    <t xml:space="preserve">    Pénzügyi lízing</t>
  </si>
  <si>
    <t xml:space="preserve">    Halasztott fizetés</t>
  </si>
  <si>
    <t xml:space="preserve">    Kezességvállalásból eredő   fizetési kötelezettség</t>
  </si>
  <si>
    <t>Tárgyévben keletkező fizetési kötelezettség</t>
  </si>
  <si>
    <t>Fizetési kötelezettség összesen</t>
  </si>
  <si>
    <t>Zsámbok Község Önkormányzat  bevételei és kiadásai</t>
  </si>
  <si>
    <t>Felhalm.c. tám. Áht-n belülről</t>
  </si>
  <si>
    <t>Felhalmozási bevételek</t>
  </si>
  <si>
    <t>Maradvány igénybevétele</t>
  </si>
  <si>
    <t>Hitelfelvétel</t>
  </si>
  <si>
    <t>Értékepapír eladás</t>
  </si>
  <si>
    <t>Bevételek mindösszesen:</t>
  </si>
  <si>
    <t>Finanszírozási kiadás K9</t>
  </si>
  <si>
    <t>Közvetett támogatások 2019.</t>
  </si>
  <si>
    <t>Bevételi jogcím</t>
  </si>
  <si>
    <t>Kedvezmény, mentesség, elengedés miatt</t>
  </si>
  <si>
    <t>kieső bevétel</t>
  </si>
  <si>
    <t>Helyi adók, adókhoz kapcsolódó bevétel</t>
  </si>
  <si>
    <t>Magánszemélyek kommunális adója</t>
  </si>
  <si>
    <t>Helyi iparűzési adó</t>
  </si>
  <si>
    <t>Késedelmi pótlék</t>
  </si>
  <si>
    <t>Átengedett központi adók</t>
  </si>
  <si>
    <t xml:space="preserve">Gépjárműadó (mozgáskorlátozottak és </t>
  </si>
  <si>
    <t xml:space="preserve">légrugós járművek kedvezménye </t>
  </si>
  <si>
    <t>jogszabály alapján</t>
  </si>
  <si>
    <t>Termőföld bérbeadásából szárm. Jöv.</t>
  </si>
  <si>
    <t>Talajterhelési díj</t>
  </si>
  <si>
    <t>Ellátottak térítési díjának, kártérítésének</t>
  </si>
  <si>
    <t>méltányossági alapon történő elengedése</t>
  </si>
  <si>
    <t xml:space="preserve">Lakosság részére lakásépítéshez </t>
  </si>
  <si>
    <t>nyújtott kölcsönök elengedésének összege</t>
  </si>
  <si>
    <t>Helyiségek, eszközök hasznosításából</t>
  </si>
  <si>
    <t>származó bevételből nyújtott kedvezmény</t>
  </si>
  <si>
    <t xml:space="preserve">Egyéb nyújtott kedvezmény </t>
  </si>
  <si>
    <t>vagy kölcsön elengedésének összege (alkalmaz.tér.díj)</t>
  </si>
  <si>
    <t>Mindösszesen</t>
  </si>
  <si>
    <t>Önkorm.</t>
  </si>
  <si>
    <t>Hivatal</t>
  </si>
  <si>
    <t>Óvoda</t>
  </si>
  <si>
    <t>Felhalm.célú tám áht-n belülről (B25)</t>
  </si>
  <si>
    <t>Talajterhelési díj (B36)</t>
  </si>
  <si>
    <t>Tulajdonosi bevételek B404 (Egyéb önkorm.vagyon bérbead. 1500)</t>
  </si>
  <si>
    <t>Hitelfelvétel  B8111</t>
  </si>
  <si>
    <t>Forgat.célú belföldi ép visszaváltása, értékes. B8121</t>
  </si>
  <si>
    <t>Hiteltörlesztés (lízing) K911</t>
  </si>
  <si>
    <t>Zsámbok Község Önkormányzatának címrendje</t>
  </si>
  <si>
    <t>Cím</t>
  </si>
  <si>
    <t>Községi Önkormányzat</t>
  </si>
  <si>
    <t>Alcím</t>
  </si>
  <si>
    <t>I.2.</t>
  </si>
  <si>
    <t>Zsámboki Polgármesteri Hivatal</t>
  </si>
  <si>
    <t>Kacó Napközi Otthonos Óvoda és Konyha</t>
  </si>
  <si>
    <t>2019. évi költségvetési kiadások és létszámkeret címek és kiemelt előirányzatok szerinti bontásban</t>
  </si>
  <si>
    <t>Felhalm. Kiadás</t>
  </si>
  <si>
    <t>személyi</t>
  </si>
  <si>
    <t>járulék</t>
  </si>
  <si>
    <t>dologi</t>
  </si>
  <si>
    <t>ellátottak</t>
  </si>
  <si>
    <t>pek átadás</t>
  </si>
  <si>
    <t>intézm.fin</t>
  </si>
  <si>
    <t>Óvodai ellátás</t>
  </si>
  <si>
    <t>Gyermekétkezt.</t>
  </si>
  <si>
    <t>Szünidei étkeztetés</t>
  </si>
  <si>
    <t>Önkorm. Hivatal</t>
  </si>
  <si>
    <t>Igazgatási tev.</t>
  </si>
  <si>
    <t xml:space="preserve">Felhalm. </t>
  </si>
  <si>
    <t>Települési hulladékk.</t>
  </si>
  <si>
    <t>Közutak, hidak</t>
  </si>
  <si>
    <t>Állateü fel.</t>
  </si>
  <si>
    <t>Háziorvosi szolg.</t>
  </si>
  <si>
    <t>Közfoglalkoztatás</t>
  </si>
  <si>
    <t>Sportlétesítmények</t>
  </si>
  <si>
    <t>Kulturális rendezvény</t>
  </si>
  <si>
    <t>Önkormányzati segély</t>
  </si>
  <si>
    <t>Önkorm. Igazgatás</t>
  </si>
  <si>
    <t>Községgazdálkodás</t>
  </si>
  <si>
    <t>Nem lakáscélú ingat.</t>
  </si>
  <si>
    <t>Lakáscélú ingatlank.</t>
  </si>
  <si>
    <t>Alapfokú oktatás</t>
  </si>
  <si>
    <t>Zsámbok Község Önkormányzat 2019. évi felújítási és beruházási kiadásai feladatonként</t>
  </si>
  <si>
    <t>Beruházások</t>
  </si>
  <si>
    <t>Polgármesteri hiv.</t>
  </si>
  <si>
    <t>laptop, egyéb ek,kerékpártár</t>
  </si>
  <si>
    <t>egyéb ek, hűtő</t>
  </si>
  <si>
    <t>Közösségi park</t>
  </si>
  <si>
    <t>Urnasírhely, konténerek</t>
  </si>
  <si>
    <t>Egyéb ek</t>
  </si>
  <si>
    <t>Bölcsöde</t>
  </si>
  <si>
    <t>Napközi eszközök</t>
  </si>
  <si>
    <t>Útfelújítás</t>
  </si>
  <si>
    <t>Felszini vízelvezetés</t>
  </si>
  <si>
    <t>Mindösszesen:</t>
  </si>
  <si>
    <t>K1</t>
  </si>
  <si>
    <t>Költségtérítés</t>
  </si>
  <si>
    <t>K2</t>
  </si>
  <si>
    <t>K312</t>
  </si>
  <si>
    <t>Üzemeltetési anyagok</t>
  </si>
  <si>
    <t>K322</t>
  </si>
  <si>
    <t>Kommunikációs szolgáltatás</t>
  </si>
  <si>
    <t>K337</t>
  </si>
  <si>
    <t>Egyéb szolgáltatás</t>
  </si>
  <si>
    <t>K351</t>
  </si>
  <si>
    <t>Áfa</t>
  </si>
  <si>
    <t>K352</t>
  </si>
  <si>
    <t>Áfa befizetés</t>
  </si>
  <si>
    <t>K3</t>
  </si>
  <si>
    <t>Dologi összesen:</t>
  </si>
  <si>
    <t>K512</t>
  </si>
  <si>
    <t>Civil szervezetek támogatása</t>
  </si>
  <si>
    <t>K506</t>
  </si>
  <si>
    <t>Központi ügyelet, kistérség</t>
  </si>
  <si>
    <t>K5</t>
  </si>
  <si>
    <t>Pénzek átadás, támogatás</t>
  </si>
  <si>
    <t>Fejlesztések, felújítások</t>
  </si>
  <si>
    <t>K71</t>
  </si>
  <si>
    <t>Szt.Erzsébet t.6, Presszó</t>
  </si>
  <si>
    <t>Karbantartás</t>
  </si>
  <si>
    <t>Utak, bölcsöde</t>
  </si>
  <si>
    <t>Szolgáltatás</t>
  </si>
  <si>
    <t>K7</t>
  </si>
  <si>
    <t>K74</t>
  </si>
  <si>
    <t>K6</t>
  </si>
  <si>
    <t>K67</t>
  </si>
  <si>
    <t>K64</t>
  </si>
  <si>
    <t>Napközi konyha</t>
  </si>
  <si>
    <t>K334</t>
  </si>
  <si>
    <t>Lakáscélú ingatlanok</t>
  </si>
  <si>
    <t>Kossuth L.18, szoc.lakások, Szt.Erzsébet 5.</t>
  </si>
  <si>
    <t>K331</t>
  </si>
  <si>
    <t>Közüzemi díjak</t>
  </si>
  <si>
    <t>Karbantartás, kisjavítás</t>
  </si>
  <si>
    <t>Dologi összesen</t>
  </si>
  <si>
    <t>Nem lakáscélú ingatlan</t>
  </si>
  <si>
    <t>műhely, gyermekjóléti, butiksor</t>
  </si>
  <si>
    <t>varroda</t>
  </si>
  <si>
    <t xml:space="preserve">Nagydiófa </t>
  </si>
  <si>
    <t>Egyéb szolgált</t>
  </si>
  <si>
    <t>Települési hulladékkezelés</t>
  </si>
  <si>
    <t>Egyéb szolgált.</t>
  </si>
  <si>
    <t>Közutak, hidak, alagutak</t>
  </si>
  <si>
    <t>Állategészségügyi tev.</t>
  </si>
  <si>
    <t>Villamosenergia</t>
  </si>
  <si>
    <t>Háziorvosi szolgálat</t>
  </si>
  <si>
    <t>K332</t>
  </si>
  <si>
    <t>Vásárolt élelmezés</t>
  </si>
  <si>
    <t>Temető fenntartása</t>
  </si>
  <si>
    <t>K62</t>
  </si>
  <si>
    <t>Urnasírhely</t>
  </si>
  <si>
    <t xml:space="preserve">Sportlétesítmények </t>
  </si>
  <si>
    <t>pálya,tornaterem</t>
  </si>
  <si>
    <t>Személyi juttatás</t>
  </si>
  <si>
    <t>Járulék 11%</t>
  </si>
  <si>
    <t>Üzemeltetési anyag</t>
  </si>
  <si>
    <t>Kulturális műsorok, rendezvények</t>
  </si>
  <si>
    <t>Lecsófesztivál</t>
  </si>
  <si>
    <t>Önkormányzati igazgatás</t>
  </si>
  <si>
    <t>Bérköltség</t>
  </si>
  <si>
    <t>K4</t>
  </si>
  <si>
    <t>Bursa</t>
  </si>
  <si>
    <t>Óvodai nevelés</t>
  </si>
  <si>
    <t>Megbízási díj</t>
  </si>
  <si>
    <t>Személyi kiadás</t>
  </si>
  <si>
    <t>K311</t>
  </si>
  <si>
    <t>Szakmai anyag</t>
  </si>
  <si>
    <t>Kommunikációs szolgált</t>
  </si>
  <si>
    <t>K355</t>
  </si>
  <si>
    <t>Egyéb dologi kiadás</t>
  </si>
  <si>
    <t>K341</t>
  </si>
  <si>
    <t>Belföldi kiküld.</t>
  </si>
  <si>
    <t>Egyéb tárgyi eszköz</t>
  </si>
  <si>
    <t xml:space="preserve">K6 </t>
  </si>
  <si>
    <t>Beruházás összesen</t>
  </si>
  <si>
    <t>Kormányzati funkció ö</t>
  </si>
  <si>
    <t xml:space="preserve">K2 </t>
  </si>
  <si>
    <t>Járulék összesen</t>
  </si>
  <si>
    <t>Élelmiszer</t>
  </si>
  <si>
    <t>Kommunikációs szolg.</t>
  </si>
  <si>
    <t>Kormányzati funk. Össz.</t>
  </si>
  <si>
    <t>Polgármesteri Hivatal</t>
  </si>
  <si>
    <t>Személyi kiadások</t>
  </si>
  <si>
    <t>Kommunikációs szolg</t>
  </si>
  <si>
    <t>Közüzemi szolgáltatás</t>
  </si>
  <si>
    <t>Belföldi kiküld</t>
  </si>
  <si>
    <t>Fizetendő áfa</t>
  </si>
  <si>
    <t>Egyéb dologi kiadások</t>
  </si>
  <si>
    <t>K63</t>
  </si>
  <si>
    <t>Informatikai eszköz</t>
  </si>
  <si>
    <t>Egyéb eszköz</t>
  </si>
  <si>
    <t>Kormányzati funk.össz.</t>
  </si>
  <si>
    <t>Kommunikációs szolgált.</t>
  </si>
  <si>
    <t>Belföldi kiküldetés</t>
  </si>
  <si>
    <t>Üzemeletetési anyag</t>
  </si>
  <si>
    <t xml:space="preserve">Egyéb tárgyi ek </t>
  </si>
  <si>
    <t>Kormányzati funk. össz.</t>
  </si>
  <si>
    <t>Kormányzati funk.össz</t>
  </si>
  <si>
    <t>Egyéb szolg.</t>
  </si>
  <si>
    <t xml:space="preserve">K3 </t>
  </si>
  <si>
    <t>Dologi kiadás összesen</t>
  </si>
  <si>
    <t>Egyéb tárgyi ek</t>
  </si>
  <si>
    <t>Zöldterület-kezelés</t>
  </si>
  <si>
    <t>Karbantartás,kisjav</t>
  </si>
  <si>
    <t>Dologi Összesen:</t>
  </si>
  <si>
    <t>Zsámbok Község Önkormányzata 2019. évi adósságot keletkeztető fejlesztési céljai</t>
  </si>
  <si>
    <t>Sorszám</t>
  </si>
  <si>
    <t>Fejlesztési cél leírása</t>
  </si>
  <si>
    <t>A 2019. évi fejlesztés várható kiadása</t>
  </si>
  <si>
    <t>A 2019. évi fejlesztéshez kapcsolódó önerő</t>
  </si>
  <si>
    <t>Fejlesztéshez kapcsolódó hitel igénybevétele</t>
  </si>
  <si>
    <t>Felszíni csapadékelvezetés</t>
  </si>
  <si>
    <t>Fejlesztési célok összesen:</t>
  </si>
  <si>
    <t>Adósságot keletkeztető ügyletek várható együttes összege</t>
  </si>
  <si>
    <t>16. melléklet a 2/2019 (II.14.) Ör-hez</t>
  </si>
  <si>
    <t>2/a. melléklet a 2/2019 (II.14.) Ör-hez</t>
  </si>
  <si>
    <t>2/b. melléklet a 2/2019 (II.14.) Ör-hez</t>
  </si>
  <si>
    <t>2/c. melléklet a 2/2019 (II.14.) Ör-hez</t>
  </si>
  <si>
    <t>2/d. melléklet a 2/2019 (II.14.) Ör-hez</t>
  </si>
  <si>
    <t>3. melléklet a 2/2019 (II.14.) Ör-hez</t>
  </si>
  <si>
    <t>4. melléklet a 2/2019 (II.14.) Ör-hez</t>
  </si>
  <si>
    <t>5/a. melléklet a 2/2019 (II.14.) Ör-hez</t>
  </si>
  <si>
    <t>6. melléklet a 2/2019 (II.14.) Ör-hez</t>
  </si>
  <si>
    <t>7. melléklet a 2/2019 (II.14.) Ör-hez</t>
  </si>
  <si>
    <t>8. melléklet a 2/2019 (II.14.) Ör-hez</t>
  </si>
  <si>
    <t>8/b. melléklet a 2/2019 (II.14.) Ör-hez</t>
  </si>
  <si>
    <t>9. melléklet a 2/2019 (II.14.) Ör-hez</t>
  </si>
  <si>
    <t>9/b. melléklet a 2/2019 (II.14.) Ör-hez</t>
  </si>
  <si>
    <t>10. melléklet a 2/2019 (II.14.) Ör-hez</t>
  </si>
  <si>
    <t>11. melléklet a 2/2019 (II.14.) Ör-hez</t>
  </si>
  <si>
    <t>12. melléklet a 2/2019 (II.14.) Ör-hez</t>
  </si>
  <si>
    <t>13. melléklet a 2/2019 (II.14.) Ör-hez</t>
  </si>
  <si>
    <t>14. melléklet a 2/2019 (II.14.) Ör-hez</t>
  </si>
  <si>
    <t>15. melléklet a 2/2019 (II.14.) Ör-hez</t>
  </si>
  <si>
    <t>9/a. melléklet a 2/2019 (II.14.) Ör-hez</t>
  </si>
  <si>
    <t>8/a. melléklet a 2/2019 (II.14.) Ör-hez</t>
  </si>
  <si>
    <t>5/b. melléklet a 2/2019 (II.14.) Ör-hez</t>
  </si>
  <si>
    <t>1. melléklet a 2/2019 (II.14.) Ör-hez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</si>
</sst>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D1"/>
    </sheetView>
  </sheetViews>
  <sheetFormatPr defaultColWidth="9.140625" defaultRowHeight="12.75"/>
  <sheetData>
    <row r="1" spans="1:3" ht="12.75">
      <c r="A1" s="157" t="s">
        <v>532</v>
      </c>
      <c r="B1" s="157"/>
      <c r="C1" s="157"/>
    </row>
    <row r="6" spans="1:10" ht="12.75">
      <c r="A6" s="95" t="s">
        <v>343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12.75">
      <c r="A7" s="95"/>
      <c r="B7" s="95"/>
      <c r="C7" s="95"/>
      <c r="D7" s="95"/>
      <c r="E7" s="95"/>
      <c r="F7" s="95"/>
      <c r="G7" s="95"/>
      <c r="H7" s="95"/>
      <c r="I7" s="95"/>
      <c r="J7" s="95"/>
    </row>
    <row r="13" ht="12.75">
      <c r="B13" s="41" t="s">
        <v>344</v>
      </c>
    </row>
    <row r="14" spans="1:8" ht="12.75">
      <c r="A14" s="41" t="s">
        <v>163</v>
      </c>
      <c r="D14" s="92" t="s">
        <v>345</v>
      </c>
      <c r="E14" s="93"/>
      <c r="F14" s="93"/>
      <c r="G14" s="93"/>
      <c r="H14" s="93"/>
    </row>
    <row r="15" spans="1:8" ht="12.75">
      <c r="A15" s="41"/>
      <c r="D15" s="23"/>
      <c r="E15" s="53"/>
      <c r="F15" s="53"/>
      <c r="G15" s="53"/>
      <c r="H15" s="53"/>
    </row>
    <row r="17" ht="12.75">
      <c r="B17" s="41" t="s">
        <v>346</v>
      </c>
    </row>
    <row r="18" ht="12.75">
      <c r="B18" s="41"/>
    </row>
    <row r="19" spans="1:8" ht="12.75">
      <c r="A19" s="41" t="s">
        <v>230</v>
      </c>
      <c r="E19" s="92" t="s">
        <v>231</v>
      </c>
      <c r="F19" s="93"/>
      <c r="G19" s="93"/>
      <c r="H19" s="93"/>
    </row>
    <row r="20" spans="1:8" ht="12.75">
      <c r="A20" s="41"/>
      <c r="E20" s="23"/>
      <c r="F20" s="53"/>
      <c r="G20" s="53"/>
      <c r="H20" s="53"/>
    </row>
    <row r="21" spans="1:8" ht="12.75">
      <c r="A21" s="41"/>
      <c r="E21" s="23"/>
      <c r="F21" s="53"/>
      <c r="G21" s="53"/>
      <c r="H21" s="53"/>
    </row>
    <row r="22" spans="1:8" ht="12.75">
      <c r="A22" s="41" t="s">
        <v>347</v>
      </c>
      <c r="E22" s="92" t="s">
        <v>348</v>
      </c>
      <c r="F22" s="93"/>
      <c r="G22" s="93"/>
      <c r="H22" s="93"/>
    </row>
    <row r="23" spans="1:8" ht="12.75">
      <c r="A23" s="41"/>
      <c r="E23" s="23"/>
      <c r="F23" s="53"/>
      <c r="G23" s="53"/>
      <c r="H23" s="53"/>
    </row>
    <row r="24" spans="1:8" ht="12.75">
      <c r="A24" s="41"/>
      <c r="E24" s="23"/>
      <c r="F24" s="53"/>
      <c r="G24" s="53"/>
      <c r="H24" s="53"/>
    </row>
    <row r="25" spans="1:8" ht="12.75">
      <c r="A25" s="41" t="s">
        <v>240</v>
      </c>
      <c r="E25" s="92" t="s">
        <v>349</v>
      </c>
      <c r="F25" s="93"/>
      <c r="G25" s="93"/>
      <c r="H25" s="93"/>
    </row>
  </sheetData>
  <sheetProtection/>
  <mergeCells count="5">
    <mergeCell ref="E22:H22"/>
    <mergeCell ref="E25:H25"/>
    <mergeCell ref="A6:J7"/>
    <mergeCell ref="D14:H14"/>
    <mergeCell ref="E19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8.8515625" style="0" customWidth="1"/>
    <col min="2" max="2" width="5.421875" style="0" customWidth="1"/>
    <col min="3" max="3" width="4.140625" style="0" customWidth="1"/>
    <col min="4" max="4" width="7.140625" style="0" customWidth="1"/>
    <col min="6" max="6" width="10.28125" style="0" customWidth="1"/>
  </cols>
  <sheetData>
    <row r="1" ht="12.75">
      <c r="A1" s="43" t="s">
        <v>518</v>
      </c>
    </row>
    <row r="3" spans="1:7" ht="12.75">
      <c r="A3" s="105" t="s">
        <v>377</v>
      </c>
      <c r="B3" s="105"/>
      <c r="C3" s="105"/>
      <c r="D3" s="105"/>
      <c r="E3" s="105"/>
      <c r="F3" s="105"/>
      <c r="G3" s="105"/>
    </row>
    <row r="4" spans="2:7" ht="12.75">
      <c r="B4" s="40"/>
      <c r="C4" s="40"/>
      <c r="D4" s="40"/>
      <c r="E4" s="40"/>
      <c r="F4" s="40"/>
      <c r="G4" s="40"/>
    </row>
    <row r="5" spans="2:7" ht="12.75">
      <c r="B5" s="23"/>
      <c r="C5" s="53"/>
      <c r="D5" s="53"/>
      <c r="E5" s="92" t="s">
        <v>1</v>
      </c>
      <c r="F5" s="93"/>
      <c r="G5" s="73"/>
    </row>
    <row r="6" spans="1:7" ht="12.75">
      <c r="A6" s="74" t="s">
        <v>378</v>
      </c>
      <c r="B6" s="75"/>
      <c r="C6" s="76"/>
      <c r="D6" s="76"/>
      <c r="E6" s="76"/>
      <c r="F6" s="76"/>
      <c r="G6" s="76"/>
    </row>
    <row r="7" spans="1:7" ht="12.75">
      <c r="A7" s="74"/>
      <c r="B7" s="75"/>
      <c r="C7" s="76"/>
      <c r="D7" s="76"/>
      <c r="E7" s="76"/>
      <c r="F7" s="76"/>
      <c r="G7" s="76"/>
    </row>
    <row r="8" spans="1:7" ht="12.75">
      <c r="A8" s="59"/>
      <c r="B8" s="77"/>
      <c r="C8" s="77"/>
      <c r="D8" s="19"/>
      <c r="E8" s="19"/>
      <c r="F8" s="19"/>
      <c r="G8" s="19"/>
    </row>
    <row r="9" spans="1:7" ht="12.75">
      <c r="A9" s="78" t="s">
        <v>379</v>
      </c>
      <c r="B9" s="77"/>
      <c r="C9" s="77"/>
      <c r="D9" s="19"/>
      <c r="E9" s="19"/>
      <c r="F9" s="19"/>
      <c r="G9" s="19"/>
    </row>
    <row r="10" spans="1:7" ht="12.75">
      <c r="A10" s="59" t="s">
        <v>380</v>
      </c>
      <c r="B10" s="77"/>
      <c r="C10" s="19"/>
      <c r="D10" s="19"/>
      <c r="E10" s="19">
        <v>630000</v>
      </c>
      <c r="F10" s="19"/>
      <c r="G10" s="19"/>
    </row>
    <row r="11" spans="1:7" ht="12.75">
      <c r="A11" s="59"/>
      <c r="B11" s="77"/>
      <c r="C11" s="19"/>
      <c r="D11" s="19"/>
      <c r="E11" s="19"/>
      <c r="F11" s="19"/>
      <c r="G11" s="19"/>
    </row>
    <row r="12" spans="1:7" ht="12.75">
      <c r="A12" s="59" t="s">
        <v>263</v>
      </c>
      <c r="B12" s="77"/>
      <c r="C12" s="19"/>
      <c r="D12" s="19"/>
      <c r="E12" s="19"/>
      <c r="F12" s="19"/>
      <c r="G12" s="19"/>
    </row>
    <row r="13" spans="1:7" ht="12.75">
      <c r="A13" s="79" t="s">
        <v>381</v>
      </c>
      <c r="B13" s="77"/>
      <c r="C13" s="19"/>
      <c r="D13" s="19"/>
      <c r="E13" s="19">
        <v>355000</v>
      </c>
      <c r="F13" s="19"/>
      <c r="G13" s="19"/>
    </row>
    <row r="14" spans="1:7" ht="12.75">
      <c r="A14" s="59"/>
      <c r="B14" s="77"/>
      <c r="C14" s="19"/>
      <c r="D14" s="19"/>
      <c r="E14" s="19"/>
      <c r="F14" s="19"/>
      <c r="G14" s="19"/>
    </row>
    <row r="15" spans="1:7" ht="12.75">
      <c r="A15" s="59"/>
      <c r="B15" s="77"/>
      <c r="C15" s="19"/>
      <c r="D15" s="19"/>
      <c r="E15" s="19"/>
      <c r="F15" s="19"/>
      <c r="G15" s="19"/>
    </row>
    <row r="16" spans="1:7" ht="12.75">
      <c r="A16" s="78" t="s">
        <v>231</v>
      </c>
      <c r="B16" s="80"/>
      <c r="C16" s="81"/>
      <c r="D16" s="81"/>
      <c r="E16" s="81"/>
      <c r="F16" s="81"/>
      <c r="G16" s="81"/>
    </row>
    <row r="17" spans="1:7" ht="12.75">
      <c r="A17" s="79" t="s">
        <v>382</v>
      </c>
      <c r="B17" s="19"/>
      <c r="C17" s="19"/>
      <c r="D17" s="19"/>
      <c r="E17" s="19">
        <v>1016000</v>
      </c>
      <c r="F17" s="19"/>
      <c r="G17" s="19"/>
    </row>
    <row r="18" spans="1:7" ht="12.75">
      <c r="A18" s="79" t="s">
        <v>383</v>
      </c>
      <c r="B18" s="19"/>
      <c r="C18" s="19"/>
      <c r="D18" s="19"/>
      <c r="E18" s="19">
        <v>1800000</v>
      </c>
      <c r="F18" s="19"/>
      <c r="G18" s="19"/>
    </row>
    <row r="19" spans="1:7" ht="12.75">
      <c r="A19" s="79" t="s">
        <v>384</v>
      </c>
      <c r="B19" s="19"/>
      <c r="C19" s="19"/>
      <c r="D19" s="19"/>
      <c r="E19" s="82">
        <v>225000</v>
      </c>
      <c r="F19" s="19"/>
      <c r="G19" s="19"/>
    </row>
    <row r="20" spans="1:7" ht="12.75">
      <c r="A20" s="79" t="s">
        <v>385</v>
      </c>
      <c r="B20" s="19"/>
      <c r="C20" s="19"/>
      <c r="D20" s="19"/>
      <c r="E20" s="82">
        <v>2633000</v>
      </c>
      <c r="F20" s="19"/>
      <c r="G20" s="19"/>
    </row>
    <row r="21" spans="1:7" ht="12.75">
      <c r="A21" s="79" t="s">
        <v>386</v>
      </c>
      <c r="B21" s="19"/>
      <c r="C21" s="19"/>
      <c r="D21" s="19"/>
      <c r="E21" s="82">
        <v>2460000</v>
      </c>
      <c r="F21" s="19"/>
      <c r="G21" s="19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2.75">
      <c r="A23" s="82" t="s">
        <v>146</v>
      </c>
      <c r="B23" s="19"/>
      <c r="C23" s="19"/>
      <c r="D23" s="19"/>
      <c r="E23" s="19">
        <f>SUM(E17:E22)</f>
        <v>8134000</v>
      </c>
      <c r="F23" s="19"/>
      <c r="G23" s="19"/>
    </row>
    <row r="24" spans="1:7" ht="12.75">
      <c r="A24" s="82"/>
      <c r="B24" s="19"/>
      <c r="C24" s="19"/>
      <c r="D24" s="19"/>
      <c r="E24" s="19"/>
      <c r="F24" s="19"/>
      <c r="G24" s="19"/>
    </row>
    <row r="25" spans="1:7" ht="12.75">
      <c r="A25" s="83" t="s">
        <v>272</v>
      </c>
      <c r="B25" s="81"/>
      <c r="C25" s="81"/>
      <c r="D25" s="81"/>
      <c r="E25" s="81">
        <f>E10+E23+E13</f>
        <v>9119000</v>
      </c>
      <c r="F25" s="81"/>
      <c r="G25" s="81"/>
    </row>
    <row r="26" spans="1:7" ht="12.75">
      <c r="A26" s="19"/>
      <c r="B26" s="19"/>
      <c r="C26" s="19"/>
      <c r="D26" s="19"/>
      <c r="E26" s="19"/>
      <c r="F26" s="19"/>
      <c r="G26" s="19"/>
    </row>
    <row r="27" spans="1:7" ht="12.75">
      <c r="A27" s="74" t="s">
        <v>122</v>
      </c>
      <c r="B27" s="19"/>
      <c r="C27" s="19"/>
      <c r="D27" s="19"/>
      <c r="E27" s="19"/>
      <c r="F27" s="19"/>
      <c r="G27" s="19"/>
    </row>
    <row r="28" spans="1:7" ht="12.75">
      <c r="A28" s="74"/>
      <c r="B28" s="19"/>
      <c r="C28" s="19"/>
      <c r="D28" s="19"/>
      <c r="E28" s="19"/>
      <c r="F28" s="19"/>
      <c r="G28" s="19"/>
    </row>
    <row r="29" spans="1:7" ht="12.75">
      <c r="A29" s="78" t="s">
        <v>231</v>
      </c>
      <c r="B29" s="77"/>
      <c r="C29" s="19"/>
      <c r="D29" s="19"/>
      <c r="E29" s="19"/>
      <c r="F29" s="19"/>
      <c r="G29" s="19"/>
    </row>
    <row r="30" spans="1:7" ht="12.75">
      <c r="A30" s="79"/>
      <c r="B30" s="59"/>
      <c r="C30" s="3"/>
      <c r="D30" s="3"/>
      <c r="E30" s="3"/>
      <c r="F30" s="3"/>
      <c r="G30" s="3"/>
    </row>
    <row r="31" spans="1:5" ht="12.75">
      <c r="A31" s="84" t="s">
        <v>387</v>
      </c>
      <c r="E31" s="82">
        <v>320000</v>
      </c>
    </row>
    <row r="32" spans="1:5" ht="12.75">
      <c r="A32" s="41" t="s">
        <v>388</v>
      </c>
      <c r="E32">
        <v>7708000</v>
      </c>
    </row>
    <row r="33" ht="12.75">
      <c r="A33" s="41"/>
    </row>
    <row r="34" spans="1:7" ht="12.75">
      <c r="A34" s="85" t="s">
        <v>146</v>
      </c>
      <c r="B34" s="85"/>
      <c r="C34" s="85"/>
      <c r="D34" s="85"/>
      <c r="E34" s="85">
        <f>SUM(E29:E32)</f>
        <v>8028000</v>
      </c>
      <c r="F34" s="85"/>
      <c r="G34" s="85"/>
    </row>
    <row r="36" spans="1:7" ht="12.75">
      <c r="A36" s="43" t="s">
        <v>389</v>
      </c>
      <c r="B36" s="43"/>
      <c r="C36" s="43"/>
      <c r="D36" s="43"/>
      <c r="E36" s="43">
        <f>E25+E34</f>
        <v>17147000</v>
      </c>
      <c r="F36" s="43"/>
      <c r="G36" s="43"/>
    </row>
  </sheetData>
  <sheetProtection/>
  <mergeCells count="2">
    <mergeCell ref="A3:G3"/>
    <mergeCell ref="E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7109375" style="0" customWidth="1"/>
    <col min="2" max="2" width="40.00390625" style="0" customWidth="1"/>
    <col min="3" max="3" width="17.00390625" style="0" customWidth="1"/>
    <col min="4" max="4" width="17.7109375" style="0" customWidth="1"/>
  </cols>
  <sheetData>
    <row r="1" spans="1:2" ht="15">
      <c r="A1" s="112" t="s">
        <v>519</v>
      </c>
      <c r="B1" s="112"/>
    </row>
    <row r="2" spans="1:3" ht="12.75">
      <c r="A2" s="113" t="s">
        <v>0</v>
      </c>
      <c r="B2" s="113"/>
      <c r="C2" s="113"/>
    </row>
    <row r="3" spans="1:3" ht="12.75">
      <c r="A3" s="113"/>
      <c r="B3" s="113"/>
      <c r="C3" s="113"/>
    </row>
    <row r="4" spans="1:3" ht="12.75">
      <c r="A4" s="113"/>
      <c r="B4" s="113"/>
      <c r="C4" s="113"/>
    </row>
    <row r="5" spans="1:3" ht="12.75">
      <c r="A5" s="113"/>
      <c r="B5" s="113"/>
      <c r="C5" s="113"/>
    </row>
    <row r="6" spans="1:3" ht="12.75">
      <c r="A6" s="1"/>
      <c r="B6" s="2"/>
      <c r="C6" s="3" t="s">
        <v>1</v>
      </c>
    </row>
    <row r="7" spans="1:4" ht="12.75">
      <c r="A7" s="4" t="s">
        <v>2</v>
      </c>
      <c r="B7" s="4" t="s">
        <v>3</v>
      </c>
      <c r="C7" s="5" t="s">
        <v>4</v>
      </c>
      <c r="D7" s="5" t="s">
        <v>5</v>
      </c>
    </row>
    <row r="8" spans="1:4" ht="12.75">
      <c r="A8" s="6"/>
      <c r="B8" s="7"/>
      <c r="C8" s="8"/>
      <c r="D8" s="8"/>
    </row>
    <row r="9" spans="1:4" ht="12.75">
      <c r="A9" s="9"/>
      <c r="B9" s="10" t="s">
        <v>6</v>
      </c>
      <c r="C9" s="8"/>
      <c r="D9" s="8"/>
    </row>
    <row r="10" spans="1:4" ht="12.75">
      <c r="A10" s="9">
        <v>1</v>
      </c>
      <c r="B10" s="11" t="s">
        <v>7</v>
      </c>
      <c r="C10" s="8"/>
      <c r="D10" s="8"/>
    </row>
    <row r="11" spans="1:4" ht="12.75">
      <c r="A11" s="9">
        <v>2</v>
      </c>
      <c r="B11" s="11" t="s">
        <v>8</v>
      </c>
      <c r="C11" s="8"/>
      <c r="D11" s="8"/>
    </row>
    <row r="12" spans="1:4" ht="25.5">
      <c r="A12" s="9">
        <v>3</v>
      </c>
      <c r="B12" s="11" t="s">
        <v>9</v>
      </c>
      <c r="C12" s="8"/>
      <c r="D12" s="8"/>
    </row>
    <row r="13" spans="1:4" ht="12.75">
      <c r="A13" s="9">
        <v>4</v>
      </c>
      <c r="B13" s="11" t="s">
        <v>10</v>
      </c>
      <c r="C13" s="8"/>
      <c r="D13" s="8"/>
    </row>
    <row r="14" spans="1:4" ht="12.75">
      <c r="A14" s="9">
        <v>5</v>
      </c>
      <c r="B14" s="11" t="s">
        <v>11</v>
      </c>
      <c r="C14" s="8"/>
      <c r="D14" s="8"/>
    </row>
    <row r="15" spans="1:4" ht="12.75">
      <c r="A15" s="9">
        <v>6</v>
      </c>
      <c r="B15" s="11" t="s">
        <v>12</v>
      </c>
      <c r="C15" s="8"/>
      <c r="D15" s="8"/>
    </row>
    <row r="16" spans="1:4" ht="12.75">
      <c r="A16" s="9">
        <v>7</v>
      </c>
      <c r="B16" s="12" t="s">
        <v>13</v>
      </c>
      <c r="C16" s="8"/>
      <c r="D16" s="8"/>
    </row>
    <row r="17" spans="1:4" ht="25.5">
      <c r="A17" s="9">
        <v>8</v>
      </c>
      <c r="B17" s="11" t="s">
        <v>14</v>
      </c>
      <c r="C17" s="8"/>
      <c r="D17" s="8"/>
    </row>
    <row r="18" spans="1:4" ht="12.75">
      <c r="A18" s="9">
        <v>9</v>
      </c>
      <c r="B18" s="12" t="s">
        <v>15</v>
      </c>
      <c r="C18" s="8"/>
      <c r="D18" s="8"/>
    </row>
    <row r="19" spans="1:4" ht="12.75">
      <c r="A19" s="9">
        <v>10</v>
      </c>
      <c r="B19" s="11" t="s">
        <v>16</v>
      </c>
      <c r="C19" s="8"/>
      <c r="D19" s="8"/>
    </row>
    <row r="20" spans="1:4" ht="25.5">
      <c r="A20" s="9">
        <v>11</v>
      </c>
      <c r="B20" s="11" t="s">
        <v>17</v>
      </c>
      <c r="C20" s="8"/>
      <c r="D20" s="8"/>
    </row>
    <row r="21" spans="1:4" ht="12.75">
      <c r="A21" s="9">
        <v>12</v>
      </c>
      <c r="B21" s="11" t="s">
        <v>18</v>
      </c>
      <c r="C21" s="8"/>
      <c r="D21" s="8"/>
    </row>
    <row r="22" spans="1:4" ht="12.75">
      <c r="A22" s="9">
        <v>13</v>
      </c>
      <c r="B22" s="12" t="s">
        <v>19</v>
      </c>
      <c r="C22" s="8"/>
      <c r="D22" s="8"/>
    </row>
    <row r="23" spans="1:4" ht="12.75">
      <c r="A23" s="9">
        <v>14</v>
      </c>
      <c r="B23" s="11" t="s">
        <v>20</v>
      </c>
      <c r="C23" s="8">
        <v>0</v>
      </c>
      <c r="D23" s="8"/>
    </row>
    <row r="24" spans="1:4" ht="12.75">
      <c r="A24" s="9">
        <v>15</v>
      </c>
      <c r="B24" s="12" t="s">
        <v>21</v>
      </c>
      <c r="C24" s="13">
        <v>0</v>
      </c>
      <c r="D24" s="13"/>
    </row>
    <row r="25" spans="1:4" ht="12.75">
      <c r="A25" s="9">
        <v>16</v>
      </c>
      <c r="B25" s="11" t="s">
        <v>22</v>
      </c>
      <c r="C25" s="8"/>
      <c r="D25" s="8"/>
    </row>
    <row r="26" spans="1:4" ht="12.75">
      <c r="A26" s="9">
        <v>17</v>
      </c>
      <c r="B26" s="11" t="s">
        <v>23</v>
      </c>
      <c r="C26" s="8">
        <v>150000</v>
      </c>
      <c r="D26" s="8">
        <v>0</v>
      </c>
    </row>
    <row r="27" spans="1:4" ht="25.5">
      <c r="A27" s="9">
        <v>18</v>
      </c>
      <c r="B27" s="11" t="s">
        <v>24</v>
      </c>
      <c r="C27" s="8">
        <v>400000</v>
      </c>
      <c r="D27" s="8">
        <v>0</v>
      </c>
    </row>
    <row r="28" spans="1:4" ht="25.5">
      <c r="A28" s="9">
        <v>19</v>
      </c>
      <c r="B28" s="11" t="s">
        <v>25</v>
      </c>
      <c r="C28" s="8"/>
      <c r="D28" s="8"/>
    </row>
    <row r="29" spans="1:4" ht="25.5">
      <c r="A29" s="9">
        <v>20</v>
      </c>
      <c r="B29" s="11" t="s">
        <v>26</v>
      </c>
      <c r="C29" s="8"/>
      <c r="D29" s="8"/>
    </row>
    <row r="30" spans="1:4" ht="25.5">
      <c r="A30" s="9">
        <v>21</v>
      </c>
      <c r="B30" s="11" t="s">
        <v>27</v>
      </c>
      <c r="C30" s="8"/>
      <c r="D30" s="8"/>
    </row>
    <row r="31" spans="1:4" ht="25.5">
      <c r="A31" s="9">
        <v>22</v>
      </c>
      <c r="B31" s="11" t="s">
        <v>28</v>
      </c>
      <c r="C31" s="8"/>
      <c r="D31" s="8"/>
    </row>
    <row r="32" spans="1:4" ht="12.75">
      <c r="A32" s="9">
        <v>23</v>
      </c>
      <c r="B32" s="12" t="s">
        <v>29</v>
      </c>
      <c r="C32" s="13">
        <f>SUM(C25:C31)</f>
        <v>550000</v>
      </c>
      <c r="D32" s="13">
        <v>0</v>
      </c>
    </row>
    <row r="33" spans="1:4" ht="38.25">
      <c r="A33" s="9">
        <v>24</v>
      </c>
      <c r="B33" s="11" t="s">
        <v>30</v>
      </c>
      <c r="C33" s="8"/>
      <c r="D33" s="8"/>
    </row>
    <row r="34" spans="1:4" ht="12.75">
      <c r="A34" s="9">
        <v>25</v>
      </c>
      <c r="B34" s="12" t="s">
        <v>31</v>
      </c>
      <c r="C34" s="8"/>
      <c r="D34" s="8"/>
    </row>
    <row r="35" spans="1:4" ht="12.75">
      <c r="A35" s="9">
        <v>26</v>
      </c>
      <c r="B35" s="11" t="s">
        <v>32</v>
      </c>
      <c r="C35" s="8"/>
      <c r="D35" s="8"/>
    </row>
    <row r="36" spans="1:4" ht="12.75">
      <c r="A36" s="9">
        <v>27</v>
      </c>
      <c r="B36" s="12" t="s">
        <v>33</v>
      </c>
      <c r="C36" s="8"/>
      <c r="D36" s="8"/>
    </row>
    <row r="37" spans="1:4" ht="12.75">
      <c r="A37" s="9">
        <v>28</v>
      </c>
      <c r="B37" s="14" t="s">
        <v>34</v>
      </c>
      <c r="C37" s="15">
        <f>C32+C24</f>
        <v>550000</v>
      </c>
      <c r="D37" s="8">
        <v>0</v>
      </c>
    </row>
    <row r="38" spans="1:4" ht="25.5">
      <c r="A38" s="9">
        <v>29</v>
      </c>
      <c r="B38" s="11" t="s">
        <v>35</v>
      </c>
      <c r="C38" s="8"/>
      <c r="D38" s="8"/>
    </row>
    <row r="39" spans="1:4" ht="12.75">
      <c r="A39" s="9">
        <v>30</v>
      </c>
      <c r="B39" s="11" t="s">
        <v>36</v>
      </c>
      <c r="C39" s="8"/>
      <c r="D39" s="8"/>
    </row>
    <row r="40" spans="1:4" ht="12.75">
      <c r="A40" s="9">
        <v>31</v>
      </c>
      <c r="B40" s="11" t="s">
        <v>37</v>
      </c>
      <c r="C40" s="8">
        <v>42790000</v>
      </c>
      <c r="D40" s="8">
        <v>46800000</v>
      </c>
    </row>
    <row r="41" spans="1:4" ht="12.75">
      <c r="A41" s="9">
        <v>32</v>
      </c>
      <c r="B41" s="14" t="s">
        <v>38</v>
      </c>
      <c r="C41" s="16">
        <f>SUM(C38+C39)</f>
        <v>0</v>
      </c>
      <c r="D41" s="16">
        <f>SUM(D38+D39)</f>
        <v>0</v>
      </c>
    </row>
    <row r="42" spans="1:4" ht="12.75">
      <c r="A42" s="9">
        <v>33</v>
      </c>
      <c r="B42" s="14"/>
      <c r="C42" s="8"/>
      <c r="D42" s="8"/>
    </row>
    <row r="43" spans="1:4" ht="12.75">
      <c r="A43" s="9">
        <v>34</v>
      </c>
      <c r="B43" s="10" t="s">
        <v>39</v>
      </c>
      <c r="C43" s="17">
        <f>C37+C41+C40</f>
        <v>43340000</v>
      </c>
      <c r="D43" s="17">
        <f>D37+D41+D40</f>
        <v>46800000</v>
      </c>
    </row>
    <row r="44" spans="1:3" ht="12.75">
      <c r="A44" s="18"/>
      <c r="B44" s="18"/>
      <c r="C44" s="19"/>
    </row>
    <row r="45" spans="1:3" ht="12.75">
      <c r="A45" s="18"/>
      <c r="B45" s="18"/>
      <c r="C45" s="19"/>
    </row>
    <row r="46" spans="1:3" ht="12.75">
      <c r="A46" s="18"/>
      <c r="B46" s="18"/>
      <c r="C46" s="19"/>
    </row>
    <row r="47" spans="1:3" ht="12.75">
      <c r="A47" s="19"/>
      <c r="B47" s="19"/>
      <c r="C47" s="19"/>
    </row>
    <row r="48" spans="1:4" ht="12.75">
      <c r="A48" s="8"/>
      <c r="B48" s="5" t="s">
        <v>40</v>
      </c>
      <c r="C48" s="8"/>
      <c r="D48" s="8"/>
    </row>
    <row r="49" spans="1:4" ht="12.75">
      <c r="A49" s="20" t="s">
        <v>41</v>
      </c>
      <c r="B49" s="5" t="s">
        <v>42</v>
      </c>
      <c r="C49" s="5">
        <f>SUM(C50:C53)</f>
        <v>43240000</v>
      </c>
      <c r="D49" s="5">
        <f>SUM(D50:D53)</f>
        <v>46170000</v>
      </c>
    </row>
    <row r="50" spans="1:4" ht="12.75">
      <c r="A50" s="21"/>
      <c r="B50" s="8" t="s">
        <v>43</v>
      </c>
      <c r="C50" s="8">
        <v>28720000</v>
      </c>
      <c r="D50" s="8">
        <v>31593000</v>
      </c>
    </row>
    <row r="51" spans="1:4" ht="12.75">
      <c r="A51" s="21"/>
      <c r="B51" s="8" t="s">
        <v>44</v>
      </c>
      <c r="C51" s="8">
        <v>5210000</v>
      </c>
      <c r="D51" s="8">
        <v>5840000</v>
      </c>
    </row>
    <row r="52" spans="1:4" ht="12.75">
      <c r="A52" s="21"/>
      <c r="B52" s="8" t="s">
        <v>45</v>
      </c>
      <c r="C52" s="8">
        <v>9310000</v>
      </c>
      <c r="D52" s="8">
        <v>8737000</v>
      </c>
    </row>
    <row r="53" spans="1:4" ht="12.75">
      <c r="A53" s="21"/>
      <c r="B53" s="8" t="s">
        <v>46</v>
      </c>
      <c r="C53" s="8"/>
      <c r="D53" s="8"/>
    </row>
    <row r="54" spans="1:4" ht="12.75">
      <c r="A54" s="21"/>
      <c r="B54" s="8" t="s">
        <v>47</v>
      </c>
      <c r="C54" s="8"/>
      <c r="D54" s="8"/>
    </row>
    <row r="55" spans="1:4" ht="12.75">
      <c r="A55" s="21"/>
      <c r="B55" s="8"/>
      <c r="C55" s="8"/>
      <c r="D55" s="8"/>
    </row>
    <row r="56" spans="1:4" ht="12.75">
      <c r="A56" s="20" t="s">
        <v>48</v>
      </c>
      <c r="B56" s="5" t="s">
        <v>49</v>
      </c>
      <c r="C56" s="5">
        <f>SUM(C57:C58)</f>
        <v>100000</v>
      </c>
      <c r="D56" s="5">
        <f>SUM(D57:D58)</f>
        <v>630000</v>
      </c>
    </row>
    <row r="57" spans="1:4" ht="12.75">
      <c r="A57" s="21"/>
      <c r="B57" s="8" t="s">
        <v>50</v>
      </c>
      <c r="C57" s="8">
        <v>100000</v>
      </c>
      <c r="D57" s="8">
        <v>630000</v>
      </c>
    </row>
    <row r="58" spans="1:4" ht="12.75">
      <c r="A58" s="21"/>
      <c r="B58" s="8" t="s">
        <v>51</v>
      </c>
      <c r="C58" s="8"/>
      <c r="D58" s="8"/>
    </row>
    <row r="59" spans="1:4" ht="12.75">
      <c r="A59" s="21"/>
      <c r="B59" s="8"/>
      <c r="C59" s="8"/>
      <c r="D59" s="8"/>
    </row>
    <row r="60" spans="1:4" ht="12.75">
      <c r="A60" s="20" t="s">
        <v>52</v>
      </c>
      <c r="B60" s="5" t="s">
        <v>53</v>
      </c>
      <c r="C60" s="8">
        <v>0</v>
      </c>
      <c r="D60" s="8">
        <v>0</v>
      </c>
    </row>
    <row r="61" spans="1:4" ht="12.75">
      <c r="A61" s="21"/>
      <c r="B61" s="8"/>
      <c r="C61" s="8"/>
      <c r="D61" s="8"/>
    </row>
    <row r="62" spans="1:4" ht="12.75">
      <c r="A62" s="21"/>
      <c r="B62" s="8"/>
      <c r="C62" s="8"/>
      <c r="D62" s="8"/>
    </row>
    <row r="63" spans="1:4" ht="12.75">
      <c r="A63" s="20" t="s">
        <v>54</v>
      </c>
      <c r="B63" s="5" t="s">
        <v>55</v>
      </c>
      <c r="C63" s="8">
        <v>0</v>
      </c>
      <c r="D63" s="8">
        <v>0</v>
      </c>
    </row>
    <row r="64" spans="1:4" ht="12.75">
      <c r="A64" s="21"/>
      <c r="B64" s="8" t="s">
        <v>56</v>
      </c>
      <c r="C64" s="8"/>
      <c r="D64" s="8"/>
    </row>
    <row r="65" spans="1:4" ht="12.75">
      <c r="A65" s="21"/>
      <c r="B65" s="8" t="s">
        <v>57</v>
      </c>
      <c r="C65" s="8"/>
      <c r="D65" s="8"/>
    </row>
    <row r="66" spans="1:4" ht="12.75">
      <c r="A66" s="21"/>
      <c r="B66" s="8"/>
      <c r="C66" s="8"/>
      <c r="D66" s="8"/>
    </row>
    <row r="67" spans="1:4" ht="12.75">
      <c r="A67" s="20" t="s">
        <v>58</v>
      </c>
      <c r="B67" s="5" t="s">
        <v>59</v>
      </c>
      <c r="C67" s="8">
        <v>0</v>
      </c>
      <c r="D67" s="8">
        <v>0</v>
      </c>
    </row>
    <row r="68" spans="1:4" ht="12.75">
      <c r="A68" s="20"/>
      <c r="B68" s="22" t="s">
        <v>60</v>
      </c>
      <c r="C68" s="8"/>
      <c r="D68" s="8"/>
    </row>
    <row r="69" spans="1:4" ht="12.75">
      <c r="A69" s="21"/>
      <c r="B69" s="8"/>
      <c r="C69" s="8"/>
      <c r="D69" s="8"/>
    </row>
    <row r="70" spans="1:4" ht="12.75">
      <c r="A70" s="20" t="s">
        <v>61</v>
      </c>
      <c r="B70" s="5" t="s">
        <v>62</v>
      </c>
      <c r="C70" s="5">
        <f>C49+C56+C60+C63+C67</f>
        <v>43340000</v>
      </c>
      <c r="D70" s="5">
        <f>D49+D56+D60+D63+D67</f>
        <v>46800000</v>
      </c>
    </row>
  </sheetData>
  <sheetProtection/>
  <mergeCells count="2">
    <mergeCell ref="A1:B1"/>
    <mergeCell ref="A2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18.28125" style="0" customWidth="1"/>
  </cols>
  <sheetData>
    <row r="1" spans="2:5" ht="12.75">
      <c r="B1" s="43" t="s">
        <v>520</v>
      </c>
      <c r="C1" s="93"/>
      <c r="D1" s="93"/>
      <c r="E1" s="93"/>
    </row>
    <row r="2" spans="10:12" ht="12.75">
      <c r="J2" s="108" t="s">
        <v>133</v>
      </c>
      <c r="K2" s="108"/>
      <c r="L2" s="108"/>
    </row>
    <row r="3" spans="1:12" ht="15">
      <c r="A3" s="101" t="s">
        <v>350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5" spans="1:12" ht="12.75">
      <c r="A5" s="5"/>
      <c r="B5" s="5" t="s">
        <v>208</v>
      </c>
      <c r="C5" s="99" t="s">
        <v>42</v>
      </c>
      <c r="D5" s="99"/>
      <c r="E5" s="99"/>
      <c r="F5" s="99"/>
      <c r="G5" s="99"/>
      <c r="H5" s="99"/>
      <c r="I5" s="5" t="s">
        <v>351</v>
      </c>
      <c r="J5" s="5" t="s">
        <v>129</v>
      </c>
      <c r="K5" s="5" t="s">
        <v>146</v>
      </c>
      <c r="L5" s="5" t="s">
        <v>245</v>
      </c>
    </row>
    <row r="6" spans="1:12" ht="12.75">
      <c r="A6" s="5"/>
      <c r="B6" s="5"/>
      <c r="C6" s="5" t="s">
        <v>352</v>
      </c>
      <c r="D6" s="5" t="s">
        <v>353</v>
      </c>
      <c r="E6" s="5" t="s">
        <v>354</v>
      </c>
      <c r="F6" s="5" t="s">
        <v>355</v>
      </c>
      <c r="G6" s="5" t="s">
        <v>356</v>
      </c>
      <c r="H6" s="5" t="s">
        <v>357</v>
      </c>
      <c r="I6" s="5"/>
      <c r="J6" s="5"/>
      <c r="K6" s="5"/>
      <c r="L6" s="5"/>
    </row>
    <row r="7" spans="1:12" ht="12.75">
      <c r="A7" s="5" t="s">
        <v>347</v>
      </c>
      <c r="B7" s="5" t="s">
        <v>361</v>
      </c>
      <c r="C7" s="5">
        <v>28720</v>
      </c>
      <c r="D7" s="5">
        <v>5210</v>
      </c>
      <c r="E7" s="5">
        <v>7970</v>
      </c>
      <c r="F7" s="5">
        <f>SUM(F8:F8)</f>
        <v>0</v>
      </c>
      <c r="G7" s="5">
        <f>SUM(G8:G8)</f>
        <v>0</v>
      </c>
      <c r="H7" s="5">
        <f>SUM(H8:H8)</f>
        <v>0</v>
      </c>
      <c r="I7" s="5">
        <v>100</v>
      </c>
      <c r="J7" s="5">
        <f>SUM(J8:J8)</f>
        <v>0</v>
      </c>
      <c r="K7" s="5">
        <f>SUM(K8:K8)</f>
        <v>46800</v>
      </c>
      <c r="L7" s="5">
        <f>SUM(L8:L8)</f>
        <v>8</v>
      </c>
    </row>
    <row r="8" spans="1:12" ht="12.75">
      <c r="A8" s="8"/>
      <c r="B8" s="22" t="s">
        <v>362</v>
      </c>
      <c r="C8" s="8">
        <v>31593</v>
      </c>
      <c r="D8" s="8">
        <v>5840</v>
      </c>
      <c r="E8" s="8">
        <v>8737</v>
      </c>
      <c r="F8" s="8"/>
      <c r="G8" s="8"/>
      <c r="H8" s="8"/>
      <c r="I8" s="8">
        <v>630</v>
      </c>
      <c r="J8" s="8"/>
      <c r="K8" s="8">
        <f>SUM(C8:J8)</f>
        <v>46800</v>
      </c>
      <c r="L8" s="8">
        <v>8</v>
      </c>
    </row>
  </sheetData>
  <sheetProtection/>
  <mergeCells count="4">
    <mergeCell ref="C1:E1"/>
    <mergeCell ref="J2:L2"/>
    <mergeCell ref="A3:L3"/>
    <mergeCell ref="C5:H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00390625" style="0" customWidth="1"/>
    <col min="2" max="2" width="31.57421875" style="0" customWidth="1"/>
    <col min="3" max="3" width="15.7109375" style="0" customWidth="1"/>
    <col min="4" max="4" width="17.28125" style="0" customWidth="1"/>
  </cols>
  <sheetData>
    <row r="1" spans="1:3" ht="12.75">
      <c r="A1" s="110" t="s">
        <v>521</v>
      </c>
      <c r="B1" s="110"/>
      <c r="C1" s="19"/>
    </row>
    <row r="2" spans="1:3" ht="12.75">
      <c r="A2" s="97" t="s">
        <v>98</v>
      </c>
      <c r="B2" s="97"/>
      <c r="C2" s="97"/>
    </row>
    <row r="3" spans="1:3" ht="19.5" customHeight="1">
      <c r="A3" s="97"/>
      <c r="B3" s="97"/>
      <c r="C3" s="97"/>
    </row>
    <row r="4" spans="1:4" ht="12.75">
      <c r="A4" s="1"/>
      <c r="B4" s="2"/>
      <c r="C4" s="3"/>
      <c r="D4" s="39" t="s">
        <v>1</v>
      </c>
    </row>
    <row r="5" spans="1:4" ht="12.75">
      <c r="A5" s="4" t="s">
        <v>2</v>
      </c>
      <c r="B5" s="4" t="s">
        <v>3</v>
      </c>
      <c r="C5" s="36" t="s">
        <v>102</v>
      </c>
      <c r="D5" s="5" t="s">
        <v>5</v>
      </c>
    </row>
    <row r="6" spans="1:4" ht="12.75">
      <c r="A6" s="6"/>
      <c r="B6" s="7"/>
      <c r="C6" s="8"/>
      <c r="D6" s="8"/>
    </row>
    <row r="7" spans="1:4" ht="12.75">
      <c r="A7" s="11"/>
      <c r="B7" s="10" t="s">
        <v>6</v>
      </c>
      <c r="C7" s="8"/>
      <c r="D7" s="8"/>
    </row>
    <row r="8" spans="1:4" ht="12.75">
      <c r="A8" s="11">
        <v>1</v>
      </c>
      <c r="B8" s="12" t="s">
        <v>13</v>
      </c>
      <c r="C8" s="8"/>
      <c r="D8" s="8"/>
    </row>
    <row r="9" spans="1:4" ht="25.5">
      <c r="A9" s="11">
        <v>2</v>
      </c>
      <c r="B9" s="11" t="s">
        <v>99</v>
      </c>
      <c r="C9" s="8"/>
      <c r="D9" s="8"/>
    </row>
    <row r="10" spans="1:4" ht="12.75">
      <c r="A10" s="11">
        <v>3</v>
      </c>
      <c r="B10" s="12" t="s">
        <v>15</v>
      </c>
      <c r="C10" s="8"/>
      <c r="D10" s="8"/>
    </row>
    <row r="11" spans="1:4" ht="12.75">
      <c r="A11" s="11">
        <v>4</v>
      </c>
      <c r="B11" s="12" t="s">
        <v>21</v>
      </c>
      <c r="C11" s="8"/>
      <c r="D11" s="8"/>
    </row>
    <row r="12" spans="1:4" ht="12.75">
      <c r="A12" s="11">
        <v>5</v>
      </c>
      <c r="B12" s="11" t="s">
        <v>22</v>
      </c>
      <c r="C12" s="8"/>
      <c r="D12" s="8"/>
    </row>
    <row r="13" spans="1:4" ht="25.5">
      <c r="A13" s="11">
        <v>6</v>
      </c>
      <c r="B13" s="11" t="s">
        <v>23</v>
      </c>
      <c r="C13" s="8"/>
      <c r="D13" s="8"/>
    </row>
    <row r="14" spans="1:4" ht="38.25">
      <c r="A14" s="11">
        <v>7</v>
      </c>
      <c r="B14" s="11" t="s">
        <v>24</v>
      </c>
      <c r="C14" s="8"/>
      <c r="D14" s="8"/>
    </row>
    <row r="15" spans="1:4" ht="12.75">
      <c r="A15" s="11">
        <v>8</v>
      </c>
      <c r="B15" s="11" t="s">
        <v>100</v>
      </c>
      <c r="C15" s="8"/>
      <c r="D15" s="8"/>
    </row>
    <row r="16" spans="1:4" ht="25.5">
      <c r="A16" s="11">
        <v>9</v>
      </c>
      <c r="B16" s="11" t="s">
        <v>26</v>
      </c>
      <c r="C16" s="8">
        <v>3000000</v>
      </c>
      <c r="D16" s="8">
        <v>3500000</v>
      </c>
    </row>
    <row r="17" spans="1:4" ht="25.5">
      <c r="A17" s="11">
        <v>10</v>
      </c>
      <c r="B17" s="11" t="s">
        <v>27</v>
      </c>
      <c r="C17" s="8">
        <v>970000</v>
      </c>
      <c r="D17" s="8">
        <v>1100000</v>
      </c>
    </row>
    <row r="18" spans="1:4" ht="25.5">
      <c r="A18" s="11">
        <v>11</v>
      </c>
      <c r="B18" s="11" t="s">
        <v>86</v>
      </c>
      <c r="C18" s="8">
        <v>600000</v>
      </c>
      <c r="D18" s="8">
        <v>600000</v>
      </c>
    </row>
    <row r="19" spans="1:4" ht="12.75">
      <c r="A19" s="11">
        <v>12</v>
      </c>
      <c r="B19" s="12" t="s">
        <v>29</v>
      </c>
      <c r="C19" s="37">
        <f>SUM(C12:C18)</f>
        <v>4570000</v>
      </c>
      <c r="D19" s="37">
        <f>SUM(D12:D18)</f>
        <v>5200000</v>
      </c>
    </row>
    <row r="20" spans="1:4" ht="51">
      <c r="A20" s="11">
        <v>13</v>
      </c>
      <c r="B20" s="11" t="s">
        <v>30</v>
      </c>
      <c r="C20" s="8"/>
      <c r="D20" s="8"/>
    </row>
    <row r="21" spans="1:4" ht="12.75">
      <c r="A21" s="11">
        <v>14</v>
      </c>
      <c r="B21" s="12" t="s">
        <v>31</v>
      </c>
      <c r="C21" s="8"/>
      <c r="D21" s="8"/>
    </row>
    <row r="22" spans="1:4" ht="12.75">
      <c r="A22" s="11">
        <v>15</v>
      </c>
      <c r="B22" s="11" t="s">
        <v>101</v>
      </c>
      <c r="C22" s="8"/>
      <c r="D22" s="8"/>
    </row>
    <row r="23" spans="1:4" ht="25.5">
      <c r="A23" s="11">
        <v>16</v>
      </c>
      <c r="B23" s="12" t="s">
        <v>33</v>
      </c>
      <c r="C23" s="8"/>
      <c r="D23" s="8"/>
    </row>
    <row r="24" spans="1:4" ht="12.75">
      <c r="A24" s="11">
        <v>17</v>
      </c>
      <c r="B24" s="14" t="s">
        <v>34</v>
      </c>
      <c r="C24" s="16">
        <f>C10+C11+C19+C21+C23</f>
        <v>4570000</v>
      </c>
      <c r="D24" s="16">
        <f>D10+D11+D19+D21+D23</f>
        <v>5200000</v>
      </c>
    </row>
    <row r="25" spans="1:4" ht="25.5">
      <c r="A25" s="11">
        <v>18</v>
      </c>
      <c r="B25" s="11" t="s">
        <v>35</v>
      </c>
      <c r="C25" s="8"/>
      <c r="D25" s="8"/>
    </row>
    <row r="26" spans="1:4" ht="12.75">
      <c r="A26" s="11">
        <v>19</v>
      </c>
      <c r="B26" s="11" t="s">
        <v>36</v>
      </c>
      <c r="C26" s="8"/>
      <c r="D26" s="8"/>
    </row>
    <row r="27" spans="1:4" ht="12.75">
      <c r="A27" s="11">
        <v>20</v>
      </c>
      <c r="B27" s="11" t="s">
        <v>37</v>
      </c>
      <c r="C27" s="8">
        <v>71440000</v>
      </c>
      <c r="D27" s="8">
        <v>76080000</v>
      </c>
    </row>
    <row r="28" spans="1:4" ht="12.75">
      <c r="A28" s="11">
        <v>21</v>
      </c>
      <c r="B28" s="14" t="s">
        <v>38</v>
      </c>
      <c r="C28" s="16">
        <f>SUM(C25:C27)</f>
        <v>71440000</v>
      </c>
      <c r="D28" s="16">
        <f>SUM(D25:D27)</f>
        <v>76080000</v>
      </c>
    </row>
    <row r="29" spans="1:4" ht="12.75">
      <c r="A29" s="11"/>
      <c r="B29" s="14"/>
      <c r="C29" s="8"/>
      <c r="D29" s="8"/>
    </row>
    <row r="30" spans="1:4" ht="21" customHeight="1">
      <c r="A30" s="11">
        <v>34</v>
      </c>
      <c r="B30" s="10" t="s">
        <v>39</v>
      </c>
      <c r="C30" s="17">
        <f>C28+C24</f>
        <v>76010000</v>
      </c>
      <c r="D30" s="17">
        <f>D28+D24</f>
        <v>81280000</v>
      </c>
    </row>
    <row r="31" spans="1:4" ht="12.75">
      <c r="A31" s="8"/>
      <c r="B31" s="8"/>
      <c r="C31" s="8"/>
      <c r="D31" s="8"/>
    </row>
    <row r="32" spans="1:4" ht="12.75">
      <c r="A32" s="8"/>
      <c r="B32" s="5" t="s">
        <v>40</v>
      </c>
      <c r="C32" s="8"/>
      <c r="D32" s="8"/>
    </row>
    <row r="33" spans="1:4" ht="12.75">
      <c r="A33" s="5" t="s">
        <v>41</v>
      </c>
      <c r="B33" s="5" t="s">
        <v>42</v>
      </c>
      <c r="C33" s="5">
        <f>SUM(C34:C38)</f>
        <v>76010000</v>
      </c>
      <c r="D33" s="5">
        <f>SUM(D34:D38)</f>
        <v>80925000</v>
      </c>
    </row>
    <row r="34" spans="1:4" ht="12.75">
      <c r="A34" s="8"/>
      <c r="B34" s="8" t="s">
        <v>43</v>
      </c>
      <c r="C34" s="8">
        <v>43270000</v>
      </c>
      <c r="D34" s="8">
        <v>47410000</v>
      </c>
    </row>
    <row r="35" spans="1:4" ht="12.75">
      <c r="A35" s="8"/>
      <c r="B35" s="8" t="s">
        <v>44</v>
      </c>
      <c r="C35" s="8">
        <v>8725000</v>
      </c>
      <c r="D35" s="8">
        <v>9390000</v>
      </c>
    </row>
    <row r="36" spans="1:4" ht="12.75">
      <c r="A36" s="8"/>
      <c r="B36" s="8" t="s">
        <v>45</v>
      </c>
      <c r="C36" s="8">
        <v>24015000</v>
      </c>
      <c r="D36" s="8">
        <v>24125000</v>
      </c>
    </row>
    <row r="37" spans="1:4" ht="12.75">
      <c r="A37" s="8"/>
      <c r="B37" s="8" t="s">
        <v>46</v>
      </c>
      <c r="C37" s="8"/>
      <c r="D37" s="8"/>
    </row>
    <row r="38" spans="1:4" ht="12.75">
      <c r="A38" s="8"/>
      <c r="B38" s="8" t="s">
        <v>47</v>
      </c>
      <c r="C38" s="8"/>
      <c r="D38" s="8"/>
    </row>
    <row r="39" spans="1:4" ht="12.75">
      <c r="A39" s="8"/>
      <c r="B39" s="8"/>
      <c r="C39" s="8"/>
      <c r="D39" s="8"/>
    </row>
    <row r="40" spans="1:4" ht="12.75">
      <c r="A40" s="5" t="s">
        <v>48</v>
      </c>
      <c r="B40" s="5" t="s">
        <v>49</v>
      </c>
      <c r="C40" s="5">
        <f>SUM(C41:C42)</f>
        <v>0</v>
      </c>
      <c r="D40" s="5">
        <f>SUM(D41:D42)</f>
        <v>355000</v>
      </c>
    </row>
    <row r="41" spans="1:4" ht="12.75">
      <c r="A41" s="8"/>
      <c r="B41" s="8" t="s">
        <v>50</v>
      </c>
      <c r="C41" s="8">
        <v>0</v>
      </c>
      <c r="D41" s="8">
        <v>355000</v>
      </c>
    </row>
    <row r="42" spans="1:4" ht="12.75">
      <c r="A42" s="8"/>
      <c r="B42" s="8" t="s">
        <v>51</v>
      </c>
      <c r="C42" s="8"/>
      <c r="D42" s="8"/>
    </row>
    <row r="43" spans="1:4" ht="12.75">
      <c r="A43" s="8"/>
      <c r="B43" s="8"/>
      <c r="C43" s="8"/>
      <c r="D43" s="8"/>
    </row>
    <row r="44" spans="1:4" ht="12.75">
      <c r="A44" s="5" t="s">
        <v>52</v>
      </c>
      <c r="B44" s="5" t="s">
        <v>93</v>
      </c>
      <c r="C44" s="8">
        <v>0</v>
      </c>
      <c r="D44" s="8">
        <v>0</v>
      </c>
    </row>
    <row r="45" spans="1:4" ht="12.75">
      <c r="A45" s="8"/>
      <c r="B45" s="8" t="s">
        <v>94</v>
      </c>
      <c r="C45" s="8"/>
      <c r="D45" s="8"/>
    </row>
    <row r="46" spans="1:4" ht="12.75">
      <c r="A46" s="8"/>
      <c r="B46" s="8"/>
      <c r="C46" s="8"/>
      <c r="D46" s="8"/>
    </row>
    <row r="47" spans="1:4" ht="12.75">
      <c r="A47" s="5" t="s">
        <v>54</v>
      </c>
      <c r="B47" s="5" t="s">
        <v>55</v>
      </c>
      <c r="C47" s="8">
        <v>0</v>
      </c>
      <c r="D47" s="8">
        <v>0</v>
      </c>
    </row>
    <row r="48" spans="1:4" ht="12.75">
      <c r="A48" s="8"/>
      <c r="B48" s="8" t="s">
        <v>56</v>
      </c>
      <c r="C48" s="8"/>
      <c r="D48" s="8"/>
    </row>
    <row r="49" spans="1:4" ht="12.75">
      <c r="A49" s="8"/>
      <c r="B49" s="8"/>
      <c r="C49" s="8"/>
      <c r="D49" s="8"/>
    </row>
    <row r="50" spans="1:4" ht="12.75">
      <c r="A50" s="5" t="s">
        <v>58</v>
      </c>
      <c r="B50" s="5" t="s">
        <v>95</v>
      </c>
      <c r="C50" s="8">
        <v>0</v>
      </c>
      <c r="D50" s="8">
        <v>0</v>
      </c>
    </row>
    <row r="51" spans="1:4" ht="12.75">
      <c r="A51" s="8"/>
      <c r="B51" s="8" t="s">
        <v>96</v>
      </c>
      <c r="C51" s="8"/>
      <c r="D51" s="8"/>
    </row>
    <row r="52" spans="1:4" ht="12.75">
      <c r="A52" s="8"/>
      <c r="B52" s="8"/>
      <c r="C52" s="8"/>
      <c r="D52" s="8"/>
    </row>
    <row r="53" spans="1:4" ht="12.75">
      <c r="A53" s="5" t="s">
        <v>61</v>
      </c>
      <c r="B53" s="5" t="s">
        <v>62</v>
      </c>
      <c r="C53" s="5">
        <f>C33+C40+C44+C47+C50</f>
        <v>76010000</v>
      </c>
      <c r="D53" s="5">
        <f>D33+D40+D44+D47+D50</f>
        <v>81280000</v>
      </c>
    </row>
  </sheetData>
  <sheetProtection/>
  <mergeCells count="2">
    <mergeCell ref="A1:B1"/>
    <mergeCell ref="A2: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4.57421875" style="0" customWidth="1"/>
    <col min="2" max="2" width="20.00390625" style="0" customWidth="1"/>
  </cols>
  <sheetData>
    <row r="1" spans="2:5" ht="12.75">
      <c r="B1" s="43" t="s">
        <v>522</v>
      </c>
      <c r="C1" s="25"/>
      <c r="D1" s="25"/>
      <c r="E1" s="25"/>
    </row>
    <row r="2" spans="10:12" ht="12.75">
      <c r="J2" s="108" t="s">
        <v>133</v>
      </c>
      <c r="K2" s="108"/>
      <c r="L2" s="108"/>
    </row>
    <row r="3" spans="10:11" ht="12.75">
      <c r="J3" s="23"/>
      <c r="K3" s="53"/>
    </row>
    <row r="4" spans="1:13" ht="15">
      <c r="A4" s="101" t="s">
        <v>350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6" spans="1:12" ht="12.75">
      <c r="A6" s="5"/>
      <c r="B6" s="5" t="s">
        <v>208</v>
      </c>
      <c r="C6" s="99" t="s">
        <v>42</v>
      </c>
      <c r="D6" s="99"/>
      <c r="E6" s="99"/>
      <c r="F6" s="99"/>
      <c r="G6" s="99"/>
      <c r="H6" s="99"/>
      <c r="I6" s="5" t="s">
        <v>351</v>
      </c>
      <c r="J6" s="5" t="s">
        <v>129</v>
      </c>
      <c r="K6" s="5" t="s">
        <v>146</v>
      </c>
      <c r="L6" s="5" t="s">
        <v>245</v>
      </c>
    </row>
    <row r="7" spans="1:12" ht="12.75">
      <c r="A7" s="5"/>
      <c r="B7" s="5"/>
      <c r="C7" s="5" t="s">
        <v>352</v>
      </c>
      <c r="D7" s="5" t="s">
        <v>353</v>
      </c>
      <c r="E7" s="5" t="s">
        <v>354</v>
      </c>
      <c r="F7" s="5" t="s">
        <v>355</v>
      </c>
      <c r="G7" s="5" t="s">
        <v>356</v>
      </c>
      <c r="H7" s="5" t="s">
        <v>357</v>
      </c>
      <c r="I7" s="5"/>
      <c r="J7" s="5"/>
      <c r="K7" s="5"/>
      <c r="L7" s="5"/>
    </row>
    <row r="8" spans="1:12" ht="12.75">
      <c r="A8" s="5" t="s">
        <v>240</v>
      </c>
      <c r="B8" s="5" t="s">
        <v>241</v>
      </c>
      <c r="C8" s="5">
        <f>C9+C10+C11</f>
        <v>47410</v>
      </c>
      <c r="D8" s="5">
        <f aca="true" t="shared" si="0" ref="D8:K8">D9+D10+D11</f>
        <v>9390</v>
      </c>
      <c r="E8" s="5">
        <f t="shared" si="0"/>
        <v>24125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355</v>
      </c>
      <c r="J8" s="5">
        <f t="shared" si="0"/>
        <v>0</v>
      </c>
      <c r="K8" s="5">
        <f t="shared" si="0"/>
        <v>81280</v>
      </c>
      <c r="L8" s="5">
        <f>SUM(L9:L10)</f>
        <v>16</v>
      </c>
    </row>
    <row r="9" spans="1:12" ht="12.75">
      <c r="A9" s="8"/>
      <c r="B9" s="22" t="s">
        <v>358</v>
      </c>
      <c r="C9" s="8">
        <v>32690</v>
      </c>
      <c r="D9" s="8">
        <v>6460</v>
      </c>
      <c r="E9" s="8">
        <v>6790</v>
      </c>
      <c r="F9" s="8"/>
      <c r="G9" s="8"/>
      <c r="H9" s="8"/>
      <c r="I9" s="8">
        <v>100</v>
      </c>
      <c r="J9" s="8"/>
      <c r="K9" s="8">
        <f>SUM(C9:J9)</f>
        <v>46040</v>
      </c>
      <c r="L9" s="8">
        <v>10</v>
      </c>
    </row>
    <row r="10" spans="1:12" ht="12.75">
      <c r="A10" s="8"/>
      <c r="B10" s="22" t="s">
        <v>359</v>
      </c>
      <c r="C10" s="8">
        <v>14720</v>
      </c>
      <c r="D10" s="8">
        <v>2930</v>
      </c>
      <c r="E10" s="8">
        <v>16740</v>
      </c>
      <c r="F10" s="8"/>
      <c r="G10" s="8"/>
      <c r="H10" s="8"/>
      <c r="I10" s="8">
        <v>255</v>
      </c>
      <c r="J10" s="8"/>
      <c r="K10" s="8">
        <f>SUM(C10:J10)</f>
        <v>34645</v>
      </c>
      <c r="L10" s="8">
        <v>6</v>
      </c>
    </row>
    <row r="11" spans="1:12" ht="12.75">
      <c r="A11" s="8"/>
      <c r="B11" s="8" t="s">
        <v>360</v>
      </c>
      <c r="C11" s="8">
        <v>0</v>
      </c>
      <c r="D11" s="8">
        <v>0</v>
      </c>
      <c r="E11" s="8">
        <v>595</v>
      </c>
      <c r="F11" s="8"/>
      <c r="G11" s="8"/>
      <c r="H11" s="8"/>
      <c r="I11" s="8"/>
      <c r="J11" s="8"/>
      <c r="K11" s="8">
        <f>SUM(C11:J11)</f>
        <v>595</v>
      </c>
      <c r="L11" s="8"/>
    </row>
  </sheetData>
  <sheetProtection/>
  <mergeCells count="3">
    <mergeCell ref="J2:L2"/>
    <mergeCell ref="A4:M4"/>
    <mergeCell ref="C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C1"/>
    </sheetView>
  </sheetViews>
  <sheetFormatPr defaultColWidth="9.140625" defaultRowHeight="12.75"/>
  <cols>
    <col min="4" max="4" width="13.00390625" style="0" customWidth="1"/>
  </cols>
  <sheetData>
    <row r="1" spans="1:3" ht="12.75">
      <c r="A1" s="94" t="s">
        <v>523</v>
      </c>
      <c r="B1" s="94"/>
      <c r="C1" s="94"/>
    </row>
    <row r="3" spans="4:7" ht="12.75">
      <c r="D3" s="105" t="s">
        <v>311</v>
      </c>
      <c r="E3" s="105"/>
      <c r="F3" s="105"/>
      <c r="G3" s="105"/>
    </row>
    <row r="5" spans="6:8" ht="12.75">
      <c r="F5" s="93" t="s">
        <v>133</v>
      </c>
      <c r="G5" s="93"/>
      <c r="H5" s="93"/>
    </row>
    <row r="7" spans="1:8" ht="12.75">
      <c r="A7" s="99" t="s">
        <v>312</v>
      </c>
      <c r="B7" s="99"/>
      <c r="C7" s="99"/>
      <c r="D7" s="99"/>
      <c r="E7" s="137" t="s">
        <v>313</v>
      </c>
      <c r="F7" s="137"/>
      <c r="G7" s="137"/>
      <c r="H7" s="137"/>
    </row>
    <row r="8" spans="1:8" ht="12.75">
      <c r="A8" s="114"/>
      <c r="B8" s="115"/>
      <c r="C8" s="115"/>
      <c r="D8" s="116"/>
      <c r="E8" s="137" t="s">
        <v>314</v>
      </c>
      <c r="F8" s="137"/>
      <c r="G8" s="137"/>
      <c r="H8" s="137"/>
    </row>
    <row r="9" spans="1:8" ht="12.75">
      <c r="A9" s="114"/>
      <c r="B9" s="115"/>
      <c r="C9" s="115"/>
      <c r="D9" s="116"/>
      <c r="E9" s="114"/>
      <c r="F9" s="115"/>
      <c r="G9" s="115"/>
      <c r="H9" s="116"/>
    </row>
    <row r="10" spans="1:8" ht="12.75">
      <c r="A10" s="114"/>
      <c r="B10" s="115"/>
      <c r="C10" s="115"/>
      <c r="D10" s="116"/>
      <c r="E10" s="114"/>
      <c r="F10" s="115"/>
      <c r="G10" s="115"/>
      <c r="H10" s="116"/>
    </row>
    <row r="11" spans="1:8" ht="12.75">
      <c r="A11" s="99" t="s">
        <v>315</v>
      </c>
      <c r="B11" s="99"/>
      <c r="C11" s="99"/>
      <c r="D11" s="99"/>
      <c r="E11" s="114"/>
      <c r="F11" s="115"/>
      <c r="G11" s="115"/>
      <c r="H11" s="116"/>
    </row>
    <row r="12" spans="1:8" ht="12.75">
      <c r="A12" s="114"/>
      <c r="B12" s="115"/>
      <c r="C12" s="115"/>
      <c r="D12" s="116"/>
      <c r="E12" s="114"/>
      <c r="F12" s="115"/>
      <c r="G12" s="115"/>
      <c r="H12" s="116"/>
    </row>
    <row r="13" spans="1:8" ht="12.75">
      <c r="A13" s="122" t="s">
        <v>316</v>
      </c>
      <c r="B13" s="122"/>
      <c r="C13" s="122"/>
      <c r="D13" s="122"/>
      <c r="E13" s="114">
        <v>121</v>
      </c>
      <c r="F13" s="115"/>
      <c r="G13" s="115"/>
      <c r="H13" s="116"/>
    </row>
    <row r="14" spans="1:8" ht="12.75">
      <c r="A14" s="122" t="s">
        <v>317</v>
      </c>
      <c r="B14" s="122"/>
      <c r="C14" s="122"/>
      <c r="D14" s="122"/>
      <c r="E14" s="114"/>
      <c r="F14" s="115"/>
      <c r="G14" s="115"/>
      <c r="H14" s="116"/>
    </row>
    <row r="15" spans="1:8" ht="12.75">
      <c r="A15" s="122" t="s">
        <v>318</v>
      </c>
      <c r="B15" s="122"/>
      <c r="C15" s="122"/>
      <c r="D15" s="122"/>
      <c r="E15" s="114"/>
      <c r="F15" s="115"/>
      <c r="G15" s="115"/>
      <c r="H15" s="116"/>
    </row>
    <row r="16" spans="1:8" ht="12.75">
      <c r="A16" s="114"/>
      <c r="B16" s="115"/>
      <c r="C16" s="115"/>
      <c r="D16" s="116"/>
      <c r="E16" s="114"/>
      <c r="F16" s="115"/>
      <c r="G16" s="115"/>
      <c r="H16" s="116"/>
    </row>
    <row r="17" spans="1:8" ht="12.75">
      <c r="A17" s="117" t="s">
        <v>146</v>
      </c>
      <c r="B17" s="117"/>
      <c r="C17" s="117"/>
      <c r="D17" s="117"/>
      <c r="E17" s="114">
        <f>SUM(E13:H15)</f>
        <v>121</v>
      </c>
      <c r="F17" s="115"/>
      <c r="G17" s="115"/>
      <c r="H17" s="116"/>
    </row>
    <row r="18" spans="1:8" ht="12.75">
      <c r="A18" s="114"/>
      <c r="B18" s="115"/>
      <c r="C18" s="115"/>
      <c r="D18" s="116"/>
      <c r="E18" s="114"/>
      <c r="F18" s="115"/>
      <c r="G18" s="115"/>
      <c r="H18" s="116"/>
    </row>
    <row r="19" spans="1:8" ht="12.75">
      <c r="A19" s="99" t="s">
        <v>319</v>
      </c>
      <c r="B19" s="99"/>
      <c r="C19" s="99"/>
      <c r="D19" s="99"/>
      <c r="E19" s="114"/>
      <c r="F19" s="115"/>
      <c r="G19" s="115"/>
      <c r="H19" s="116"/>
    </row>
    <row r="20" spans="1:8" ht="12.75">
      <c r="A20" s="121"/>
      <c r="B20" s="122"/>
      <c r="C20" s="122"/>
      <c r="D20" s="122"/>
      <c r="E20" s="114"/>
      <c r="F20" s="115"/>
      <c r="G20" s="115"/>
      <c r="H20" s="116"/>
    </row>
    <row r="21" spans="1:8" ht="12.75">
      <c r="A21" s="132"/>
      <c r="B21" s="133"/>
      <c r="C21" s="133"/>
      <c r="D21" s="134"/>
      <c r="E21" s="114"/>
      <c r="F21" s="115"/>
      <c r="G21" s="115"/>
      <c r="H21" s="116"/>
    </row>
    <row r="22" spans="1:8" ht="12.75">
      <c r="A22" s="124" t="s">
        <v>320</v>
      </c>
      <c r="B22" s="125"/>
      <c r="C22" s="125"/>
      <c r="D22" s="126"/>
      <c r="E22" s="115">
        <v>751</v>
      </c>
      <c r="F22" s="115"/>
      <c r="G22" s="115"/>
      <c r="H22" s="116"/>
    </row>
    <row r="23" spans="1:8" ht="12.75">
      <c r="A23" s="130" t="s">
        <v>321</v>
      </c>
      <c r="B23" s="96"/>
      <c r="C23" s="96"/>
      <c r="D23" s="131"/>
      <c r="E23" s="115">
        <v>247</v>
      </c>
      <c r="F23" s="115"/>
      <c r="G23" s="115"/>
      <c r="H23" s="116"/>
    </row>
    <row r="24" spans="1:8" ht="12.75">
      <c r="A24" s="127" t="s">
        <v>322</v>
      </c>
      <c r="B24" s="128"/>
      <c r="C24" s="128"/>
      <c r="D24" s="129"/>
      <c r="E24" s="115"/>
      <c r="F24" s="115"/>
      <c r="G24" s="115"/>
      <c r="H24" s="116"/>
    </row>
    <row r="25" spans="1:8" ht="12.75">
      <c r="A25" s="135" t="s">
        <v>323</v>
      </c>
      <c r="B25" s="136"/>
      <c r="C25" s="136"/>
      <c r="D25" s="136"/>
      <c r="E25" s="114"/>
      <c r="F25" s="115"/>
      <c r="G25" s="115"/>
      <c r="H25" s="116"/>
    </row>
    <row r="26" spans="1:8" ht="12.75">
      <c r="A26" s="121" t="s">
        <v>324</v>
      </c>
      <c r="B26" s="122"/>
      <c r="C26" s="122"/>
      <c r="D26" s="122"/>
      <c r="E26" s="114">
        <v>2035</v>
      </c>
      <c r="F26" s="115"/>
      <c r="G26" s="115"/>
      <c r="H26" s="116"/>
    </row>
    <row r="27" spans="1:8" ht="12.75">
      <c r="A27" s="114"/>
      <c r="B27" s="115"/>
      <c r="C27" s="115"/>
      <c r="D27" s="116"/>
      <c r="E27" s="114"/>
      <c r="F27" s="115"/>
      <c r="G27" s="115"/>
      <c r="H27" s="116"/>
    </row>
    <row r="28" spans="1:8" ht="12.75">
      <c r="A28" s="117" t="s">
        <v>146</v>
      </c>
      <c r="B28" s="117"/>
      <c r="C28" s="117"/>
      <c r="D28" s="117"/>
      <c r="E28" s="114">
        <f>SUM(E22:H27)</f>
        <v>3033</v>
      </c>
      <c r="F28" s="115"/>
      <c r="G28" s="115"/>
      <c r="H28" s="116"/>
    </row>
    <row r="29" spans="1:8" ht="12.75">
      <c r="A29" s="132"/>
      <c r="B29" s="133"/>
      <c r="C29" s="133"/>
      <c r="D29" s="134"/>
      <c r="E29" s="114"/>
      <c r="F29" s="115"/>
      <c r="G29" s="115"/>
      <c r="H29" s="116"/>
    </row>
    <row r="30" spans="1:8" ht="12.75">
      <c r="A30" s="124" t="s">
        <v>325</v>
      </c>
      <c r="B30" s="125"/>
      <c r="C30" s="125"/>
      <c r="D30" s="126"/>
      <c r="E30" s="115"/>
      <c r="F30" s="115"/>
      <c r="G30" s="115"/>
      <c r="H30" s="116"/>
    </row>
    <row r="31" spans="1:8" ht="12.75">
      <c r="A31" s="130" t="s">
        <v>326</v>
      </c>
      <c r="B31" s="96"/>
      <c r="C31" s="96"/>
      <c r="D31" s="131"/>
      <c r="E31" s="115"/>
      <c r="F31" s="115"/>
      <c r="G31" s="115"/>
      <c r="H31" s="116"/>
    </row>
    <row r="32" spans="1:8" ht="12.75">
      <c r="A32" s="124" t="s">
        <v>327</v>
      </c>
      <c r="B32" s="125"/>
      <c r="C32" s="125"/>
      <c r="D32" s="126"/>
      <c r="E32" s="115"/>
      <c r="F32" s="115"/>
      <c r="G32" s="115"/>
      <c r="H32" s="116"/>
    </row>
    <row r="33" spans="1:8" ht="12.75">
      <c r="A33" s="130" t="s">
        <v>328</v>
      </c>
      <c r="B33" s="96"/>
      <c r="C33" s="96"/>
      <c r="D33" s="131"/>
      <c r="E33" s="115"/>
      <c r="F33" s="115"/>
      <c r="G33" s="115"/>
      <c r="H33" s="116"/>
    </row>
    <row r="34" spans="1:8" ht="12.75">
      <c r="A34" s="124" t="s">
        <v>329</v>
      </c>
      <c r="B34" s="125"/>
      <c r="C34" s="125"/>
      <c r="D34" s="126"/>
      <c r="E34" s="115"/>
      <c r="F34" s="115"/>
      <c r="G34" s="115"/>
      <c r="H34" s="116"/>
    </row>
    <row r="35" spans="1:8" ht="12.75">
      <c r="A35" s="130" t="s">
        <v>330</v>
      </c>
      <c r="B35" s="96"/>
      <c r="C35" s="96"/>
      <c r="D35" s="131"/>
      <c r="E35" s="115"/>
      <c r="F35" s="115"/>
      <c r="G35" s="115"/>
      <c r="H35" s="116"/>
    </row>
    <row r="36" spans="1:8" ht="12.75">
      <c r="A36" s="124" t="s">
        <v>331</v>
      </c>
      <c r="B36" s="125"/>
      <c r="C36" s="125"/>
      <c r="D36" s="126"/>
      <c r="E36" s="115"/>
      <c r="F36" s="115"/>
      <c r="G36" s="115"/>
      <c r="H36" s="116"/>
    </row>
    <row r="37" spans="1:8" ht="12.75">
      <c r="A37" s="127" t="s">
        <v>332</v>
      </c>
      <c r="B37" s="128"/>
      <c r="C37" s="128"/>
      <c r="D37" s="129"/>
      <c r="E37" s="115"/>
      <c r="F37" s="115"/>
      <c r="G37" s="115"/>
      <c r="H37" s="116"/>
    </row>
    <row r="38" spans="1:8" ht="12.75">
      <c r="A38" s="119"/>
      <c r="B38" s="104"/>
      <c r="C38" s="104"/>
      <c r="D38" s="120"/>
      <c r="E38" s="114"/>
      <c r="F38" s="115"/>
      <c r="G38" s="115"/>
      <c r="H38" s="116"/>
    </row>
    <row r="39" spans="1:8" ht="12.75">
      <c r="A39" s="121" t="s">
        <v>146</v>
      </c>
      <c r="B39" s="122"/>
      <c r="C39" s="122"/>
      <c r="D39" s="122"/>
      <c r="E39" s="123">
        <f>SUM(E30:H37)</f>
        <v>0</v>
      </c>
      <c r="F39" s="123"/>
      <c r="G39" s="123"/>
      <c r="H39" s="123"/>
    </row>
    <row r="40" spans="1:8" ht="12.75">
      <c r="A40" s="114"/>
      <c r="B40" s="115"/>
      <c r="C40" s="115"/>
      <c r="D40" s="116"/>
      <c r="E40" s="114"/>
      <c r="F40" s="115"/>
      <c r="G40" s="115"/>
      <c r="H40" s="116"/>
    </row>
    <row r="41" spans="1:8" ht="12.75">
      <c r="A41" s="117" t="s">
        <v>333</v>
      </c>
      <c r="B41" s="117"/>
      <c r="C41" s="117"/>
      <c r="D41" s="117"/>
      <c r="E41" s="118">
        <f>E17+E28+E39</f>
        <v>3154</v>
      </c>
      <c r="F41" s="106"/>
      <c r="G41" s="106"/>
      <c r="H41" s="107"/>
    </row>
  </sheetData>
  <sheetProtection/>
  <mergeCells count="73">
    <mergeCell ref="A8:D8"/>
    <mergeCell ref="E8:H8"/>
    <mergeCell ref="A9:D9"/>
    <mergeCell ref="E9:H9"/>
    <mergeCell ref="A1:C1"/>
    <mergeCell ref="D3:G3"/>
    <mergeCell ref="F5:H5"/>
    <mergeCell ref="A7:D7"/>
    <mergeCell ref="E7:H7"/>
    <mergeCell ref="A12:D12"/>
    <mergeCell ref="E12:H12"/>
    <mergeCell ref="A13:D13"/>
    <mergeCell ref="E13:H13"/>
    <mergeCell ref="A10:D10"/>
    <mergeCell ref="E10:H10"/>
    <mergeCell ref="A11:D11"/>
    <mergeCell ref="E11:H11"/>
    <mergeCell ref="A16:D16"/>
    <mergeCell ref="E16:H16"/>
    <mergeCell ref="A17:D17"/>
    <mergeCell ref="E17:H17"/>
    <mergeCell ref="A14:D14"/>
    <mergeCell ref="E14:H14"/>
    <mergeCell ref="A15:D15"/>
    <mergeCell ref="E15:H15"/>
    <mergeCell ref="A20:D20"/>
    <mergeCell ref="E20:H20"/>
    <mergeCell ref="A21:D21"/>
    <mergeCell ref="E21:H21"/>
    <mergeCell ref="A18:D18"/>
    <mergeCell ref="E18:H18"/>
    <mergeCell ref="A19:D19"/>
    <mergeCell ref="E19:H19"/>
    <mergeCell ref="A24:D24"/>
    <mergeCell ref="E24:H24"/>
    <mergeCell ref="A25:D25"/>
    <mergeCell ref="E25:H25"/>
    <mergeCell ref="A22:D22"/>
    <mergeCell ref="E22:H22"/>
    <mergeCell ref="A23:D23"/>
    <mergeCell ref="E23:H23"/>
    <mergeCell ref="A28:D28"/>
    <mergeCell ref="E28:H28"/>
    <mergeCell ref="A29:D29"/>
    <mergeCell ref="E29:H29"/>
    <mergeCell ref="A26:D26"/>
    <mergeCell ref="E26:H26"/>
    <mergeCell ref="A27:D27"/>
    <mergeCell ref="E27:H27"/>
    <mergeCell ref="A32:D32"/>
    <mergeCell ref="E32:H32"/>
    <mergeCell ref="A33:D33"/>
    <mergeCell ref="E33:H33"/>
    <mergeCell ref="A30:D30"/>
    <mergeCell ref="E30:H30"/>
    <mergeCell ref="A31:D31"/>
    <mergeCell ref="E31:H31"/>
    <mergeCell ref="A36:D36"/>
    <mergeCell ref="E36:H36"/>
    <mergeCell ref="A37:D37"/>
    <mergeCell ref="E37:H37"/>
    <mergeCell ref="A34:D34"/>
    <mergeCell ref="E34:H34"/>
    <mergeCell ref="A35:D35"/>
    <mergeCell ref="E35:H35"/>
    <mergeCell ref="A40:D40"/>
    <mergeCell ref="E40:H40"/>
    <mergeCell ref="A41:D41"/>
    <mergeCell ref="E41:H41"/>
    <mergeCell ref="A38:D38"/>
    <mergeCell ref="E38:H38"/>
    <mergeCell ref="A39:D39"/>
    <mergeCell ref="E39:H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421875" style="0" customWidth="1"/>
    <col min="2" max="2" width="35.8515625" style="0" customWidth="1"/>
    <col min="3" max="3" width="10.8515625" style="0" customWidth="1"/>
    <col min="4" max="4" width="11.00390625" style="0" customWidth="1"/>
    <col min="5" max="5" width="10.7109375" style="0" customWidth="1"/>
    <col min="6" max="6" width="10.57421875" style="0" customWidth="1"/>
    <col min="7" max="7" width="10.421875" style="0" customWidth="1"/>
  </cols>
  <sheetData>
    <row r="1" spans="1:3" ht="12.75">
      <c r="A1" s="94" t="s">
        <v>524</v>
      </c>
      <c r="B1" s="94"/>
      <c r="C1" s="23"/>
    </row>
    <row r="3" spans="1:7" ht="15.75">
      <c r="A3" s="95" t="s">
        <v>63</v>
      </c>
      <c r="B3" s="95"/>
      <c r="C3" s="95"/>
      <c r="D3" s="95"/>
      <c r="E3" s="95"/>
      <c r="F3" s="95"/>
      <c r="G3" s="95"/>
    </row>
    <row r="4" spans="1:7" ht="12.75">
      <c r="A4" s="141" t="s">
        <v>64</v>
      </c>
      <c r="B4" s="141"/>
      <c r="C4" s="141"/>
      <c r="D4" s="141"/>
      <c r="E4" s="141"/>
      <c r="F4" s="141"/>
      <c r="G4" s="141"/>
    </row>
    <row r="5" spans="1:7" ht="23.25" customHeight="1">
      <c r="A5" s="141"/>
      <c r="B5" s="141"/>
      <c r="C5" s="141"/>
      <c r="D5" s="141"/>
      <c r="E5" s="141"/>
      <c r="F5" s="141"/>
      <c r="G5" s="141"/>
    </row>
    <row r="6" spans="1:7" ht="15">
      <c r="A6" s="24"/>
      <c r="B6" s="24"/>
      <c r="C6" s="24" t="s">
        <v>65</v>
      </c>
      <c r="D6" s="24"/>
      <c r="E6" s="24"/>
      <c r="F6" s="24"/>
      <c r="G6" s="24"/>
    </row>
    <row r="7" spans="1:7" ht="15">
      <c r="A7" s="24"/>
      <c r="B7" s="24"/>
      <c r="C7" s="24"/>
      <c r="D7" s="24"/>
      <c r="E7" s="24"/>
      <c r="F7" s="24"/>
      <c r="G7" s="24"/>
    </row>
    <row r="8" spans="3:7" ht="12.75">
      <c r="C8" s="25"/>
      <c r="D8" s="25"/>
      <c r="E8" s="25"/>
      <c r="F8" s="103" t="s">
        <v>1</v>
      </c>
      <c r="G8" s="104"/>
    </row>
    <row r="9" spans="1:7" ht="15">
      <c r="A9" s="26"/>
      <c r="B9" s="27"/>
      <c r="C9" s="142" t="s">
        <v>66</v>
      </c>
      <c r="D9" s="142"/>
      <c r="E9" s="142"/>
      <c r="F9" s="142"/>
      <c r="G9" s="142"/>
    </row>
    <row r="10" spans="1:7" ht="15">
      <c r="A10" s="26"/>
      <c r="B10" s="27" t="s">
        <v>3</v>
      </c>
      <c r="C10" s="27">
        <v>2019</v>
      </c>
      <c r="D10" s="27">
        <v>2020</v>
      </c>
      <c r="E10" s="27">
        <v>2021</v>
      </c>
      <c r="F10" s="27">
        <v>2022</v>
      </c>
      <c r="G10" s="27" t="s">
        <v>67</v>
      </c>
    </row>
    <row r="11" spans="1:7" ht="14.25">
      <c r="A11" s="26"/>
      <c r="B11" s="26"/>
      <c r="C11" s="26"/>
      <c r="D11" s="26"/>
      <c r="E11" s="26"/>
      <c r="F11" s="26"/>
      <c r="G11" s="26"/>
    </row>
    <row r="12" spans="1:7" ht="14.25">
      <c r="A12" s="26" t="s">
        <v>41</v>
      </c>
      <c r="B12" s="26" t="s">
        <v>68</v>
      </c>
      <c r="C12" s="26">
        <v>31000000</v>
      </c>
      <c r="D12" s="26">
        <v>31000000</v>
      </c>
      <c r="E12" s="26">
        <v>31000000</v>
      </c>
      <c r="F12" s="26">
        <v>31000000</v>
      </c>
      <c r="G12" s="26">
        <v>31000000</v>
      </c>
    </row>
    <row r="13" spans="1:7" ht="14.25">
      <c r="A13" s="26" t="s">
        <v>69</v>
      </c>
      <c r="B13" s="26" t="s">
        <v>70</v>
      </c>
      <c r="C13" s="26">
        <v>2500000</v>
      </c>
      <c r="D13" s="26">
        <v>2500000</v>
      </c>
      <c r="E13" s="26">
        <v>2500000</v>
      </c>
      <c r="F13" s="26">
        <v>2500000</v>
      </c>
      <c r="G13" s="26">
        <v>2500000</v>
      </c>
    </row>
    <row r="14" spans="1:7" ht="14.25">
      <c r="A14" s="26" t="s">
        <v>52</v>
      </c>
      <c r="B14" s="26" t="s">
        <v>71</v>
      </c>
      <c r="C14" s="26">
        <v>1500000</v>
      </c>
      <c r="D14" s="26">
        <v>1500000</v>
      </c>
      <c r="E14" s="26">
        <v>1500000</v>
      </c>
      <c r="F14" s="26">
        <v>1500000</v>
      </c>
      <c r="G14" s="26">
        <v>1500000</v>
      </c>
    </row>
    <row r="15" spans="1:7" ht="14.25">
      <c r="A15" s="26" t="s">
        <v>54</v>
      </c>
      <c r="B15" s="26" t="s">
        <v>72</v>
      </c>
      <c r="C15" s="26"/>
      <c r="D15" s="26"/>
      <c r="E15" s="26"/>
      <c r="F15" s="26"/>
      <c r="G15" s="26"/>
    </row>
    <row r="16" spans="1:7" ht="28.5">
      <c r="A16" s="26" t="s">
        <v>58</v>
      </c>
      <c r="B16" s="28" t="s">
        <v>73</v>
      </c>
      <c r="C16" s="29"/>
      <c r="D16" s="29"/>
      <c r="E16" s="29"/>
      <c r="F16" s="29"/>
      <c r="G16" s="29"/>
    </row>
    <row r="17" spans="1:7" ht="14.25">
      <c r="A17" s="26" t="s">
        <v>61</v>
      </c>
      <c r="B17" s="30" t="s">
        <v>74</v>
      </c>
      <c r="C17" s="31"/>
      <c r="D17" s="31"/>
      <c r="E17" s="31"/>
      <c r="F17" s="31"/>
      <c r="G17" s="31"/>
    </row>
    <row r="18" spans="1:7" ht="14.25">
      <c r="A18" s="26" t="s">
        <v>75</v>
      </c>
      <c r="B18" s="30" t="s">
        <v>76</v>
      </c>
      <c r="C18" s="31"/>
      <c r="D18" s="31"/>
      <c r="E18" s="31"/>
      <c r="F18" s="31"/>
      <c r="G18" s="31"/>
    </row>
    <row r="19" spans="1:7" ht="14.25">
      <c r="A19" s="26" t="s">
        <v>77</v>
      </c>
      <c r="B19" s="30" t="s">
        <v>78</v>
      </c>
      <c r="C19" s="31"/>
      <c r="D19" s="31"/>
      <c r="E19" s="31"/>
      <c r="F19" s="31"/>
      <c r="G19" s="31"/>
    </row>
    <row r="20" spans="1:7" ht="15">
      <c r="A20" s="27"/>
      <c r="B20" s="32" t="s">
        <v>79</v>
      </c>
      <c r="C20" s="33">
        <f>SUM(C12:C17)</f>
        <v>35000000</v>
      </c>
      <c r="D20" s="33">
        <f>SUM(D12:D17)</f>
        <v>35000000</v>
      </c>
      <c r="E20" s="33">
        <f>SUM(E12:E17)</f>
        <v>35000000</v>
      </c>
      <c r="F20" s="33">
        <v>26600000</v>
      </c>
      <c r="G20" s="33">
        <f>SUM(G12:G17)</f>
        <v>35000000</v>
      </c>
    </row>
    <row r="21" spans="1:7" ht="15">
      <c r="A21" s="27"/>
      <c r="B21" s="143" t="s">
        <v>80</v>
      </c>
      <c r="C21" s="138">
        <f>C20*0.5</f>
        <v>17500000</v>
      </c>
      <c r="D21" s="138">
        <f>D20*0.5</f>
        <v>17500000</v>
      </c>
      <c r="E21" s="138">
        <f>E20*0.5</f>
        <v>17500000</v>
      </c>
      <c r="F21" s="139">
        <v>13300000</v>
      </c>
      <c r="G21" s="138">
        <f>G20*0.5</f>
        <v>17500000</v>
      </c>
    </row>
    <row r="22" spans="1:7" ht="14.25">
      <c r="A22" s="26"/>
      <c r="B22" s="143"/>
      <c r="C22" s="138"/>
      <c r="D22" s="138"/>
      <c r="E22" s="138"/>
      <c r="F22" s="140"/>
      <c r="G22" s="138"/>
    </row>
  </sheetData>
  <sheetProtection/>
  <mergeCells count="11">
    <mergeCell ref="B21:B22"/>
    <mergeCell ref="C21:C22"/>
    <mergeCell ref="D21:D22"/>
    <mergeCell ref="E21:E22"/>
    <mergeCell ref="F21:F22"/>
    <mergeCell ref="G21:G22"/>
    <mergeCell ref="A1:B1"/>
    <mergeCell ref="A3:G3"/>
    <mergeCell ref="A4:G5"/>
    <mergeCell ref="F8:G8"/>
    <mergeCell ref="C9:G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2" width="7.00390625" style="0" customWidth="1"/>
    <col min="3" max="3" width="7.7109375" style="0" customWidth="1"/>
    <col min="4" max="4" width="8.00390625" style="0" customWidth="1"/>
    <col min="5" max="5" width="6.8515625" style="0" customWidth="1"/>
    <col min="6" max="7" width="6.57421875" style="0" customWidth="1"/>
    <col min="8" max="8" width="6.28125" style="0" customWidth="1"/>
    <col min="9" max="9" width="9.7109375" style="0" customWidth="1"/>
    <col min="10" max="10" width="11.140625" style="0" customWidth="1"/>
    <col min="11" max="11" width="7.421875" style="0" customWidth="1"/>
    <col min="12" max="12" width="9.421875" style="0" customWidth="1"/>
    <col min="13" max="13" width="9.8515625" style="0" customWidth="1"/>
  </cols>
  <sheetData>
    <row r="1" ht="12.75">
      <c r="A1" s="43" t="s">
        <v>525</v>
      </c>
    </row>
    <row r="2" spans="1:3" ht="12.75">
      <c r="A2" s="100"/>
      <c r="B2" s="100"/>
      <c r="C2" s="100"/>
    </row>
    <row r="3" spans="1:3" ht="12.75">
      <c r="A3" s="102"/>
      <c r="B3" s="102"/>
      <c r="C3" s="102"/>
    </row>
    <row r="4" ht="12.75">
      <c r="A4" s="41"/>
    </row>
    <row r="5" spans="1:12" ht="12.75">
      <c r="A5" s="41"/>
      <c r="C5" s="105" t="s">
        <v>160</v>
      </c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2.75">
      <c r="A6" s="41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4" ht="12.75">
      <c r="A7" s="41"/>
      <c r="C7" s="40"/>
      <c r="D7" s="40"/>
      <c r="E7" s="40"/>
      <c r="F7" s="40"/>
      <c r="G7" s="40"/>
      <c r="H7" s="40"/>
      <c r="I7" s="40"/>
      <c r="J7" s="40"/>
      <c r="K7" s="40"/>
      <c r="L7" s="92" t="s">
        <v>133</v>
      </c>
      <c r="M7" s="92"/>
      <c r="N7" s="92"/>
    </row>
    <row r="9" spans="1:14" ht="12.75">
      <c r="A9" s="5"/>
      <c r="B9" s="5" t="s">
        <v>134</v>
      </c>
      <c r="C9" s="5" t="s">
        <v>135</v>
      </c>
      <c r="D9" s="5" t="s">
        <v>136</v>
      </c>
      <c r="E9" s="5" t="s">
        <v>137</v>
      </c>
      <c r="F9" s="5" t="s">
        <v>138</v>
      </c>
      <c r="G9" s="5" t="s">
        <v>139</v>
      </c>
      <c r="H9" s="5" t="s">
        <v>140</v>
      </c>
      <c r="I9" s="5" t="s">
        <v>141</v>
      </c>
      <c r="J9" s="5" t="s">
        <v>142</v>
      </c>
      <c r="K9" s="5" t="s">
        <v>143</v>
      </c>
      <c r="L9" s="5" t="s">
        <v>144</v>
      </c>
      <c r="M9" s="5" t="s">
        <v>145</v>
      </c>
      <c r="N9" s="5" t="s">
        <v>146</v>
      </c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8" t="s">
        <v>147</v>
      </c>
      <c r="B11" s="8">
        <v>2200</v>
      </c>
      <c r="C11" s="8">
        <v>2200</v>
      </c>
      <c r="D11" s="8">
        <v>2400</v>
      </c>
      <c r="E11" s="8">
        <v>2400</v>
      </c>
      <c r="F11" s="8">
        <v>2400</v>
      </c>
      <c r="G11" s="8">
        <v>2000</v>
      </c>
      <c r="H11" s="8">
        <v>1700</v>
      </c>
      <c r="I11" s="8">
        <v>1405</v>
      </c>
      <c r="J11" s="8">
        <v>2200</v>
      </c>
      <c r="K11" s="8">
        <v>2200</v>
      </c>
      <c r="L11" s="8">
        <v>2600</v>
      </c>
      <c r="M11" s="8">
        <v>2400</v>
      </c>
      <c r="N11" s="5">
        <f>SUM(B11:M11)</f>
        <v>26105</v>
      </c>
    </row>
    <row r="12" spans="1:14" ht="12.75">
      <c r="A12" s="8" t="s">
        <v>148</v>
      </c>
      <c r="B12" s="8">
        <v>200</v>
      </c>
      <c r="C12" s="8">
        <v>200</v>
      </c>
      <c r="D12" s="8">
        <v>18050</v>
      </c>
      <c r="E12" s="8">
        <v>300</v>
      </c>
      <c r="F12" s="8">
        <v>300</v>
      </c>
      <c r="G12" s="8">
        <v>200</v>
      </c>
      <c r="H12" s="8">
        <v>200</v>
      </c>
      <c r="I12" s="8">
        <v>200</v>
      </c>
      <c r="J12" s="8">
        <v>18140</v>
      </c>
      <c r="K12" s="8">
        <v>310</v>
      </c>
      <c r="L12" s="8">
        <v>200</v>
      </c>
      <c r="M12" s="8">
        <v>200</v>
      </c>
      <c r="N12" s="5">
        <f>SUM(B12:M12)</f>
        <v>38500</v>
      </c>
    </row>
    <row r="13" spans="1:14" ht="12.75">
      <c r="A13" s="8" t="s">
        <v>149</v>
      </c>
      <c r="B13" s="8">
        <v>14565</v>
      </c>
      <c r="C13" s="8">
        <v>14565</v>
      </c>
      <c r="D13" s="8">
        <v>14565</v>
      </c>
      <c r="E13" s="8">
        <v>14565</v>
      </c>
      <c r="F13" s="8">
        <v>14565</v>
      </c>
      <c r="G13" s="8">
        <v>14565</v>
      </c>
      <c r="H13" s="8">
        <v>14565</v>
      </c>
      <c r="I13" s="8">
        <v>14565</v>
      </c>
      <c r="J13" s="8">
        <v>14565</v>
      </c>
      <c r="K13" s="8">
        <v>14565</v>
      </c>
      <c r="L13" s="8">
        <v>14565</v>
      </c>
      <c r="M13" s="8">
        <v>14565</v>
      </c>
      <c r="N13" s="5">
        <f>SUM(B13:M13)</f>
        <v>174780</v>
      </c>
    </row>
    <row r="14" spans="1:14" ht="12.75">
      <c r="A14" s="8" t="s">
        <v>150</v>
      </c>
      <c r="B14" s="8">
        <v>130</v>
      </c>
      <c r="C14" s="8">
        <v>130</v>
      </c>
      <c r="D14" s="8">
        <v>130</v>
      </c>
      <c r="E14" s="8">
        <v>130</v>
      </c>
      <c r="F14" s="8">
        <v>130</v>
      </c>
      <c r="G14" s="8">
        <v>130</v>
      </c>
      <c r="H14" s="8">
        <v>130</v>
      </c>
      <c r="I14" s="8">
        <v>130</v>
      </c>
      <c r="J14" s="8">
        <v>130</v>
      </c>
      <c r="K14" s="8">
        <v>130</v>
      </c>
      <c r="L14" s="8">
        <v>100</v>
      </c>
      <c r="M14" s="8">
        <v>100</v>
      </c>
      <c r="N14" s="5">
        <f>SUM(B14:M14)</f>
        <v>1500</v>
      </c>
    </row>
    <row r="15" spans="1:14" ht="12.75">
      <c r="A15" s="8" t="s">
        <v>151</v>
      </c>
      <c r="B15" s="8"/>
      <c r="C15" s="8">
        <v>10000</v>
      </c>
      <c r="D15" s="8">
        <v>6000</v>
      </c>
      <c r="E15" s="8"/>
      <c r="F15" s="8"/>
      <c r="G15" s="8"/>
      <c r="H15" s="8"/>
      <c r="I15" s="8"/>
      <c r="J15" s="8"/>
      <c r="K15" s="8"/>
      <c r="L15" s="8"/>
      <c r="M15" s="8"/>
      <c r="N15" s="5">
        <f>SUM(B15:M15)</f>
        <v>16000</v>
      </c>
    </row>
    <row r="16" spans="1:14" ht="12.75">
      <c r="A16" s="5" t="s">
        <v>154</v>
      </c>
      <c r="B16" s="5">
        <f>SUM(B11:B15)</f>
        <v>17095</v>
      </c>
      <c r="C16" s="5">
        <f>SUM(C11:C15)</f>
        <v>27095</v>
      </c>
      <c r="D16" s="5">
        <f>SUM(D11:D15)</f>
        <v>41145</v>
      </c>
      <c r="E16" s="5">
        <f aca="true" t="shared" si="0" ref="E16:M16">SUM(E11:E14)</f>
        <v>17395</v>
      </c>
      <c r="F16" s="5">
        <f t="shared" si="0"/>
        <v>17395</v>
      </c>
      <c r="G16" s="5">
        <f t="shared" si="0"/>
        <v>16895</v>
      </c>
      <c r="H16" s="5">
        <f t="shared" si="0"/>
        <v>16595</v>
      </c>
      <c r="I16" s="5">
        <f t="shared" si="0"/>
        <v>16300</v>
      </c>
      <c r="J16" s="5">
        <f t="shared" si="0"/>
        <v>35035</v>
      </c>
      <c r="K16" s="5">
        <f t="shared" si="0"/>
        <v>17205</v>
      </c>
      <c r="L16" s="5">
        <f t="shared" si="0"/>
        <v>17465</v>
      </c>
      <c r="M16" s="5">
        <f t="shared" si="0"/>
        <v>17265</v>
      </c>
      <c r="N16" s="5">
        <f>SUM(N11:N15)</f>
        <v>256885</v>
      </c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2" t="s">
        <v>109</v>
      </c>
      <c r="B18" s="8">
        <v>8221</v>
      </c>
      <c r="C18" s="8">
        <v>9521</v>
      </c>
      <c r="D18" s="8">
        <v>9521</v>
      </c>
      <c r="E18" s="8">
        <v>9521</v>
      </c>
      <c r="F18" s="8">
        <v>9521</v>
      </c>
      <c r="G18" s="8">
        <v>9521</v>
      </c>
      <c r="H18" s="8">
        <v>9521</v>
      </c>
      <c r="I18" s="8">
        <v>9521</v>
      </c>
      <c r="J18" s="8">
        <v>11624</v>
      </c>
      <c r="K18" s="8">
        <v>9522</v>
      </c>
      <c r="L18" s="8">
        <v>9522</v>
      </c>
      <c r="M18" s="8">
        <v>9522</v>
      </c>
      <c r="N18" s="5">
        <f aca="true" t="shared" si="1" ref="N18:N26">SUM(B18:M18)</f>
        <v>115058</v>
      </c>
    </row>
    <row r="19" spans="1:14" ht="12.75">
      <c r="A19" s="22" t="s">
        <v>155</v>
      </c>
      <c r="B19" s="8">
        <v>1601</v>
      </c>
      <c r="C19" s="8">
        <v>1802</v>
      </c>
      <c r="D19" s="8">
        <v>1802</v>
      </c>
      <c r="E19" s="8">
        <v>1802</v>
      </c>
      <c r="F19" s="8">
        <v>1802</v>
      </c>
      <c r="G19" s="8">
        <v>1802</v>
      </c>
      <c r="H19" s="8">
        <v>1802</v>
      </c>
      <c r="I19" s="8">
        <v>1802</v>
      </c>
      <c r="J19" s="8">
        <v>2240</v>
      </c>
      <c r="K19" s="8">
        <v>1830</v>
      </c>
      <c r="L19" s="8">
        <v>1830</v>
      </c>
      <c r="M19" s="8">
        <v>1830</v>
      </c>
      <c r="N19" s="5">
        <f t="shared" si="1"/>
        <v>21945</v>
      </c>
    </row>
    <row r="20" spans="1:14" ht="12.75">
      <c r="A20" s="22" t="s">
        <v>112</v>
      </c>
      <c r="B20" s="8">
        <v>7080</v>
      </c>
      <c r="C20" s="8">
        <v>7680</v>
      </c>
      <c r="D20" s="8">
        <v>7380</v>
      </c>
      <c r="E20" s="8">
        <v>7380</v>
      </c>
      <c r="F20" s="8">
        <v>7380</v>
      </c>
      <c r="G20" s="8">
        <v>6880</v>
      </c>
      <c r="H20" s="8">
        <v>6880</v>
      </c>
      <c r="I20" s="8">
        <v>6880</v>
      </c>
      <c r="J20" s="8">
        <v>7000</v>
      </c>
      <c r="K20" s="8">
        <v>7180</v>
      </c>
      <c r="L20" s="8">
        <v>7180</v>
      </c>
      <c r="M20" s="8">
        <v>7268</v>
      </c>
      <c r="N20" s="5">
        <f t="shared" si="1"/>
        <v>86168</v>
      </c>
    </row>
    <row r="21" spans="1:14" ht="12.75">
      <c r="A21" s="22" t="s">
        <v>156</v>
      </c>
      <c r="B21" s="8"/>
      <c r="C21" s="8"/>
      <c r="D21" s="8"/>
      <c r="E21" s="8">
        <v>5950</v>
      </c>
      <c r="F21" s="8"/>
      <c r="G21" s="8"/>
      <c r="H21" s="8"/>
      <c r="I21" s="8"/>
      <c r="J21" s="8"/>
      <c r="K21" s="8"/>
      <c r="L21" s="8"/>
      <c r="M21" s="8"/>
      <c r="N21" s="5">
        <f t="shared" si="1"/>
        <v>5950</v>
      </c>
    </row>
    <row r="22" spans="1:14" ht="12.75">
      <c r="A22" s="22" t="s">
        <v>114</v>
      </c>
      <c r="B22" s="8">
        <v>190</v>
      </c>
      <c r="C22" s="8">
        <v>1090</v>
      </c>
      <c r="D22" s="8">
        <v>1000</v>
      </c>
      <c r="E22" s="8">
        <v>900</v>
      </c>
      <c r="F22" s="8">
        <v>790</v>
      </c>
      <c r="G22" s="8">
        <v>790</v>
      </c>
      <c r="H22" s="8">
        <v>700</v>
      </c>
      <c r="I22" s="8">
        <v>700</v>
      </c>
      <c r="J22" s="8">
        <v>800</v>
      </c>
      <c r="K22" s="8">
        <v>800</v>
      </c>
      <c r="L22" s="8">
        <v>800</v>
      </c>
      <c r="M22" s="8">
        <v>940</v>
      </c>
      <c r="N22" s="5">
        <f t="shared" si="1"/>
        <v>9500</v>
      </c>
    </row>
    <row r="23" spans="1:14" ht="12.75">
      <c r="A23" s="22" t="s">
        <v>120</v>
      </c>
      <c r="B23" s="8"/>
      <c r="C23" s="8">
        <v>300</v>
      </c>
      <c r="D23" s="8">
        <v>8819</v>
      </c>
      <c r="E23" s="8"/>
      <c r="F23" s="8"/>
      <c r="G23" s="8"/>
      <c r="H23" s="8"/>
      <c r="I23" s="8"/>
      <c r="J23" s="8"/>
      <c r="K23" s="8"/>
      <c r="L23" s="8"/>
      <c r="M23" s="8"/>
      <c r="N23" s="5">
        <f t="shared" si="1"/>
        <v>9119</v>
      </c>
    </row>
    <row r="24" spans="1:14" ht="12.75">
      <c r="A24" s="22" t="s">
        <v>122</v>
      </c>
      <c r="B24" s="8"/>
      <c r="C24" s="8"/>
      <c r="D24" s="8"/>
      <c r="E24" s="8">
        <v>8028</v>
      </c>
      <c r="F24" s="8"/>
      <c r="G24" s="8"/>
      <c r="H24" s="8"/>
      <c r="I24" s="8"/>
      <c r="J24" s="8"/>
      <c r="K24" s="8"/>
      <c r="L24" s="8"/>
      <c r="M24" s="8"/>
      <c r="N24" s="5">
        <f t="shared" si="1"/>
        <v>8028</v>
      </c>
    </row>
    <row r="25" spans="1:14" ht="12.75">
      <c r="A25" s="22" t="s">
        <v>126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5">
        <f t="shared" si="1"/>
        <v>0</v>
      </c>
    </row>
    <row r="26" spans="1:14" ht="12.75">
      <c r="A26" s="22" t="s">
        <v>157</v>
      </c>
      <c r="B26" s="8"/>
      <c r="C26" s="8">
        <v>200</v>
      </c>
      <c r="D26" s="8">
        <v>200</v>
      </c>
      <c r="E26" s="8">
        <v>200</v>
      </c>
      <c r="F26" s="8">
        <v>200</v>
      </c>
      <c r="G26" s="8">
        <v>117</v>
      </c>
      <c r="H26" s="8"/>
      <c r="I26" s="8"/>
      <c r="J26" s="8">
        <v>100</v>
      </c>
      <c r="K26" s="8"/>
      <c r="L26" s="8"/>
      <c r="M26" s="8">
        <v>100</v>
      </c>
      <c r="N26" s="5">
        <f t="shared" si="1"/>
        <v>1117</v>
      </c>
    </row>
    <row r="27" spans="1:14" ht="12.75">
      <c r="A27" s="5" t="s">
        <v>158</v>
      </c>
      <c r="B27" s="5">
        <f aca="true" t="shared" si="2" ref="B27:N27">SUM(B18:B26)</f>
        <v>17092</v>
      </c>
      <c r="C27" s="5">
        <f t="shared" si="2"/>
        <v>20593</v>
      </c>
      <c r="D27" s="5">
        <f t="shared" si="2"/>
        <v>28722</v>
      </c>
      <c r="E27" s="5">
        <f t="shared" si="2"/>
        <v>33781</v>
      </c>
      <c r="F27" s="5">
        <f t="shared" si="2"/>
        <v>19693</v>
      </c>
      <c r="G27" s="5">
        <f t="shared" si="2"/>
        <v>19110</v>
      </c>
      <c r="H27" s="5">
        <f t="shared" si="2"/>
        <v>18903</v>
      </c>
      <c r="I27" s="5">
        <f t="shared" si="2"/>
        <v>18903</v>
      </c>
      <c r="J27" s="5">
        <f t="shared" si="2"/>
        <v>21764</v>
      </c>
      <c r="K27" s="5">
        <f t="shared" si="2"/>
        <v>19332</v>
      </c>
      <c r="L27" s="5">
        <f t="shared" si="2"/>
        <v>19332</v>
      </c>
      <c r="M27" s="5">
        <f t="shared" si="2"/>
        <v>19660</v>
      </c>
      <c r="N27" s="5">
        <f t="shared" si="2"/>
        <v>256885</v>
      </c>
    </row>
  </sheetData>
  <sheetProtection/>
  <mergeCells count="4">
    <mergeCell ref="A2:C2"/>
    <mergeCell ref="A3:C3"/>
    <mergeCell ref="C5:L5"/>
    <mergeCell ref="L7:N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3.00390625" style="0" customWidth="1"/>
    <col min="2" max="2" width="7.140625" style="0" customWidth="1"/>
    <col min="3" max="3" width="7.57421875" style="0" customWidth="1"/>
    <col min="4" max="4" width="7.8515625" style="0" customWidth="1"/>
    <col min="5" max="5" width="6.7109375" style="0" customWidth="1"/>
    <col min="6" max="6" width="6.140625" style="0" customWidth="1"/>
    <col min="7" max="7" width="6.421875" style="0" customWidth="1"/>
    <col min="8" max="8" width="7.00390625" style="0" customWidth="1"/>
    <col min="9" max="9" width="9.7109375" style="0" customWidth="1"/>
    <col min="10" max="10" width="11.00390625" style="0" customWidth="1"/>
    <col min="11" max="11" width="7.421875" style="0" customWidth="1"/>
    <col min="12" max="12" width="9.7109375" style="0" customWidth="1"/>
    <col min="13" max="13" width="9.421875" style="0" customWidth="1"/>
  </cols>
  <sheetData>
    <row r="1" spans="1:3" ht="12.75">
      <c r="A1" s="94" t="s">
        <v>526</v>
      </c>
      <c r="B1" s="94"/>
      <c r="C1" s="94"/>
    </row>
    <row r="2" spans="1:3" ht="12.75">
      <c r="A2" s="102"/>
      <c r="B2" s="102"/>
      <c r="C2" s="102"/>
    </row>
    <row r="3" ht="12.75">
      <c r="A3" s="41"/>
    </row>
    <row r="4" spans="1:12" ht="12.75">
      <c r="A4" s="41"/>
      <c r="C4" s="105" t="s">
        <v>132</v>
      </c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41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4" ht="12.75">
      <c r="A6" s="41"/>
      <c r="C6" s="40"/>
      <c r="D6" s="40"/>
      <c r="E6" s="40"/>
      <c r="F6" s="40"/>
      <c r="G6" s="40"/>
      <c r="H6" s="40"/>
      <c r="I6" s="40"/>
      <c r="J6" s="40"/>
      <c r="K6" s="40"/>
      <c r="L6" s="92" t="s">
        <v>133</v>
      </c>
      <c r="M6" s="92"/>
      <c r="N6" s="92"/>
    </row>
    <row r="8" spans="1:14" ht="12.75">
      <c r="A8" s="5"/>
      <c r="B8" s="5" t="s">
        <v>134</v>
      </c>
      <c r="C8" s="5" t="s">
        <v>135</v>
      </c>
      <c r="D8" s="5" t="s">
        <v>136</v>
      </c>
      <c r="E8" s="5" t="s">
        <v>137</v>
      </c>
      <c r="F8" s="5" t="s">
        <v>138</v>
      </c>
      <c r="G8" s="5" t="s">
        <v>139</v>
      </c>
      <c r="H8" s="5" t="s">
        <v>140</v>
      </c>
      <c r="I8" s="5" t="s">
        <v>141</v>
      </c>
      <c r="J8" s="5" t="s">
        <v>142</v>
      </c>
      <c r="K8" s="5" t="s">
        <v>143</v>
      </c>
      <c r="L8" s="5" t="s">
        <v>144</v>
      </c>
      <c r="M8" s="5" t="s">
        <v>145</v>
      </c>
      <c r="N8" s="5" t="s">
        <v>146</v>
      </c>
    </row>
    <row r="9" spans="1:14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8" t="s">
        <v>147</v>
      </c>
      <c r="B10" s="8">
        <v>2200</v>
      </c>
      <c r="C10" s="8">
        <v>2200</v>
      </c>
      <c r="D10" s="8">
        <v>2400</v>
      </c>
      <c r="E10" s="8">
        <v>2400</v>
      </c>
      <c r="F10" s="8">
        <v>2400</v>
      </c>
      <c r="G10" s="8">
        <v>2000</v>
      </c>
      <c r="H10" s="8">
        <v>1700</v>
      </c>
      <c r="I10" s="8">
        <v>1405</v>
      </c>
      <c r="J10" s="8">
        <v>2200</v>
      </c>
      <c r="K10" s="8">
        <v>2200</v>
      </c>
      <c r="L10" s="8">
        <v>2600</v>
      </c>
      <c r="M10" s="8">
        <v>2400</v>
      </c>
      <c r="N10" s="5">
        <f>SUM(B10:M10)</f>
        <v>26105</v>
      </c>
    </row>
    <row r="11" spans="1:14" ht="12.75">
      <c r="A11" s="8" t="s">
        <v>148</v>
      </c>
      <c r="B11" s="8">
        <v>200</v>
      </c>
      <c r="C11" s="8">
        <v>200</v>
      </c>
      <c r="D11" s="8">
        <v>18050</v>
      </c>
      <c r="E11" s="8">
        <v>300</v>
      </c>
      <c r="F11" s="8">
        <v>300</v>
      </c>
      <c r="G11" s="8">
        <v>200</v>
      </c>
      <c r="H11" s="8">
        <v>200</v>
      </c>
      <c r="I11" s="8">
        <v>200</v>
      </c>
      <c r="J11" s="8">
        <v>18140</v>
      </c>
      <c r="K11" s="8">
        <v>310</v>
      </c>
      <c r="L11" s="8">
        <v>200</v>
      </c>
      <c r="M11" s="8">
        <v>200</v>
      </c>
      <c r="N11" s="5">
        <f>SUM(B11:M11)</f>
        <v>38500</v>
      </c>
    </row>
    <row r="12" spans="1:14" ht="12.75">
      <c r="A12" s="8" t="s">
        <v>149</v>
      </c>
      <c r="B12" s="8">
        <v>14565</v>
      </c>
      <c r="C12" s="8">
        <v>14565</v>
      </c>
      <c r="D12" s="8">
        <v>14565</v>
      </c>
      <c r="E12" s="8">
        <v>14565</v>
      </c>
      <c r="F12" s="8">
        <v>14565</v>
      </c>
      <c r="G12" s="8">
        <v>14565</v>
      </c>
      <c r="H12" s="8">
        <v>14565</v>
      </c>
      <c r="I12" s="8">
        <v>14565</v>
      </c>
      <c r="J12" s="8">
        <v>14565</v>
      </c>
      <c r="K12" s="8">
        <v>14565</v>
      </c>
      <c r="L12" s="8">
        <v>14565</v>
      </c>
      <c r="M12" s="8">
        <v>14565</v>
      </c>
      <c r="N12" s="5">
        <f aca="true" t="shared" si="0" ref="N12:N27">SUM(B12:M12)</f>
        <v>174780</v>
      </c>
    </row>
    <row r="13" spans="1:14" ht="12.75">
      <c r="A13" s="8" t="s">
        <v>150</v>
      </c>
      <c r="B13" s="8">
        <v>130</v>
      </c>
      <c r="C13" s="8">
        <v>130</v>
      </c>
      <c r="D13" s="8">
        <v>130</v>
      </c>
      <c r="E13" s="8">
        <v>130</v>
      </c>
      <c r="F13" s="8">
        <v>130</v>
      </c>
      <c r="G13" s="8">
        <v>130</v>
      </c>
      <c r="H13" s="8">
        <v>130</v>
      </c>
      <c r="I13" s="8">
        <v>130</v>
      </c>
      <c r="J13" s="8">
        <v>130</v>
      </c>
      <c r="K13" s="8">
        <v>130</v>
      </c>
      <c r="L13" s="8">
        <v>100</v>
      </c>
      <c r="M13" s="8">
        <v>100</v>
      </c>
      <c r="N13" s="5">
        <f t="shared" si="0"/>
        <v>1500</v>
      </c>
    </row>
    <row r="14" spans="1:14" ht="12.75">
      <c r="A14" s="8" t="s">
        <v>151</v>
      </c>
      <c r="B14" s="8"/>
      <c r="C14" s="8"/>
      <c r="D14" s="8">
        <v>6000</v>
      </c>
      <c r="E14" s="8"/>
      <c r="F14" s="8"/>
      <c r="G14" s="8"/>
      <c r="H14" s="8"/>
      <c r="I14" s="8"/>
      <c r="J14" s="8"/>
      <c r="K14" s="8"/>
      <c r="L14" s="8"/>
      <c r="M14" s="8"/>
      <c r="N14" s="5">
        <f t="shared" si="0"/>
        <v>6000</v>
      </c>
    </row>
    <row r="15" spans="1:14" ht="12.75">
      <c r="A15" s="13" t="s">
        <v>152</v>
      </c>
      <c r="B15" s="13">
        <v>90496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5">
        <f t="shared" si="0"/>
        <v>90496</v>
      </c>
    </row>
    <row r="16" spans="1:14" ht="12.75">
      <c r="A16" s="13" t="s">
        <v>153</v>
      </c>
      <c r="B16" s="13"/>
      <c r="C16" s="8">
        <f>B29</f>
        <v>90499</v>
      </c>
      <c r="D16" s="8">
        <f>C29</f>
        <v>87001</v>
      </c>
      <c r="E16" s="8">
        <f aca="true" t="shared" si="1" ref="E16:M16">D29</f>
        <v>99424</v>
      </c>
      <c r="F16" s="8">
        <f t="shared" si="1"/>
        <v>83038</v>
      </c>
      <c r="G16" s="8">
        <f t="shared" si="1"/>
        <v>80740</v>
      </c>
      <c r="H16" s="8">
        <f t="shared" si="1"/>
        <v>78525</v>
      </c>
      <c r="I16" s="8">
        <f t="shared" si="1"/>
        <v>76217</v>
      </c>
      <c r="J16" s="8">
        <f t="shared" si="1"/>
        <v>73614</v>
      </c>
      <c r="K16" s="8">
        <f t="shared" si="1"/>
        <v>86885</v>
      </c>
      <c r="L16" s="8">
        <f t="shared" si="1"/>
        <v>84758</v>
      </c>
      <c r="M16" s="8">
        <f t="shared" si="1"/>
        <v>82891</v>
      </c>
      <c r="N16" s="5">
        <v>0</v>
      </c>
    </row>
    <row r="17" spans="1:14" ht="12.75">
      <c r="A17" s="5" t="s">
        <v>154</v>
      </c>
      <c r="B17" s="5">
        <f>SUM(B10:B15)</f>
        <v>107591</v>
      </c>
      <c r="C17" s="5">
        <f aca="true" t="shared" si="2" ref="C17:N17">SUM(C10:C16)</f>
        <v>107594</v>
      </c>
      <c r="D17" s="5">
        <f t="shared" si="2"/>
        <v>128146</v>
      </c>
      <c r="E17" s="5">
        <f t="shared" si="2"/>
        <v>116819</v>
      </c>
      <c r="F17" s="5">
        <f t="shared" si="2"/>
        <v>100433</v>
      </c>
      <c r="G17" s="5">
        <f t="shared" si="2"/>
        <v>97635</v>
      </c>
      <c r="H17" s="5">
        <f t="shared" si="2"/>
        <v>95120</v>
      </c>
      <c r="I17" s="5">
        <f t="shared" si="2"/>
        <v>92517</v>
      </c>
      <c r="J17" s="5">
        <f t="shared" si="2"/>
        <v>108649</v>
      </c>
      <c r="K17" s="5">
        <f t="shared" si="2"/>
        <v>104090</v>
      </c>
      <c r="L17" s="5">
        <f t="shared" si="2"/>
        <v>102223</v>
      </c>
      <c r="M17" s="5">
        <f t="shared" si="2"/>
        <v>100156</v>
      </c>
      <c r="N17" s="5">
        <f t="shared" si="2"/>
        <v>337381</v>
      </c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ht="12.75">
      <c r="A19" s="22" t="s">
        <v>109</v>
      </c>
      <c r="B19" s="8">
        <v>8221</v>
      </c>
      <c r="C19" s="8">
        <v>9521</v>
      </c>
      <c r="D19" s="8">
        <v>9521</v>
      </c>
      <c r="E19" s="8">
        <v>9521</v>
      </c>
      <c r="F19" s="8">
        <v>9521</v>
      </c>
      <c r="G19" s="8">
        <v>9521</v>
      </c>
      <c r="H19" s="8">
        <v>9521</v>
      </c>
      <c r="I19" s="8">
        <v>9521</v>
      </c>
      <c r="J19" s="8">
        <v>11624</v>
      </c>
      <c r="K19" s="8">
        <v>9522</v>
      </c>
      <c r="L19" s="8">
        <v>9522</v>
      </c>
      <c r="M19" s="8">
        <v>9522</v>
      </c>
      <c r="N19" s="5">
        <f t="shared" si="0"/>
        <v>115058</v>
      </c>
    </row>
    <row r="20" spans="1:14" ht="12.75">
      <c r="A20" s="22" t="s">
        <v>155</v>
      </c>
      <c r="B20" s="8">
        <v>1601</v>
      </c>
      <c r="C20" s="8">
        <v>1802</v>
      </c>
      <c r="D20" s="8">
        <v>1802</v>
      </c>
      <c r="E20" s="8">
        <v>1802</v>
      </c>
      <c r="F20" s="8">
        <v>1802</v>
      </c>
      <c r="G20" s="8">
        <v>1802</v>
      </c>
      <c r="H20" s="8">
        <v>1802</v>
      </c>
      <c r="I20" s="8">
        <v>1802</v>
      </c>
      <c r="J20" s="8">
        <v>2240</v>
      </c>
      <c r="K20" s="8">
        <v>1830</v>
      </c>
      <c r="L20" s="8">
        <v>1830</v>
      </c>
      <c r="M20" s="8">
        <v>1830</v>
      </c>
      <c r="N20" s="5">
        <f t="shared" si="0"/>
        <v>21945</v>
      </c>
    </row>
    <row r="21" spans="1:14" ht="12.75">
      <c r="A21" s="22" t="s">
        <v>112</v>
      </c>
      <c r="B21" s="8">
        <v>7080</v>
      </c>
      <c r="C21" s="8">
        <v>7680</v>
      </c>
      <c r="D21" s="8">
        <v>7380</v>
      </c>
      <c r="E21" s="8">
        <v>7380</v>
      </c>
      <c r="F21" s="8">
        <v>7380</v>
      </c>
      <c r="G21" s="8">
        <v>6880</v>
      </c>
      <c r="H21" s="8">
        <v>6880</v>
      </c>
      <c r="I21" s="8">
        <v>6880</v>
      </c>
      <c r="J21" s="8">
        <v>7000</v>
      </c>
      <c r="K21" s="8">
        <v>7180</v>
      </c>
      <c r="L21" s="8">
        <v>7180</v>
      </c>
      <c r="M21" s="8">
        <v>7268</v>
      </c>
      <c r="N21" s="5">
        <f t="shared" si="0"/>
        <v>86168</v>
      </c>
    </row>
    <row r="22" spans="1:14" ht="12.75">
      <c r="A22" s="22" t="s">
        <v>156</v>
      </c>
      <c r="B22" s="8"/>
      <c r="C22" s="8"/>
      <c r="D22" s="8"/>
      <c r="E22" s="8">
        <v>5950</v>
      </c>
      <c r="F22" s="8"/>
      <c r="G22" s="8"/>
      <c r="H22" s="8"/>
      <c r="I22" s="8"/>
      <c r="J22" s="8"/>
      <c r="K22" s="8"/>
      <c r="L22" s="8"/>
      <c r="M22" s="8"/>
      <c r="N22" s="5">
        <f t="shared" si="0"/>
        <v>5950</v>
      </c>
    </row>
    <row r="23" spans="1:14" ht="12.75">
      <c r="A23" s="22" t="s">
        <v>114</v>
      </c>
      <c r="B23" s="8">
        <v>190</v>
      </c>
      <c r="C23" s="8">
        <v>1090</v>
      </c>
      <c r="D23" s="8">
        <v>1000</v>
      </c>
      <c r="E23" s="8">
        <v>900</v>
      </c>
      <c r="F23" s="8">
        <v>790</v>
      </c>
      <c r="G23" s="8">
        <v>790</v>
      </c>
      <c r="H23" s="8">
        <v>700</v>
      </c>
      <c r="I23" s="8">
        <v>700</v>
      </c>
      <c r="J23" s="8">
        <v>800</v>
      </c>
      <c r="K23" s="8">
        <v>800</v>
      </c>
      <c r="L23" s="8">
        <v>800</v>
      </c>
      <c r="M23" s="8">
        <v>940</v>
      </c>
      <c r="N23" s="5">
        <f t="shared" si="0"/>
        <v>9500</v>
      </c>
    </row>
    <row r="24" spans="1:14" ht="12.75">
      <c r="A24" s="22" t="s">
        <v>120</v>
      </c>
      <c r="B24" s="8"/>
      <c r="C24" s="8">
        <v>300</v>
      </c>
      <c r="D24" s="8">
        <v>8819</v>
      </c>
      <c r="E24" s="8"/>
      <c r="F24" s="8"/>
      <c r="G24" s="8"/>
      <c r="H24" s="8"/>
      <c r="I24" s="8"/>
      <c r="J24" s="8"/>
      <c r="K24" s="8"/>
      <c r="L24" s="8"/>
      <c r="M24" s="8"/>
      <c r="N24" s="5">
        <f t="shared" si="0"/>
        <v>9119</v>
      </c>
    </row>
    <row r="25" spans="1:14" ht="12.75">
      <c r="A25" s="22" t="s">
        <v>122</v>
      </c>
      <c r="B25" s="8"/>
      <c r="C25" s="8"/>
      <c r="D25" s="8"/>
      <c r="E25" s="8">
        <v>8028</v>
      </c>
      <c r="F25" s="8"/>
      <c r="G25" s="8"/>
      <c r="H25" s="8"/>
      <c r="I25" s="8"/>
      <c r="J25" s="8"/>
      <c r="K25" s="8"/>
      <c r="L25" s="8"/>
      <c r="M25" s="8"/>
      <c r="N25" s="5">
        <f t="shared" si="0"/>
        <v>8028</v>
      </c>
    </row>
    <row r="26" spans="1:14" ht="12.75">
      <c r="A26" s="22" t="s">
        <v>126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5">
        <f t="shared" si="0"/>
        <v>0</v>
      </c>
    </row>
    <row r="27" spans="1:14" ht="12.75">
      <c r="A27" s="22" t="s">
        <v>157</v>
      </c>
      <c r="B27" s="8"/>
      <c r="C27" s="8">
        <v>200</v>
      </c>
      <c r="D27" s="8">
        <v>200</v>
      </c>
      <c r="E27" s="8">
        <v>200</v>
      </c>
      <c r="F27" s="8">
        <v>200</v>
      </c>
      <c r="G27" s="8">
        <v>117</v>
      </c>
      <c r="H27" s="8"/>
      <c r="I27" s="8"/>
      <c r="J27" s="8">
        <v>100</v>
      </c>
      <c r="K27" s="8"/>
      <c r="L27" s="8"/>
      <c r="M27" s="8">
        <v>100</v>
      </c>
      <c r="N27" s="5">
        <f t="shared" si="0"/>
        <v>1117</v>
      </c>
    </row>
    <row r="28" spans="1:14" ht="12.75">
      <c r="A28" s="5" t="s">
        <v>158</v>
      </c>
      <c r="B28" s="5">
        <f aca="true" t="shared" si="3" ref="B28:N28">SUM(B19:B27)</f>
        <v>17092</v>
      </c>
      <c r="C28" s="5">
        <f t="shared" si="3"/>
        <v>20593</v>
      </c>
      <c r="D28" s="5">
        <f t="shared" si="3"/>
        <v>28722</v>
      </c>
      <c r="E28" s="5">
        <f t="shared" si="3"/>
        <v>33781</v>
      </c>
      <c r="F28" s="5">
        <f t="shared" si="3"/>
        <v>19693</v>
      </c>
      <c r="G28" s="5">
        <f t="shared" si="3"/>
        <v>19110</v>
      </c>
      <c r="H28" s="5">
        <f t="shared" si="3"/>
        <v>18903</v>
      </c>
      <c r="I28" s="5">
        <f t="shared" si="3"/>
        <v>18903</v>
      </c>
      <c r="J28" s="5">
        <f t="shared" si="3"/>
        <v>21764</v>
      </c>
      <c r="K28" s="5">
        <f t="shared" si="3"/>
        <v>19332</v>
      </c>
      <c r="L28" s="5">
        <f t="shared" si="3"/>
        <v>19332</v>
      </c>
      <c r="M28" s="5">
        <f t="shared" si="3"/>
        <v>19660</v>
      </c>
      <c r="N28" s="5">
        <f t="shared" si="3"/>
        <v>256885</v>
      </c>
    </row>
    <row r="29" spans="1:14" ht="12.75">
      <c r="A29" s="42" t="s">
        <v>159</v>
      </c>
      <c r="B29" s="13">
        <f aca="true" t="shared" si="4" ref="B29:N29">B17-B28</f>
        <v>90499</v>
      </c>
      <c r="C29" s="13">
        <f t="shared" si="4"/>
        <v>87001</v>
      </c>
      <c r="D29" s="13">
        <f t="shared" si="4"/>
        <v>99424</v>
      </c>
      <c r="E29" s="13">
        <f t="shared" si="4"/>
        <v>83038</v>
      </c>
      <c r="F29" s="13">
        <f t="shared" si="4"/>
        <v>80740</v>
      </c>
      <c r="G29" s="13">
        <f t="shared" si="4"/>
        <v>78525</v>
      </c>
      <c r="H29" s="13">
        <f t="shared" si="4"/>
        <v>76217</v>
      </c>
      <c r="I29" s="13">
        <f t="shared" si="4"/>
        <v>73614</v>
      </c>
      <c r="J29" s="13">
        <f t="shared" si="4"/>
        <v>86885</v>
      </c>
      <c r="K29" s="13">
        <f t="shared" si="4"/>
        <v>84758</v>
      </c>
      <c r="L29" s="13">
        <f t="shared" si="4"/>
        <v>82891</v>
      </c>
      <c r="M29" s="13">
        <f t="shared" si="4"/>
        <v>80496</v>
      </c>
      <c r="N29" s="13">
        <f t="shared" si="4"/>
        <v>80496</v>
      </c>
    </row>
  </sheetData>
  <sheetProtection/>
  <mergeCells count="4">
    <mergeCell ref="A1:C1"/>
    <mergeCell ref="A2:C2"/>
    <mergeCell ref="C4:L4"/>
    <mergeCell ref="L6:N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0" customWidth="1"/>
    <col min="2" max="2" width="27.28125" style="0" customWidth="1"/>
  </cols>
  <sheetData>
    <row r="1" spans="1:5" ht="12.75">
      <c r="A1" s="110" t="s">
        <v>527</v>
      </c>
      <c r="B1" s="110"/>
      <c r="C1" s="19"/>
      <c r="D1" s="19"/>
      <c r="E1" s="19"/>
    </row>
    <row r="2" spans="1:5" ht="12.75">
      <c r="A2" s="111"/>
      <c r="B2" s="111"/>
      <c r="C2" s="19"/>
      <c r="D2" s="19"/>
      <c r="E2" s="19"/>
    </row>
    <row r="3" spans="1:5" ht="12.75" customHeight="1">
      <c r="A3" s="97" t="s">
        <v>303</v>
      </c>
      <c r="B3" s="97"/>
      <c r="C3" s="97"/>
      <c r="D3" s="97"/>
      <c r="E3" s="97"/>
    </row>
    <row r="4" spans="1:5" ht="12.75" customHeight="1">
      <c r="A4" s="97"/>
      <c r="B4" s="97"/>
      <c r="C4" s="97"/>
      <c r="D4" s="97"/>
      <c r="E4" s="97"/>
    </row>
    <row r="5" spans="1:5" ht="12.75" customHeight="1">
      <c r="A5" s="97"/>
      <c r="B5" s="97"/>
      <c r="C5" s="97"/>
      <c r="D5" s="97"/>
      <c r="E5" s="97"/>
    </row>
    <row r="6" spans="1:5" ht="15.75" customHeight="1">
      <c r="A6" s="97" t="s">
        <v>288</v>
      </c>
      <c r="B6" s="97"/>
      <c r="C6" s="97"/>
      <c r="D6" s="97"/>
      <c r="E6" s="97"/>
    </row>
    <row r="7" spans="1:6" ht="12.75">
      <c r="A7" s="1"/>
      <c r="B7" s="2"/>
      <c r="C7" s="19"/>
      <c r="D7" s="19"/>
      <c r="E7" s="19"/>
      <c r="F7" s="19"/>
    </row>
    <row r="8" spans="1:6" ht="12.75">
      <c r="A8" s="4" t="s">
        <v>2</v>
      </c>
      <c r="B8" s="4" t="s">
        <v>3</v>
      </c>
      <c r="C8" s="5">
        <v>2019</v>
      </c>
      <c r="D8" s="5">
        <v>2020</v>
      </c>
      <c r="E8" s="68">
        <v>2021</v>
      </c>
      <c r="F8" s="68">
        <v>2022</v>
      </c>
    </row>
    <row r="9" spans="1:6" ht="12.75">
      <c r="A9" s="6"/>
      <c r="B9" s="91"/>
      <c r="C9" s="8"/>
      <c r="D9" s="8"/>
      <c r="E9" s="8"/>
      <c r="F9" s="8"/>
    </row>
    <row r="10" spans="1:6" ht="12.75">
      <c r="A10" s="11"/>
      <c r="B10" s="10" t="s">
        <v>6</v>
      </c>
      <c r="C10" s="8"/>
      <c r="D10" s="8"/>
      <c r="E10" s="8"/>
      <c r="F10" s="8"/>
    </row>
    <row r="11" spans="1:6" ht="12.75">
      <c r="A11" s="11">
        <v>1</v>
      </c>
      <c r="B11" s="12" t="s">
        <v>13</v>
      </c>
      <c r="C11" s="37">
        <v>169180</v>
      </c>
      <c r="D11" s="8">
        <v>178000</v>
      </c>
      <c r="E11" s="8">
        <v>185100</v>
      </c>
      <c r="F11" s="8">
        <v>186000</v>
      </c>
    </row>
    <row r="12" spans="1:6" ht="12.75">
      <c r="A12" s="11">
        <v>2</v>
      </c>
      <c r="B12" s="12" t="s">
        <v>15</v>
      </c>
      <c r="C12" s="37">
        <v>5600</v>
      </c>
      <c r="D12" s="8">
        <v>5600</v>
      </c>
      <c r="E12" s="8">
        <v>5600</v>
      </c>
      <c r="F12" s="8">
        <v>5600</v>
      </c>
    </row>
    <row r="13" spans="1:6" ht="12.75">
      <c r="A13" s="11">
        <v>3</v>
      </c>
      <c r="B13" s="12" t="s">
        <v>304</v>
      </c>
      <c r="C13" s="37">
        <v>0</v>
      </c>
      <c r="D13" s="8">
        <v>0</v>
      </c>
      <c r="E13" s="8">
        <v>0</v>
      </c>
      <c r="F13" s="8">
        <v>0</v>
      </c>
    </row>
    <row r="14" spans="1:6" ht="12.75">
      <c r="A14" s="11">
        <v>4</v>
      </c>
      <c r="B14" s="12" t="s">
        <v>21</v>
      </c>
      <c r="C14" s="37">
        <v>38500</v>
      </c>
      <c r="D14" s="37">
        <v>38500</v>
      </c>
      <c r="E14" s="8">
        <v>38500</v>
      </c>
      <c r="F14" s="8">
        <v>38500</v>
      </c>
    </row>
    <row r="15" spans="1:6" ht="12.75">
      <c r="A15" s="11">
        <v>5</v>
      </c>
      <c r="B15" s="12" t="s">
        <v>29</v>
      </c>
      <c r="C15" s="37">
        <v>26105</v>
      </c>
      <c r="D15" s="8">
        <v>26500</v>
      </c>
      <c r="E15" s="8">
        <v>27000</v>
      </c>
      <c r="F15" s="8">
        <v>27000</v>
      </c>
    </row>
    <row r="16" spans="1:6" ht="12.75">
      <c r="A16" s="11">
        <v>6</v>
      </c>
      <c r="B16" s="12" t="s">
        <v>305</v>
      </c>
      <c r="C16" s="37">
        <v>0</v>
      </c>
      <c r="D16" s="13">
        <f>SUM(C16:C16)</f>
        <v>0</v>
      </c>
      <c r="E16" s="8">
        <v>0</v>
      </c>
      <c r="F16" s="8">
        <v>0</v>
      </c>
    </row>
    <row r="17" spans="1:6" ht="12.75">
      <c r="A17" s="11">
        <v>7</v>
      </c>
      <c r="B17" s="12" t="s">
        <v>31</v>
      </c>
      <c r="C17" s="13">
        <v>500</v>
      </c>
      <c r="D17" s="8">
        <v>500</v>
      </c>
      <c r="E17" s="8">
        <v>500</v>
      </c>
      <c r="F17" s="8">
        <v>500</v>
      </c>
    </row>
    <row r="18" spans="1:6" ht="25.5">
      <c r="A18" s="11">
        <v>8</v>
      </c>
      <c r="B18" s="12" t="s">
        <v>33</v>
      </c>
      <c r="C18" s="37">
        <v>1000</v>
      </c>
      <c r="D18" s="69">
        <v>500</v>
      </c>
      <c r="E18" s="69">
        <v>500</v>
      </c>
      <c r="F18" s="8">
        <v>500</v>
      </c>
    </row>
    <row r="19" spans="1:6" ht="12.75">
      <c r="A19" s="11">
        <v>9</v>
      </c>
      <c r="B19" s="14" t="s">
        <v>34</v>
      </c>
      <c r="C19" s="16">
        <f>SUM(C11:C18)</f>
        <v>240885</v>
      </c>
      <c r="D19" s="16">
        <f>SUM(D11:D18)</f>
        <v>249600</v>
      </c>
      <c r="E19" s="16">
        <f>SUM(E11:E18)</f>
        <v>257200</v>
      </c>
      <c r="F19" s="16">
        <f>SUM(F11:F18)</f>
        <v>258100</v>
      </c>
    </row>
    <row r="20" spans="1:6" ht="12.75">
      <c r="A20" s="11">
        <v>10</v>
      </c>
      <c r="B20" s="12" t="s">
        <v>306</v>
      </c>
      <c r="C20" s="37">
        <v>10000</v>
      </c>
      <c r="D20" s="37">
        <v>5000</v>
      </c>
      <c r="E20" s="37">
        <v>0</v>
      </c>
      <c r="F20" s="13">
        <v>0</v>
      </c>
    </row>
    <row r="21" spans="1:6" ht="12.75">
      <c r="A21" s="11">
        <v>11</v>
      </c>
      <c r="B21" s="12" t="s">
        <v>307</v>
      </c>
      <c r="C21" s="37">
        <v>6000</v>
      </c>
      <c r="D21" s="37">
        <v>0</v>
      </c>
      <c r="E21" s="37">
        <v>0</v>
      </c>
      <c r="F21" s="13">
        <v>0</v>
      </c>
    </row>
    <row r="22" spans="1:6" ht="12.75">
      <c r="A22" s="11">
        <v>12</v>
      </c>
      <c r="B22" s="12" t="s">
        <v>308</v>
      </c>
      <c r="C22" s="37">
        <v>0</v>
      </c>
      <c r="D22" s="37">
        <v>0</v>
      </c>
      <c r="E22" s="37">
        <v>0</v>
      </c>
      <c r="F22" s="13">
        <v>0</v>
      </c>
    </row>
    <row r="23" spans="1:6" ht="12.75">
      <c r="A23" s="11">
        <v>13</v>
      </c>
      <c r="B23" s="14" t="s">
        <v>38</v>
      </c>
      <c r="C23" s="16">
        <f>SUM(C20:C22)</f>
        <v>16000</v>
      </c>
      <c r="D23" s="16">
        <f>SUM(D20:D22)</f>
        <v>5000</v>
      </c>
      <c r="E23" s="16">
        <f>SUM(E20:E22)</f>
        <v>0</v>
      </c>
      <c r="F23" s="16">
        <f>SUM(F20:F22)</f>
        <v>0</v>
      </c>
    </row>
    <row r="24" spans="1:6" ht="12.75">
      <c r="A24" s="11">
        <v>14</v>
      </c>
      <c r="B24" s="14"/>
      <c r="C24" s="16"/>
      <c r="D24" s="16"/>
      <c r="E24" s="8"/>
      <c r="F24" s="8"/>
    </row>
    <row r="25" spans="1:6" ht="12.75">
      <c r="A25" s="11">
        <v>15</v>
      </c>
      <c r="B25" s="10" t="s">
        <v>309</v>
      </c>
      <c r="C25" s="17">
        <f>SUM(C19+C23)</f>
        <v>256885</v>
      </c>
      <c r="D25" s="17">
        <f>SUM(D19+D23)</f>
        <v>254600</v>
      </c>
      <c r="E25" s="17">
        <f>SUM(E19+E23)</f>
        <v>257200</v>
      </c>
      <c r="F25" s="17">
        <f>SUM(F19+F23)</f>
        <v>258100</v>
      </c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5" t="s">
        <v>40</v>
      </c>
      <c r="C27" s="8"/>
      <c r="D27" s="8"/>
      <c r="E27" s="8"/>
      <c r="F27" s="8"/>
    </row>
    <row r="28" spans="1:6" ht="12.75">
      <c r="A28" s="5" t="s">
        <v>41</v>
      </c>
      <c r="B28" s="5" t="s">
        <v>42</v>
      </c>
      <c r="C28" s="5">
        <f>SUM(C29:C33)</f>
        <v>238621</v>
      </c>
      <c r="D28" s="5">
        <f>SUM(D29:D33)</f>
        <v>245500</v>
      </c>
      <c r="E28" s="5">
        <f>SUM(E29:E33)</f>
        <v>249500</v>
      </c>
      <c r="F28" s="5">
        <f>SUM(F29:F33)</f>
        <v>252500</v>
      </c>
    </row>
    <row r="29" spans="1:6" ht="12.75">
      <c r="A29" s="8"/>
      <c r="B29" s="8" t="s">
        <v>43</v>
      </c>
      <c r="C29" s="8">
        <v>115058</v>
      </c>
      <c r="D29" s="8">
        <v>117000</v>
      </c>
      <c r="E29" s="8">
        <v>119000</v>
      </c>
      <c r="F29" s="8">
        <v>120000</v>
      </c>
    </row>
    <row r="30" spans="1:6" ht="12.75">
      <c r="A30" s="8"/>
      <c r="B30" s="8" t="s">
        <v>44</v>
      </c>
      <c r="C30" s="8">
        <v>21945</v>
      </c>
      <c r="D30" s="8">
        <v>23000</v>
      </c>
      <c r="E30" s="8">
        <v>24000</v>
      </c>
      <c r="F30" s="8">
        <v>25000</v>
      </c>
    </row>
    <row r="31" spans="1:6" ht="12.75">
      <c r="A31" s="8"/>
      <c r="B31" s="8" t="s">
        <v>45</v>
      </c>
      <c r="C31" s="8">
        <v>86168</v>
      </c>
      <c r="D31" s="8">
        <v>90000</v>
      </c>
      <c r="E31" s="8">
        <v>91000</v>
      </c>
      <c r="F31" s="8">
        <v>92000</v>
      </c>
    </row>
    <row r="32" spans="1:6" ht="12.75">
      <c r="A32" s="8"/>
      <c r="B32" s="8" t="s">
        <v>46</v>
      </c>
      <c r="C32" s="8">
        <v>9500</v>
      </c>
      <c r="D32" s="8">
        <v>9500</v>
      </c>
      <c r="E32" s="8">
        <v>9500</v>
      </c>
      <c r="F32" s="8">
        <v>9500</v>
      </c>
    </row>
    <row r="33" spans="1:6" ht="12.75">
      <c r="A33" s="8"/>
      <c r="B33" s="8" t="s">
        <v>47</v>
      </c>
      <c r="C33" s="8">
        <v>5950</v>
      </c>
      <c r="D33" s="8">
        <v>6000</v>
      </c>
      <c r="E33" s="8">
        <v>6000</v>
      </c>
      <c r="F33" s="8">
        <v>6000</v>
      </c>
    </row>
    <row r="34" spans="1:6" ht="12.75">
      <c r="A34" s="8"/>
      <c r="B34" s="8"/>
      <c r="C34" s="8"/>
      <c r="D34" s="8"/>
      <c r="E34" s="8"/>
      <c r="F34" s="8"/>
    </row>
    <row r="35" spans="1:6" ht="12.75">
      <c r="A35" s="5" t="s">
        <v>48</v>
      </c>
      <c r="B35" s="5" t="s">
        <v>49</v>
      </c>
      <c r="C35" s="5">
        <f>SUM(C36:C37)</f>
        <v>17147</v>
      </c>
      <c r="D35" s="5">
        <f>SUM(D36:D37)</f>
        <v>6500</v>
      </c>
      <c r="E35" s="5">
        <f>SUM(E36:E37)</f>
        <v>5000</v>
      </c>
      <c r="F35" s="5">
        <f>SUM(F36:F37)</f>
        <v>4000</v>
      </c>
    </row>
    <row r="36" spans="1:6" ht="12.75">
      <c r="A36" s="8"/>
      <c r="B36" s="8" t="s">
        <v>50</v>
      </c>
      <c r="C36" s="8">
        <v>9119</v>
      </c>
      <c r="D36" s="22">
        <v>3500</v>
      </c>
      <c r="E36" s="8">
        <v>3000</v>
      </c>
      <c r="F36" s="8">
        <v>2000</v>
      </c>
    </row>
    <row r="37" spans="1:6" ht="12.75">
      <c r="A37" s="8"/>
      <c r="B37" s="8" t="s">
        <v>51</v>
      </c>
      <c r="C37" s="8">
        <v>8028</v>
      </c>
      <c r="D37" s="8">
        <v>3000</v>
      </c>
      <c r="E37" s="8">
        <v>2000</v>
      </c>
      <c r="F37" s="8">
        <v>2000</v>
      </c>
    </row>
    <row r="38" spans="1:6" ht="12.75">
      <c r="A38" s="8"/>
      <c r="B38" s="8"/>
      <c r="C38" s="8"/>
      <c r="D38" s="8"/>
      <c r="E38" s="8"/>
      <c r="F38" s="8"/>
    </row>
    <row r="39" spans="1:6" ht="12.75">
      <c r="A39" s="5" t="s">
        <v>52</v>
      </c>
      <c r="B39" s="5" t="s">
        <v>93</v>
      </c>
      <c r="C39" s="8">
        <v>0</v>
      </c>
      <c r="D39" s="8">
        <f>SUM(C39:C39)</f>
        <v>0</v>
      </c>
      <c r="E39" s="8">
        <v>0</v>
      </c>
      <c r="F39" s="8">
        <v>0</v>
      </c>
    </row>
    <row r="40" spans="1:6" ht="12.75">
      <c r="A40" s="8"/>
      <c r="B40" s="8" t="s">
        <v>94</v>
      </c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2.75">
      <c r="A42" s="5" t="s">
        <v>54</v>
      </c>
      <c r="B42" s="5" t="s">
        <v>55</v>
      </c>
      <c r="C42" s="5">
        <v>1117</v>
      </c>
      <c r="D42" s="5">
        <v>1968</v>
      </c>
      <c r="E42" s="8">
        <v>2068</v>
      </c>
      <c r="F42" s="8">
        <v>968</v>
      </c>
    </row>
    <row r="43" spans="1:6" ht="12.75">
      <c r="A43" s="8"/>
      <c r="B43" s="8" t="s">
        <v>56</v>
      </c>
      <c r="C43" s="8">
        <v>1117</v>
      </c>
      <c r="D43" s="8">
        <v>1968</v>
      </c>
      <c r="E43" s="8">
        <v>2068</v>
      </c>
      <c r="F43" s="8">
        <v>968</v>
      </c>
    </row>
    <row r="44" spans="1:6" ht="12.75">
      <c r="A44" s="8"/>
      <c r="B44" s="8" t="s">
        <v>57</v>
      </c>
      <c r="C44" s="8"/>
      <c r="D44" s="8"/>
      <c r="E44" s="8"/>
      <c r="F44" s="8"/>
    </row>
    <row r="45" spans="1:6" ht="12.75">
      <c r="A45" s="8"/>
      <c r="B45" s="8"/>
      <c r="C45" s="8"/>
      <c r="D45" s="8"/>
      <c r="E45" s="8"/>
      <c r="F45" s="8"/>
    </row>
    <row r="46" spans="1:6" ht="12.75">
      <c r="A46" s="5" t="s">
        <v>58</v>
      </c>
      <c r="B46" s="5" t="s">
        <v>310</v>
      </c>
      <c r="C46" s="5"/>
      <c r="D46" s="5">
        <v>632</v>
      </c>
      <c r="E46" s="5">
        <v>632</v>
      </c>
      <c r="F46" s="5">
        <v>632</v>
      </c>
    </row>
    <row r="47" spans="1:6" ht="12.75">
      <c r="A47" s="8"/>
      <c r="B47" s="8"/>
      <c r="C47" s="8"/>
      <c r="D47" s="8"/>
      <c r="E47" s="8"/>
      <c r="F47" s="8"/>
    </row>
    <row r="48" spans="1:6" ht="12.75">
      <c r="A48" s="5" t="s">
        <v>61</v>
      </c>
      <c r="B48" s="5" t="s">
        <v>62</v>
      </c>
      <c r="C48" s="5">
        <f>C28+C35+C39+C42+C46</f>
        <v>256885</v>
      </c>
      <c r="D48" s="5">
        <f>D28+D35+D39+D42+D46</f>
        <v>254600</v>
      </c>
      <c r="E48" s="5">
        <f>E28+E35+E39+E42+E46</f>
        <v>257200</v>
      </c>
      <c r="F48" s="5">
        <f>F28+F35+F39+F42+F46</f>
        <v>258100</v>
      </c>
    </row>
  </sheetData>
  <sheetProtection/>
  <mergeCells count="4">
    <mergeCell ref="A1:B1"/>
    <mergeCell ref="A2:B2"/>
    <mergeCell ref="A3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6.57421875" style="0" customWidth="1"/>
    <col min="2" max="2" width="34.140625" style="0" customWidth="1"/>
  </cols>
  <sheetData>
    <row r="1" spans="1:2" ht="12.75">
      <c r="A1" s="94" t="s">
        <v>510</v>
      </c>
      <c r="B1" s="94"/>
    </row>
    <row r="2" spans="1:6" ht="12.75">
      <c r="A2" s="96"/>
      <c r="B2" s="96"/>
      <c r="C2" s="19"/>
      <c r="D2" s="19"/>
      <c r="E2" s="19"/>
      <c r="F2" s="19"/>
    </row>
    <row r="3" spans="1:6" ht="12.75">
      <c r="A3" s="34"/>
      <c r="B3" s="34"/>
      <c r="C3" s="70"/>
      <c r="D3" s="19"/>
      <c r="E3" s="19"/>
      <c r="F3" s="19"/>
    </row>
    <row r="4" spans="1:6" ht="12.75">
      <c r="A4" s="97" t="s">
        <v>81</v>
      </c>
      <c r="B4" s="97"/>
      <c r="C4" s="97"/>
      <c r="D4" s="97"/>
      <c r="E4" s="97"/>
      <c r="F4" s="97"/>
    </row>
    <row r="5" spans="1:6" ht="12.75">
      <c r="A5" s="97"/>
      <c r="B5" s="97"/>
      <c r="C5" s="97"/>
      <c r="D5" s="97"/>
      <c r="E5" s="97"/>
      <c r="F5" s="97"/>
    </row>
    <row r="6" spans="1:6" ht="15.75">
      <c r="A6" s="35"/>
      <c r="B6" s="35"/>
      <c r="C6" s="35"/>
      <c r="D6" s="35"/>
      <c r="E6" s="35"/>
      <c r="F6" s="35"/>
    </row>
    <row r="7" spans="1:6" ht="15.75">
      <c r="A7" s="35"/>
      <c r="B7" s="35"/>
      <c r="C7" s="35"/>
      <c r="D7" s="35"/>
      <c r="E7" s="35"/>
      <c r="F7" s="35"/>
    </row>
    <row r="8" spans="1:6" ht="12.75">
      <c r="A8" s="1"/>
      <c r="B8" s="2"/>
      <c r="C8" s="71"/>
      <c r="D8" s="98" t="s">
        <v>133</v>
      </c>
      <c r="E8" s="98"/>
      <c r="F8" s="98"/>
    </row>
    <row r="9" spans="1:6" ht="12.75">
      <c r="A9" s="4" t="s">
        <v>2</v>
      </c>
      <c r="B9" s="4" t="s">
        <v>3</v>
      </c>
      <c r="C9" s="72" t="s">
        <v>334</v>
      </c>
      <c r="D9" s="5" t="s">
        <v>335</v>
      </c>
      <c r="E9" s="5" t="s">
        <v>336</v>
      </c>
      <c r="F9" s="5" t="s">
        <v>146</v>
      </c>
    </row>
    <row r="10" spans="1:6" ht="12.75">
      <c r="A10" s="6"/>
      <c r="B10" s="7"/>
      <c r="C10" s="7"/>
      <c r="D10" s="8"/>
      <c r="E10" s="8"/>
      <c r="F10" s="8"/>
    </row>
    <row r="11" spans="1:6" ht="12.75">
      <c r="A11" s="11"/>
      <c r="B11" s="10" t="s">
        <v>6</v>
      </c>
      <c r="C11" s="38"/>
      <c r="D11" s="8"/>
      <c r="E11" s="8"/>
      <c r="F11" s="8"/>
    </row>
    <row r="12" spans="1:6" ht="12.75">
      <c r="A12" s="11">
        <v>1</v>
      </c>
      <c r="B12" s="11" t="s">
        <v>7</v>
      </c>
      <c r="C12" s="8">
        <v>68203</v>
      </c>
      <c r="D12" s="8"/>
      <c r="E12" s="8"/>
      <c r="F12" s="8">
        <f>SUM(C12:E12)</f>
        <v>68203</v>
      </c>
    </row>
    <row r="13" spans="1:6" ht="12.75">
      <c r="A13" s="11">
        <v>2</v>
      </c>
      <c r="B13" s="11" t="s">
        <v>8</v>
      </c>
      <c r="C13" s="8">
        <v>44563</v>
      </c>
      <c r="D13" s="8"/>
      <c r="E13" s="8"/>
      <c r="F13" s="8">
        <f aca="true" t="shared" si="0" ref="F13:F72">SUM(C13:E13)</f>
        <v>44563</v>
      </c>
    </row>
    <row r="14" spans="1:6" ht="25.5">
      <c r="A14" s="11">
        <v>3</v>
      </c>
      <c r="B14" s="11" t="s">
        <v>9</v>
      </c>
      <c r="C14" s="8">
        <v>53433</v>
      </c>
      <c r="D14" s="8"/>
      <c r="E14" s="8"/>
      <c r="F14" s="8">
        <f t="shared" si="0"/>
        <v>53433</v>
      </c>
    </row>
    <row r="15" spans="1:6" ht="12.75">
      <c r="A15" s="11">
        <v>4</v>
      </c>
      <c r="B15" s="11" t="s">
        <v>10</v>
      </c>
      <c r="C15" s="8">
        <v>2981</v>
      </c>
      <c r="D15" s="8"/>
      <c r="E15" s="8"/>
      <c r="F15" s="8">
        <f t="shared" si="0"/>
        <v>2981</v>
      </c>
    </row>
    <row r="16" spans="1:6" ht="12.75">
      <c r="A16" s="11">
        <v>5</v>
      </c>
      <c r="B16" s="11" t="s">
        <v>11</v>
      </c>
      <c r="C16" s="8">
        <v>0</v>
      </c>
      <c r="D16" s="8"/>
      <c r="E16" s="8"/>
      <c r="F16" s="8">
        <f t="shared" si="0"/>
        <v>0</v>
      </c>
    </row>
    <row r="17" spans="1:6" ht="12.75">
      <c r="A17" s="11">
        <v>6</v>
      </c>
      <c r="B17" s="11" t="s">
        <v>12</v>
      </c>
      <c r="C17" s="8">
        <v>0</v>
      </c>
      <c r="D17" s="8"/>
      <c r="E17" s="8"/>
      <c r="F17" s="8">
        <f t="shared" si="0"/>
        <v>0</v>
      </c>
    </row>
    <row r="18" spans="1:6" ht="12.75">
      <c r="A18" s="11">
        <v>7</v>
      </c>
      <c r="B18" s="12" t="s">
        <v>13</v>
      </c>
      <c r="C18" s="37">
        <f>SUM(C12:C17)</f>
        <v>169180</v>
      </c>
      <c r="D18" s="37">
        <f>SUM(D12:D17)</f>
        <v>0</v>
      </c>
      <c r="E18" s="37">
        <f>SUM(E12:E17)</f>
        <v>0</v>
      </c>
      <c r="F18" s="8">
        <f t="shared" si="0"/>
        <v>169180</v>
      </c>
    </row>
    <row r="19" spans="1:6" ht="25.5">
      <c r="A19" s="11">
        <v>8</v>
      </c>
      <c r="B19" s="11" t="s">
        <v>14</v>
      </c>
      <c r="C19" s="8">
        <v>5600</v>
      </c>
      <c r="D19" s="8"/>
      <c r="E19" s="8"/>
      <c r="F19" s="8">
        <f t="shared" si="0"/>
        <v>5600</v>
      </c>
    </row>
    <row r="20" spans="1:6" ht="12.75">
      <c r="A20" s="11">
        <v>9</v>
      </c>
      <c r="B20" s="12" t="s">
        <v>15</v>
      </c>
      <c r="C20" s="37">
        <f>SUM(C18:C19)</f>
        <v>174780</v>
      </c>
      <c r="D20" s="37">
        <f>SUM(D18:D19)</f>
        <v>0</v>
      </c>
      <c r="E20" s="37">
        <f>SUM(E18:E19)</f>
        <v>0</v>
      </c>
      <c r="F20" s="8">
        <f t="shared" si="0"/>
        <v>174780</v>
      </c>
    </row>
    <row r="21" spans="1:6" ht="12.75">
      <c r="A21" s="11">
        <v>10</v>
      </c>
      <c r="B21" s="12" t="s">
        <v>337</v>
      </c>
      <c r="C21" s="37"/>
      <c r="D21" s="37">
        <v>0</v>
      </c>
      <c r="E21" s="37">
        <v>0</v>
      </c>
      <c r="F21" s="8">
        <f t="shared" si="0"/>
        <v>0</v>
      </c>
    </row>
    <row r="22" spans="1:6" ht="25.5">
      <c r="A22" s="11">
        <v>11</v>
      </c>
      <c r="B22" s="11" t="s">
        <v>16</v>
      </c>
      <c r="C22" s="22">
        <v>6000</v>
      </c>
      <c r="D22" s="13"/>
      <c r="E22" s="13"/>
      <c r="F22" s="8">
        <f t="shared" si="0"/>
        <v>6000</v>
      </c>
    </row>
    <row r="23" spans="1:6" ht="25.5">
      <c r="A23" s="11">
        <v>12</v>
      </c>
      <c r="B23" s="11" t="s">
        <v>17</v>
      </c>
      <c r="C23" s="22">
        <v>25000</v>
      </c>
      <c r="D23" s="13"/>
      <c r="E23" s="13"/>
      <c r="F23" s="8">
        <f t="shared" si="0"/>
        <v>25000</v>
      </c>
    </row>
    <row r="24" spans="1:6" ht="12.75">
      <c r="A24" s="11">
        <v>13</v>
      </c>
      <c r="B24" s="11" t="s">
        <v>18</v>
      </c>
      <c r="C24" s="22">
        <v>6000</v>
      </c>
      <c r="D24" s="13"/>
      <c r="E24" s="13"/>
      <c r="F24" s="8">
        <f t="shared" si="0"/>
        <v>6000</v>
      </c>
    </row>
    <row r="25" spans="1:6" ht="25.5">
      <c r="A25" s="11">
        <v>14</v>
      </c>
      <c r="B25" s="11" t="s">
        <v>20</v>
      </c>
      <c r="C25" s="22">
        <v>500</v>
      </c>
      <c r="D25" s="22"/>
      <c r="E25" s="22"/>
      <c r="F25" s="8">
        <f t="shared" si="0"/>
        <v>500</v>
      </c>
    </row>
    <row r="26" spans="1:6" ht="12.75">
      <c r="A26" s="11">
        <v>15</v>
      </c>
      <c r="B26" s="11" t="s">
        <v>338</v>
      </c>
      <c r="C26" s="22">
        <v>1000</v>
      </c>
      <c r="D26" s="22"/>
      <c r="E26" s="22"/>
      <c r="F26" s="8">
        <f t="shared" si="0"/>
        <v>1000</v>
      </c>
    </row>
    <row r="27" spans="1:6" ht="12.75">
      <c r="A27" s="11">
        <v>16</v>
      </c>
      <c r="B27" s="12" t="s">
        <v>21</v>
      </c>
      <c r="C27" s="37">
        <f>SUM(C22+C23+C24+C25+C26)</f>
        <v>38500</v>
      </c>
      <c r="D27" s="37">
        <f>SUM(D22+D23+D24+D25+D26)</f>
        <v>0</v>
      </c>
      <c r="E27" s="37">
        <f>SUM(E22+E23+E24+E25+E26)</f>
        <v>0</v>
      </c>
      <c r="F27" s="37">
        <f>SUM(F22+F23+F24+F25+F26)</f>
        <v>38500</v>
      </c>
    </row>
    <row r="28" spans="1:6" ht="25.5">
      <c r="A28" s="11">
        <v>17</v>
      </c>
      <c r="B28" s="11" t="s">
        <v>23</v>
      </c>
      <c r="C28" s="8">
        <v>2895</v>
      </c>
      <c r="D28" s="8">
        <v>0</v>
      </c>
      <c r="E28" s="8"/>
      <c r="F28" s="8">
        <f t="shared" si="0"/>
        <v>2895</v>
      </c>
    </row>
    <row r="29" spans="1:6" ht="38.25">
      <c r="A29" s="11">
        <v>18</v>
      </c>
      <c r="B29" s="11" t="s">
        <v>24</v>
      </c>
      <c r="C29" s="8">
        <v>9290</v>
      </c>
      <c r="D29" s="8">
        <v>0</v>
      </c>
      <c r="E29" s="8"/>
      <c r="F29" s="8">
        <f t="shared" si="0"/>
        <v>9290</v>
      </c>
    </row>
    <row r="30" spans="1:6" ht="25.5">
      <c r="A30" s="11">
        <v>19</v>
      </c>
      <c r="B30" s="11" t="s">
        <v>339</v>
      </c>
      <c r="C30" s="8">
        <v>2500</v>
      </c>
      <c r="D30" s="8"/>
      <c r="E30" s="8"/>
      <c r="F30" s="8">
        <f t="shared" si="0"/>
        <v>2500</v>
      </c>
    </row>
    <row r="31" spans="1:6" ht="25.5">
      <c r="A31" s="11">
        <v>20</v>
      </c>
      <c r="B31" s="11" t="s">
        <v>26</v>
      </c>
      <c r="C31" s="8">
        <v>3950</v>
      </c>
      <c r="D31" s="8"/>
      <c r="E31" s="8">
        <v>3500</v>
      </c>
      <c r="F31" s="8">
        <f t="shared" si="0"/>
        <v>7450</v>
      </c>
    </row>
    <row r="32" spans="1:6" ht="25.5">
      <c r="A32" s="11">
        <v>21</v>
      </c>
      <c r="B32" s="11" t="s">
        <v>27</v>
      </c>
      <c r="C32" s="8">
        <v>1870</v>
      </c>
      <c r="D32" s="8">
        <v>0</v>
      </c>
      <c r="E32" s="8">
        <v>1100</v>
      </c>
      <c r="F32" s="8">
        <f t="shared" si="0"/>
        <v>2970</v>
      </c>
    </row>
    <row r="33" spans="1:6" ht="25.5">
      <c r="A33" s="11">
        <v>22</v>
      </c>
      <c r="B33" s="11" t="s">
        <v>86</v>
      </c>
      <c r="C33" s="8">
        <v>400</v>
      </c>
      <c r="D33" s="8"/>
      <c r="E33" s="8">
        <v>600</v>
      </c>
      <c r="F33" s="8">
        <f t="shared" si="0"/>
        <v>1000</v>
      </c>
    </row>
    <row r="34" spans="1:6" ht="12.75">
      <c r="A34" s="11">
        <v>23</v>
      </c>
      <c r="B34" s="12" t="s">
        <v>29</v>
      </c>
      <c r="C34" s="37">
        <f>SUM(C28:C33)</f>
        <v>20905</v>
      </c>
      <c r="D34" s="37">
        <f>SUM(D28:D33)</f>
        <v>0</v>
      </c>
      <c r="E34" s="37">
        <f>SUM(E28:E33)</f>
        <v>5200</v>
      </c>
      <c r="F34" s="8">
        <f t="shared" si="0"/>
        <v>26105</v>
      </c>
    </row>
    <row r="35" spans="1:6" ht="12.75">
      <c r="A35" s="11">
        <v>24</v>
      </c>
      <c r="B35" s="12" t="s">
        <v>305</v>
      </c>
      <c r="C35" s="37">
        <v>0</v>
      </c>
      <c r="D35" s="37"/>
      <c r="E35" s="37"/>
      <c r="F35" s="13">
        <f t="shared" si="0"/>
        <v>0</v>
      </c>
    </row>
    <row r="36" spans="1:6" ht="51">
      <c r="A36" s="11">
        <v>25</v>
      </c>
      <c r="B36" s="11" t="s">
        <v>30</v>
      </c>
      <c r="C36" s="22">
        <v>500</v>
      </c>
      <c r="D36" s="22"/>
      <c r="E36" s="22"/>
      <c r="F36" s="8">
        <f t="shared" si="0"/>
        <v>500</v>
      </c>
    </row>
    <row r="37" spans="1:6" ht="12.75">
      <c r="A37" s="11">
        <v>26</v>
      </c>
      <c r="B37" s="12" t="s">
        <v>31</v>
      </c>
      <c r="C37" s="13">
        <f>SUM(C36)</f>
        <v>500</v>
      </c>
      <c r="D37" s="13"/>
      <c r="E37" s="13"/>
      <c r="F37" s="8">
        <f t="shared" si="0"/>
        <v>500</v>
      </c>
    </row>
    <row r="38" spans="1:6" ht="25.5">
      <c r="A38" s="11">
        <v>27</v>
      </c>
      <c r="B38" s="11" t="s">
        <v>90</v>
      </c>
      <c r="C38" s="22">
        <v>1000</v>
      </c>
      <c r="D38" s="13"/>
      <c r="E38" s="13"/>
      <c r="F38" s="8">
        <f t="shared" si="0"/>
        <v>1000</v>
      </c>
    </row>
    <row r="39" spans="1:6" ht="25.5">
      <c r="A39" s="11">
        <v>28</v>
      </c>
      <c r="B39" s="12" t="s">
        <v>33</v>
      </c>
      <c r="C39" s="37">
        <f>SUM(C38)</f>
        <v>1000</v>
      </c>
      <c r="D39" s="37">
        <f>SUM(D38)</f>
        <v>0</v>
      </c>
      <c r="E39" s="37">
        <f>SUM(E38)</f>
        <v>0</v>
      </c>
      <c r="F39" s="8">
        <f t="shared" si="0"/>
        <v>1000</v>
      </c>
    </row>
    <row r="40" spans="1:6" ht="12.75">
      <c r="A40" s="11">
        <v>29</v>
      </c>
      <c r="B40" s="14" t="s">
        <v>34</v>
      </c>
      <c r="C40" s="16">
        <f>C20+C27+C34+C37+C39+C35+C21</f>
        <v>235685</v>
      </c>
      <c r="D40" s="16">
        <f>D20+D27+D34+D37+D39+D35+D21</f>
        <v>0</v>
      </c>
      <c r="E40" s="16">
        <f>E20+E27+E34+E37+E39+E35+E21</f>
        <v>5200</v>
      </c>
      <c r="F40" s="16">
        <f>F20+F27+F34+F37+F39+F35+F21</f>
        <v>240885</v>
      </c>
    </row>
    <row r="41" spans="1:6" ht="12.75">
      <c r="A41" s="11">
        <v>30</v>
      </c>
      <c r="B41" s="11" t="s">
        <v>340</v>
      </c>
      <c r="C41" s="38">
        <v>6000</v>
      </c>
      <c r="D41" s="38"/>
      <c r="E41" s="38"/>
      <c r="F41" s="38">
        <f>SUM(C41:E41)</f>
        <v>6000</v>
      </c>
    </row>
    <row r="42" spans="1:6" ht="25.5">
      <c r="A42" s="11">
        <v>31</v>
      </c>
      <c r="B42" s="11" t="s">
        <v>341</v>
      </c>
      <c r="C42" s="22"/>
      <c r="D42" s="22"/>
      <c r="E42" s="22"/>
      <c r="F42" s="8">
        <f t="shared" si="0"/>
        <v>0</v>
      </c>
    </row>
    <row r="43" spans="1:6" ht="12.75">
      <c r="A43" s="11">
        <v>32</v>
      </c>
      <c r="B43" s="11" t="s">
        <v>36</v>
      </c>
      <c r="C43" s="22">
        <v>10000</v>
      </c>
      <c r="D43" s="22"/>
      <c r="E43" s="22"/>
      <c r="F43" s="8">
        <f t="shared" si="0"/>
        <v>10000</v>
      </c>
    </row>
    <row r="44" spans="1:6" ht="12.75">
      <c r="A44" s="11">
        <v>33</v>
      </c>
      <c r="B44" s="11" t="s">
        <v>37</v>
      </c>
      <c r="C44" s="22"/>
      <c r="D44" s="22">
        <v>46800</v>
      </c>
      <c r="E44" s="22">
        <v>76080</v>
      </c>
      <c r="F44" s="8">
        <f t="shared" si="0"/>
        <v>122880</v>
      </c>
    </row>
    <row r="45" spans="1:6" ht="12.75">
      <c r="A45" s="11">
        <v>34</v>
      </c>
      <c r="B45" s="14" t="s">
        <v>38</v>
      </c>
      <c r="C45" s="16">
        <f>SUM(C41:C44)</f>
        <v>16000</v>
      </c>
      <c r="D45" s="16">
        <f>SUM(D41:D44)</f>
        <v>46800</v>
      </c>
      <c r="E45" s="16">
        <f>SUM(E41:E44)</f>
        <v>76080</v>
      </c>
      <c r="F45" s="16">
        <f>SUM(F41:F44)-F44</f>
        <v>16000</v>
      </c>
    </row>
    <row r="46" spans="1:6" ht="12.75">
      <c r="A46" s="11">
        <v>35</v>
      </c>
      <c r="B46" s="14"/>
      <c r="C46" s="16"/>
      <c r="D46" s="16"/>
      <c r="E46" s="16"/>
      <c r="F46" s="8">
        <f t="shared" si="0"/>
        <v>0</v>
      </c>
    </row>
    <row r="47" spans="1:6" ht="12.75">
      <c r="A47" s="11">
        <v>36</v>
      </c>
      <c r="B47" s="10" t="s">
        <v>39</v>
      </c>
      <c r="C47" s="17">
        <f>C40+C45</f>
        <v>251685</v>
      </c>
      <c r="D47" s="17">
        <f>D40+D45</f>
        <v>46800</v>
      </c>
      <c r="E47" s="17">
        <f>E40+E45</f>
        <v>81280</v>
      </c>
      <c r="F47" s="5">
        <f>SUM(C47:E47)-F44</f>
        <v>256885</v>
      </c>
    </row>
    <row r="48" spans="1:6" ht="12.75">
      <c r="A48" s="8"/>
      <c r="B48" s="8"/>
      <c r="C48" s="8"/>
      <c r="D48" s="8"/>
      <c r="E48" s="8"/>
      <c r="F48" s="8">
        <f t="shared" si="0"/>
        <v>0</v>
      </c>
    </row>
    <row r="49" spans="1:6" ht="12.75">
      <c r="A49" s="8"/>
      <c r="B49" s="5" t="s">
        <v>40</v>
      </c>
      <c r="C49" s="8"/>
      <c r="D49" s="8"/>
      <c r="E49" s="8"/>
      <c r="F49" s="8">
        <f t="shared" si="0"/>
        <v>0</v>
      </c>
    </row>
    <row r="50" spans="1:6" ht="12.75">
      <c r="A50" s="5" t="s">
        <v>41</v>
      </c>
      <c r="B50" s="5" t="s">
        <v>42</v>
      </c>
      <c r="C50" s="5">
        <f>SUM(C51:C55)</f>
        <v>111526</v>
      </c>
      <c r="D50" s="5">
        <f>SUM(D51:D54)</f>
        <v>46170</v>
      </c>
      <c r="E50" s="5">
        <f>SUM(E51:E55)</f>
        <v>80925</v>
      </c>
      <c r="F50" s="5">
        <f t="shared" si="0"/>
        <v>238621</v>
      </c>
    </row>
    <row r="51" spans="1:6" ht="12.75">
      <c r="A51" s="8"/>
      <c r="B51" s="8" t="s">
        <v>43</v>
      </c>
      <c r="C51" s="8">
        <v>36055</v>
      </c>
      <c r="D51" s="8">
        <v>31593</v>
      </c>
      <c r="E51" s="8">
        <v>47410</v>
      </c>
      <c r="F51" s="8">
        <f t="shared" si="0"/>
        <v>115058</v>
      </c>
    </row>
    <row r="52" spans="1:6" ht="12.75">
      <c r="A52" s="8"/>
      <c r="B52" s="8" t="s">
        <v>44</v>
      </c>
      <c r="C52" s="8">
        <v>6715</v>
      </c>
      <c r="D52" s="8">
        <v>5840</v>
      </c>
      <c r="E52" s="8">
        <v>9390</v>
      </c>
      <c r="F52" s="8">
        <f t="shared" si="0"/>
        <v>21945</v>
      </c>
    </row>
    <row r="53" spans="1:6" ht="12.75">
      <c r="A53" s="8"/>
      <c r="B53" s="8" t="s">
        <v>45</v>
      </c>
      <c r="C53" s="8">
        <v>53306</v>
      </c>
      <c r="D53" s="8">
        <v>8737</v>
      </c>
      <c r="E53" s="8">
        <v>24125</v>
      </c>
      <c r="F53" s="8">
        <f t="shared" si="0"/>
        <v>86168</v>
      </c>
    </row>
    <row r="54" spans="1:6" ht="12.75">
      <c r="A54" s="8"/>
      <c r="B54" s="8" t="s">
        <v>46</v>
      </c>
      <c r="C54" s="8">
        <v>9500</v>
      </c>
      <c r="D54" s="8"/>
      <c r="E54" s="8"/>
      <c r="F54" s="8">
        <f t="shared" si="0"/>
        <v>9500</v>
      </c>
    </row>
    <row r="55" spans="1:6" ht="12.75">
      <c r="A55" s="8"/>
      <c r="B55" s="8" t="s">
        <v>47</v>
      </c>
      <c r="C55" s="8">
        <v>5950</v>
      </c>
      <c r="D55" s="8"/>
      <c r="E55" s="8"/>
      <c r="F55" s="8">
        <f t="shared" si="0"/>
        <v>5950</v>
      </c>
    </row>
    <row r="56" spans="1:6" ht="12.75">
      <c r="A56" s="8"/>
      <c r="B56" s="8"/>
      <c r="C56" s="8"/>
      <c r="D56" s="8"/>
      <c r="E56" s="8"/>
      <c r="F56" s="8"/>
    </row>
    <row r="57" spans="1:6" ht="12.75">
      <c r="A57" s="5" t="s">
        <v>48</v>
      </c>
      <c r="B57" s="5" t="s">
        <v>49</v>
      </c>
      <c r="C57" s="5">
        <f>SUM(C58:C59)</f>
        <v>16162</v>
      </c>
      <c r="D57" s="5">
        <f>SUM(D58:D59)</f>
        <v>630</v>
      </c>
      <c r="E57" s="5">
        <f>SUM(E58:E59)</f>
        <v>355</v>
      </c>
      <c r="F57" s="5">
        <f t="shared" si="0"/>
        <v>17147</v>
      </c>
    </row>
    <row r="58" spans="1:6" ht="12.75">
      <c r="A58" s="8"/>
      <c r="B58" s="8" t="s">
        <v>50</v>
      </c>
      <c r="C58" s="8">
        <v>8134</v>
      </c>
      <c r="D58" s="8">
        <v>630</v>
      </c>
      <c r="E58" s="8">
        <v>355</v>
      </c>
      <c r="F58" s="22">
        <f t="shared" si="0"/>
        <v>9119</v>
      </c>
    </row>
    <row r="59" spans="1:6" ht="12.75">
      <c r="A59" s="8"/>
      <c r="B59" s="8" t="s">
        <v>51</v>
      </c>
      <c r="C59" s="8">
        <v>8028</v>
      </c>
      <c r="D59" s="8">
        <v>0</v>
      </c>
      <c r="E59" s="8">
        <v>0</v>
      </c>
      <c r="F59" s="8">
        <f t="shared" si="0"/>
        <v>8028</v>
      </c>
    </row>
    <row r="60" spans="1:6" ht="12.75">
      <c r="A60" s="8"/>
      <c r="B60" s="8"/>
      <c r="C60" s="8"/>
      <c r="D60" s="8"/>
      <c r="E60" s="8"/>
      <c r="F60" s="8">
        <f t="shared" si="0"/>
        <v>0</v>
      </c>
    </row>
    <row r="61" spans="1:6" ht="12.75">
      <c r="A61" s="5" t="s">
        <v>52</v>
      </c>
      <c r="B61" s="5" t="s">
        <v>93</v>
      </c>
      <c r="C61" s="8">
        <v>0</v>
      </c>
      <c r="D61" s="8">
        <v>0</v>
      </c>
      <c r="E61" s="8">
        <v>0</v>
      </c>
      <c r="F61" s="8">
        <f t="shared" si="0"/>
        <v>0</v>
      </c>
    </row>
    <row r="62" spans="1:6" ht="12.75">
      <c r="A62" s="8"/>
      <c r="B62" s="8" t="s">
        <v>94</v>
      </c>
      <c r="C62" s="8">
        <v>0</v>
      </c>
      <c r="D62" s="8"/>
      <c r="E62" s="8"/>
      <c r="F62" s="8">
        <v>0</v>
      </c>
    </row>
    <row r="63" spans="1:6" ht="12.75">
      <c r="A63" s="8"/>
      <c r="B63" s="8"/>
      <c r="C63" s="8"/>
      <c r="D63" s="8"/>
      <c r="E63" s="8"/>
      <c r="F63" s="8">
        <f t="shared" si="0"/>
        <v>0</v>
      </c>
    </row>
    <row r="64" spans="1:6" ht="12.75">
      <c r="A64" s="5" t="s">
        <v>54</v>
      </c>
      <c r="B64" s="5" t="s">
        <v>55</v>
      </c>
      <c r="C64" s="5">
        <f>SUM(C65:C66)</f>
        <v>1117</v>
      </c>
      <c r="D64" s="8">
        <v>0</v>
      </c>
      <c r="E64" s="8">
        <v>0</v>
      </c>
      <c r="F64" s="5">
        <f t="shared" si="0"/>
        <v>1117</v>
      </c>
    </row>
    <row r="65" spans="1:6" ht="12.75">
      <c r="A65" s="8"/>
      <c r="B65" s="8" t="s">
        <v>56</v>
      </c>
      <c r="C65" s="8">
        <v>1117</v>
      </c>
      <c r="D65" s="8"/>
      <c r="E65" s="8"/>
      <c r="F65" s="8">
        <v>1117</v>
      </c>
    </row>
    <row r="66" spans="1:6" ht="12.75">
      <c r="A66" s="8"/>
      <c r="B66" s="8" t="s">
        <v>57</v>
      </c>
      <c r="C66" s="8"/>
      <c r="D66" s="8"/>
      <c r="E66" s="8"/>
      <c r="F66" s="8">
        <f t="shared" si="0"/>
        <v>0</v>
      </c>
    </row>
    <row r="67" spans="1:6" ht="12.75">
      <c r="A67" s="8"/>
      <c r="B67" s="8"/>
      <c r="C67" s="8"/>
      <c r="D67" s="8"/>
      <c r="E67" s="8"/>
      <c r="F67" s="8">
        <f t="shared" si="0"/>
        <v>0</v>
      </c>
    </row>
    <row r="68" spans="1:6" ht="12.75">
      <c r="A68" s="5" t="s">
        <v>58</v>
      </c>
      <c r="B68" s="5" t="s">
        <v>95</v>
      </c>
      <c r="C68" s="5">
        <f>SUM(C69:C70)</f>
        <v>122880</v>
      </c>
      <c r="D68" s="8">
        <v>0</v>
      </c>
      <c r="E68" s="8">
        <v>0</v>
      </c>
      <c r="F68" s="5">
        <f t="shared" si="0"/>
        <v>122880</v>
      </c>
    </row>
    <row r="69" spans="1:6" ht="12.75">
      <c r="A69" s="8"/>
      <c r="B69" s="8" t="s">
        <v>96</v>
      </c>
      <c r="C69" s="8">
        <v>122880</v>
      </c>
      <c r="D69" s="8"/>
      <c r="E69" s="8"/>
      <c r="F69" s="8">
        <f t="shared" si="0"/>
        <v>122880</v>
      </c>
    </row>
    <row r="70" spans="1:6" ht="12.75">
      <c r="A70" s="8"/>
      <c r="B70" s="22" t="s">
        <v>342</v>
      </c>
      <c r="C70" s="8"/>
      <c r="D70" s="8"/>
      <c r="E70" s="8"/>
      <c r="F70" s="8">
        <f t="shared" si="0"/>
        <v>0</v>
      </c>
    </row>
    <row r="71" spans="1:6" ht="12.75">
      <c r="A71" s="8"/>
      <c r="B71" s="8"/>
      <c r="C71" s="8"/>
      <c r="D71" s="8"/>
      <c r="E71" s="8"/>
      <c r="F71" s="8"/>
    </row>
    <row r="72" spans="1:6" ht="12.75">
      <c r="A72" s="8"/>
      <c r="B72" s="8"/>
      <c r="C72" s="8"/>
      <c r="D72" s="8"/>
      <c r="E72" s="8"/>
      <c r="F72" s="8">
        <f t="shared" si="0"/>
        <v>0</v>
      </c>
    </row>
    <row r="73" spans="1:6" ht="12.75">
      <c r="A73" s="5" t="s">
        <v>61</v>
      </c>
      <c r="B73" s="5" t="s">
        <v>62</v>
      </c>
      <c r="C73" s="5">
        <f>C50+C57+C61+C64+C68</f>
        <v>251685</v>
      </c>
      <c r="D73" s="5">
        <f>D50+D57+D61+D64+D68</f>
        <v>46800</v>
      </c>
      <c r="E73" s="5">
        <f>E50+E57+E61+E64+E68</f>
        <v>81280</v>
      </c>
      <c r="F73" s="5">
        <f>SUM(C73:E73)-F69</f>
        <v>256885</v>
      </c>
    </row>
  </sheetData>
  <sheetProtection/>
  <mergeCells count="4">
    <mergeCell ref="A1:B1"/>
    <mergeCell ref="A2:B2"/>
    <mergeCell ref="A4:F5"/>
    <mergeCell ref="D8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2" width="11.57421875" style="0" customWidth="1"/>
  </cols>
  <sheetData>
    <row r="1" ht="12.75">
      <c r="A1" s="43" t="s">
        <v>528</v>
      </c>
    </row>
    <row r="3" spans="1:6" ht="12.75">
      <c r="A3" s="144" t="s">
        <v>63</v>
      </c>
      <c r="B3" s="144"/>
      <c r="C3" s="144"/>
      <c r="D3" s="144"/>
      <c r="E3" s="144"/>
      <c r="F3" s="144"/>
    </row>
    <row r="4" spans="1:6" ht="12.75">
      <c r="A4" s="144"/>
      <c r="B4" s="144"/>
      <c r="C4" s="144"/>
      <c r="D4" s="144"/>
      <c r="E4" s="144"/>
      <c r="F4" s="144"/>
    </row>
    <row r="5" spans="1:6" ht="12.75">
      <c r="A5" s="144"/>
      <c r="B5" s="144"/>
      <c r="C5" s="144"/>
      <c r="D5" s="144"/>
      <c r="E5" s="144"/>
      <c r="F5" s="144"/>
    </row>
    <row r="6" spans="1:6" ht="12.75">
      <c r="A6" s="144" t="s">
        <v>287</v>
      </c>
      <c r="B6" s="144"/>
      <c r="C6" s="144"/>
      <c r="D6" s="144"/>
      <c r="E6" s="144"/>
      <c r="F6" s="144"/>
    </row>
    <row r="7" spans="1:6" ht="12.75">
      <c r="A7" s="144"/>
      <c r="B7" s="144"/>
      <c r="C7" s="144"/>
      <c r="D7" s="144"/>
      <c r="E7" s="144"/>
      <c r="F7" s="144"/>
    </row>
    <row r="8" spans="1:6" ht="15.75">
      <c r="A8" s="51"/>
      <c r="B8" s="51"/>
      <c r="C8" s="51"/>
      <c r="D8" s="51"/>
      <c r="E8" s="51"/>
      <c r="F8" s="51"/>
    </row>
    <row r="9" spans="1:6" ht="15.75">
      <c r="A9" s="51"/>
      <c r="B9" s="144" t="s">
        <v>288</v>
      </c>
      <c r="C9" s="144"/>
      <c r="D9" s="51"/>
      <c r="E9" s="51"/>
      <c r="F9" s="51"/>
    </row>
    <row r="10" spans="1:6" ht="15.75">
      <c r="A10" s="51"/>
      <c r="B10" s="51"/>
      <c r="C10" s="51"/>
      <c r="D10" s="51"/>
      <c r="E10" s="51"/>
      <c r="F10" s="51"/>
    </row>
    <row r="11" spans="1:6" ht="15.75">
      <c r="A11" s="25"/>
      <c r="B11" s="52" t="s">
        <v>289</v>
      </c>
      <c r="C11" s="53"/>
      <c r="D11" s="92" t="s">
        <v>133</v>
      </c>
      <c r="E11" s="93"/>
      <c r="F11" s="93"/>
    </row>
    <row r="12" spans="1:6" ht="12.75">
      <c r="A12" s="54"/>
      <c r="B12" s="55" t="s">
        <v>65</v>
      </c>
      <c r="C12" s="56" t="s">
        <v>290</v>
      </c>
      <c r="D12" s="56" t="s">
        <v>291</v>
      </c>
      <c r="E12" s="56" t="s">
        <v>292</v>
      </c>
      <c r="F12" s="53"/>
    </row>
    <row r="13" spans="1:6" ht="25.5">
      <c r="A13" s="57" t="s">
        <v>293</v>
      </c>
      <c r="B13" s="58">
        <f>SUM(B14:B20)</f>
        <v>0</v>
      </c>
      <c r="C13" s="58">
        <f>SUM(C14:C20)</f>
        <v>632</v>
      </c>
      <c r="D13" s="58">
        <f>SUM(D14:D20)</f>
        <v>632</v>
      </c>
      <c r="E13" s="58">
        <f>SUM(E14:E20)</f>
        <v>632</v>
      </c>
      <c r="F13" s="59"/>
    </row>
    <row r="14" spans="1:6" ht="12.75">
      <c r="A14" s="60" t="s">
        <v>294</v>
      </c>
      <c r="B14" s="61"/>
      <c r="C14" s="61">
        <v>632</v>
      </c>
      <c r="D14" s="22">
        <v>632</v>
      </c>
      <c r="E14" s="22">
        <v>632</v>
      </c>
      <c r="F14" s="3"/>
    </row>
    <row r="15" spans="1:6" ht="12.75">
      <c r="A15" s="60" t="s">
        <v>295</v>
      </c>
      <c r="B15" s="61"/>
      <c r="C15" s="61"/>
      <c r="D15" s="62"/>
      <c r="E15" s="62"/>
      <c r="F15" s="63"/>
    </row>
    <row r="16" spans="1:6" ht="12.75">
      <c r="A16" s="64" t="s">
        <v>296</v>
      </c>
      <c r="B16" s="22"/>
      <c r="C16" s="22"/>
      <c r="D16" s="8"/>
      <c r="E16" s="8"/>
      <c r="F16" s="19"/>
    </row>
    <row r="17" spans="1:5" ht="12.75">
      <c r="A17" s="22" t="s">
        <v>297</v>
      </c>
      <c r="B17" s="62"/>
      <c r="C17" s="62"/>
      <c r="D17" s="8"/>
      <c r="E17" s="8"/>
    </row>
    <row r="18" spans="1:5" ht="12.75">
      <c r="A18" s="64" t="s">
        <v>298</v>
      </c>
      <c r="B18" s="8"/>
      <c r="C18" s="8"/>
      <c r="D18" s="8"/>
      <c r="E18" s="8"/>
    </row>
    <row r="19" spans="1:5" ht="12.75">
      <c r="A19" s="64" t="s">
        <v>299</v>
      </c>
      <c r="B19" s="8"/>
      <c r="C19" s="8"/>
      <c r="D19" s="8"/>
      <c r="E19" s="8"/>
    </row>
    <row r="20" spans="1:5" ht="25.5">
      <c r="A20" s="64" t="s">
        <v>300</v>
      </c>
      <c r="B20" s="65"/>
      <c r="C20" s="65"/>
      <c r="D20" s="65"/>
      <c r="E20" s="65"/>
    </row>
    <row r="21" spans="1:5" ht="25.5">
      <c r="A21" s="66" t="s">
        <v>301</v>
      </c>
      <c r="B21" s="22">
        <f>SUM(B22:B28)</f>
        <v>0</v>
      </c>
      <c r="C21" s="22">
        <f>SUM(C22:C28)</f>
        <v>0</v>
      </c>
      <c r="D21" s="22">
        <f>SUM(D22:D28)</f>
        <v>0</v>
      </c>
      <c r="E21" s="22">
        <f>SUM(E22:E28)</f>
        <v>0</v>
      </c>
    </row>
    <row r="22" spans="1:5" ht="12.75">
      <c r="A22" s="60" t="s">
        <v>294</v>
      </c>
      <c r="B22" s="8"/>
      <c r="C22" s="8"/>
      <c r="D22" s="8"/>
      <c r="E22" s="8"/>
    </row>
    <row r="23" spans="1:5" ht="12.75">
      <c r="A23" s="60" t="s">
        <v>295</v>
      </c>
      <c r="B23" s="8"/>
      <c r="C23" s="8"/>
      <c r="D23" s="8"/>
      <c r="E23" s="8"/>
    </row>
    <row r="24" spans="1:5" ht="12.75">
      <c r="A24" s="64" t="s">
        <v>296</v>
      </c>
      <c r="B24" s="8"/>
      <c r="C24" s="8"/>
      <c r="D24" s="8"/>
      <c r="E24" s="8"/>
    </row>
    <row r="25" spans="1:5" ht="12.75">
      <c r="A25" s="22" t="s">
        <v>297</v>
      </c>
      <c r="B25" s="8"/>
      <c r="C25" s="8"/>
      <c r="D25" s="8"/>
      <c r="E25" s="8"/>
    </row>
    <row r="26" spans="1:5" ht="12.75">
      <c r="A26" s="64" t="s">
        <v>298</v>
      </c>
      <c r="B26" s="8"/>
      <c r="C26" s="8"/>
      <c r="D26" s="8"/>
      <c r="E26" s="8"/>
    </row>
    <row r="27" spans="1:5" ht="12.75">
      <c r="A27" s="64" t="s">
        <v>299</v>
      </c>
      <c r="B27" s="8"/>
      <c r="C27" s="8"/>
      <c r="D27" s="8"/>
      <c r="E27" s="8"/>
    </row>
    <row r="28" spans="1:5" ht="25.5">
      <c r="A28" s="64" t="s">
        <v>300</v>
      </c>
      <c r="B28" s="8"/>
      <c r="C28" s="8"/>
      <c r="D28" s="8"/>
      <c r="E28" s="8"/>
    </row>
    <row r="29" spans="1:5" ht="25.5">
      <c r="A29" s="67" t="s">
        <v>302</v>
      </c>
      <c r="B29" s="5">
        <f>B13+B21</f>
        <v>0</v>
      </c>
      <c r="C29" s="5">
        <f>C13+C21</f>
        <v>632</v>
      </c>
      <c r="D29" s="5">
        <f>D13+D21</f>
        <v>632</v>
      </c>
      <c r="E29" s="5">
        <f>E13+E21</f>
        <v>632</v>
      </c>
    </row>
  </sheetData>
  <sheetProtection/>
  <mergeCells count="4">
    <mergeCell ref="A3:F5"/>
    <mergeCell ref="A6:F7"/>
    <mergeCell ref="B9:C9"/>
    <mergeCell ref="D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38.28125" style="0" customWidth="1"/>
    <col min="3" max="3" width="20.8515625" style="0" customWidth="1"/>
    <col min="4" max="4" width="26.7109375" style="0" customWidth="1"/>
    <col min="5" max="5" width="17.7109375" style="0" customWidth="1"/>
  </cols>
  <sheetData>
    <row r="1" spans="1:4" ht="12.75">
      <c r="A1" s="94" t="s">
        <v>509</v>
      </c>
      <c r="B1" s="94"/>
      <c r="C1" s="94"/>
      <c r="D1" s="94"/>
    </row>
    <row r="2" spans="1:4" ht="12.75">
      <c r="A2" s="86"/>
      <c r="B2" s="86"/>
      <c r="C2" s="86"/>
      <c r="D2" s="86"/>
    </row>
    <row r="3" spans="1:4" ht="12.75">
      <c r="A3" s="86"/>
      <c r="B3" s="86"/>
      <c r="C3" s="86"/>
      <c r="D3" s="86"/>
    </row>
    <row r="5" spans="1:5" ht="12.75">
      <c r="A5" s="153" t="s">
        <v>500</v>
      </c>
      <c r="B5" s="153"/>
      <c r="C5" s="153"/>
      <c r="D5" s="153"/>
      <c r="E5" s="153"/>
    </row>
    <row r="6" spans="1:5" ht="12.75">
      <c r="A6" s="153"/>
      <c r="B6" s="153"/>
      <c r="C6" s="153"/>
      <c r="D6" s="153"/>
      <c r="E6" s="153"/>
    </row>
    <row r="7" spans="1:5" ht="12.75">
      <c r="A7" s="153"/>
      <c r="B7" s="153"/>
      <c r="C7" s="153"/>
      <c r="D7" s="153"/>
      <c r="E7" s="153"/>
    </row>
    <row r="9" spans="4:5" ht="12.75">
      <c r="D9" s="154" t="s">
        <v>133</v>
      </c>
      <c r="E9" s="155"/>
    </row>
    <row r="10" spans="1:5" ht="12.75">
      <c r="A10" s="156" t="s">
        <v>501</v>
      </c>
      <c r="B10" s="156" t="s">
        <v>502</v>
      </c>
      <c r="C10" s="145" t="s">
        <v>503</v>
      </c>
      <c r="D10" s="145" t="s">
        <v>504</v>
      </c>
      <c r="E10" s="145" t="s">
        <v>505</v>
      </c>
    </row>
    <row r="11" spans="1:5" ht="12.75">
      <c r="A11" s="156"/>
      <c r="B11" s="156"/>
      <c r="C11" s="145"/>
      <c r="D11" s="146"/>
      <c r="E11" s="146"/>
    </row>
    <row r="12" spans="1:5" ht="12.75">
      <c r="A12" s="156"/>
      <c r="B12" s="156"/>
      <c r="C12" s="145"/>
      <c r="D12" s="146"/>
      <c r="E12" s="146"/>
    </row>
    <row r="13" spans="1:5" ht="12.75">
      <c r="A13" s="22" t="s">
        <v>41</v>
      </c>
      <c r="B13" s="22" t="s">
        <v>506</v>
      </c>
      <c r="C13" s="8">
        <v>120000</v>
      </c>
      <c r="D13" s="8">
        <v>6000</v>
      </c>
      <c r="E13" s="8">
        <v>6000</v>
      </c>
    </row>
    <row r="14" spans="1:5" ht="12.75">
      <c r="A14" s="22" t="s">
        <v>48</v>
      </c>
      <c r="B14" s="8"/>
      <c r="C14" s="8"/>
      <c r="D14" s="8"/>
      <c r="E14" s="8"/>
    </row>
    <row r="15" spans="1:5" ht="12.75">
      <c r="A15" s="22" t="s">
        <v>52</v>
      </c>
      <c r="B15" s="8"/>
      <c r="C15" s="8"/>
      <c r="D15" s="8"/>
      <c r="E15" s="8"/>
    </row>
    <row r="16" spans="1:5" ht="12.75">
      <c r="A16" s="22" t="s">
        <v>54</v>
      </c>
      <c r="B16" s="8"/>
      <c r="C16" s="8"/>
      <c r="D16" s="8"/>
      <c r="E16" s="8"/>
    </row>
    <row r="17" spans="1:5" ht="12.75">
      <c r="A17" s="22" t="s">
        <v>58</v>
      </c>
      <c r="B17" s="8"/>
      <c r="C17" s="8"/>
      <c r="D17" s="8"/>
      <c r="E17" s="8"/>
    </row>
    <row r="18" spans="1:5" ht="12.75">
      <c r="A18" s="22" t="s">
        <v>61</v>
      </c>
      <c r="B18" s="8"/>
      <c r="C18" s="8"/>
      <c r="D18" s="8"/>
      <c r="E18" s="8"/>
    </row>
    <row r="19" spans="1:5" ht="12.75">
      <c r="A19" s="22" t="s">
        <v>75</v>
      </c>
      <c r="B19" s="8"/>
      <c r="C19" s="8"/>
      <c r="D19" s="8"/>
      <c r="E19" s="8"/>
    </row>
    <row r="20" spans="1:5" ht="12.75">
      <c r="A20" s="8"/>
      <c r="B20" s="22" t="s">
        <v>507</v>
      </c>
      <c r="C20" s="8">
        <f>SUM(C13:C19)</f>
        <v>120000</v>
      </c>
      <c r="D20" s="8">
        <f>SUM(D13:D19)</f>
        <v>6000</v>
      </c>
      <c r="E20" s="8">
        <f>SUM(E13:E19)</f>
        <v>6000</v>
      </c>
    </row>
    <row r="21" spans="1:5" ht="12.75">
      <c r="A21" s="8"/>
      <c r="B21" s="8"/>
      <c r="C21" s="8"/>
      <c r="D21" s="8"/>
      <c r="E21" s="8"/>
    </row>
    <row r="22" spans="1:5" ht="12.75">
      <c r="A22" s="147"/>
      <c r="B22" s="149" t="s">
        <v>508</v>
      </c>
      <c r="C22" s="151">
        <f>SUM(C20:C21)</f>
        <v>120000</v>
      </c>
      <c r="D22" s="151">
        <f>SUM(D20:D21)</f>
        <v>6000</v>
      </c>
      <c r="E22" s="151">
        <f>SUM(E20:E21)</f>
        <v>6000</v>
      </c>
    </row>
    <row r="23" spans="1:5" ht="12.75">
      <c r="A23" s="148"/>
      <c r="B23" s="150"/>
      <c r="C23" s="152"/>
      <c r="D23" s="152"/>
      <c r="E23" s="152"/>
    </row>
  </sheetData>
  <sheetProtection/>
  <mergeCells count="13">
    <mergeCell ref="A1:D1"/>
    <mergeCell ref="A5:E7"/>
    <mergeCell ref="D9:E9"/>
    <mergeCell ref="A10:A12"/>
    <mergeCell ref="B10:B12"/>
    <mergeCell ref="C10:C12"/>
    <mergeCell ref="D10:D12"/>
    <mergeCell ref="E10:E12"/>
    <mergeCell ref="A22:A23"/>
    <mergeCell ref="B22:B23"/>
    <mergeCell ref="C22:C23"/>
    <mergeCell ref="D22:D23"/>
    <mergeCell ref="E22:E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A94" sqref="A94:IV94"/>
    </sheetView>
  </sheetViews>
  <sheetFormatPr defaultColWidth="9.140625" defaultRowHeight="12.75"/>
  <cols>
    <col min="1" max="1" width="7.140625" style="0" customWidth="1"/>
    <col min="2" max="2" width="26.8515625" style="0" customWidth="1"/>
    <col min="3" max="3" width="20.140625" style="0" customWidth="1"/>
    <col min="4" max="4" width="9.8515625" style="0" customWidth="1"/>
  </cols>
  <sheetData>
    <row r="1" spans="2:5" ht="12.75">
      <c r="B1" s="74" t="s">
        <v>373</v>
      </c>
      <c r="C1" s="19"/>
      <c r="D1" s="19"/>
      <c r="E1" s="19">
        <v>66020</v>
      </c>
    </row>
    <row r="2" spans="2:5" ht="12.75">
      <c r="B2" s="74"/>
      <c r="C2" s="19"/>
      <c r="D2" s="19"/>
      <c r="E2" s="19"/>
    </row>
    <row r="3" spans="1:5" ht="12.75">
      <c r="A3" s="43" t="s">
        <v>390</v>
      </c>
      <c r="B3" s="74" t="s">
        <v>109</v>
      </c>
      <c r="C3" s="19"/>
      <c r="D3" s="19"/>
      <c r="E3" s="74">
        <v>5080000</v>
      </c>
    </row>
    <row r="4" spans="1:5" ht="12.75">
      <c r="A4" s="41"/>
      <c r="B4" s="3"/>
      <c r="C4" s="19"/>
      <c r="D4" s="19"/>
      <c r="E4" s="3"/>
    </row>
    <row r="5" spans="2:5" ht="12.75">
      <c r="B5" s="74"/>
      <c r="C5" s="19"/>
      <c r="D5" s="19"/>
      <c r="E5" s="19"/>
    </row>
    <row r="6" spans="1:5" ht="12.75">
      <c r="A6" s="43" t="s">
        <v>392</v>
      </c>
      <c r="B6" s="74" t="s">
        <v>155</v>
      </c>
      <c r="C6" s="19"/>
      <c r="D6" s="19"/>
      <c r="E6" s="74">
        <v>1150000</v>
      </c>
    </row>
    <row r="7" spans="2:5" ht="12.75">
      <c r="B7" s="84"/>
      <c r="C7" s="19"/>
      <c r="D7" s="19"/>
      <c r="E7" s="19"/>
    </row>
    <row r="8" spans="2:5" ht="12.75">
      <c r="B8" s="19"/>
      <c r="C8" s="19"/>
      <c r="D8" s="19"/>
      <c r="E8" s="19"/>
    </row>
    <row r="9" spans="1:5" ht="12.75">
      <c r="A9" t="s">
        <v>393</v>
      </c>
      <c r="B9" s="82" t="s">
        <v>394</v>
      </c>
      <c r="C9" s="19"/>
      <c r="D9" s="19"/>
      <c r="E9" s="19">
        <v>350000</v>
      </c>
    </row>
    <row r="10" spans="2:5" ht="12.75">
      <c r="B10" s="82"/>
      <c r="C10" s="3"/>
      <c r="D10" s="19"/>
      <c r="E10" s="82">
        <v>30000</v>
      </c>
    </row>
    <row r="11" spans="2:5" ht="12.75">
      <c r="B11" s="19"/>
      <c r="C11" s="19"/>
      <c r="D11" s="19"/>
      <c r="E11" s="19"/>
    </row>
    <row r="12" spans="1:5" ht="12.75">
      <c r="A12" t="s">
        <v>395</v>
      </c>
      <c r="B12" s="19" t="s">
        <v>396</v>
      </c>
      <c r="C12" s="19"/>
      <c r="D12" s="19"/>
      <c r="E12" s="19">
        <v>100000</v>
      </c>
    </row>
    <row r="13" spans="2:5" ht="12.75">
      <c r="B13" s="19"/>
      <c r="C13" s="19"/>
      <c r="D13" s="19"/>
      <c r="E13" s="19"/>
    </row>
    <row r="14" spans="2:5" ht="12.75">
      <c r="B14" s="19"/>
      <c r="C14" s="19"/>
      <c r="D14" s="19"/>
      <c r="E14" s="19"/>
    </row>
    <row r="15" spans="1:5" ht="12.75">
      <c r="A15" t="s">
        <v>397</v>
      </c>
      <c r="B15" s="19" t="s">
        <v>398</v>
      </c>
      <c r="C15" s="19"/>
      <c r="D15" s="19"/>
      <c r="E15" s="19">
        <v>8500000</v>
      </c>
    </row>
    <row r="16" spans="2:5" ht="12.75">
      <c r="B16" s="19"/>
      <c r="C16" s="3"/>
      <c r="D16" s="19"/>
      <c r="E16" s="19"/>
    </row>
    <row r="17" spans="2:5" ht="12.75">
      <c r="B17" s="19"/>
      <c r="C17" s="84"/>
      <c r="D17" s="19"/>
      <c r="E17" s="19"/>
    </row>
    <row r="18" spans="1:5" ht="12.75">
      <c r="A18" t="s">
        <v>399</v>
      </c>
      <c r="B18" s="19" t="s">
        <v>400</v>
      </c>
      <c r="C18" s="19"/>
      <c r="D18" s="19"/>
      <c r="E18" s="19">
        <v>2200000</v>
      </c>
    </row>
    <row r="19" spans="2:5" ht="12.75">
      <c r="B19" s="19"/>
      <c r="C19" s="19"/>
      <c r="D19" s="19"/>
      <c r="E19" s="19"/>
    </row>
    <row r="20" spans="2:5" ht="12.75">
      <c r="B20" s="19"/>
      <c r="C20" s="19"/>
      <c r="D20" s="19"/>
      <c r="E20" s="19"/>
    </row>
    <row r="21" spans="1:5" ht="12.75">
      <c r="A21" t="s">
        <v>401</v>
      </c>
      <c r="B21" s="19" t="s">
        <v>402</v>
      </c>
      <c r="C21" s="19"/>
      <c r="D21" s="19"/>
      <c r="E21" s="19">
        <v>620000</v>
      </c>
    </row>
    <row r="22" spans="2:5" ht="12.75">
      <c r="B22" s="19"/>
      <c r="C22" s="19"/>
      <c r="D22" s="19"/>
      <c r="E22" s="19"/>
    </row>
    <row r="23" spans="1:5" ht="12.75">
      <c r="A23" s="43" t="s">
        <v>403</v>
      </c>
      <c r="B23" s="74" t="s">
        <v>404</v>
      </c>
      <c r="C23" s="74"/>
      <c r="D23" s="74"/>
      <c r="E23" s="74">
        <f>SUM(E9:E22)</f>
        <v>11800000</v>
      </c>
    </row>
    <row r="24" spans="1:5" ht="12.75">
      <c r="A24" s="43"/>
      <c r="B24" s="74"/>
      <c r="C24" s="74"/>
      <c r="D24" s="74"/>
      <c r="E24" s="74"/>
    </row>
    <row r="25" spans="1:5" ht="12.75">
      <c r="A25" t="s">
        <v>405</v>
      </c>
      <c r="B25" s="19" t="s">
        <v>406</v>
      </c>
      <c r="C25" s="19"/>
      <c r="D25" s="19"/>
      <c r="E25" s="19">
        <v>2250000</v>
      </c>
    </row>
    <row r="26" spans="1:5" ht="12.75">
      <c r="A26" t="s">
        <v>407</v>
      </c>
      <c r="B26" s="19" t="s">
        <v>408</v>
      </c>
      <c r="C26" s="19"/>
      <c r="D26" s="19"/>
      <c r="E26" s="19">
        <v>3000000</v>
      </c>
    </row>
    <row r="27" spans="1:5" ht="12.75">
      <c r="A27" s="43"/>
      <c r="B27" s="74"/>
      <c r="C27" s="74"/>
      <c r="D27" s="74"/>
      <c r="E27" s="74"/>
    </row>
    <row r="28" spans="1:5" ht="12.75">
      <c r="A28" s="43" t="s">
        <v>409</v>
      </c>
      <c r="B28" s="74" t="s">
        <v>410</v>
      </c>
      <c r="C28" s="74"/>
      <c r="D28" s="74"/>
      <c r="E28" s="74">
        <f>SUM(E25:E27)</f>
        <v>5250000</v>
      </c>
    </row>
    <row r="29" spans="1:5" ht="12.75">
      <c r="A29" s="43"/>
      <c r="B29" s="74"/>
      <c r="C29" s="74"/>
      <c r="D29" s="74"/>
      <c r="E29" s="74"/>
    </row>
    <row r="30" spans="1:5" ht="12.75">
      <c r="A30" s="43"/>
      <c r="B30" s="74" t="s">
        <v>272</v>
      </c>
      <c r="C30" s="74"/>
      <c r="D30" s="74"/>
      <c r="E30" s="74">
        <f>E28+E23+E6+E3</f>
        <v>23280000</v>
      </c>
    </row>
    <row r="31" spans="1:5" ht="12.75">
      <c r="A31" s="43"/>
      <c r="B31" s="74"/>
      <c r="C31" s="74"/>
      <c r="D31" s="74"/>
      <c r="E31" s="74"/>
    </row>
    <row r="32" spans="1:5" ht="12.75">
      <c r="A32" s="43"/>
      <c r="B32" s="74" t="s">
        <v>411</v>
      </c>
      <c r="C32" s="74"/>
      <c r="D32" s="74"/>
      <c r="E32" s="74"/>
    </row>
    <row r="33" spans="1:5" ht="12.75">
      <c r="A33" s="43"/>
      <c r="B33" s="74"/>
      <c r="C33" s="74"/>
      <c r="D33" s="74"/>
      <c r="E33" s="74"/>
    </row>
    <row r="34" spans="1:5" ht="12.75">
      <c r="A34" s="43"/>
      <c r="B34" s="74"/>
      <c r="C34" s="74"/>
      <c r="D34" s="74"/>
      <c r="E34" s="74"/>
    </row>
    <row r="35" spans="1:5" ht="12.75">
      <c r="A35" s="41" t="s">
        <v>412</v>
      </c>
      <c r="B35" s="74" t="s">
        <v>388</v>
      </c>
      <c r="C35" s="3"/>
      <c r="D35" s="3"/>
      <c r="E35" s="3">
        <v>7708000</v>
      </c>
    </row>
    <row r="36" spans="1:5" ht="12.75">
      <c r="A36" s="43"/>
      <c r="B36" s="74"/>
      <c r="C36" s="74"/>
      <c r="D36" s="74"/>
      <c r="E36" s="74"/>
    </row>
    <row r="37" spans="1:5" ht="12.75">
      <c r="A37" s="43"/>
      <c r="B37" s="74" t="s">
        <v>413</v>
      </c>
      <c r="C37" s="74"/>
      <c r="D37" s="74"/>
      <c r="E37" s="74"/>
    </row>
    <row r="38" spans="1:5" ht="12.75">
      <c r="A38" s="43"/>
      <c r="B38" s="74"/>
      <c r="C38" s="74"/>
      <c r="D38" s="74"/>
      <c r="E38" s="74"/>
    </row>
    <row r="39" spans="1:5" ht="12.75">
      <c r="A39" s="41" t="s">
        <v>403</v>
      </c>
      <c r="B39" s="3" t="s">
        <v>414</v>
      </c>
      <c r="C39" s="3"/>
      <c r="D39" s="3"/>
      <c r="E39" s="3">
        <v>1500000</v>
      </c>
    </row>
    <row r="40" spans="1:5" ht="12.75">
      <c r="A40" s="43"/>
      <c r="B40" s="74"/>
      <c r="C40" s="74"/>
      <c r="D40" s="74"/>
      <c r="E40" s="74"/>
    </row>
    <row r="41" spans="1:5" ht="12.75">
      <c r="A41" s="43"/>
      <c r="B41" s="74" t="s">
        <v>415</v>
      </c>
      <c r="C41" s="74"/>
      <c r="D41" s="74"/>
      <c r="E41" s="74"/>
    </row>
    <row r="42" spans="1:5" ht="12.75">
      <c r="A42" s="43"/>
      <c r="B42" s="74"/>
      <c r="C42" s="74"/>
      <c r="D42" s="74"/>
      <c r="E42" s="74"/>
    </row>
    <row r="43" spans="1:5" ht="12.75">
      <c r="A43" s="41" t="s">
        <v>403</v>
      </c>
      <c r="B43" s="3" t="s">
        <v>416</v>
      </c>
      <c r="C43" s="3"/>
      <c r="D43" s="3"/>
      <c r="E43" s="3">
        <v>1000000</v>
      </c>
    </row>
    <row r="44" spans="1:5" ht="12.75">
      <c r="A44" s="43"/>
      <c r="B44" s="74"/>
      <c r="C44" s="74"/>
      <c r="D44" s="74"/>
      <c r="E44" s="74"/>
    </row>
    <row r="45" spans="1:5" ht="12.75">
      <c r="A45" s="41" t="s">
        <v>417</v>
      </c>
      <c r="B45" s="3" t="s">
        <v>122</v>
      </c>
      <c r="C45" s="3"/>
      <c r="D45" s="84"/>
      <c r="E45" s="3">
        <v>250000</v>
      </c>
    </row>
    <row r="46" spans="1:5" ht="12.75">
      <c r="A46" s="41" t="s">
        <v>418</v>
      </c>
      <c r="B46" s="3" t="s">
        <v>400</v>
      </c>
      <c r="C46" s="3"/>
      <c r="D46" s="3"/>
      <c r="E46" s="3">
        <v>70000</v>
      </c>
    </row>
    <row r="47" spans="1:5" ht="12.75">
      <c r="A47" s="41"/>
      <c r="B47" s="3"/>
      <c r="C47" s="3"/>
      <c r="D47" s="3"/>
      <c r="E47" s="3"/>
    </row>
    <row r="48" spans="1:5" ht="12.75">
      <c r="A48" s="41" t="s">
        <v>419</v>
      </c>
      <c r="B48" s="88" t="s">
        <v>385</v>
      </c>
      <c r="C48" s="3"/>
      <c r="D48" s="3"/>
      <c r="E48" s="84">
        <v>2073000</v>
      </c>
    </row>
    <row r="49" spans="1:5" ht="12.75">
      <c r="A49" s="41" t="s">
        <v>420</v>
      </c>
      <c r="B49" s="84" t="s">
        <v>400</v>
      </c>
      <c r="C49" s="3"/>
      <c r="D49" s="3"/>
      <c r="E49" s="84">
        <v>560000</v>
      </c>
    </row>
    <row r="50" spans="1:5" ht="12.75">
      <c r="A50" s="41"/>
      <c r="B50" s="84"/>
      <c r="C50" s="3"/>
      <c r="D50" s="3"/>
      <c r="E50" s="84"/>
    </row>
    <row r="51" spans="1:5" ht="12.75">
      <c r="A51" s="41" t="s">
        <v>421</v>
      </c>
      <c r="B51" s="88" t="s">
        <v>422</v>
      </c>
      <c r="C51" s="3"/>
      <c r="D51" s="3"/>
      <c r="E51" s="84">
        <v>1940000</v>
      </c>
    </row>
    <row r="52" spans="1:5" ht="12.75">
      <c r="A52" s="41" t="s">
        <v>420</v>
      </c>
      <c r="B52" s="84" t="s">
        <v>400</v>
      </c>
      <c r="C52" s="3"/>
      <c r="D52" s="3"/>
      <c r="E52" s="84">
        <v>520000</v>
      </c>
    </row>
    <row r="53" spans="1:5" ht="12.75">
      <c r="A53" s="41"/>
      <c r="B53" s="84"/>
      <c r="C53" s="3"/>
      <c r="D53" s="3"/>
      <c r="E53" s="84"/>
    </row>
    <row r="54" spans="1:5" ht="12.75">
      <c r="A54" s="41" t="s">
        <v>423</v>
      </c>
      <c r="B54" s="84" t="s">
        <v>414</v>
      </c>
      <c r="C54" s="3"/>
      <c r="D54" s="3"/>
      <c r="E54" s="84">
        <v>190000</v>
      </c>
    </row>
    <row r="55" spans="1:5" ht="12.75">
      <c r="A55" s="41" t="s">
        <v>397</v>
      </c>
      <c r="B55" s="84" t="s">
        <v>416</v>
      </c>
      <c r="C55" s="3"/>
      <c r="D55" s="84"/>
      <c r="E55" s="84">
        <v>70000</v>
      </c>
    </row>
    <row r="56" spans="1:5" ht="12.75">
      <c r="A56" s="41" t="s">
        <v>401</v>
      </c>
      <c r="B56" s="84" t="s">
        <v>400</v>
      </c>
      <c r="C56" s="3"/>
      <c r="D56" s="3"/>
      <c r="E56" s="84">
        <v>25000</v>
      </c>
    </row>
    <row r="57" spans="1:5" ht="12.75">
      <c r="A57" s="41"/>
      <c r="B57" s="84"/>
      <c r="C57" s="3"/>
      <c r="D57" s="3"/>
      <c r="E57" s="84"/>
    </row>
    <row r="58" spans="1:5" ht="12.75">
      <c r="A58" s="41" t="s">
        <v>419</v>
      </c>
      <c r="B58" s="88" t="s">
        <v>382</v>
      </c>
      <c r="C58" s="3"/>
      <c r="D58" s="3"/>
      <c r="E58" s="84">
        <v>800000</v>
      </c>
    </row>
    <row r="59" spans="1:5" ht="12.75">
      <c r="A59" s="41" t="s">
        <v>420</v>
      </c>
      <c r="B59" s="84" t="s">
        <v>400</v>
      </c>
      <c r="C59" s="3"/>
      <c r="D59" s="3"/>
      <c r="E59" s="84">
        <v>216000</v>
      </c>
    </row>
    <row r="60" spans="1:5" ht="12.75">
      <c r="A60" s="43"/>
      <c r="B60" s="3"/>
      <c r="C60" s="74"/>
      <c r="D60" s="74"/>
      <c r="E60" s="3"/>
    </row>
    <row r="61" spans="2:5" ht="12.75">
      <c r="B61" s="19"/>
      <c r="C61" s="19"/>
      <c r="D61" s="19"/>
      <c r="E61" s="19"/>
    </row>
    <row r="62" spans="1:5" ht="12.75">
      <c r="A62" s="43"/>
      <c r="B62" s="74" t="s">
        <v>146</v>
      </c>
      <c r="C62" s="74"/>
      <c r="D62" s="74"/>
      <c r="E62" s="74">
        <f>SUM(E34:E61)</f>
        <v>16922000</v>
      </c>
    </row>
    <row r="63" spans="2:5" ht="12.75">
      <c r="B63" s="19"/>
      <c r="C63" s="19"/>
      <c r="D63" s="19"/>
      <c r="E63" s="19"/>
    </row>
    <row r="64" spans="2:5" ht="12.75">
      <c r="B64" s="19"/>
      <c r="C64" s="19"/>
      <c r="D64" s="19"/>
      <c r="E64" s="19"/>
    </row>
    <row r="65" spans="2:5" ht="12.75">
      <c r="B65" s="19"/>
      <c r="C65" s="19"/>
      <c r="D65" s="19"/>
      <c r="E65" s="19"/>
    </row>
    <row r="66" spans="2:5" ht="12.75">
      <c r="B66" s="74" t="s">
        <v>424</v>
      </c>
      <c r="C66" s="19"/>
      <c r="D66" s="19"/>
      <c r="E66" s="19"/>
    </row>
    <row r="67" spans="2:5" ht="12.75">
      <c r="B67" s="19" t="s">
        <v>425</v>
      </c>
      <c r="C67" s="19"/>
      <c r="D67" s="19"/>
      <c r="E67" s="19"/>
    </row>
    <row r="68" spans="2:5" ht="12.75">
      <c r="B68" s="19"/>
      <c r="C68" s="19"/>
      <c r="D68" s="19"/>
      <c r="E68" s="19"/>
    </row>
    <row r="69" spans="1:5" ht="12.75">
      <c r="A69" t="s">
        <v>393</v>
      </c>
      <c r="B69" s="19" t="s">
        <v>394</v>
      </c>
      <c r="C69" s="19"/>
      <c r="D69" s="19"/>
      <c r="E69" s="19">
        <v>30000</v>
      </c>
    </row>
    <row r="70" spans="2:5" ht="12.75">
      <c r="B70" s="19"/>
      <c r="C70" s="19"/>
      <c r="D70" s="19"/>
      <c r="E70" s="19"/>
    </row>
    <row r="71" spans="1:5" ht="12.75">
      <c r="A71" t="s">
        <v>426</v>
      </c>
      <c r="B71" s="82" t="s">
        <v>427</v>
      </c>
      <c r="C71" s="19"/>
      <c r="D71" s="19"/>
      <c r="E71" s="19">
        <v>400000</v>
      </c>
    </row>
    <row r="72" spans="2:5" ht="12.75">
      <c r="B72" s="82"/>
      <c r="C72" s="19"/>
      <c r="D72" s="19"/>
      <c r="E72" s="19"/>
    </row>
    <row r="73" spans="2:5" ht="12.75">
      <c r="B73" s="82"/>
      <c r="C73" s="19"/>
      <c r="D73" s="19"/>
      <c r="E73" s="19"/>
    </row>
    <row r="74" spans="2:5" ht="12.75">
      <c r="B74" s="82"/>
      <c r="C74" s="19"/>
      <c r="D74" s="19"/>
      <c r="E74" s="19"/>
    </row>
    <row r="75" spans="2:5" ht="12.75">
      <c r="B75" s="19"/>
      <c r="C75" s="19"/>
      <c r="D75" s="19"/>
      <c r="E75" s="19"/>
    </row>
    <row r="76" spans="1:5" ht="12.75">
      <c r="A76" t="s">
        <v>423</v>
      </c>
      <c r="B76" s="82" t="s">
        <v>428</v>
      </c>
      <c r="C76" s="19"/>
      <c r="D76" s="19"/>
      <c r="E76" s="19">
        <v>30000</v>
      </c>
    </row>
    <row r="77" spans="2:5" ht="12.75">
      <c r="B77" s="19"/>
      <c r="C77" s="19"/>
      <c r="D77" s="19"/>
      <c r="E77" s="19"/>
    </row>
    <row r="78" spans="1:5" ht="12.75">
      <c r="A78" t="s">
        <v>399</v>
      </c>
      <c r="B78" s="82" t="s">
        <v>400</v>
      </c>
      <c r="C78" s="19"/>
      <c r="D78" s="19"/>
      <c r="E78" s="19">
        <v>120000</v>
      </c>
    </row>
    <row r="79" spans="2:5" ht="12.75">
      <c r="B79" s="82"/>
      <c r="C79" s="19"/>
      <c r="D79" s="19"/>
      <c r="E79" s="19"/>
    </row>
    <row r="80" spans="1:5" ht="12.75">
      <c r="A80" s="43" t="s">
        <v>403</v>
      </c>
      <c r="B80" s="88" t="s">
        <v>429</v>
      </c>
      <c r="C80" s="74"/>
      <c r="D80" s="74"/>
      <c r="E80" s="74">
        <f>SUM(E69:E79)</f>
        <v>580000</v>
      </c>
    </row>
    <row r="81" spans="2:5" ht="12.75">
      <c r="B81" s="82"/>
      <c r="C81" s="19"/>
      <c r="D81" s="19"/>
      <c r="E81" s="19"/>
    </row>
    <row r="82" spans="2:5" ht="12.75">
      <c r="B82" s="82"/>
      <c r="C82" s="19"/>
      <c r="D82" s="19"/>
      <c r="E82" s="19"/>
    </row>
    <row r="83" spans="1:5" ht="12.75">
      <c r="A83" s="43"/>
      <c r="B83" s="88" t="s">
        <v>272</v>
      </c>
      <c r="C83" s="74"/>
      <c r="D83" s="74"/>
      <c r="E83" s="74">
        <f>SUM(E80,E82)</f>
        <v>580000</v>
      </c>
    </row>
    <row r="86" spans="2:5" ht="12.75">
      <c r="B86" s="74" t="s">
        <v>430</v>
      </c>
      <c r="C86" s="19"/>
      <c r="D86" s="19"/>
      <c r="E86" s="19"/>
    </row>
    <row r="87" spans="2:5" ht="12.75">
      <c r="B87" s="19" t="s">
        <v>431</v>
      </c>
      <c r="C87" s="19" t="s">
        <v>432</v>
      </c>
      <c r="D87" s="19"/>
      <c r="E87" s="19"/>
    </row>
    <row r="88" spans="2:5" ht="12.75">
      <c r="B88" s="82" t="s">
        <v>433</v>
      </c>
      <c r="C88" s="19"/>
      <c r="D88" s="19"/>
      <c r="E88" s="19"/>
    </row>
    <row r="89" spans="2:5" ht="12.75">
      <c r="B89" s="19"/>
      <c r="C89" s="19"/>
      <c r="D89" s="19"/>
      <c r="E89" s="19"/>
    </row>
    <row r="90" spans="1:5" ht="12.75">
      <c r="A90" t="s">
        <v>393</v>
      </c>
      <c r="B90" s="82" t="s">
        <v>394</v>
      </c>
      <c r="C90" s="19"/>
      <c r="D90" s="19"/>
      <c r="E90" s="19">
        <v>50000</v>
      </c>
    </row>
    <row r="91" spans="2:5" ht="12.75">
      <c r="B91" s="82"/>
      <c r="C91" s="19"/>
      <c r="D91" s="19"/>
      <c r="E91" s="19"/>
    </row>
    <row r="92" spans="2:5" ht="12.75">
      <c r="B92" s="19"/>
      <c r="C92" s="19"/>
      <c r="D92" s="19"/>
      <c r="E92" s="19"/>
    </row>
    <row r="93" spans="1:5" ht="12.75">
      <c r="A93" t="s">
        <v>426</v>
      </c>
      <c r="B93" s="19" t="s">
        <v>427</v>
      </c>
      <c r="C93" s="19"/>
      <c r="D93" s="19"/>
      <c r="E93" s="19">
        <v>860000</v>
      </c>
    </row>
    <row r="94" spans="2:5" ht="12.75">
      <c r="B94" s="19"/>
      <c r="C94" s="19"/>
      <c r="D94" s="19"/>
      <c r="E94" s="19"/>
    </row>
    <row r="95" spans="1:5" ht="12.75">
      <c r="A95" t="s">
        <v>423</v>
      </c>
      <c r="B95" s="82" t="s">
        <v>428</v>
      </c>
      <c r="C95" s="19"/>
      <c r="D95" s="19"/>
      <c r="E95" s="82">
        <v>30000</v>
      </c>
    </row>
    <row r="96" spans="2:5" ht="12.75">
      <c r="B96" s="82"/>
      <c r="C96" s="19"/>
      <c r="D96" s="19"/>
      <c r="E96" s="82"/>
    </row>
    <row r="97" spans="1:5" ht="12.75">
      <c r="A97" t="s">
        <v>397</v>
      </c>
      <c r="B97" s="82" t="s">
        <v>434</v>
      </c>
      <c r="C97" s="19"/>
      <c r="D97" s="19"/>
      <c r="E97" s="82">
        <v>50000</v>
      </c>
    </row>
    <row r="98" spans="2:5" ht="12.75">
      <c r="B98" s="19"/>
      <c r="C98" s="19"/>
      <c r="D98" s="19"/>
      <c r="E98" s="19"/>
    </row>
    <row r="99" spans="1:5" ht="12.75">
      <c r="A99" t="s">
        <v>399</v>
      </c>
      <c r="B99" s="19" t="s">
        <v>400</v>
      </c>
      <c r="C99" s="19"/>
      <c r="D99" s="19"/>
      <c r="E99" s="19">
        <v>260000</v>
      </c>
    </row>
    <row r="100" spans="2:5" ht="12.75">
      <c r="B100" s="19"/>
      <c r="C100" s="19"/>
      <c r="D100" s="19"/>
      <c r="E100" s="19"/>
    </row>
    <row r="101" spans="1:5" ht="12.75">
      <c r="A101" s="43"/>
      <c r="B101" s="74" t="s">
        <v>272</v>
      </c>
      <c r="C101" s="74"/>
      <c r="D101" s="74"/>
      <c r="E101" s="74">
        <f>SUM(E90:E100)</f>
        <v>1250000</v>
      </c>
    </row>
    <row r="102" spans="2:5" ht="12.75">
      <c r="B102" s="19"/>
      <c r="C102" s="19"/>
      <c r="D102" s="19"/>
      <c r="E102" s="19"/>
    </row>
    <row r="103" spans="2:5" ht="12.75">
      <c r="B103" s="74" t="s">
        <v>376</v>
      </c>
      <c r="C103" s="19"/>
      <c r="D103" s="19"/>
      <c r="E103" s="19"/>
    </row>
    <row r="104" spans="2:5" ht="12.75">
      <c r="B104" s="19"/>
      <c r="C104" s="19"/>
      <c r="D104" s="19"/>
      <c r="E104" s="19"/>
    </row>
    <row r="105" spans="1:5" ht="12.75">
      <c r="A105" t="s">
        <v>426</v>
      </c>
      <c r="B105" s="19" t="s">
        <v>427</v>
      </c>
      <c r="C105" s="19"/>
      <c r="D105" s="19"/>
      <c r="E105" s="19">
        <v>4000000</v>
      </c>
    </row>
    <row r="106" spans="2:5" ht="12.75">
      <c r="B106" s="19"/>
      <c r="C106" s="19"/>
      <c r="D106" s="19"/>
      <c r="E106" s="19"/>
    </row>
    <row r="107" spans="1:5" ht="12.75">
      <c r="A107" t="s">
        <v>399</v>
      </c>
      <c r="B107" s="19" t="s">
        <v>400</v>
      </c>
      <c r="C107" s="19"/>
      <c r="D107" s="19"/>
      <c r="E107" s="19">
        <v>1080000</v>
      </c>
    </row>
    <row r="108" spans="2:5" ht="12.75">
      <c r="B108" s="19"/>
      <c r="C108" s="19"/>
      <c r="D108" s="19"/>
      <c r="E108" s="19"/>
    </row>
    <row r="109" spans="1:5" ht="12.75">
      <c r="A109" s="43"/>
      <c r="B109" s="74" t="s">
        <v>272</v>
      </c>
      <c r="C109" s="74"/>
      <c r="D109" s="74"/>
      <c r="E109" s="74">
        <f>SUM(E105:E108)</f>
        <v>5080000</v>
      </c>
    </row>
    <row r="110" spans="2:5" ht="12.75">
      <c r="B110" s="19"/>
      <c r="C110" s="19"/>
      <c r="D110" s="19"/>
      <c r="E110" s="19"/>
    </row>
    <row r="111" spans="2:5" ht="12.75">
      <c r="B111" s="19"/>
      <c r="C111" s="19"/>
      <c r="D111" s="19"/>
      <c r="E111" s="19"/>
    </row>
    <row r="112" spans="2:5" ht="12.75">
      <c r="B112" s="41" t="s">
        <v>389</v>
      </c>
      <c r="E112">
        <f>E109+E101+E83+E62+E30</f>
        <v>47112000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27.8515625" style="0" customWidth="1"/>
    <col min="3" max="3" width="13.57421875" style="0" customWidth="1"/>
  </cols>
  <sheetData>
    <row r="1" ht="12.75">
      <c r="B1" s="43" t="s">
        <v>531</v>
      </c>
    </row>
    <row r="3" spans="2:5" ht="12.75">
      <c r="B3" s="74" t="s">
        <v>435</v>
      </c>
      <c r="C3" s="19"/>
      <c r="D3" s="19"/>
      <c r="E3" s="19">
        <v>51040</v>
      </c>
    </row>
    <row r="4" spans="2:5" ht="12.75">
      <c r="B4" s="19"/>
      <c r="C4" s="19"/>
      <c r="D4" s="19"/>
      <c r="E4" s="19"/>
    </row>
    <row r="5" spans="1:5" ht="12.75">
      <c r="A5" t="s">
        <v>397</v>
      </c>
      <c r="B5" s="19" t="s">
        <v>436</v>
      </c>
      <c r="C5" s="19"/>
      <c r="D5" s="19"/>
      <c r="E5" s="19">
        <v>200000</v>
      </c>
    </row>
    <row r="6" spans="1:5" ht="12.75">
      <c r="A6" t="s">
        <v>399</v>
      </c>
      <c r="B6" s="19" t="s">
        <v>400</v>
      </c>
      <c r="C6" s="19"/>
      <c r="D6" s="19"/>
      <c r="E6" s="19">
        <v>50000</v>
      </c>
    </row>
    <row r="7" spans="2:5" ht="12.75">
      <c r="B7" s="19"/>
      <c r="C7" s="19"/>
      <c r="D7" s="19"/>
      <c r="E7" s="19"/>
    </row>
    <row r="8" spans="1:5" ht="12.75">
      <c r="A8" s="43"/>
      <c r="B8" s="74" t="s">
        <v>272</v>
      </c>
      <c r="C8" s="74"/>
      <c r="D8" s="74"/>
      <c r="E8" s="74">
        <f>SUM(E5:E7)</f>
        <v>250000</v>
      </c>
    </row>
    <row r="9" spans="2:5" ht="12.75">
      <c r="B9" s="19"/>
      <c r="C9" s="19"/>
      <c r="D9" s="19"/>
      <c r="E9" s="19"/>
    </row>
    <row r="10" spans="2:5" ht="12.75">
      <c r="B10" s="19"/>
      <c r="C10" s="19"/>
      <c r="D10" s="19"/>
      <c r="E10" s="19"/>
    </row>
    <row r="11" spans="2:5" ht="12.75">
      <c r="B11" s="74" t="s">
        <v>437</v>
      </c>
      <c r="C11" s="19"/>
      <c r="D11" s="19"/>
      <c r="E11" s="19">
        <v>45160</v>
      </c>
    </row>
    <row r="12" spans="2:5" ht="12.75">
      <c r="B12" s="74"/>
      <c r="C12" s="19"/>
      <c r="D12" s="19"/>
      <c r="E12" s="19"/>
    </row>
    <row r="13" spans="1:5" ht="12.75">
      <c r="A13" t="s">
        <v>423</v>
      </c>
      <c r="B13" s="3" t="s">
        <v>414</v>
      </c>
      <c r="C13" s="19"/>
      <c r="D13" s="19"/>
      <c r="E13" s="19">
        <v>3000000</v>
      </c>
    </row>
    <row r="14" spans="1:5" ht="12.75">
      <c r="A14" t="s">
        <v>399</v>
      </c>
      <c r="B14" s="3" t="s">
        <v>400</v>
      </c>
      <c r="C14" s="19"/>
      <c r="D14" s="19"/>
      <c r="E14" s="19">
        <v>800000</v>
      </c>
    </row>
    <row r="15" spans="2:5" ht="12.75">
      <c r="B15" s="3"/>
      <c r="C15" s="19"/>
      <c r="D15" s="19"/>
      <c r="E15" s="19"/>
    </row>
    <row r="16" spans="1:5" ht="12.75">
      <c r="A16" s="41" t="s">
        <v>412</v>
      </c>
      <c r="B16" s="84" t="s">
        <v>387</v>
      </c>
      <c r="C16" s="19"/>
      <c r="D16" s="19"/>
      <c r="E16" s="82">
        <v>0</v>
      </c>
    </row>
    <row r="17" spans="1:5" ht="12.75">
      <c r="A17" s="41" t="s">
        <v>418</v>
      </c>
      <c r="B17" s="84" t="s">
        <v>400</v>
      </c>
      <c r="C17" s="19"/>
      <c r="D17" s="19"/>
      <c r="E17" s="82">
        <v>0</v>
      </c>
    </row>
    <row r="18" spans="2:5" ht="12.75">
      <c r="B18" s="3"/>
      <c r="C18" s="19"/>
      <c r="D18" s="19"/>
      <c r="E18" s="19"/>
    </row>
    <row r="19" spans="2:5" ht="12.75">
      <c r="B19" s="3"/>
      <c r="C19" s="19"/>
      <c r="D19" s="19"/>
      <c r="E19" s="19"/>
    </row>
    <row r="20" spans="1:5" ht="12.75">
      <c r="A20" s="43"/>
      <c r="B20" s="74" t="s">
        <v>272</v>
      </c>
      <c r="C20" s="74"/>
      <c r="D20" s="74"/>
      <c r="E20" s="74">
        <f>SUM(E13:E17)</f>
        <v>3800000</v>
      </c>
    </row>
    <row r="21" spans="2:5" ht="12.75">
      <c r="B21" s="19"/>
      <c r="C21" s="19"/>
      <c r="D21" s="19"/>
      <c r="E21" s="19"/>
    </row>
    <row r="22" spans="2:5" ht="12.75">
      <c r="B22" s="19"/>
      <c r="C22" s="19"/>
      <c r="D22" s="19"/>
      <c r="E22" s="19"/>
    </row>
    <row r="23" spans="2:5" ht="12.75">
      <c r="B23" s="74" t="s">
        <v>438</v>
      </c>
      <c r="C23" s="19"/>
      <c r="D23" s="19"/>
      <c r="E23" s="19">
        <v>42180</v>
      </c>
    </row>
    <row r="24" spans="2:5" ht="12.75">
      <c r="B24" s="19"/>
      <c r="C24" s="19"/>
      <c r="D24" s="19"/>
      <c r="E24" s="19"/>
    </row>
    <row r="25" spans="1:5" ht="12.75">
      <c r="A25" t="s">
        <v>397</v>
      </c>
      <c r="B25" s="19" t="s">
        <v>398</v>
      </c>
      <c r="C25" s="19"/>
      <c r="D25" s="19"/>
      <c r="E25" s="19">
        <v>500000</v>
      </c>
    </row>
    <row r="26" spans="1:5" ht="12.75">
      <c r="A26" t="s">
        <v>399</v>
      </c>
      <c r="B26" s="19" t="s">
        <v>400</v>
      </c>
      <c r="C26" s="19"/>
      <c r="D26" s="19"/>
      <c r="E26" s="19">
        <v>135000</v>
      </c>
    </row>
    <row r="27" spans="2:5" ht="12.75">
      <c r="B27" s="19"/>
      <c r="C27" s="19"/>
      <c r="D27" s="19"/>
      <c r="E27" s="19"/>
    </row>
    <row r="28" spans="1:5" ht="12.75">
      <c r="A28" s="43"/>
      <c r="B28" s="74" t="s">
        <v>146</v>
      </c>
      <c r="C28" s="74"/>
      <c r="D28" s="74"/>
      <c r="E28" s="74">
        <f>SUM(E25:E27)</f>
        <v>635000</v>
      </c>
    </row>
    <row r="29" spans="2:5" ht="12.75">
      <c r="B29" s="19"/>
      <c r="C29" s="19"/>
      <c r="D29" s="19"/>
      <c r="E29" s="19"/>
    </row>
    <row r="30" spans="2:5" ht="12.75">
      <c r="B30" s="19"/>
      <c r="C30" s="19"/>
      <c r="D30" s="19"/>
      <c r="E30" s="19"/>
    </row>
    <row r="31" spans="2:5" ht="12.75">
      <c r="B31" s="74" t="s">
        <v>172</v>
      </c>
      <c r="C31" s="19"/>
      <c r="D31" s="19"/>
      <c r="E31" s="19">
        <v>64010</v>
      </c>
    </row>
    <row r="32" spans="2:5" ht="12.75">
      <c r="B32" s="19"/>
      <c r="C32" s="19"/>
      <c r="D32" s="19"/>
      <c r="E32" s="19"/>
    </row>
    <row r="33" spans="1:5" ht="12.75">
      <c r="A33" t="s">
        <v>426</v>
      </c>
      <c r="B33" s="19" t="s">
        <v>439</v>
      </c>
      <c r="C33" s="19"/>
      <c r="D33" s="19"/>
      <c r="E33" s="19">
        <v>4100000</v>
      </c>
    </row>
    <row r="34" spans="1:5" ht="12.75">
      <c r="A34" t="s">
        <v>399</v>
      </c>
      <c r="B34" s="19" t="s">
        <v>400</v>
      </c>
      <c r="C34" s="19"/>
      <c r="D34" s="19"/>
      <c r="E34" s="19">
        <v>1100000</v>
      </c>
    </row>
    <row r="35" spans="2:5" ht="12.75">
      <c r="B35" s="19"/>
      <c r="C35" s="19"/>
      <c r="D35" s="19"/>
      <c r="E35" s="19"/>
    </row>
    <row r="36" spans="1:5" ht="12.75">
      <c r="A36" s="43"/>
      <c r="B36" s="74" t="s">
        <v>272</v>
      </c>
      <c r="C36" s="74"/>
      <c r="D36" s="74"/>
      <c r="E36" s="74">
        <f>SUM(E33:E35)</f>
        <v>5200000</v>
      </c>
    </row>
    <row r="37" spans="2:5" ht="12.75">
      <c r="B37" s="19"/>
      <c r="C37" s="19"/>
      <c r="D37" s="19"/>
      <c r="E37" s="19"/>
    </row>
    <row r="38" spans="2:5" ht="12.75">
      <c r="B38" s="19"/>
      <c r="C38" s="19"/>
      <c r="D38" s="19"/>
      <c r="E38" s="19"/>
    </row>
    <row r="39" spans="2:5" ht="12.75">
      <c r="B39" s="74" t="s">
        <v>440</v>
      </c>
      <c r="C39" s="19"/>
      <c r="D39" s="19"/>
      <c r="E39" s="19">
        <v>72111</v>
      </c>
    </row>
    <row r="40" spans="2:5" ht="12.75">
      <c r="B40" s="74"/>
      <c r="C40" s="19"/>
      <c r="D40" s="19"/>
      <c r="E40" s="19"/>
    </row>
    <row r="41" spans="1:5" ht="12.75">
      <c r="A41" t="s">
        <v>393</v>
      </c>
      <c r="B41" s="3" t="s">
        <v>394</v>
      </c>
      <c r="C41" s="19"/>
      <c r="D41" s="19"/>
      <c r="E41" s="19">
        <v>190000</v>
      </c>
    </row>
    <row r="42" spans="2:5" ht="12.75">
      <c r="B42" s="19"/>
      <c r="C42" s="19"/>
      <c r="D42" s="19"/>
      <c r="E42" s="19"/>
    </row>
    <row r="43" spans="1:5" ht="12.75">
      <c r="A43" t="s">
        <v>397</v>
      </c>
      <c r="B43" s="19" t="s">
        <v>398</v>
      </c>
      <c r="C43" s="19"/>
      <c r="D43" s="19"/>
      <c r="E43" s="19">
        <v>100000</v>
      </c>
    </row>
    <row r="44" spans="2:5" ht="12.75">
      <c r="B44" s="19"/>
      <c r="C44" s="19"/>
      <c r="D44" s="19"/>
      <c r="E44" s="19"/>
    </row>
    <row r="45" spans="1:5" ht="12.75">
      <c r="A45" t="s">
        <v>426</v>
      </c>
      <c r="B45" s="19" t="s">
        <v>427</v>
      </c>
      <c r="C45" s="19"/>
      <c r="D45" s="19"/>
      <c r="E45" s="19">
        <v>300000</v>
      </c>
    </row>
    <row r="46" spans="2:5" ht="12.75">
      <c r="B46" s="19"/>
      <c r="C46" s="3"/>
      <c r="D46" s="19"/>
      <c r="E46" s="19"/>
    </row>
    <row r="47" spans="2:5" ht="12.75">
      <c r="B47" s="19"/>
      <c r="C47" s="19"/>
      <c r="D47" s="19"/>
      <c r="E47" s="19"/>
    </row>
    <row r="48" spans="1:5" ht="12.75">
      <c r="A48" t="s">
        <v>399</v>
      </c>
      <c r="B48" s="82" t="s">
        <v>400</v>
      </c>
      <c r="C48" s="19"/>
      <c r="D48" s="19"/>
      <c r="E48" s="82">
        <v>150000</v>
      </c>
    </row>
    <row r="49" spans="2:5" ht="12.75">
      <c r="B49" s="19"/>
      <c r="C49" s="19"/>
      <c r="D49" s="19"/>
      <c r="E49" s="19"/>
    </row>
    <row r="50" spans="1:5" ht="12.75">
      <c r="A50" s="43"/>
      <c r="B50" s="74" t="s">
        <v>272</v>
      </c>
      <c r="C50" s="74"/>
      <c r="D50" s="74"/>
      <c r="E50" s="74">
        <f>SUM(E41:E49)</f>
        <v>740000</v>
      </c>
    </row>
    <row r="51" spans="2:5" ht="12.75">
      <c r="B51" s="19"/>
      <c r="C51" s="19"/>
      <c r="D51" s="19"/>
      <c r="E51" s="19"/>
    </row>
    <row r="52" spans="2:5" ht="12.75">
      <c r="B52" s="19"/>
      <c r="C52" s="19"/>
      <c r="D52" s="19"/>
      <c r="E52" s="19"/>
    </row>
    <row r="53" spans="2:5" ht="12.75">
      <c r="B53" s="74" t="s">
        <v>232</v>
      </c>
      <c r="C53" s="19"/>
      <c r="D53" s="19"/>
      <c r="E53" s="19">
        <v>72311</v>
      </c>
    </row>
    <row r="54" spans="2:5" ht="12.75">
      <c r="B54" s="19"/>
      <c r="C54" s="19"/>
      <c r="D54" s="19"/>
      <c r="E54" s="19"/>
    </row>
    <row r="55" spans="1:5" ht="12.75">
      <c r="A55" s="41" t="s">
        <v>393</v>
      </c>
      <c r="B55" s="3" t="s">
        <v>394</v>
      </c>
      <c r="C55" s="3"/>
      <c r="D55" s="19"/>
      <c r="E55" s="19">
        <v>170000</v>
      </c>
    </row>
    <row r="56" spans="2:5" ht="12.75">
      <c r="B56" s="19"/>
      <c r="C56" s="19"/>
      <c r="D56" s="19"/>
      <c r="E56" s="19"/>
    </row>
    <row r="57" spans="1:5" ht="12.75">
      <c r="A57" t="s">
        <v>426</v>
      </c>
      <c r="B57" s="19" t="s">
        <v>427</v>
      </c>
      <c r="C57" s="19"/>
      <c r="D57" s="19"/>
      <c r="E57" s="19">
        <v>400000</v>
      </c>
    </row>
    <row r="58" spans="2:5" ht="12.75">
      <c r="B58" s="19"/>
      <c r="C58" s="19"/>
      <c r="D58" s="19"/>
      <c r="E58" s="19"/>
    </row>
    <row r="59" spans="2:5" ht="12.75">
      <c r="B59" s="19"/>
      <c r="C59" s="19"/>
      <c r="D59" s="19"/>
      <c r="E59" s="19"/>
    </row>
    <row r="60" spans="2:5" ht="12.75">
      <c r="B60" s="19"/>
      <c r="C60" s="19"/>
      <c r="D60" s="19"/>
      <c r="E60" s="19"/>
    </row>
    <row r="61" spans="1:5" ht="12.75">
      <c r="A61" t="s">
        <v>397</v>
      </c>
      <c r="B61" s="19" t="s">
        <v>398</v>
      </c>
      <c r="C61" s="19"/>
      <c r="D61" s="19"/>
      <c r="E61" s="19">
        <v>30000</v>
      </c>
    </row>
    <row r="62" spans="2:5" ht="12.75">
      <c r="B62" s="19"/>
      <c r="C62" s="19"/>
      <c r="D62" s="19"/>
      <c r="E62" s="19"/>
    </row>
    <row r="63" spans="1:5" ht="12.75">
      <c r="A63" t="s">
        <v>399</v>
      </c>
      <c r="B63" s="19" t="s">
        <v>400</v>
      </c>
      <c r="C63" s="19"/>
      <c r="D63" s="19"/>
      <c r="E63" s="19">
        <v>155000</v>
      </c>
    </row>
    <row r="64" spans="2:5" ht="12.75">
      <c r="B64" s="19"/>
      <c r="C64" s="19"/>
      <c r="D64" s="19"/>
      <c r="E64" s="19"/>
    </row>
    <row r="65" spans="1:5" ht="12.75">
      <c r="A65" s="43"/>
      <c r="B65" s="74" t="s">
        <v>272</v>
      </c>
      <c r="C65" s="74"/>
      <c r="D65" s="74"/>
      <c r="E65" s="74">
        <f>SUM(E55:E64)</f>
        <v>755000</v>
      </c>
    </row>
    <row r="66" spans="1:5" ht="12.75">
      <c r="A66" s="43"/>
      <c r="B66" s="74"/>
      <c r="C66" s="74"/>
      <c r="D66" s="74"/>
      <c r="E66" s="74"/>
    </row>
    <row r="67" spans="2:5" ht="12.75">
      <c r="B67" s="19"/>
      <c r="C67" s="19"/>
      <c r="D67" s="19"/>
      <c r="E67" s="19"/>
    </row>
    <row r="68" spans="2:5" ht="12.75">
      <c r="B68" s="74" t="s">
        <v>194</v>
      </c>
      <c r="C68" s="19"/>
      <c r="D68" s="19"/>
      <c r="E68" s="19">
        <v>107051</v>
      </c>
    </row>
    <row r="69" spans="2:5" ht="12.75">
      <c r="B69" s="19"/>
      <c r="C69" s="19"/>
      <c r="D69" s="19"/>
      <c r="E69" s="19"/>
    </row>
    <row r="70" spans="1:5" ht="12.75">
      <c r="A70" t="s">
        <v>441</v>
      </c>
      <c r="B70" s="3" t="s">
        <v>442</v>
      </c>
      <c r="C70" s="19"/>
      <c r="D70" s="3"/>
      <c r="E70" s="19">
        <v>3600000</v>
      </c>
    </row>
    <row r="71" spans="1:5" ht="12.75">
      <c r="A71" t="s">
        <v>399</v>
      </c>
      <c r="B71" s="19" t="s">
        <v>400</v>
      </c>
      <c r="C71" s="19"/>
      <c r="D71" s="19"/>
      <c r="E71" s="19">
        <v>980000</v>
      </c>
    </row>
    <row r="72" spans="1:5" ht="12.75">
      <c r="A72" s="43"/>
      <c r="B72" s="74" t="s">
        <v>272</v>
      </c>
      <c r="C72" s="74"/>
      <c r="D72" s="74"/>
      <c r="E72" s="74">
        <f>SUM(E70:E71)</f>
        <v>4580000</v>
      </c>
    </row>
    <row r="73" spans="2:5" ht="12.75">
      <c r="B73" s="19"/>
      <c r="C73" s="19"/>
      <c r="D73" s="19"/>
      <c r="E73" s="19"/>
    </row>
    <row r="74" spans="2:5" ht="12.75">
      <c r="B74" s="19"/>
      <c r="C74" s="19"/>
      <c r="D74" s="19"/>
      <c r="E74" s="19"/>
    </row>
    <row r="75" spans="2:5" ht="12.75">
      <c r="B75" s="19"/>
      <c r="C75" s="19"/>
      <c r="D75" s="19"/>
      <c r="E75" s="19"/>
    </row>
    <row r="76" spans="2:5" ht="12.75">
      <c r="B76" s="74" t="s">
        <v>443</v>
      </c>
      <c r="C76" s="19"/>
      <c r="D76" s="19"/>
      <c r="E76" s="19">
        <v>13320</v>
      </c>
    </row>
    <row r="77" spans="2:5" ht="12.75">
      <c r="B77" s="74"/>
      <c r="C77" s="19"/>
      <c r="D77" s="19"/>
      <c r="E77" s="19"/>
    </row>
    <row r="78" spans="1:5" ht="12.75">
      <c r="A78" t="s">
        <v>393</v>
      </c>
      <c r="B78" s="19" t="s">
        <v>394</v>
      </c>
      <c r="C78" s="19"/>
      <c r="D78" s="19"/>
      <c r="E78" s="19">
        <v>60000</v>
      </c>
    </row>
    <row r="79" spans="2:5" ht="12.75">
      <c r="B79" s="19"/>
      <c r="C79" s="19"/>
      <c r="D79" s="19"/>
      <c r="E79" s="19"/>
    </row>
    <row r="80" spans="1:5" ht="12.75">
      <c r="A80" t="s">
        <v>426</v>
      </c>
      <c r="B80" s="19" t="s">
        <v>427</v>
      </c>
      <c r="C80" s="19"/>
      <c r="D80" s="19"/>
      <c r="E80" s="19">
        <v>121000</v>
      </c>
    </row>
    <row r="81" spans="2:5" ht="12.75">
      <c r="B81" s="19"/>
      <c r="C81" s="19"/>
      <c r="D81" s="19"/>
      <c r="E81" s="19"/>
    </row>
    <row r="82" spans="2:5" ht="12.75">
      <c r="B82" s="19"/>
      <c r="C82" s="19"/>
      <c r="D82" s="19"/>
      <c r="E82" s="19"/>
    </row>
    <row r="83" spans="1:5" ht="12.75">
      <c r="A83" t="s">
        <v>397</v>
      </c>
      <c r="B83" s="19" t="s">
        <v>398</v>
      </c>
      <c r="C83" s="19"/>
      <c r="D83" s="19"/>
      <c r="E83" s="19">
        <v>70000</v>
      </c>
    </row>
    <row r="84" spans="2:5" ht="12.75">
      <c r="B84" s="19"/>
      <c r="C84" s="19"/>
      <c r="D84" s="19"/>
      <c r="E84" s="19"/>
    </row>
    <row r="85" spans="1:5" ht="12.75">
      <c r="A85" t="s">
        <v>399</v>
      </c>
      <c r="B85" s="19" t="s">
        <v>400</v>
      </c>
      <c r="C85" s="19"/>
      <c r="D85" s="19"/>
      <c r="E85" s="19">
        <v>80000</v>
      </c>
    </row>
    <row r="86" spans="2:5" ht="12.75">
      <c r="B86" s="19"/>
      <c r="C86" s="19"/>
      <c r="D86" s="19"/>
      <c r="E86" s="19"/>
    </row>
    <row r="87" spans="1:5" ht="12.75">
      <c r="A87" s="41" t="s">
        <v>444</v>
      </c>
      <c r="B87" s="3" t="s">
        <v>445</v>
      </c>
      <c r="C87" s="19"/>
      <c r="D87" s="19"/>
      <c r="E87" s="19">
        <v>630000</v>
      </c>
    </row>
    <row r="88" spans="1:5" ht="12.75">
      <c r="A88" s="41" t="s">
        <v>421</v>
      </c>
      <c r="B88" s="3" t="s">
        <v>384</v>
      </c>
      <c r="C88" s="19"/>
      <c r="D88" s="19"/>
      <c r="E88" s="19">
        <v>780000</v>
      </c>
    </row>
    <row r="89" spans="1:5" ht="12.75">
      <c r="A89" s="41" t="s">
        <v>420</v>
      </c>
      <c r="B89" s="84" t="s">
        <v>400</v>
      </c>
      <c r="C89" s="19"/>
      <c r="D89" s="19"/>
      <c r="E89" s="82">
        <v>390000</v>
      </c>
    </row>
    <row r="90" spans="2:5" ht="12.75">
      <c r="B90" s="19"/>
      <c r="C90" s="19"/>
      <c r="D90" s="19"/>
      <c r="E90" s="19">
        <f>SUM(E87:E89)</f>
        <v>1800000</v>
      </c>
    </row>
    <row r="91" spans="2:5" ht="12.75">
      <c r="B91" s="19"/>
      <c r="C91" s="19"/>
      <c r="D91" s="19"/>
      <c r="E91" s="19"/>
    </row>
    <row r="92" spans="1:5" ht="12.75">
      <c r="A92" s="43"/>
      <c r="B92" s="74" t="s">
        <v>272</v>
      </c>
      <c r="C92" s="74"/>
      <c r="D92" s="74"/>
      <c r="E92" s="74">
        <f>SUM(E78:E89)</f>
        <v>2131000</v>
      </c>
    </row>
    <row r="93" spans="2:5" ht="12.75">
      <c r="B93" s="19"/>
      <c r="C93" s="19"/>
      <c r="D93" s="19"/>
      <c r="E93" s="19"/>
    </row>
    <row r="94" spans="2:5" ht="12.75">
      <c r="B94" s="82"/>
      <c r="C94" s="19"/>
      <c r="D94" s="19"/>
      <c r="E94" s="19"/>
    </row>
    <row r="95" spans="2:5" ht="12.75">
      <c r="B95" s="88" t="s">
        <v>446</v>
      </c>
      <c r="C95" s="19" t="s">
        <v>447</v>
      </c>
      <c r="D95" s="19"/>
      <c r="E95" s="19">
        <v>81030</v>
      </c>
    </row>
    <row r="96" spans="2:5" ht="12.75">
      <c r="B96" s="82"/>
      <c r="C96" s="19"/>
      <c r="D96" s="19"/>
      <c r="E96" s="19"/>
    </row>
    <row r="97" spans="1:5" ht="12.75">
      <c r="A97" t="s">
        <v>393</v>
      </c>
      <c r="B97" s="82" t="s">
        <v>394</v>
      </c>
      <c r="C97" s="19"/>
      <c r="D97" s="19"/>
      <c r="E97" s="19">
        <v>30000</v>
      </c>
    </row>
    <row r="98" spans="2:5" ht="12.75">
      <c r="B98" s="82"/>
      <c r="C98" s="19"/>
      <c r="D98" s="19"/>
      <c r="E98" s="19"/>
    </row>
    <row r="99" spans="1:5" ht="12.75">
      <c r="A99" t="s">
        <v>395</v>
      </c>
      <c r="B99" s="82" t="s">
        <v>396</v>
      </c>
      <c r="C99" s="19"/>
      <c r="D99" s="19"/>
      <c r="E99" s="19">
        <v>30000</v>
      </c>
    </row>
    <row r="100" spans="2:5" ht="12.75">
      <c r="B100" s="82"/>
      <c r="C100" s="19"/>
      <c r="D100" s="19"/>
      <c r="E100" s="19"/>
    </row>
    <row r="101" spans="1:5" ht="12.75">
      <c r="A101" t="s">
        <v>426</v>
      </c>
      <c r="B101" s="82" t="s">
        <v>427</v>
      </c>
      <c r="C101" s="19"/>
      <c r="D101" s="19"/>
      <c r="E101" s="19">
        <v>1250000</v>
      </c>
    </row>
    <row r="102" spans="2:5" ht="12.75">
      <c r="B102" s="82"/>
      <c r="C102" s="19"/>
      <c r="D102" s="19"/>
      <c r="E102" s="19"/>
    </row>
    <row r="103" spans="2:5" ht="12.75">
      <c r="B103" s="82"/>
      <c r="C103" s="19"/>
      <c r="D103" s="19"/>
      <c r="E103" s="82"/>
    </row>
    <row r="104" spans="1:5" ht="12.75">
      <c r="A104" t="s">
        <v>423</v>
      </c>
      <c r="B104" s="82" t="s">
        <v>428</v>
      </c>
      <c r="C104" s="19"/>
      <c r="D104" s="19"/>
      <c r="E104" s="82">
        <v>50000</v>
      </c>
    </row>
    <row r="105" spans="2:5" ht="12.75">
      <c r="B105" s="82"/>
      <c r="C105" s="19"/>
      <c r="D105" s="19"/>
      <c r="E105" s="82"/>
    </row>
    <row r="106" spans="1:5" ht="12.75">
      <c r="A106" t="s">
        <v>397</v>
      </c>
      <c r="B106" s="82" t="s">
        <v>398</v>
      </c>
      <c r="C106" s="19"/>
      <c r="D106" s="19"/>
      <c r="E106" s="82">
        <v>50000</v>
      </c>
    </row>
    <row r="107" spans="2:5" ht="12.75">
      <c r="B107" s="82"/>
      <c r="C107" s="19"/>
      <c r="D107" s="19"/>
      <c r="E107" s="82"/>
    </row>
    <row r="108" spans="1:5" ht="12.75">
      <c r="A108" t="s">
        <v>399</v>
      </c>
      <c r="B108" s="82" t="s">
        <v>400</v>
      </c>
      <c r="C108" s="19"/>
      <c r="D108" s="19"/>
      <c r="E108" s="82">
        <v>380000</v>
      </c>
    </row>
    <row r="109" spans="2:5" ht="12.75">
      <c r="B109" s="82"/>
      <c r="C109" s="19"/>
      <c r="D109" s="19"/>
      <c r="E109" s="82"/>
    </row>
    <row r="110" spans="1:5" ht="12.75">
      <c r="A110" s="43"/>
      <c r="B110" s="88" t="s">
        <v>146</v>
      </c>
      <c r="C110" s="74"/>
      <c r="D110" s="74"/>
      <c r="E110" s="88">
        <f>SUM(E97:E108)</f>
        <v>1790000</v>
      </c>
    </row>
    <row r="111" spans="2:5" ht="12.75">
      <c r="B111" s="82"/>
      <c r="C111" s="19"/>
      <c r="D111" s="19"/>
      <c r="E111" s="19"/>
    </row>
    <row r="113" spans="2:5" ht="12.75">
      <c r="B113" s="43" t="s">
        <v>368</v>
      </c>
      <c r="E113">
        <v>41233</v>
      </c>
    </row>
    <row r="115" spans="1:5" ht="12.75">
      <c r="A115" s="43" t="s">
        <v>390</v>
      </c>
      <c r="B115" s="43" t="s">
        <v>448</v>
      </c>
      <c r="C115" s="43"/>
      <c r="D115" s="43"/>
      <c r="E115" s="43">
        <v>824838</v>
      </c>
    </row>
    <row r="118" spans="1:5" ht="12.75">
      <c r="A118" s="43" t="s">
        <v>392</v>
      </c>
      <c r="B118" s="43" t="s">
        <v>449</v>
      </c>
      <c r="C118" s="43"/>
      <c r="D118" s="43"/>
      <c r="E118" s="43">
        <v>85000</v>
      </c>
    </row>
    <row r="120" spans="1:5" ht="12.75">
      <c r="A120" t="s">
        <v>393</v>
      </c>
      <c r="B120" t="s">
        <v>450</v>
      </c>
      <c r="E120">
        <v>50000</v>
      </c>
    </row>
    <row r="122" spans="1:5" ht="12.75">
      <c r="A122" t="s">
        <v>397</v>
      </c>
      <c r="B122" t="s">
        <v>398</v>
      </c>
      <c r="E122">
        <v>20000</v>
      </c>
    </row>
    <row r="124" spans="1:5" ht="12.75">
      <c r="A124" t="s">
        <v>399</v>
      </c>
      <c r="B124" s="41" t="s">
        <v>400</v>
      </c>
      <c r="E124">
        <v>15000</v>
      </c>
    </row>
    <row r="126" spans="1:5" ht="12.75">
      <c r="A126" s="43" t="s">
        <v>403</v>
      </c>
      <c r="B126" s="43" t="s">
        <v>112</v>
      </c>
      <c r="C126" s="43"/>
      <c r="D126" s="43"/>
      <c r="E126" s="43">
        <f>SUM(E120:E125)</f>
        <v>85000</v>
      </c>
    </row>
    <row r="129" spans="1:5" ht="12.75">
      <c r="A129" s="43"/>
      <c r="B129" s="43" t="s">
        <v>146</v>
      </c>
      <c r="C129" s="43"/>
      <c r="D129" s="43"/>
      <c r="E129" s="43">
        <f>E115+E118+E126</f>
        <v>994838</v>
      </c>
    </row>
    <row r="132" spans="2:5" ht="12.75">
      <c r="B132" s="74" t="s">
        <v>451</v>
      </c>
      <c r="C132" s="19"/>
      <c r="D132" s="19"/>
      <c r="E132" s="19"/>
    </row>
    <row r="133" spans="2:5" ht="12.75">
      <c r="B133" s="19"/>
      <c r="C133" s="19"/>
      <c r="D133" s="19"/>
      <c r="E133" s="19"/>
    </row>
    <row r="134" spans="1:5" ht="12.75">
      <c r="A134" t="s">
        <v>397</v>
      </c>
      <c r="B134" s="19" t="s">
        <v>398</v>
      </c>
      <c r="C134" s="19" t="s">
        <v>452</v>
      </c>
      <c r="D134" s="19"/>
      <c r="E134" s="19">
        <v>2400000</v>
      </c>
    </row>
    <row r="135" spans="2:5" ht="12.75">
      <c r="B135" s="19"/>
      <c r="C135" s="19"/>
      <c r="D135" s="19"/>
      <c r="E135" s="19"/>
    </row>
    <row r="136" spans="1:5" ht="12.75">
      <c r="A136" t="s">
        <v>399</v>
      </c>
      <c r="B136" s="19" t="s">
        <v>400</v>
      </c>
      <c r="C136" s="19"/>
      <c r="D136" s="19"/>
      <c r="E136" s="19">
        <v>600000</v>
      </c>
    </row>
    <row r="137" spans="2:5" ht="12.75">
      <c r="B137" s="19"/>
      <c r="C137" s="19"/>
      <c r="D137" s="19"/>
      <c r="E137" s="19"/>
    </row>
    <row r="138" spans="1:5" ht="12.75">
      <c r="A138" s="43"/>
      <c r="B138" s="74" t="s">
        <v>272</v>
      </c>
      <c r="C138" s="74"/>
      <c r="D138" s="74"/>
      <c r="E138" s="74">
        <f>SUM(E134:E137)</f>
        <v>3000000</v>
      </c>
    </row>
    <row r="139" spans="2:5" ht="12.75">
      <c r="B139" s="19"/>
      <c r="C139" s="19"/>
      <c r="D139" s="19"/>
      <c r="E139" s="19"/>
    </row>
    <row r="142" ht="12.75">
      <c r="B142" s="43" t="s">
        <v>453</v>
      </c>
    </row>
    <row r="144" spans="2:5" ht="12.75">
      <c r="B144" t="s">
        <v>454</v>
      </c>
      <c r="E144">
        <v>6850000</v>
      </c>
    </row>
    <row r="146" spans="2:5" ht="12.75">
      <c r="B146" t="s">
        <v>391</v>
      </c>
      <c r="E146">
        <v>1350000</v>
      </c>
    </row>
    <row r="148" spans="1:5" ht="12.75">
      <c r="A148" s="43" t="s">
        <v>390</v>
      </c>
      <c r="B148" s="43" t="s">
        <v>448</v>
      </c>
      <c r="C148" s="43"/>
      <c r="D148" s="43"/>
      <c r="E148" s="43">
        <f>SUM(E144:E147)</f>
        <v>8200000</v>
      </c>
    </row>
    <row r="150" spans="1:5" ht="12.75">
      <c r="A150" s="43" t="s">
        <v>392</v>
      </c>
      <c r="B150" s="43" t="s">
        <v>155</v>
      </c>
      <c r="C150" s="43"/>
      <c r="D150" s="43"/>
      <c r="E150" s="43">
        <v>1390000</v>
      </c>
    </row>
    <row r="151" spans="1:5" ht="12.75">
      <c r="A151" s="43"/>
      <c r="B151" s="43"/>
      <c r="C151" s="43"/>
      <c r="D151" s="43"/>
      <c r="E151" s="43"/>
    </row>
    <row r="152" spans="1:5" ht="12.75">
      <c r="A152" s="41" t="s">
        <v>397</v>
      </c>
      <c r="B152" s="41" t="s">
        <v>398</v>
      </c>
      <c r="C152" s="41"/>
      <c r="D152" s="41"/>
      <c r="E152" s="41">
        <v>200000</v>
      </c>
    </row>
    <row r="153" spans="1:5" ht="12.75">
      <c r="A153" s="43"/>
      <c r="B153" s="43"/>
      <c r="C153" s="43"/>
      <c r="D153" s="43"/>
      <c r="E153" s="43"/>
    </row>
    <row r="154" spans="1:5" ht="12.75">
      <c r="A154" s="43" t="s">
        <v>403</v>
      </c>
      <c r="B154" s="43" t="s">
        <v>404</v>
      </c>
      <c r="C154" s="43"/>
      <c r="D154" s="43"/>
      <c r="E154" s="43">
        <v>200000</v>
      </c>
    </row>
    <row r="155" spans="1:5" ht="12.75">
      <c r="A155" s="43"/>
      <c r="B155" s="43"/>
      <c r="C155" s="43"/>
      <c r="D155" s="43"/>
      <c r="E155" s="43"/>
    </row>
    <row r="156" spans="1:5" ht="12.75">
      <c r="A156" s="43"/>
      <c r="B156" s="43"/>
      <c r="C156" s="43"/>
      <c r="D156" s="43"/>
      <c r="E156" s="43"/>
    </row>
    <row r="157" spans="1:5" ht="12.75">
      <c r="A157" s="43"/>
      <c r="B157" s="43"/>
      <c r="C157" s="43"/>
      <c r="D157" s="43"/>
      <c r="E157" s="43"/>
    </row>
    <row r="159" spans="2:5" ht="12.75">
      <c r="B159" s="43" t="s">
        <v>272</v>
      </c>
      <c r="C159" s="43"/>
      <c r="D159" s="43"/>
      <c r="E159" s="43">
        <f>E148+E150+E154+E156</f>
        <v>9790000</v>
      </c>
    </row>
    <row r="160" spans="2:5" ht="12.75">
      <c r="B160" s="43"/>
      <c r="C160" s="43"/>
      <c r="D160" s="43"/>
      <c r="E160" s="43"/>
    </row>
    <row r="162" spans="1:5" ht="12.75">
      <c r="A162" s="43"/>
      <c r="B162" s="74" t="s">
        <v>371</v>
      </c>
      <c r="C162" s="74"/>
      <c r="D162" s="74"/>
      <c r="E162" s="3">
        <v>107060</v>
      </c>
    </row>
    <row r="163" spans="1:5" ht="12.75">
      <c r="A163" s="43"/>
      <c r="B163" s="74"/>
      <c r="C163" s="74"/>
      <c r="D163" s="74"/>
      <c r="E163" s="74"/>
    </row>
    <row r="164" spans="1:5" ht="12.75">
      <c r="A164" s="41" t="s">
        <v>455</v>
      </c>
      <c r="B164" s="3" t="s">
        <v>114</v>
      </c>
      <c r="C164" s="3"/>
      <c r="D164" s="3"/>
      <c r="E164" s="3">
        <v>9500000</v>
      </c>
    </row>
    <row r="166" spans="1:5" ht="12.75">
      <c r="A166" s="41" t="s">
        <v>407</v>
      </c>
      <c r="B166" s="41" t="s">
        <v>456</v>
      </c>
      <c r="E166">
        <v>700000</v>
      </c>
    </row>
    <row r="168" spans="1:5" ht="12.75">
      <c r="A168" s="43"/>
      <c r="B168" s="43" t="s">
        <v>272</v>
      </c>
      <c r="C168" s="43"/>
      <c r="D168" s="43"/>
      <c r="E168" s="43">
        <f>SUM(E164:E166)</f>
        <v>10200000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1.421875" style="0" customWidth="1"/>
    <col min="3" max="3" width="11.7109375" style="0" customWidth="1"/>
  </cols>
  <sheetData>
    <row r="1" ht="12.75">
      <c r="B1" s="43" t="s">
        <v>529</v>
      </c>
    </row>
    <row r="3" spans="2:3" ht="12.75">
      <c r="B3" s="105" t="s">
        <v>263</v>
      </c>
      <c r="C3" s="105"/>
    </row>
    <row r="5" ht="12.75">
      <c r="B5" s="43" t="s">
        <v>457</v>
      </c>
    </row>
    <row r="7" spans="2:6" ht="12.75">
      <c r="B7" t="s">
        <v>454</v>
      </c>
      <c r="F7">
        <v>31850000</v>
      </c>
    </row>
    <row r="9" spans="2:6" ht="12.75">
      <c r="B9" t="s">
        <v>391</v>
      </c>
      <c r="F9">
        <v>840000</v>
      </c>
    </row>
    <row r="11" ht="12.75">
      <c r="B11" t="s">
        <v>458</v>
      </c>
    </row>
    <row r="13" spans="1:6" ht="12.75">
      <c r="A13" s="43" t="s">
        <v>390</v>
      </c>
      <c r="B13" s="43" t="s">
        <v>459</v>
      </c>
      <c r="C13" s="43"/>
      <c r="D13" s="43"/>
      <c r="E13" s="43"/>
      <c r="F13" s="43">
        <f>SUM(F7:F12)</f>
        <v>32690000</v>
      </c>
    </row>
    <row r="15" spans="1:6" ht="12.75">
      <c r="A15" s="43" t="s">
        <v>392</v>
      </c>
      <c r="B15" s="43" t="s">
        <v>110</v>
      </c>
      <c r="C15" s="43"/>
      <c r="D15" s="43"/>
      <c r="E15" s="43"/>
      <c r="F15" s="43">
        <v>6460000</v>
      </c>
    </row>
    <row r="17" spans="1:6" ht="12.75">
      <c r="A17" t="s">
        <v>460</v>
      </c>
      <c r="B17" s="82" t="s">
        <v>461</v>
      </c>
      <c r="C17" s="19"/>
      <c r="D17" s="19"/>
      <c r="E17" s="19"/>
      <c r="F17" s="19">
        <v>100000</v>
      </c>
    </row>
    <row r="18" spans="2:6" ht="12.75">
      <c r="B18" s="82"/>
      <c r="C18" s="19"/>
      <c r="D18" s="19"/>
      <c r="E18" s="19"/>
      <c r="F18" s="19"/>
    </row>
    <row r="19" spans="2:6" ht="12.75">
      <c r="B19" s="82"/>
      <c r="C19" s="19"/>
      <c r="D19" s="19"/>
      <c r="E19" s="19"/>
      <c r="F19" s="19"/>
    </row>
    <row r="20" spans="1:6" ht="12.75">
      <c r="A20" t="s">
        <v>393</v>
      </c>
      <c r="B20" s="82" t="s">
        <v>394</v>
      </c>
      <c r="C20" s="19"/>
      <c r="D20" s="19"/>
      <c r="E20" s="19"/>
      <c r="F20" s="19">
        <v>800000</v>
      </c>
    </row>
    <row r="21" spans="2:6" ht="12.75">
      <c r="B21" s="82"/>
      <c r="C21" s="19"/>
      <c r="D21" s="19"/>
      <c r="E21" s="19"/>
      <c r="F21" s="19"/>
    </row>
    <row r="22" spans="1:6" ht="12.75">
      <c r="A22" t="s">
        <v>395</v>
      </c>
      <c r="B22" s="19" t="s">
        <v>462</v>
      </c>
      <c r="C22" s="82"/>
      <c r="D22" s="19"/>
      <c r="E22" s="19"/>
      <c r="F22" s="19">
        <v>100000</v>
      </c>
    </row>
    <row r="23" spans="2:6" ht="12.75">
      <c r="B23" s="19"/>
      <c r="C23" s="82"/>
      <c r="D23" s="19"/>
      <c r="E23" s="19"/>
      <c r="F23" s="19"/>
    </row>
    <row r="24" spans="1:6" ht="12.75">
      <c r="A24" t="s">
        <v>426</v>
      </c>
      <c r="B24" s="19" t="s">
        <v>427</v>
      </c>
      <c r="C24" s="82"/>
      <c r="D24" s="19"/>
      <c r="E24" s="19"/>
      <c r="F24" s="19">
        <v>1400000</v>
      </c>
    </row>
    <row r="25" spans="2:6" ht="12.75">
      <c r="B25" s="19"/>
      <c r="C25" s="82"/>
      <c r="D25" s="19"/>
      <c r="E25" s="19"/>
      <c r="F25" s="19"/>
    </row>
    <row r="26" spans="2:6" ht="12.75">
      <c r="B26" s="19"/>
      <c r="C26" s="19"/>
      <c r="D26" s="19"/>
      <c r="E26" s="19"/>
      <c r="F26" s="19"/>
    </row>
    <row r="27" spans="1:6" ht="12.75">
      <c r="A27" t="s">
        <v>423</v>
      </c>
      <c r="B27" s="19" t="s">
        <v>414</v>
      </c>
      <c r="C27" s="89"/>
      <c r="D27" s="89"/>
      <c r="E27" s="19"/>
      <c r="F27" s="19">
        <v>1300000</v>
      </c>
    </row>
    <row r="28" spans="2:6" ht="12.75">
      <c r="B28" s="19"/>
      <c r="C28" s="89"/>
      <c r="D28" s="19"/>
      <c r="E28" s="19"/>
      <c r="F28" s="19"/>
    </row>
    <row r="29" spans="1:6" ht="12.75">
      <c r="A29" t="s">
        <v>397</v>
      </c>
      <c r="B29" s="19" t="s">
        <v>398</v>
      </c>
      <c r="C29" s="82"/>
      <c r="D29" s="19"/>
      <c r="E29" s="19"/>
      <c r="F29" s="19">
        <v>1100000</v>
      </c>
    </row>
    <row r="30" spans="2:6" ht="12.75">
      <c r="B30" s="19"/>
      <c r="C30" s="3"/>
      <c r="D30" s="19"/>
      <c r="E30" s="19"/>
      <c r="F30" s="19"/>
    </row>
    <row r="31" spans="2:6" ht="12.75">
      <c r="B31" s="19"/>
      <c r="C31" s="3"/>
      <c r="D31" s="19"/>
      <c r="E31" s="19"/>
      <c r="F31" s="19"/>
    </row>
    <row r="32" spans="1:6" ht="12.75">
      <c r="A32" t="s">
        <v>399</v>
      </c>
      <c r="B32" s="19" t="s">
        <v>400</v>
      </c>
      <c r="C32" s="19"/>
      <c r="D32" s="19"/>
      <c r="E32" s="19"/>
      <c r="F32" s="19">
        <v>1370000</v>
      </c>
    </row>
    <row r="33" spans="1:6" ht="12.75">
      <c r="A33" t="s">
        <v>401</v>
      </c>
      <c r="B33" s="19" t="s">
        <v>402</v>
      </c>
      <c r="C33" s="19"/>
      <c r="D33" s="19"/>
      <c r="E33" s="19"/>
      <c r="F33" s="19">
        <v>500000</v>
      </c>
    </row>
    <row r="34" spans="2:6" ht="12.75">
      <c r="B34" s="19"/>
      <c r="C34" s="19"/>
      <c r="D34" s="19"/>
      <c r="E34" s="19"/>
      <c r="F34" s="19"/>
    </row>
    <row r="35" spans="1:6" ht="12.75">
      <c r="A35" t="s">
        <v>463</v>
      </c>
      <c r="B35" s="82" t="s">
        <v>464</v>
      </c>
      <c r="C35" s="19"/>
      <c r="D35" s="19"/>
      <c r="E35" s="19"/>
      <c r="F35" s="82">
        <v>100000</v>
      </c>
    </row>
    <row r="36" spans="2:6" ht="12.75">
      <c r="B36" s="19"/>
      <c r="C36" s="19"/>
      <c r="D36" s="19"/>
      <c r="E36" s="19"/>
      <c r="F36" s="19"/>
    </row>
    <row r="37" spans="1:6" ht="12.75">
      <c r="A37" t="s">
        <v>465</v>
      </c>
      <c r="B37" s="19" t="s">
        <v>466</v>
      </c>
      <c r="C37" s="19"/>
      <c r="D37" s="19"/>
      <c r="E37" s="19"/>
      <c r="F37" s="19">
        <v>20000</v>
      </c>
    </row>
    <row r="38" spans="2:6" ht="12.75">
      <c r="B38" s="19"/>
      <c r="C38" s="19"/>
      <c r="D38" s="19"/>
      <c r="E38" s="19"/>
      <c r="F38" s="19"/>
    </row>
    <row r="39" spans="1:6" ht="12.75">
      <c r="A39" s="43" t="s">
        <v>403</v>
      </c>
      <c r="B39" s="74" t="s">
        <v>429</v>
      </c>
      <c r="C39" s="74"/>
      <c r="D39" s="74"/>
      <c r="E39" s="74"/>
      <c r="F39" s="74">
        <f>SUM(F17:F38)</f>
        <v>6790000</v>
      </c>
    </row>
    <row r="40" spans="2:6" ht="12.75">
      <c r="B40" s="19"/>
      <c r="C40" s="19"/>
      <c r="D40" s="19"/>
      <c r="E40" s="19"/>
      <c r="F40" s="19"/>
    </row>
    <row r="41" spans="1:6" ht="12.75">
      <c r="A41" t="s">
        <v>421</v>
      </c>
      <c r="B41" s="19" t="s">
        <v>467</v>
      </c>
      <c r="C41" s="19"/>
      <c r="D41" s="19"/>
      <c r="E41" s="19"/>
      <c r="F41" s="19">
        <v>80000</v>
      </c>
    </row>
    <row r="42" spans="1:6" ht="12.75">
      <c r="A42" t="s">
        <v>420</v>
      </c>
      <c r="B42" s="82" t="s">
        <v>400</v>
      </c>
      <c r="C42" s="19"/>
      <c r="D42" s="19"/>
      <c r="E42" s="19"/>
      <c r="F42" s="19">
        <v>20000</v>
      </c>
    </row>
    <row r="43" spans="2:6" ht="12.75">
      <c r="B43" s="82"/>
      <c r="C43" s="19"/>
      <c r="D43" s="19"/>
      <c r="E43" s="19"/>
      <c r="F43" s="19"/>
    </row>
    <row r="44" spans="1:6" ht="12.75">
      <c r="A44" s="43" t="s">
        <v>468</v>
      </c>
      <c r="B44" s="88" t="s">
        <v>469</v>
      </c>
      <c r="C44" s="74"/>
      <c r="D44" s="74"/>
      <c r="E44" s="74"/>
      <c r="F44" s="74">
        <v>100000</v>
      </c>
    </row>
    <row r="45" spans="2:6" ht="12.75">
      <c r="B45" s="19"/>
      <c r="C45" s="19"/>
      <c r="D45" s="19"/>
      <c r="E45" s="19"/>
      <c r="F45" s="19"/>
    </row>
    <row r="46" spans="2:6" ht="12.75">
      <c r="B46" s="3" t="s">
        <v>470</v>
      </c>
      <c r="C46" s="19"/>
      <c r="D46" s="19"/>
      <c r="E46" s="19"/>
      <c r="F46" s="19">
        <f>F39+F15+F13+F44</f>
        <v>46040000</v>
      </c>
    </row>
    <row r="47" spans="2:6" ht="12.75">
      <c r="B47" s="19"/>
      <c r="C47" s="19"/>
      <c r="D47" s="19"/>
      <c r="E47" s="19"/>
      <c r="F47" s="19"/>
    </row>
    <row r="48" spans="2:6" ht="12.75">
      <c r="B48" s="19"/>
      <c r="C48" s="19"/>
      <c r="D48" s="19"/>
      <c r="E48" s="19"/>
      <c r="F48" s="19"/>
    </row>
    <row r="49" spans="2:6" ht="12.75">
      <c r="B49" s="19"/>
      <c r="C49" s="19"/>
      <c r="D49" s="19"/>
      <c r="E49" s="19"/>
      <c r="F49" s="19"/>
    </row>
    <row r="50" spans="2:6" ht="12.75">
      <c r="B50" s="19"/>
      <c r="C50" s="19"/>
      <c r="D50" s="19"/>
      <c r="E50" s="19"/>
      <c r="F50" s="19"/>
    </row>
    <row r="51" spans="2:6" ht="12.75">
      <c r="B51" s="74" t="s">
        <v>242</v>
      </c>
      <c r="C51" s="19"/>
      <c r="D51" s="19"/>
      <c r="E51" s="19"/>
      <c r="F51" s="19"/>
    </row>
    <row r="52" spans="2:6" ht="12.75">
      <c r="B52" s="74"/>
      <c r="C52" s="19"/>
      <c r="D52" s="19"/>
      <c r="E52" s="19"/>
      <c r="F52" s="19"/>
    </row>
    <row r="53" spans="2:6" ht="12.75">
      <c r="B53" s="3" t="s">
        <v>454</v>
      </c>
      <c r="C53" s="19"/>
      <c r="D53" s="19"/>
      <c r="E53" s="19"/>
      <c r="F53" s="19">
        <v>14360000</v>
      </c>
    </row>
    <row r="54" spans="2:6" ht="12.75">
      <c r="B54" s="74"/>
      <c r="C54" s="19"/>
      <c r="D54" s="19"/>
      <c r="E54" s="19"/>
      <c r="F54" s="19"/>
    </row>
    <row r="55" spans="2:6" ht="12.75">
      <c r="B55" s="3" t="s">
        <v>391</v>
      </c>
      <c r="C55" s="19"/>
      <c r="D55" s="19"/>
      <c r="E55" s="19"/>
      <c r="F55" s="19">
        <v>360000</v>
      </c>
    </row>
    <row r="56" spans="2:6" ht="12.75">
      <c r="B56" s="3"/>
      <c r="C56" s="19"/>
      <c r="D56" s="19"/>
      <c r="E56" s="19"/>
      <c r="F56" s="19"/>
    </row>
    <row r="57" spans="1:6" ht="12.75">
      <c r="A57" s="43" t="s">
        <v>390</v>
      </c>
      <c r="B57" s="74" t="s">
        <v>459</v>
      </c>
      <c r="C57" s="74"/>
      <c r="D57" s="74"/>
      <c r="E57" s="74"/>
      <c r="F57" s="74">
        <f>SUM(F53:F55)</f>
        <v>14720000</v>
      </c>
    </row>
    <row r="58" spans="2:6" ht="12.75">
      <c r="B58" s="3"/>
      <c r="C58" s="19"/>
      <c r="D58" s="19"/>
      <c r="E58" s="19"/>
      <c r="F58" s="19"/>
    </row>
    <row r="59" spans="1:6" ht="12.75">
      <c r="A59" s="43" t="s">
        <v>471</v>
      </c>
      <c r="B59" s="88" t="s">
        <v>472</v>
      </c>
      <c r="C59" s="19"/>
      <c r="D59" s="19"/>
      <c r="E59" s="19"/>
      <c r="F59" s="74">
        <v>2930000</v>
      </c>
    </row>
    <row r="60" spans="2:6" ht="12.75">
      <c r="B60" s="84"/>
      <c r="C60" s="19"/>
      <c r="D60" s="19"/>
      <c r="E60" s="19"/>
      <c r="F60" s="19"/>
    </row>
    <row r="61" spans="2:6" ht="12.75">
      <c r="B61" s="84"/>
      <c r="C61" s="19"/>
      <c r="D61" s="19"/>
      <c r="E61" s="19"/>
      <c r="F61" s="19"/>
    </row>
    <row r="62" spans="1:6" ht="12.75">
      <c r="A62" t="s">
        <v>460</v>
      </c>
      <c r="B62" s="19" t="s">
        <v>461</v>
      </c>
      <c r="C62" s="19"/>
      <c r="D62" s="19"/>
      <c r="E62" s="19"/>
      <c r="F62" s="19">
        <v>10000</v>
      </c>
    </row>
    <row r="63" spans="2:6" ht="12.75">
      <c r="B63" s="19"/>
      <c r="C63" s="19"/>
      <c r="D63" s="19"/>
      <c r="E63" s="19"/>
      <c r="F63" s="19"/>
    </row>
    <row r="64" spans="2:6" ht="12.75">
      <c r="B64" s="19"/>
      <c r="C64" s="19"/>
      <c r="D64" s="19"/>
      <c r="E64" s="19"/>
      <c r="F64" s="19"/>
    </row>
    <row r="65" spans="1:6" ht="12.75">
      <c r="A65" t="s">
        <v>393</v>
      </c>
      <c r="B65" s="19" t="s">
        <v>394</v>
      </c>
      <c r="C65" s="19"/>
      <c r="D65" s="19"/>
      <c r="E65" s="19"/>
      <c r="F65" s="19">
        <v>530000</v>
      </c>
    </row>
    <row r="66" spans="2:6" ht="12.75">
      <c r="B66" s="19"/>
      <c r="C66" s="19"/>
      <c r="D66" s="19"/>
      <c r="E66" s="19"/>
      <c r="F66" s="19"/>
    </row>
    <row r="67" spans="1:6" ht="12.75">
      <c r="A67" t="s">
        <v>393</v>
      </c>
      <c r="B67" s="19" t="s">
        <v>473</v>
      </c>
      <c r="C67" s="82"/>
      <c r="D67" s="19"/>
      <c r="E67" s="82"/>
      <c r="F67" s="19">
        <v>11500000</v>
      </c>
    </row>
    <row r="68" spans="2:6" ht="12.75">
      <c r="B68" s="19"/>
      <c r="C68" s="82"/>
      <c r="D68" s="19"/>
      <c r="E68" s="82"/>
      <c r="F68" s="19"/>
    </row>
    <row r="69" spans="1:6" ht="12.75">
      <c r="A69" t="s">
        <v>395</v>
      </c>
      <c r="B69" s="19" t="s">
        <v>474</v>
      </c>
      <c r="C69" s="82"/>
      <c r="D69" s="19"/>
      <c r="E69" s="82"/>
      <c r="F69" s="19">
        <v>50000</v>
      </c>
    </row>
    <row r="70" spans="2:6" ht="12.75">
      <c r="B70" s="19"/>
      <c r="C70" s="82"/>
      <c r="D70" s="19"/>
      <c r="E70" s="82"/>
      <c r="F70" s="19"/>
    </row>
    <row r="71" spans="1:6" ht="12.75">
      <c r="A71" t="s">
        <v>426</v>
      </c>
      <c r="B71" s="19" t="s">
        <v>427</v>
      </c>
      <c r="C71" s="82"/>
      <c r="D71" s="19"/>
      <c r="E71" s="82"/>
      <c r="F71" s="19">
        <v>1050000</v>
      </c>
    </row>
    <row r="72" spans="2:6" ht="12.75">
      <c r="B72" s="19"/>
      <c r="C72" s="82"/>
      <c r="D72" s="19"/>
      <c r="E72" s="82"/>
      <c r="F72" s="19"/>
    </row>
    <row r="73" spans="2:6" ht="12.75">
      <c r="B73" s="19"/>
      <c r="C73" s="82"/>
      <c r="D73" s="19"/>
      <c r="E73" s="82"/>
      <c r="F73" s="19"/>
    </row>
    <row r="74" spans="1:6" ht="12.75">
      <c r="A74" t="s">
        <v>423</v>
      </c>
      <c r="B74" s="19" t="s">
        <v>428</v>
      </c>
      <c r="C74" s="82"/>
      <c r="D74" s="19"/>
      <c r="E74" s="82"/>
      <c r="F74" s="19">
        <v>100000</v>
      </c>
    </row>
    <row r="75" spans="2:6" ht="12.75">
      <c r="B75" s="19"/>
      <c r="C75" s="19"/>
      <c r="D75" s="19"/>
      <c r="E75" s="19"/>
      <c r="F75" s="19"/>
    </row>
    <row r="76" spans="1:6" ht="12.75">
      <c r="A76" t="s">
        <v>397</v>
      </c>
      <c r="B76" s="19" t="s">
        <v>398</v>
      </c>
      <c r="C76" s="19"/>
      <c r="D76" s="19"/>
      <c r="E76" s="19"/>
      <c r="F76" s="19">
        <v>250000</v>
      </c>
    </row>
    <row r="77" spans="2:6" ht="12.75">
      <c r="B77" s="19"/>
      <c r="C77" s="19"/>
      <c r="D77" s="19"/>
      <c r="E77" s="19"/>
      <c r="F77" s="19"/>
    </row>
    <row r="78" spans="1:6" ht="12.75">
      <c r="A78" t="s">
        <v>399</v>
      </c>
      <c r="B78" s="19" t="s">
        <v>400</v>
      </c>
      <c r="C78" s="19"/>
      <c r="D78" s="19"/>
      <c r="E78" s="19"/>
      <c r="F78" s="19">
        <v>3250000</v>
      </c>
    </row>
    <row r="79" spans="2:6" ht="12.75">
      <c r="B79" s="19"/>
      <c r="C79" s="19"/>
      <c r="D79" s="19"/>
      <c r="E79" s="19"/>
      <c r="F79" s="19"/>
    </row>
    <row r="80" spans="1:6" ht="12.75">
      <c r="A80" s="43" t="s">
        <v>403</v>
      </c>
      <c r="B80" s="74" t="s">
        <v>429</v>
      </c>
      <c r="C80" s="74"/>
      <c r="D80" s="74"/>
      <c r="E80" s="74"/>
      <c r="F80" s="74">
        <f>SUM(F62:F78)</f>
        <v>16740000</v>
      </c>
    </row>
    <row r="81" spans="1:6" ht="12.75">
      <c r="A81" s="43"/>
      <c r="B81" s="74"/>
      <c r="C81" s="74"/>
      <c r="D81" s="74"/>
      <c r="E81" s="74"/>
      <c r="F81" s="74"/>
    </row>
    <row r="82" spans="1:6" ht="12.75">
      <c r="A82" t="s">
        <v>421</v>
      </c>
      <c r="B82" t="s">
        <v>467</v>
      </c>
      <c r="F82">
        <v>200000</v>
      </c>
    </row>
    <row r="83" spans="1:6" ht="12.75">
      <c r="A83" t="s">
        <v>420</v>
      </c>
      <c r="B83" t="s">
        <v>400</v>
      </c>
      <c r="F83">
        <v>55000</v>
      </c>
    </row>
    <row r="85" spans="1:6" ht="12.75">
      <c r="A85" s="43" t="s">
        <v>419</v>
      </c>
      <c r="B85" s="43" t="s">
        <v>469</v>
      </c>
      <c r="C85" s="43"/>
      <c r="D85" s="43"/>
      <c r="E85" s="43"/>
      <c r="F85" s="43">
        <f>SUM(F82:F84)</f>
        <v>255000</v>
      </c>
    </row>
    <row r="87" spans="2:6" ht="12.75">
      <c r="B87" s="41" t="s">
        <v>470</v>
      </c>
      <c r="F87">
        <f>F57+F59+F80+F85</f>
        <v>34645000</v>
      </c>
    </row>
    <row r="88" ht="12.75">
      <c r="B88" s="41"/>
    </row>
    <row r="89" ht="12.75">
      <c r="B89" s="43" t="s">
        <v>360</v>
      </c>
    </row>
    <row r="90" ht="12.75">
      <c r="B90" s="43"/>
    </row>
    <row r="92" spans="1:6" ht="12.75">
      <c r="A92" t="s">
        <v>393</v>
      </c>
      <c r="B92" t="s">
        <v>473</v>
      </c>
      <c r="F92">
        <v>200000</v>
      </c>
    </row>
    <row r="94" spans="1:6" ht="12.75">
      <c r="A94" t="s">
        <v>426</v>
      </c>
      <c r="B94" t="s">
        <v>427</v>
      </c>
      <c r="F94">
        <v>20000</v>
      </c>
    </row>
    <row r="96" spans="1:6" ht="12.75">
      <c r="A96" t="s">
        <v>441</v>
      </c>
      <c r="B96" t="s">
        <v>442</v>
      </c>
      <c r="F96">
        <v>250000</v>
      </c>
    </row>
    <row r="98" spans="1:6" ht="12.75">
      <c r="A98" t="s">
        <v>399</v>
      </c>
      <c r="B98" t="s">
        <v>400</v>
      </c>
      <c r="F98">
        <v>125000</v>
      </c>
    </row>
    <row r="100" spans="1:6" ht="12.75">
      <c r="A100" s="43" t="s">
        <v>403</v>
      </c>
      <c r="B100" s="43" t="s">
        <v>429</v>
      </c>
      <c r="C100" s="43"/>
      <c r="D100" s="43"/>
      <c r="E100" s="43"/>
      <c r="F100" s="43">
        <f>SUM(F92:F99)</f>
        <v>595000</v>
      </c>
    </row>
    <row r="102" spans="2:6" ht="12.75">
      <c r="B102" t="s">
        <v>475</v>
      </c>
      <c r="F102">
        <f>F100</f>
        <v>595000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9.57421875" style="0" customWidth="1"/>
    <col min="3" max="3" width="18.8515625" style="0" customWidth="1"/>
  </cols>
  <sheetData>
    <row r="1" ht="12.75">
      <c r="B1" s="43" t="s">
        <v>530</v>
      </c>
    </row>
    <row r="3" spans="2:3" ht="12.75">
      <c r="B3" s="105" t="s">
        <v>476</v>
      </c>
      <c r="C3" s="105"/>
    </row>
    <row r="4" spans="2:3" ht="12.75">
      <c r="B4" s="40"/>
      <c r="C4" s="40"/>
    </row>
    <row r="5" spans="2:6" ht="12.75">
      <c r="B5" s="87" t="s">
        <v>454</v>
      </c>
      <c r="C5" s="40"/>
      <c r="F5">
        <v>29393000</v>
      </c>
    </row>
    <row r="6" spans="2:3" ht="12.75">
      <c r="B6" s="40"/>
      <c r="C6" s="40"/>
    </row>
    <row r="7" spans="2:6" ht="12.75">
      <c r="B7" s="87" t="s">
        <v>391</v>
      </c>
      <c r="C7" s="40"/>
      <c r="F7">
        <v>2200000</v>
      </c>
    </row>
    <row r="9" spans="1:7" ht="12.75">
      <c r="A9" s="43" t="s">
        <v>390</v>
      </c>
      <c r="B9" s="43" t="s">
        <v>477</v>
      </c>
      <c r="C9" s="43"/>
      <c r="D9" s="43"/>
      <c r="E9" s="43"/>
      <c r="F9" s="43">
        <f>F5+F7</f>
        <v>31593000</v>
      </c>
      <c r="G9" s="43"/>
    </row>
    <row r="11" spans="1:7" ht="12.75">
      <c r="A11" s="43" t="s">
        <v>392</v>
      </c>
      <c r="B11" s="43" t="s">
        <v>110</v>
      </c>
      <c r="C11" s="43"/>
      <c r="D11" s="43"/>
      <c r="E11" s="43"/>
      <c r="F11" s="43">
        <v>5840000</v>
      </c>
      <c r="G11" s="43"/>
    </row>
    <row r="14" spans="1:6" ht="12.75">
      <c r="A14" t="s">
        <v>460</v>
      </c>
      <c r="B14" s="19" t="s">
        <v>461</v>
      </c>
      <c r="C14" s="19"/>
      <c r="D14" s="19"/>
      <c r="E14" s="19"/>
      <c r="F14" s="19">
        <v>280000</v>
      </c>
    </row>
    <row r="15" spans="2:6" ht="12.75">
      <c r="B15" s="19"/>
      <c r="C15" s="19"/>
      <c r="D15" s="19"/>
      <c r="E15" s="19"/>
      <c r="F15" s="19"/>
    </row>
    <row r="16" spans="2:6" ht="12.75">
      <c r="B16" s="19"/>
      <c r="C16" s="19"/>
      <c r="D16" s="19"/>
      <c r="E16" s="19"/>
      <c r="F16" s="19"/>
    </row>
    <row r="17" spans="1:6" ht="12.75">
      <c r="A17" t="s">
        <v>393</v>
      </c>
      <c r="B17" s="19" t="s">
        <v>394</v>
      </c>
      <c r="C17" s="19"/>
      <c r="D17" s="19"/>
      <c r="E17" s="19"/>
      <c r="F17" s="19">
        <v>750000</v>
      </c>
    </row>
    <row r="18" spans="2:6" ht="12.75">
      <c r="B18" s="19"/>
      <c r="C18" s="19"/>
      <c r="D18" s="19"/>
      <c r="E18" s="19"/>
      <c r="F18" s="19"/>
    </row>
    <row r="19" spans="2:6" ht="12.75">
      <c r="B19" s="19"/>
      <c r="C19" s="19"/>
      <c r="D19" s="19"/>
      <c r="E19" s="19"/>
      <c r="F19" s="19"/>
    </row>
    <row r="20" spans="1:6" ht="12.75">
      <c r="A20" t="s">
        <v>395</v>
      </c>
      <c r="B20" s="19" t="s">
        <v>478</v>
      </c>
      <c r="C20" s="82"/>
      <c r="D20" s="19"/>
      <c r="E20" s="19"/>
      <c r="F20" s="19">
        <v>1000000</v>
      </c>
    </row>
    <row r="21" spans="2:6" ht="12.75">
      <c r="B21" s="19"/>
      <c r="C21" s="82"/>
      <c r="D21" s="19"/>
      <c r="E21" s="19"/>
      <c r="F21" s="19"/>
    </row>
    <row r="22" spans="1:6" ht="12.75">
      <c r="A22" t="s">
        <v>426</v>
      </c>
      <c r="B22" s="19" t="s">
        <v>479</v>
      </c>
      <c r="C22" s="82"/>
      <c r="D22" s="19"/>
      <c r="E22" s="19"/>
      <c r="F22" s="19">
        <v>1030000</v>
      </c>
    </row>
    <row r="23" spans="2:6" ht="12.75">
      <c r="B23" s="19"/>
      <c r="C23" s="82"/>
      <c r="D23" s="19"/>
      <c r="E23" s="19"/>
      <c r="F23" s="19"/>
    </row>
    <row r="24" spans="2:6" ht="12.75">
      <c r="B24" s="19"/>
      <c r="C24" s="19"/>
      <c r="D24" s="19"/>
      <c r="E24" s="19"/>
      <c r="F24" s="19"/>
    </row>
    <row r="25" spans="1:6" ht="12.75">
      <c r="A25" t="s">
        <v>423</v>
      </c>
      <c r="B25" s="19" t="s">
        <v>414</v>
      </c>
      <c r="C25" s="82"/>
      <c r="D25" s="19"/>
      <c r="E25" s="19"/>
      <c r="F25" s="19">
        <v>600000</v>
      </c>
    </row>
    <row r="26" spans="2:6" ht="12.75">
      <c r="B26" s="19"/>
      <c r="C26" s="19"/>
      <c r="D26" s="19"/>
      <c r="E26" s="19"/>
      <c r="F26" s="19"/>
    </row>
    <row r="27" spans="1:6" ht="12.75">
      <c r="A27" t="s">
        <v>397</v>
      </c>
      <c r="B27" s="19" t="s">
        <v>436</v>
      </c>
      <c r="C27" s="82"/>
      <c r="D27" s="19"/>
      <c r="E27" s="19"/>
      <c r="F27" s="19">
        <v>3300000</v>
      </c>
    </row>
    <row r="28" spans="2:6" ht="12.75">
      <c r="B28" s="19"/>
      <c r="C28" s="19"/>
      <c r="D28" s="19"/>
      <c r="E28" s="19"/>
      <c r="F28" s="19"/>
    </row>
    <row r="29" spans="1:6" ht="12.75">
      <c r="A29" t="s">
        <v>465</v>
      </c>
      <c r="B29" s="19" t="s">
        <v>480</v>
      </c>
      <c r="C29" s="19"/>
      <c r="D29" s="19"/>
      <c r="E29" s="19"/>
      <c r="F29" s="19">
        <v>70000</v>
      </c>
    </row>
    <row r="30" spans="2:6" ht="12.75">
      <c r="B30" s="19"/>
      <c r="C30" s="19"/>
      <c r="D30" s="19"/>
      <c r="E30" s="19"/>
      <c r="F30" s="19"/>
    </row>
    <row r="31" spans="2:6" ht="12.75">
      <c r="B31" s="19"/>
      <c r="C31" s="19"/>
      <c r="D31" s="19"/>
      <c r="E31" s="19"/>
      <c r="F31" s="19"/>
    </row>
    <row r="32" spans="1:6" ht="12.75">
      <c r="A32" t="s">
        <v>399</v>
      </c>
      <c r="B32" s="19" t="s">
        <v>400</v>
      </c>
      <c r="C32" s="19"/>
      <c r="D32" s="19"/>
      <c r="E32" s="19"/>
      <c r="F32" s="19">
        <v>1557000</v>
      </c>
    </row>
    <row r="33" spans="2:6" ht="12.75">
      <c r="B33" s="19"/>
      <c r="C33" s="19"/>
      <c r="D33" s="19"/>
      <c r="E33" s="19"/>
      <c r="F33" s="19"/>
    </row>
    <row r="34" spans="1:6" ht="12.75">
      <c r="A34" t="s">
        <v>401</v>
      </c>
      <c r="B34" s="19" t="s">
        <v>481</v>
      </c>
      <c r="C34" s="19"/>
      <c r="D34" s="19"/>
      <c r="E34" s="19"/>
      <c r="F34" s="19">
        <v>50000</v>
      </c>
    </row>
    <row r="35" spans="2:6" ht="12.75">
      <c r="B35" s="19"/>
      <c r="C35" s="19"/>
      <c r="D35" s="19"/>
      <c r="E35" s="19"/>
      <c r="F35" s="19"/>
    </row>
    <row r="36" spans="1:6" ht="12.75">
      <c r="A36" t="s">
        <v>463</v>
      </c>
      <c r="B36" s="19" t="s">
        <v>482</v>
      </c>
      <c r="C36" s="19"/>
      <c r="D36" s="19"/>
      <c r="E36" s="19"/>
      <c r="F36" s="19">
        <v>100000</v>
      </c>
    </row>
    <row r="37" spans="2:6" ht="12.75">
      <c r="B37" s="19"/>
      <c r="C37" s="19"/>
      <c r="D37" s="19"/>
      <c r="E37" s="19"/>
      <c r="F37" s="19"/>
    </row>
    <row r="38" spans="2:6" ht="12.75">
      <c r="B38" s="19"/>
      <c r="C38" s="19"/>
      <c r="D38" s="19"/>
      <c r="E38" s="19"/>
      <c r="F38" s="19"/>
    </row>
    <row r="39" spans="1:6" ht="12.75">
      <c r="A39" s="43" t="s">
        <v>403</v>
      </c>
      <c r="B39" s="74" t="s">
        <v>429</v>
      </c>
      <c r="C39" s="74"/>
      <c r="D39" s="74"/>
      <c r="E39" s="74"/>
      <c r="F39" s="74">
        <f>SUM(F14:F38)</f>
        <v>8737000</v>
      </c>
    </row>
    <row r="40" spans="1:6" ht="12.75">
      <c r="A40" s="43"/>
      <c r="B40" s="74"/>
      <c r="C40" s="74"/>
      <c r="D40" s="74"/>
      <c r="E40" s="74"/>
      <c r="F40" s="74"/>
    </row>
    <row r="41" spans="1:7" ht="12.75">
      <c r="A41" s="41" t="s">
        <v>483</v>
      </c>
      <c r="B41" s="3" t="s">
        <v>484</v>
      </c>
      <c r="C41" s="3"/>
      <c r="D41" s="3"/>
      <c r="E41" s="3"/>
      <c r="F41" s="3">
        <v>320000</v>
      </c>
      <c r="G41" s="41"/>
    </row>
    <row r="42" spans="1:7" ht="12.75">
      <c r="A42" s="41" t="s">
        <v>421</v>
      </c>
      <c r="B42" s="3" t="s">
        <v>485</v>
      </c>
      <c r="C42" s="3"/>
      <c r="D42" s="3"/>
      <c r="E42" s="3"/>
      <c r="F42" s="3">
        <v>230000</v>
      </c>
      <c r="G42" s="41"/>
    </row>
    <row r="43" spans="1:7" ht="12.75">
      <c r="A43" s="41" t="s">
        <v>420</v>
      </c>
      <c r="B43" s="3" t="s">
        <v>400</v>
      </c>
      <c r="C43" s="3"/>
      <c r="D43" s="3"/>
      <c r="E43" s="3"/>
      <c r="F43" s="3">
        <v>80000</v>
      </c>
      <c r="G43" s="41"/>
    </row>
    <row r="44" spans="1:6" ht="12.75">
      <c r="A44" s="43"/>
      <c r="B44" s="74"/>
      <c r="C44" s="74"/>
      <c r="D44" s="74"/>
      <c r="E44" s="74"/>
      <c r="F44" s="74"/>
    </row>
    <row r="45" spans="1:6" ht="12.75">
      <c r="A45" s="43" t="s">
        <v>419</v>
      </c>
      <c r="B45" s="74" t="s">
        <v>120</v>
      </c>
      <c r="C45" s="74"/>
      <c r="D45" s="74"/>
      <c r="E45" s="74"/>
      <c r="F45" s="74">
        <f>SUM(F41:F44)</f>
        <v>630000</v>
      </c>
    </row>
    <row r="46" spans="1:6" ht="12.75">
      <c r="A46" s="43"/>
      <c r="B46" s="74"/>
      <c r="C46" s="74"/>
      <c r="D46" s="74"/>
      <c r="E46" s="74"/>
      <c r="F46" s="74"/>
    </row>
    <row r="47" spans="2:6" ht="12.75">
      <c r="B47" s="19"/>
      <c r="C47" s="19"/>
      <c r="D47" s="19"/>
      <c r="E47" s="19"/>
      <c r="F47" s="19"/>
    </row>
    <row r="48" spans="2:6" ht="12.75">
      <c r="B48" s="19" t="s">
        <v>486</v>
      </c>
      <c r="C48" s="19"/>
      <c r="D48" s="19"/>
      <c r="E48" s="19"/>
      <c r="F48" s="90">
        <f>F39+F11+F9+F45</f>
        <v>46800000</v>
      </c>
    </row>
    <row r="49" spans="2:6" ht="12.75">
      <c r="B49" s="19"/>
      <c r="C49" s="19"/>
      <c r="D49" s="19"/>
      <c r="E49" s="19"/>
      <c r="F49" s="19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264"/>
  <sheetViews>
    <sheetView zoomScalePageLayoutView="0" workbookViewId="0" topLeftCell="A1">
      <selection activeCell="E269" sqref="E269"/>
    </sheetView>
  </sheetViews>
  <sheetFormatPr defaultColWidth="9.140625" defaultRowHeight="12.75"/>
  <cols>
    <col min="2" max="2" width="25.00390625" style="0" customWidth="1"/>
    <col min="3" max="3" width="12.421875" style="0" customWidth="1"/>
  </cols>
  <sheetData>
    <row r="2" spans="2:5" ht="12.75">
      <c r="B2" s="43" t="s">
        <v>238</v>
      </c>
      <c r="E2">
        <v>74031</v>
      </c>
    </row>
    <row r="3" ht="12.75">
      <c r="B3" s="43"/>
    </row>
    <row r="4" spans="2:5" ht="12.75">
      <c r="B4" s="41" t="s">
        <v>454</v>
      </c>
      <c r="E4">
        <v>4285000</v>
      </c>
    </row>
    <row r="5" ht="12.75">
      <c r="B5" s="43"/>
    </row>
    <row r="6" spans="2:5" ht="12.75">
      <c r="B6" s="41" t="s">
        <v>391</v>
      </c>
      <c r="E6">
        <v>190000</v>
      </c>
    </row>
    <row r="7" ht="12.75">
      <c r="B7" s="41"/>
    </row>
    <row r="8" spans="2:5" ht="12.75">
      <c r="B8" s="41" t="s">
        <v>458</v>
      </c>
      <c r="E8">
        <v>150000</v>
      </c>
    </row>
    <row r="10" spans="1:6" ht="12.75">
      <c r="A10" s="43" t="s">
        <v>390</v>
      </c>
      <c r="B10" s="43" t="s">
        <v>109</v>
      </c>
      <c r="C10" s="43"/>
      <c r="D10" s="43"/>
      <c r="E10" s="43">
        <f>SUM(E4:E9)</f>
        <v>4625000</v>
      </c>
      <c r="F10" s="43"/>
    </row>
    <row r="12" spans="1:6" ht="12.75">
      <c r="A12" s="43" t="s">
        <v>392</v>
      </c>
      <c r="B12" s="43" t="s">
        <v>110</v>
      </c>
      <c r="C12" s="43"/>
      <c r="D12" s="43"/>
      <c r="E12" s="43">
        <v>885000</v>
      </c>
      <c r="F12" s="43"/>
    </row>
    <row r="14" spans="1:5" ht="12.75">
      <c r="A14" t="s">
        <v>460</v>
      </c>
      <c r="B14" s="19" t="s">
        <v>461</v>
      </c>
      <c r="C14" s="19"/>
      <c r="D14" s="19"/>
      <c r="E14" s="19">
        <v>50000</v>
      </c>
    </row>
    <row r="15" spans="2:5" ht="12.75">
      <c r="B15" s="19"/>
      <c r="C15" s="19"/>
      <c r="D15" s="19"/>
      <c r="E15" s="19"/>
    </row>
    <row r="16" spans="2:5" ht="12.75">
      <c r="B16" s="19"/>
      <c r="C16" s="19"/>
      <c r="D16" s="19"/>
      <c r="E16" s="19"/>
    </row>
    <row r="17" spans="1:5" ht="12.75">
      <c r="A17" t="s">
        <v>393</v>
      </c>
      <c r="B17" s="19" t="s">
        <v>394</v>
      </c>
      <c r="C17" s="19"/>
      <c r="D17" s="19"/>
      <c r="E17" s="19">
        <v>250000</v>
      </c>
    </row>
    <row r="18" spans="2:5" ht="12.75">
      <c r="B18" s="19"/>
      <c r="C18" s="19"/>
      <c r="D18" s="19"/>
      <c r="E18" s="19"/>
    </row>
    <row r="19" spans="2:5" ht="12.75">
      <c r="B19" s="19"/>
      <c r="C19" s="19"/>
      <c r="D19" s="19"/>
      <c r="E19" s="19"/>
    </row>
    <row r="20" spans="1:5" ht="12.75">
      <c r="A20" t="s">
        <v>395</v>
      </c>
      <c r="B20" s="19" t="s">
        <v>487</v>
      </c>
      <c r="C20" s="82"/>
      <c r="D20" s="19"/>
      <c r="E20" s="19">
        <v>60000</v>
      </c>
    </row>
    <row r="21" spans="2:5" ht="12.75">
      <c r="B21" s="19"/>
      <c r="C21" s="82"/>
      <c r="D21" s="19"/>
      <c r="E21" s="19"/>
    </row>
    <row r="22" spans="1:5" ht="12.75">
      <c r="A22" t="s">
        <v>426</v>
      </c>
      <c r="B22" s="19" t="s">
        <v>427</v>
      </c>
      <c r="C22" s="82"/>
      <c r="D22" s="19"/>
      <c r="E22" s="19">
        <v>300000</v>
      </c>
    </row>
    <row r="23" spans="2:5" ht="12.75">
      <c r="B23" s="19"/>
      <c r="C23" s="82"/>
      <c r="D23" s="19"/>
      <c r="E23" s="19"/>
    </row>
    <row r="24" spans="2:5" ht="12.75">
      <c r="B24" s="19"/>
      <c r="C24" s="19"/>
      <c r="D24" s="19"/>
      <c r="E24" s="19"/>
    </row>
    <row r="25" spans="1:5" ht="12.75">
      <c r="A25" t="s">
        <v>423</v>
      </c>
      <c r="B25" s="19" t="s">
        <v>414</v>
      </c>
      <c r="C25" s="19"/>
      <c r="D25" s="19"/>
      <c r="E25" s="19">
        <v>30000</v>
      </c>
    </row>
    <row r="26" spans="2:5" ht="12.75">
      <c r="B26" s="19"/>
      <c r="C26" s="19"/>
      <c r="D26" s="19"/>
      <c r="E26" s="19"/>
    </row>
    <row r="27" spans="1:5" ht="12.75">
      <c r="A27" t="s">
        <v>397</v>
      </c>
      <c r="B27" s="19" t="s">
        <v>398</v>
      </c>
      <c r="C27" s="19"/>
      <c r="D27" s="19"/>
      <c r="E27" s="19">
        <v>1050000</v>
      </c>
    </row>
    <row r="28" spans="2:5" ht="12.75">
      <c r="B28" s="19"/>
      <c r="C28" s="19"/>
      <c r="D28" s="19"/>
      <c r="E28" s="19"/>
    </row>
    <row r="29" spans="2:5" ht="12.75">
      <c r="B29" s="19"/>
      <c r="C29" s="19"/>
      <c r="D29" s="19"/>
      <c r="E29" s="19"/>
    </row>
    <row r="30" spans="1:5" ht="12.75">
      <c r="A30" t="s">
        <v>399</v>
      </c>
      <c r="B30" s="19" t="s">
        <v>400</v>
      </c>
      <c r="C30" s="19"/>
      <c r="D30" s="19"/>
      <c r="E30" s="19">
        <v>390000</v>
      </c>
    </row>
    <row r="31" spans="2:5" ht="12.75">
      <c r="B31" s="19"/>
      <c r="C31" s="19"/>
      <c r="D31" s="19"/>
      <c r="E31" s="19"/>
    </row>
    <row r="32" spans="1:5" ht="12.75">
      <c r="A32" t="s">
        <v>465</v>
      </c>
      <c r="B32" s="19" t="s">
        <v>488</v>
      </c>
      <c r="C32" s="19"/>
      <c r="D32" s="19"/>
      <c r="E32" s="19">
        <v>15000</v>
      </c>
    </row>
    <row r="33" spans="2:5" ht="12.75">
      <c r="B33" s="19"/>
      <c r="C33" s="19"/>
      <c r="D33" s="19"/>
      <c r="E33" s="19"/>
    </row>
    <row r="34" spans="1:6" ht="12.75">
      <c r="A34" s="43" t="s">
        <v>403</v>
      </c>
      <c r="B34" s="74" t="s">
        <v>404</v>
      </c>
      <c r="C34" s="74"/>
      <c r="D34" s="74"/>
      <c r="E34" s="74">
        <f>SUM(E14:E33)</f>
        <v>2145000</v>
      </c>
      <c r="F34" s="43"/>
    </row>
    <row r="35" spans="1:6" ht="12.75">
      <c r="A35" s="43"/>
      <c r="B35" s="74"/>
      <c r="C35" s="74"/>
      <c r="D35" s="74"/>
      <c r="E35" s="74"/>
      <c r="F35" s="43"/>
    </row>
    <row r="36" spans="1:6" ht="12.75">
      <c r="A36" s="43"/>
      <c r="B36" s="74"/>
      <c r="C36" s="74"/>
      <c r="D36" s="74"/>
      <c r="E36" s="74"/>
      <c r="F36" s="43"/>
    </row>
    <row r="37" spans="2:5" ht="12.75">
      <c r="B37" s="19"/>
      <c r="C37" s="19"/>
      <c r="D37" s="19"/>
      <c r="E37" s="19"/>
    </row>
    <row r="38" spans="2:5" ht="12.75">
      <c r="B38" s="19" t="s">
        <v>486</v>
      </c>
      <c r="C38" s="19"/>
      <c r="D38" s="19"/>
      <c r="E38" s="90">
        <f>E10+E12+E34</f>
        <v>7655000</v>
      </c>
    </row>
    <row r="61" spans="2:4" ht="12.75">
      <c r="B61" s="43" t="s">
        <v>259</v>
      </c>
      <c r="D61">
        <v>82091</v>
      </c>
    </row>
    <row r="62" ht="12.75">
      <c r="B62" s="43"/>
    </row>
    <row r="63" spans="2:5" ht="12.75">
      <c r="B63" s="41" t="s">
        <v>454</v>
      </c>
      <c r="E63">
        <v>2340000</v>
      </c>
    </row>
    <row r="64" ht="12.75">
      <c r="B64" s="43"/>
    </row>
    <row r="65" spans="2:5" ht="12.75">
      <c r="B65" s="41" t="s">
        <v>391</v>
      </c>
      <c r="E65">
        <v>160000</v>
      </c>
    </row>
    <row r="66" ht="12.75">
      <c r="B66" s="43"/>
    </row>
    <row r="68" spans="1:6" ht="12.75">
      <c r="A68" s="43" t="s">
        <v>390</v>
      </c>
      <c r="B68" s="43" t="s">
        <v>109</v>
      </c>
      <c r="C68" s="43"/>
      <c r="D68" s="43"/>
      <c r="E68" s="43">
        <f>SUM(E63:E66)</f>
        <v>2500000</v>
      </c>
      <c r="F68" s="43"/>
    </row>
    <row r="70" spans="1:6" ht="12.75">
      <c r="A70" s="43" t="s">
        <v>392</v>
      </c>
      <c r="B70" s="43" t="s">
        <v>110</v>
      </c>
      <c r="C70" s="43"/>
      <c r="D70" s="43"/>
      <c r="E70" s="43">
        <v>480000</v>
      </c>
      <c r="F70" s="43"/>
    </row>
    <row r="72" spans="1:5" ht="12.75">
      <c r="A72" t="s">
        <v>460</v>
      </c>
      <c r="B72" s="19" t="s">
        <v>461</v>
      </c>
      <c r="C72" s="19"/>
      <c r="D72" s="19"/>
      <c r="E72" s="19">
        <v>100000</v>
      </c>
    </row>
    <row r="73" spans="2:5" ht="12.75">
      <c r="B73" s="19"/>
      <c r="C73" s="19"/>
      <c r="D73" s="19"/>
      <c r="E73" s="19"/>
    </row>
    <row r="74" spans="2:5" ht="12.75">
      <c r="B74" s="19"/>
      <c r="C74" s="19"/>
      <c r="D74" s="19"/>
      <c r="E74" s="19"/>
    </row>
    <row r="75" spans="2:5" ht="12.75">
      <c r="B75" s="19"/>
      <c r="C75" s="19"/>
      <c r="D75" s="19"/>
      <c r="E75" s="19"/>
    </row>
    <row r="76" spans="1:5" ht="12.75">
      <c r="A76" t="s">
        <v>393</v>
      </c>
      <c r="B76" s="19" t="s">
        <v>489</v>
      </c>
      <c r="C76" s="19"/>
      <c r="D76" s="19"/>
      <c r="E76" s="19">
        <v>330000</v>
      </c>
    </row>
    <row r="77" spans="2:5" ht="12.75">
      <c r="B77" s="19"/>
      <c r="C77" s="82"/>
      <c r="D77" s="19"/>
      <c r="E77" s="19"/>
    </row>
    <row r="78" spans="2:5" ht="12.75">
      <c r="B78" s="19"/>
      <c r="C78" s="82"/>
      <c r="D78" s="82"/>
      <c r="E78" s="82"/>
    </row>
    <row r="79" spans="2:5" ht="12.75">
      <c r="B79" s="19"/>
      <c r="C79" s="19"/>
      <c r="D79" s="19"/>
      <c r="E79" s="19"/>
    </row>
    <row r="80" spans="1:5" ht="12.75">
      <c r="A80" t="s">
        <v>395</v>
      </c>
      <c r="B80" s="19" t="s">
        <v>478</v>
      </c>
      <c r="C80" s="82"/>
      <c r="D80" s="19"/>
      <c r="E80" s="19">
        <v>100000</v>
      </c>
    </row>
    <row r="81" spans="2:5" ht="12.75">
      <c r="B81" s="19"/>
      <c r="C81" s="82"/>
      <c r="D81" s="19"/>
      <c r="E81" s="19"/>
    </row>
    <row r="82" spans="1:5" ht="12.75">
      <c r="A82" t="s">
        <v>426</v>
      </c>
      <c r="B82" s="19" t="s">
        <v>427</v>
      </c>
      <c r="C82" s="82"/>
      <c r="D82" s="19"/>
      <c r="E82" s="19">
        <v>550000</v>
      </c>
    </row>
    <row r="83" spans="2:5" ht="12.75">
      <c r="B83" s="19"/>
      <c r="C83" s="82"/>
      <c r="D83" s="19"/>
      <c r="E83" s="19"/>
    </row>
    <row r="84" spans="2:5" ht="12.75">
      <c r="B84" s="19"/>
      <c r="C84" s="19"/>
      <c r="D84" s="19"/>
      <c r="E84" s="19"/>
    </row>
    <row r="85" spans="1:5" ht="12.75">
      <c r="A85" t="s">
        <v>423</v>
      </c>
      <c r="B85" s="19" t="s">
        <v>414</v>
      </c>
      <c r="C85" s="19"/>
      <c r="D85" s="19"/>
      <c r="E85" s="19">
        <v>200000</v>
      </c>
    </row>
    <row r="86" spans="2:5" ht="12.75">
      <c r="B86" s="19"/>
      <c r="C86" s="19"/>
      <c r="D86" s="19"/>
      <c r="E86" s="19"/>
    </row>
    <row r="87" spans="1:5" ht="12.75">
      <c r="A87" t="s">
        <v>397</v>
      </c>
      <c r="B87" s="19" t="s">
        <v>398</v>
      </c>
      <c r="C87" s="19"/>
      <c r="D87" s="19"/>
      <c r="E87" s="19">
        <v>1450000</v>
      </c>
    </row>
    <row r="88" spans="2:5" ht="12.75">
      <c r="B88" s="19"/>
      <c r="C88" s="19"/>
      <c r="D88" s="19"/>
      <c r="E88" s="19"/>
    </row>
    <row r="89" spans="1:5" ht="12.75">
      <c r="A89" t="s">
        <v>399</v>
      </c>
      <c r="B89" s="19" t="s">
        <v>400</v>
      </c>
      <c r="C89" s="19"/>
      <c r="D89" s="19"/>
      <c r="E89" s="19">
        <v>550000</v>
      </c>
    </row>
    <row r="90" spans="2:5" ht="12.75">
      <c r="B90" s="19"/>
      <c r="C90" s="19"/>
      <c r="D90" s="19"/>
      <c r="E90" s="19"/>
    </row>
    <row r="91" spans="1:5" ht="12.75">
      <c r="A91" t="s">
        <v>465</v>
      </c>
      <c r="B91" s="82" t="s">
        <v>488</v>
      </c>
      <c r="C91" s="19"/>
      <c r="D91" s="19"/>
      <c r="E91" s="82">
        <v>10000</v>
      </c>
    </row>
    <row r="92" spans="2:5" ht="12.75">
      <c r="B92" s="19"/>
      <c r="C92" s="19"/>
      <c r="D92" s="19"/>
      <c r="E92" s="19"/>
    </row>
    <row r="93" spans="1:5" ht="12.75">
      <c r="A93" s="43" t="s">
        <v>403</v>
      </c>
      <c r="B93" s="74" t="s">
        <v>404</v>
      </c>
      <c r="C93" s="74"/>
      <c r="D93" s="74"/>
      <c r="E93" s="74">
        <f>SUM(E72:E92)</f>
        <v>3290000</v>
      </c>
    </row>
    <row r="94" spans="1:5" ht="12.75">
      <c r="A94" s="43"/>
      <c r="B94" s="74"/>
      <c r="C94" s="74"/>
      <c r="D94" s="74"/>
      <c r="E94" s="74"/>
    </row>
    <row r="95" spans="1:6" ht="12.75">
      <c r="A95" s="41" t="s">
        <v>421</v>
      </c>
      <c r="B95" s="3" t="s">
        <v>490</v>
      </c>
      <c r="C95" s="3"/>
      <c r="D95" s="3"/>
      <c r="E95" s="3">
        <v>150000</v>
      </c>
      <c r="F95" s="41"/>
    </row>
    <row r="96" spans="1:6" ht="12.75">
      <c r="A96" s="41"/>
      <c r="B96" s="3"/>
      <c r="C96" s="3"/>
      <c r="D96" s="3"/>
      <c r="E96" s="3"/>
      <c r="F96" s="41"/>
    </row>
    <row r="97" spans="1:6" ht="12.75">
      <c r="A97" s="41" t="s">
        <v>420</v>
      </c>
      <c r="B97" s="3" t="s">
        <v>400</v>
      </c>
      <c r="C97" s="3"/>
      <c r="D97" s="3"/>
      <c r="E97" s="3">
        <v>45000</v>
      </c>
      <c r="F97" s="41"/>
    </row>
    <row r="98" spans="1:6" ht="12.75">
      <c r="A98" s="41"/>
      <c r="B98" s="3"/>
      <c r="C98" s="3"/>
      <c r="D98" s="3"/>
      <c r="E98" s="3"/>
      <c r="F98" s="41"/>
    </row>
    <row r="99" spans="1:5" ht="12.75">
      <c r="A99" s="43" t="s">
        <v>419</v>
      </c>
      <c r="B99" s="74" t="s">
        <v>272</v>
      </c>
      <c r="C99" s="74"/>
      <c r="D99" s="74"/>
      <c r="E99" s="74">
        <f>SUM(E95:E97)</f>
        <v>195000</v>
      </c>
    </row>
    <row r="100" spans="2:5" ht="12.75">
      <c r="B100" s="19"/>
      <c r="C100" s="19"/>
      <c r="D100" s="19"/>
      <c r="E100" s="19"/>
    </row>
    <row r="101" spans="2:5" ht="12.75">
      <c r="B101" s="19" t="s">
        <v>491</v>
      </c>
      <c r="C101" s="19"/>
      <c r="D101" s="19"/>
      <c r="E101" s="90">
        <f>E93+E70+E68+E99</f>
        <v>6465000</v>
      </c>
    </row>
    <row r="119" spans="2:5" ht="12.75">
      <c r="B119" s="105" t="s">
        <v>233</v>
      </c>
      <c r="C119" s="105"/>
      <c r="E119">
        <v>107052</v>
      </c>
    </row>
    <row r="120" spans="2:3" ht="12.75">
      <c r="B120" s="40"/>
      <c r="C120" s="40"/>
    </row>
    <row r="121" spans="2:5" ht="12.75">
      <c r="B121" s="87" t="s">
        <v>454</v>
      </c>
      <c r="C121" s="40"/>
      <c r="E121">
        <v>9310000</v>
      </c>
    </row>
    <row r="122" spans="2:3" ht="12.75">
      <c r="B122" s="87"/>
      <c r="C122" s="40"/>
    </row>
    <row r="123" spans="2:5" ht="12.75">
      <c r="B123" s="87" t="s">
        <v>391</v>
      </c>
      <c r="C123" s="40"/>
      <c r="E123">
        <v>250000</v>
      </c>
    </row>
    <row r="124" spans="2:3" ht="12.75">
      <c r="B124" s="87"/>
      <c r="C124" s="40"/>
    </row>
    <row r="125" spans="2:5" ht="12.75">
      <c r="B125" s="87" t="s">
        <v>458</v>
      </c>
      <c r="C125" s="40"/>
      <c r="E125">
        <v>40000</v>
      </c>
    </row>
    <row r="127" spans="1:6" ht="12.75">
      <c r="A127" s="43" t="s">
        <v>390</v>
      </c>
      <c r="B127" s="43" t="s">
        <v>448</v>
      </c>
      <c r="C127" s="43"/>
      <c r="D127" s="43"/>
      <c r="E127" s="43">
        <f>SUM(E121:E126)</f>
        <v>9600000</v>
      </c>
      <c r="F127" s="43"/>
    </row>
    <row r="129" spans="1:6" ht="12.75">
      <c r="A129" s="43" t="s">
        <v>392</v>
      </c>
      <c r="B129" s="43" t="s">
        <v>110</v>
      </c>
      <c r="C129" s="43"/>
      <c r="D129" s="43"/>
      <c r="E129" s="43">
        <v>1910000</v>
      </c>
      <c r="F129" s="43"/>
    </row>
    <row r="131" spans="1:5" ht="12.75">
      <c r="A131" t="s">
        <v>393</v>
      </c>
      <c r="B131" s="19" t="s">
        <v>394</v>
      </c>
      <c r="C131" s="19"/>
      <c r="D131" s="19"/>
      <c r="E131" s="19">
        <v>180000</v>
      </c>
    </row>
    <row r="132" spans="2:5" ht="12.75">
      <c r="B132" s="19"/>
      <c r="C132" s="19"/>
      <c r="D132" s="19"/>
      <c r="E132" s="19"/>
    </row>
    <row r="133" spans="2:5" ht="12.75">
      <c r="B133" s="19"/>
      <c r="C133" s="19"/>
      <c r="D133" s="19"/>
      <c r="E133" s="19"/>
    </row>
    <row r="134" spans="1:5" ht="12.75">
      <c r="A134" t="s">
        <v>395</v>
      </c>
      <c r="B134" s="19" t="s">
        <v>478</v>
      </c>
      <c r="C134" s="19"/>
      <c r="D134" s="19"/>
      <c r="E134" s="19">
        <v>70000</v>
      </c>
    </row>
    <row r="135" spans="2:5" ht="12.75">
      <c r="B135" s="19"/>
      <c r="C135" s="19"/>
      <c r="D135" s="19"/>
      <c r="E135" s="19"/>
    </row>
    <row r="136" spans="1:5" ht="12.75">
      <c r="A136" t="s">
        <v>426</v>
      </c>
      <c r="B136" s="19" t="s">
        <v>427</v>
      </c>
      <c r="C136" s="82"/>
      <c r="D136" s="19"/>
      <c r="E136" s="19">
        <v>500000</v>
      </c>
    </row>
    <row r="137" spans="2:5" ht="12.75">
      <c r="B137" s="19"/>
      <c r="C137" s="82"/>
      <c r="D137" s="19"/>
      <c r="E137" s="19"/>
    </row>
    <row r="138" spans="2:5" ht="12.75">
      <c r="B138" s="19"/>
      <c r="C138" s="19"/>
      <c r="D138" s="19"/>
      <c r="E138" s="19"/>
    </row>
    <row r="139" spans="1:5" ht="12.75">
      <c r="A139" t="s">
        <v>423</v>
      </c>
      <c r="B139" s="19" t="s">
        <v>414</v>
      </c>
      <c r="C139" s="19"/>
      <c r="D139" s="19"/>
      <c r="E139" s="19">
        <v>20000</v>
      </c>
    </row>
    <row r="140" spans="2:5" ht="12.75">
      <c r="B140" s="19"/>
      <c r="C140" s="19"/>
      <c r="D140" s="19"/>
      <c r="E140" s="19"/>
    </row>
    <row r="141" spans="1:5" ht="12.75">
      <c r="A141" t="s">
        <v>397</v>
      </c>
      <c r="B141" s="19" t="s">
        <v>398</v>
      </c>
      <c r="C141" s="19"/>
      <c r="D141" s="19"/>
      <c r="E141" s="19">
        <v>580000</v>
      </c>
    </row>
    <row r="142" spans="2:5" ht="12.75">
      <c r="B142" s="19"/>
      <c r="C142" s="3"/>
      <c r="D142" s="19"/>
      <c r="E142" s="19"/>
    </row>
    <row r="143" spans="2:5" ht="12.75">
      <c r="B143" s="19"/>
      <c r="C143" s="19"/>
      <c r="D143" s="19"/>
      <c r="E143" s="19"/>
    </row>
    <row r="144" spans="1:5" ht="12.75">
      <c r="A144" t="s">
        <v>465</v>
      </c>
      <c r="B144" s="82" t="s">
        <v>488</v>
      </c>
      <c r="C144" s="19"/>
      <c r="D144" s="19"/>
      <c r="E144" s="82">
        <v>20000</v>
      </c>
    </row>
    <row r="145" spans="2:5" ht="12.75">
      <c r="B145" s="19"/>
      <c r="C145" s="19"/>
      <c r="D145" s="19"/>
      <c r="E145" s="19"/>
    </row>
    <row r="146" spans="1:5" ht="12.75">
      <c r="A146" t="s">
        <v>399</v>
      </c>
      <c r="B146" s="19" t="s">
        <v>400</v>
      </c>
      <c r="C146" s="19"/>
      <c r="D146" s="19"/>
      <c r="E146" s="19">
        <v>330000</v>
      </c>
    </row>
    <row r="147" spans="2:5" ht="12.75">
      <c r="B147" s="19"/>
      <c r="C147" s="19"/>
      <c r="D147" s="19"/>
      <c r="E147" s="19"/>
    </row>
    <row r="148" spans="1:5" ht="12.75">
      <c r="A148" s="43" t="s">
        <v>403</v>
      </c>
      <c r="B148" s="74" t="s">
        <v>429</v>
      </c>
      <c r="C148" s="74"/>
      <c r="D148" s="74"/>
      <c r="E148" s="74">
        <f>SUM(E131:E147)</f>
        <v>1700000</v>
      </c>
    </row>
    <row r="149" spans="2:5" ht="12.75">
      <c r="B149" s="19"/>
      <c r="C149" s="19"/>
      <c r="D149" s="19"/>
      <c r="E149" s="19"/>
    </row>
    <row r="150" spans="2:5" ht="12.75">
      <c r="B150" s="19" t="s">
        <v>492</v>
      </c>
      <c r="C150" s="19"/>
      <c r="D150" s="19"/>
      <c r="E150" s="19">
        <f>E148+E129+E127</f>
        <v>13210000</v>
      </c>
    </row>
    <row r="178" spans="2:6" ht="12.75">
      <c r="B178" s="94" t="s">
        <v>262</v>
      </c>
      <c r="C178" s="94"/>
      <c r="D178" s="94"/>
      <c r="F178">
        <v>82061</v>
      </c>
    </row>
    <row r="179" spans="2:4" ht="12.75">
      <c r="B179" s="86"/>
      <c r="C179" s="86"/>
      <c r="D179" s="86"/>
    </row>
    <row r="181" spans="2:5" ht="12.75">
      <c r="B181" s="87" t="s">
        <v>454</v>
      </c>
      <c r="C181" s="40"/>
      <c r="E181">
        <v>1170000</v>
      </c>
    </row>
    <row r="182" spans="2:3" ht="12.75">
      <c r="B182" s="87"/>
      <c r="C182" s="40"/>
    </row>
    <row r="183" spans="2:5" ht="12.75">
      <c r="B183" s="87" t="s">
        <v>391</v>
      </c>
      <c r="C183" s="40"/>
      <c r="E183">
        <v>60000</v>
      </c>
    </row>
    <row r="184" spans="2:3" ht="12.75">
      <c r="B184" s="87"/>
      <c r="C184" s="40"/>
    </row>
    <row r="186" spans="1:5" ht="12.75">
      <c r="A186" s="43" t="s">
        <v>390</v>
      </c>
      <c r="B186" s="43" t="s">
        <v>448</v>
      </c>
      <c r="C186" s="43"/>
      <c r="D186" s="43"/>
      <c r="E186" s="43">
        <f>SUM(E181:E185)</f>
        <v>1230000</v>
      </c>
    </row>
    <row r="188" spans="1:5" ht="12.75">
      <c r="A188" s="43" t="s">
        <v>392</v>
      </c>
      <c r="B188" s="43" t="s">
        <v>110</v>
      </c>
      <c r="C188" s="43"/>
      <c r="D188" s="43"/>
      <c r="E188" s="43">
        <v>250000</v>
      </c>
    </row>
    <row r="189" spans="2:5" ht="12.75">
      <c r="B189" s="19"/>
      <c r="C189" s="19"/>
      <c r="D189" s="19"/>
      <c r="E189" s="19"/>
    </row>
    <row r="190" spans="1:5" ht="12.75">
      <c r="A190" t="s">
        <v>393</v>
      </c>
      <c r="B190" s="19" t="s">
        <v>394</v>
      </c>
      <c r="C190" s="19"/>
      <c r="D190" s="19"/>
      <c r="E190" s="19">
        <v>30000</v>
      </c>
    </row>
    <row r="191" spans="2:5" ht="12.75">
      <c r="B191" s="19"/>
      <c r="C191" s="19"/>
      <c r="D191" s="19"/>
      <c r="E191" s="19"/>
    </row>
    <row r="192" spans="1:5" ht="12.75">
      <c r="A192" t="s">
        <v>395</v>
      </c>
      <c r="B192" s="19" t="s">
        <v>396</v>
      </c>
      <c r="C192" s="19"/>
      <c r="D192" s="19"/>
      <c r="E192" s="19">
        <v>20000</v>
      </c>
    </row>
    <row r="193" spans="2:5" ht="12.75">
      <c r="B193" s="19"/>
      <c r="C193" s="19"/>
      <c r="D193" s="19"/>
      <c r="E193" s="19"/>
    </row>
    <row r="194" spans="1:5" ht="12.75">
      <c r="A194" t="s">
        <v>426</v>
      </c>
      <c r="B194" s="19" t="s">
        <v>427</v>
      </c>
      <c r="C194" s="19"/>
      <c r="D194" s="19"/>
      <c r="E194" s="19">
        <v>200000</v>
      </c>
    </row>
    <row r="195" spans="2:5" ht="12.75">
      <c r="B195" s="19"/>
      <c r="C195" s="19"/>
      <c r="D195" s="19"/>
      <c r="E195" s="19"/>
    </row>
    <row r="196" spans="2:5" ht="12.75">
      <c r="B196" s="19"/>
      <c r="C196" s="19"/>
      <c r="D196" s="19"/>
      <c r="E196" s="19"/>
    </row>
    <row r="197" spans="1:5" ht="12.75">
      <c r="A197" t="s">
        <v>423</v>
      </c>
      <c r="B197" s="19" t="s">
        <v>414</v>
      </c>
      <c r="C197" s="19"/>
      <c r="D197" s="19"/>
      <c r="E197" s="19">
        <v>30000</v>
      </c>
    </row>
    <row r="198" spans="2:5" ht="12.75">
      <c r="B198" s="19"/>
      <c r="C198" s="19"/>
      <c r="D198" s="19"/>
      <c r="E198" s="19"/>
    </row>
    <row r="199" spans="1:5" ht="12.75">
      <c r="A199" t="s">
        <v>397</v>
      </c>
      <c r="B199" s="19" t="s">
        <v>493</v>
      </c>
      <c r="C199" s="19"/>
      <c r="D199" s="19"/>
      <c r="E199" s="19">
        <v>50000</v>
      </c>
    </row>
    <row r="200" spans="2:5" ht="12.75">
      <c r="B200" s="19"/>
      <c r="C200" s="19"/>
      <c r="D200" s="19"/>
      <c r="E200" s="19"/>
    </row>
    <row r="201" spans="1:5" ht="12.75">
      <c r="A201" t="s">
        <v>399</v>
      </c>
      <c r="B201" s="19" t="s">
        <v>400</v>
      </c>
      <c r="C201" s="19"/>
      <c r="D201" s="19"/>
      <c r="E201" s="19">
        <v>90000</v>
      </c>
    </row>
    <row r="202" spans="2:5" ht="12.75">
      <c r="B202" s="19"/>
      <c r="C202" s="19"/>
      <c r="D202" s="19"/>
      <c r="E202" s="19"/>
    </row>
    <row r="203" spans="1:6" ht="12.75">
      <c r="A203" s="43" t="s">
        <v>494</v>
      </c>
      <c r="B203" s="88" t="s">
        <v>495</v>
      </c>
      <c r="C203" s="74"/>
      <c r="D203" s="74"/>
      <c r="E203" s="74">
        <f>SUM(E190:E202)</f>
        <v>420000</v>
      </c>
      <c r="F203" s="43"/>
    </row>
    <row r="204" spans="1:6" ht="12.75">
      <c r="A204" s="43"/>
      <c r="B204" s="88"/>
      <c r="C204" s="74"/>
      <c r="D204" s="74"/>
      <c r="E204" s="74"/>
      <c r="F204" s="43"/>
    </row>
    <row r="205" spans="1:6" ht="12.75">
      <c r="A205" s="41" t="s">
        <v>421</v>
      </c>
      <c r="B205" s="84" t="s">
        <v>496</v>
      </c>
      <c r="C205" s="3"/>
      <c r="D205" s="3"/>
      <c r="E205" s="3">
        <v>30000</v>
      </c>
      <c r="F205" s="41"/>
    </row>
    <row r="206" spans="1:6" ht="12.75">
      <c r="A206" s="43"/>
      <c r="B206" s="88"/>
      <c r="C206" s="74"/>
      <c r="D206" s="74"/>
      <c r="E206" s="74"/>
      <c r="F206" s="43"/>
    </row>
    <row r="207" spans="2:5" ht="12.75">
      <c r="B207" s="19"/>
      <c r="C207" s="19"/>
      <c r="D207" s="19"/>
      <c r="E207" s="19"/>
    </row>
    <row r="208" spans="1:6" ht="12.75">
      <c r="A208" s="43"/>
      <c r="B208" s="74" t="s">
        <v>272</v>
      </c>
      <c r="C208" s="74"/>
      <c r="D208" s="74"/>
      <c r="E208" s="74">
        <f>E186+E188+E203+E205</f>
        <v>1930000</v>
      </c>
      <c r="F208" s="43"/>
    </row>
    <row r="237" spans="2:5" ht="12.75">
      <c r="B237" s="105" t="s">
        <v>497</v>
      </c>
      <c r="C237" s="105"/>
      <c r="E237">
        <v>66010</v>
      </c>
    </row>
    <row r="239" spans="2:5" ht="12.75">
      <c r="B239" s="41" t="s">
        <v>454</v>
      </c>
      <c r="E239">
        <v>3915000</v>
      </c>
    </row>
    <row r="241" spans="2:5" ht="12.75">
      <c r="B241" s="41" t="s">
        <v>391</v>
      </c>
      <c r="E241">
        <v>80000</v>
      </c>
    </row>
    <row r="243" spans="1:6" ht="12.75">
      <c r="A243" s="43" t="s">
        <v>390</v>
      </c>
      <c r="B243" s="43" t="s">
        <v>109</v>
      </c>
      <c r="C243" s="43"/>
      <c r="D243" s="43"/>
      <c r="E243" s="43">
        <f>SUM(E239:E242)</f>
        <v>3995000</v>
      </c>
      <c r="F243" s="43"/>
    </row>
    <row r="245" spans="1:6" ht="12.75">
      <c r="A245" s="43" t="s">
        <v>392</v>
      </c>
      <c r="B245" s="43" t="s">
        <v>110</v>
      </c>
      <c r="C245" s="43"/>
      <c r="D245" s="43"/>
      <c r="E245" s="43">
        <v>565000</v>
      </c>
      <c r="F245" s="43"/>
    </row>
    <row r="248" spans="1:5" ht="12.75">
      <c r="A248" t="s">
        <v>393</v>
      </c>
      <c r="B248" s="19" t="s">
        <v>450</v>
      </c>
      <c r="C248" s="19"/>
      <c r="D248" s="19"/>
      <c r="E248" s="19">
        <v>1600000</v>
      </c>
    </row>
    <row r="249" spans="2:5" ht="12.75">
      <c r="B249" s="19"/>
      <c r="C249" s="19"/>
      <c r="D249" s="19"/>
      <c r="E249" s="19"/>
    </row>
    <row r="250" spans="2:5" ht="12.75">
      <c r="B250" s="19"/>
      <c r="C250" s="19"/>
      <c r="D250" s="19"/>
      <c r="E250" s="19"/>
    </row>
    <row r="251" spans="1:5" ht="12.75">
      <c r="A251" t="s">
        <v>395</v>
      </c>
      <c r="B251" s="19" t="s">
        <v>478</v>
      </c>
      <c r="C251" s="82"/>
      <c r="D251" s="19"/>
      <c r="E251" s="19">
        <v>40000</v>
      </c>
    </row>
    <row r="252" spans="2:5" ht="12.75">
      <c r="B252" s="19"/>
      <c r="C252" s="19"/>
      <c r="D252" s="19"/>
      <c r="E252" s="19"/>
    </row>
    <row r="253" spans="1:5" ht="12.75">
      <c r="A253" t="s">
        <v>426</v>
      </c>
      <c r="B253" s="19" t="s">
        <v>427</v>
      </c>
      <c r="C253" s="19"/>
      <c r="D253" s="19"/>
      <c r="E253" s="19">
        <v>50000</v>
      </c>
    </row>
    <row r="254" spans="2:5" ht="12.75">
      <c r="B254" s="19"/>
      <c r="C254" s="19"/>
      <c r="D254" s="19"/>
      <c r="E254" s="19"/>
    </row>
    <row r="255" spans="1:5" ht="12.75">
      <c r="A255" t="s">
        <v>423</v>
      </c>
      <c r="B255" s="19" t="s">
        <v>498</v>
      </c>
      <c r="C255" s="3"/>
      <c r="D255" s="19"/>
      <c r="E255" s="19">
        <v>200000</v>
      </c>
    </row>
    <row r="256" spans="2:5" ht="12.75">
      <c r="B256" s="19"/>
      <c r="C256" s="19"/>
      <c r="D256" s="19"/>
      <c r="E256" s="19"/>
    </row>
    <row r="257" spans="1:5" ht="12.75">
      <c r="A257" t="s">
        <v>397</v>
      </c>
      <c r="B257" s="19" t="s">
        <v>398</v>
      </c>
      <c r="C257" s="19"/>
      <c r="D257" s="19"/>
      <c r="E257" s="19">
        <v>400000</v>
      </c>
    </row>
    <row r="258" spans="2:5" ht="12.75">
      <c r="B258" s="19"/>
      <c r="C258" s="19"/>
      <c r="D258" s="19"/>
      <c r="E258" s="19"/>
    </row>
    <row r="259" spans="1:5" ht="12.75">
      <c r="A259" t="s">
        <v>399</v>
      </c>
      <c r="B259" s="19" t="s">
        <v>400</v>
      </c>
      <c r="C259" s="19"/>
      <c r="D259" s="19"/>
      <c r="E259" s="19">
        <v>600000</v>
      </c>
    </row>
    <row r="260" spans="2:5" ht="12.75">
      <c r="B260" s="19"/>
      <c r="C260" s="19"/>
      <c r="D260" s="19"/>
      <c r="E260" s="19"/>
    </row>
    <row r="261" spans="1:5" ht="12.75">
      <c r="A261" s="43" t="s">
        <v>403</v>
      </c>
      <c r="B261" s="74" t="s">
        <v>499</v>
      </c>
      <c r="C261" s="74"/>
      <c r="D261" s="74"/>
      <c r="E261" s="74">
        <f>SUM(E248:E260)</f>
        <v>2890000</v>
      </c>
    </row>
    <row r="262" spans="1:5" ht="12.75">
      <c r="A262" s="43"/>
      <c r="B262" s="74"/>
      <c r="C262" s="74"/>
      <c r="D262" s="74"/>
      <c r="E262" s="74"/>
    </row>
    <row r="263" spans="2:5" ht="12.75">
      <c r="B263" s="19"/>
      <c r="C263" s="19"/>
      <c r="D263" s="19"/>
      <c r="E263" s="19"/>
    </row>
    <row r="264" spans="2:5" ht="12.75">
      <c r="B264" s="19" t="s">
        <v>492</v>
      </c>
      <c r="C264" s="19"/>
      <c r="D264" s="19"/>
      <c r="E264" s="19">
        <f>E261+E245+E243</f>
        <v>7450000</v>
      </c>
    </row>
  </sheetData>
  <sheetProtection/>
  <mergeCells count="3">
    <mergeCell ref="B119:C119"/>
    <mergeCell ref="B178:D178"/>
    <mergeCell ref="B237:C2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28125" style="0" customWidth="1"/>
    <col min="2" max="2" width="19.140625" style="0" customWidth="1"/>
    <col min="3" max="4" width="10.00390625" style="0" customWidth="1"/>
    <col min="5" max="5" width="10.7109375" style="0" customWidth="1"/>
    <col min="6" max="6" width="8.28125" style="0" customWidth="1"/>
    <col min="7" max="7" width="6.57421875" style="0" customWidth="1"/>
    <col min="8" max="8" width="6.7109375" style="0" customWidth="1"/>
  </cols>
  <sheetData>
    <row r="1" spans="1:5" ht="12.75">
      <c r="A1" s="94" t="s">
        <v>511</v>
      </c>
      <c r="B1" s="94"/>
      <c r="C1" s="94"/>
      <c r="D1" s="94"/>
      <c r="E1" s="94"/>
    </row>
    <row r="2" spans="1:5" ht="12.75">
      <c r="A2" s="100"/>
      <c r="B2" s="100"/>
      <c r="C2" s="100"/>
      <c r="D2" s="100"/>
      <c r="E2" s="100"/>
    </row>
    <row r="3" spans="9:13" ht="12.75">
      <c r="I3" s="92" t="s">
        <v>133</v>
      </c>
      <c r="J3" s="92"/>
      <c r="K3" s="92"/>
      <c r="L3" s="92"/>
      <c r="M3" s="23"/>
    </row>
    <row r="4" spans="3:13" ht="15">
      <c r="C4" s="101" t="s">
        <v>207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6" spans="1:14" ht="12.75">
      <c r="A6" s="5"/>
      <c r="B6" s="5" t="s">
        <v>208</v>
      </c>
      <c r="C6" s="99" t="s">
        <v>29</v>
      </c>
      <c r="D6" s="99"/>
      <c r="E6" s="99"/>
      <c r="F6" s="99"/>
      <c r="G6" s="99"/>
      <c r="H6" s="99"/>
      <c r="I6" s="45" t="s">
        <v>209</v>
      </c>
      <c r="J6" s="45" t="s">
        <v>210</v>
      </c>
      <c r="K6" s="45" t="s">
        <v>211</v>
      </c>
      <c r="L6" s="45" t="s">
        <v>212</v>
      </c>
      <c r="M6" s="45" t="s">
        <v>213</v>
      </c>
      <c r="N6" s="45" t="s">
        <v>214</v>
      </c>
    </row>
    <row r="7" spans="1:14" ht="12.75">
      <c r="A7" s="5"/>
      <c r="B7" s="5"/>
      <c r="C7" s="45" t="s">
        <v>215</v>
      </c>
      <c r="D7" s="45" t="s">
        <v>216</v>
      </c>
      <c r="E7" s="45" t="s">
        <v>217</v>
      </c>
      <c r="F7" s="45" t="s">
        <v>218</v>
      </c>
      <c r="G7" s="45" t="s">
        <v>219</v>
      </c>
      <c r="H7" s="45" t="s">
        <v>220</v>
      </c>
      <c r="I7" s="46" t="s">
        <v>221</v>
      </c>
      <c r="J7" s="46" t="s">
        <v>222</v>
      </c>
      <c r="K7" s="46" t="s">
        <v>221</v>
      </c>
      <c r="L7" s="46"/>
      <c r="M7" s="46" t="s">
        <v>223</v>
      </c>
      <c r="N7" s="47"/>
    </row>
    <row r="8" spans="1:14" ht="12.75">
      <c r="A8" s="5"/>
      <c r="B8" s="5"/>
      <c r="C8" s="48" t="s">
        <v>224</v>
      </c>
      <c r="D8" s="48" t="s">
        <v>225</v>
      </c>
      <c r="E8" s="48" t="s">
        <v>221</v>
      </c>
      <c r="F8" s="48" t="s">
        <v>226</v>
      </c>
      <c r="G8" s="48"/>
      <c r="H8" s="48"/>
      <c r="I8" s="48"/>
      <c r="J8" s="48" t="s">
        <v>227</v>
      </c>
      <c r="K8" s="48" t="s">
        <v>227</v>
      </c>
      <c r="L8" s="48"/>
      <c r="M8" s="48" t="s">
        <v>228</v>
      </c>
      <c r="N8" s="49"/>
    </row>
    <row r="9" spans="1:14" ht="12.75">
      <c r="A9" s="5" t="s">
        <v>163</v>
      </c>
      <c r="B9" s="5" t="s">
        <v>229</v>
      </c>
      <c r="C9" s="5">
        <f>C10+C20</f>
        <v>2895</v>
      </c>
      <c r="D9" s="5">
        <f aca="true" t="shared" si="0" ref="D9:N9">D10+D20</f>
        <v>9290</v>
      </c>
      <c r="E9" s="5">
        <f t="shared" si="0"/>
        <v>2500</v>
      </c>
      <c r="F9" s="5">
        <f t="shared" si="0"/>
        <v>7450</v>
      </c>
      <c r="G9" s="5">
        <f t="shared" si="0"/>
        <v>2970</v>
      </c>
      <c r="H9" s="5">
        <f t="shared" si="0"/>
        <v>1000</v>
      </c>
      <c r="I9" s="5">
        <f t="shared" si="0"/>
        <v>38500</v>
      </c>
      <c r="J9" s="5">
        <f t="shared" si="0"/>
        <v>174780</v>
      </c>
      <c r="K9" s="5">
        <f t="shared" si="0"/>
        <v>0</v>
      </c>
      <c r="L9" s="5">
        <f t="shared" si="0"/>
        <v>1500</v>
      </c>
      <c r="M9" s="5">
        <f t="shared" si="0"/>
        <v>16000</v>
      </c>
      <c r="N9" s="5">
        <f t="shared" si="0"/>
        <v>256885</v>
      </c>
    </row>
    <row r="10" spans="1:14" ht="12.75">
      <c r="A10" s="5" t="s">
        <v>230</v>
      </c>
      <c r="B10" s="5" t="s">
        <v>231</v>
      </c>
      <c r="C10" s="5">
        <f>SUM(C11:C19)</f>
        <v>2895</v>
      </c>
      <c r="D10" s="5">
        <f aca="true" t="shared" si="1" ref="D10:N10">SUM(D11:D19)</f>
        <v>9290</v>
      </c>
      <c r="E10" s="5">
        <f t="shared" si="1"/>
        <v>2500</v>
      </c>
      <c r="F10" s="5">
        <f t="shared" si="1"/>
        <v>3950</v>
      </c>
      <c r="G10" s="5">
        <f t="shared" si="1"/>
        <v>1870</v>
      </c>
      <c r="H10" s="5">
        <f t="shared" si="1"/>
        <v>400</v>
      </c>
      <c r="I10" s="5">
        <f t="shared" si="1"/>
        <v>38500</v>
      </c>
      <c r="J10" s="5">
        <f t="shared" si="1"/>
        <v>174780</v>
      </c>
      <c r="K10" s="5">
        <f t="shared" si="1"/>
        <v>0</v>
      </c>
      <c r="L10" s="5">
        <f t="shared" si="1"/>
        <v>1500</v>
      </c>
      <c r="M10" s="5">
        <f t="shared" si="1"/>
        <v>16000</v>
      </c>
      <c r="N10" s="5">
        <f t="shared" si="1"/>
        <v>251685</v>
      </c>
    </row>
    <row r="11" spans="1:14" ht="12.75">
      <c r="A11" s="8"/>
      <c r="B11" s="22" t="s">
        <v>232</v>
      </c>
      <c r="C11" s="8"/>
      <c r="D11" s="8">
        <v>300</v>
      </c>
      <c r="E11" s="8"/>
      <c r="F11" s="8"/>
      <c r="G11" s="8"/>
      <c r="H11" s="8"/>
      <c r="I11" s="8"/>
      <c r="J11" s="8"/>
      <c r="K11" s="8"/>
      <c r="L11" s="8"/>
      <c r="M11" s="8"/>
      <c r="N11" s="22">
        <f aca="true" t="shared" si="2" ref="N11:N19">SUM(C11:M11)</f>
        <v>300</v>
      </c>
    </row>
    <row r="12" spans="1:14" ht="12.75">
      <c r="A12" s="8"/>
      <c r="B12" s="22" t="s">
        <v>194</v>
      </c>
      <c r="C12" s="8"/>
      <c r="D12" s="8"/>
      <c r="E12" s="8"/>
      <c r="F12" s="8">
        <v>3950</v>
      </c>
      <c r="G12" s="8">
        <v>1070</v>
      </c>
      <c r="H12" s="8"/>
      <c r="I12" s="8"/>
      <c r="J12" s="8"/>
      <c r="K12" s="8"/>
      <c r="L12" s="8"/>
      <c r="M12" s="8"/>
      <c r="N12" s="22">
        <f t="shared" si="2"/>
        <v>5020</v>
      </c>
    </row>
    <row r="13" spans="1:14" ht="12.75">
      <c r="A13" s="8"/>
      <c r="B13" s="22" t="s">
        <v>233</v>
      </c>
      <c r="C13" s="8"/>
      <c r="D13" s="8">
        <v>360</v>
      </c>
      <c r="E13" s="8"/>
      <c r="F13" s="8"/>
      <c r="G13" s="8">
        <v>100</v>
      </c>
      <c r="H13" s="8"/>
      <c r="I13" s="8"/>
      <c r="J13" s="8"/>
      <c r="K13" s="8"/>
      <c r="L13" s="8"/>
      <c r="M13" s="8"/>
      <c r="N13" s="22">
        <f t="shared" si="2"/>
        <v>460</v>
      </c>
    </row>
    <row r="14" spans="1:14" ht="12.75">
      <c r="A14" s="8"/>
      <c r="B14" s="22" t="s">
        <v>234</v>
      </c>
      <c r="C14" s="8">
        <v>15</v>
      </c>
      <c r="D14" s="8"/>
      <c r="E14" s="8"/>
      <c r="F14" s="8"/>
      <c r="G14" s="8">
        <v>5</v>
      </c>
      <c r="H14" s="8"/>
      <c r="I14" s="8"/>
      <c r="J14" s="8"/>
      <c r="K14" s="8"/>
      <c r="L14" s="8"/>
      <c r="M14" s="8"/>
      <c r="N14" s="22">
        <f t="shared" si="2"/>
        <v>20</v>
      </c>
    </row>
    <row r="15" spans="1:14" ht="12.75">
      <c r="A15" s="8"/>
      <c r="B15" s="22" t="s">
        <v>235</v>
      </c>
      <c r="C15" s="8">
        <v>300</v>
      </c>
      <c r="D15" s="8"/>
      <c r="E15" s="8"/>
      <c r="F15" s="8"/>
      <c r="G15" s="8"/>
      <c r="H15" s="8">
        <v>400</v>
      </c>
      <c r="I15" s="8"/>
      <c r="J15" s="8"/>
      <c r="K15" s="8"/>
      <c r="L15" s="8"/>
      <c r="M15" s="8"/>
      <c r="N15" s="22">
        <f t="shared" si="2"/>
        <v>700</v>
      </c>
    </row>
    <row r="16" spans="1:14" ht="12.75">
      <c r="A16" s="50"/>
      <c r="B16" s="22" t="s">
        <v>236</v>
      </c>
      <c r="C16" s="8">
        <v>2250</v>
      </c>
      <c r="D16" s="8">
        <v>8280</v>
      </c>
      <c r="E16" s="8">
        <v>2500</v>
      </c>
      <c r="F16" s="8"/>
      <c r="G16" s="8">
        <v>695</v>
      </c>
      <c r="H16" s="8"/>
      <c r="I16" s="8">
        <v>38500</v>
      </c>
      <c r="J16" s="8">
        <v>169180</v>
      </c>
      <c r="K16" s="8"/>
      <c r="L16" s="8">
        <v>1500</v>
      </c>
      <c r="M16" s="8">
        <v>16000</v>
      </c>
      <c r="N16" s="22">
        <f t="shared" si="2"/>
        <v>238905</v>
      </c>
    </row>
    <row r="17" spans="1:14" ht="12.75">
      <c r="A17" s="8"/>
      <c r="B17" s="22" t="s">
        <v>237</v>
      </c>
      <c r="C17" s="8">
        <v>200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22">
        <f t="shared" si="2"/>
        <v>200</v>
      </c>
    </row>
    <row r="18" spans="1:14" ht="12.75">
      <c r="A18" s="22"/>
      <c r="B18" s="22" t="s">
        <v>238</v>
      </c>
      <c r="C18" s="22"/>
      <c r="D18" s="22"/>
      <c r="E18" s="22"/>
      <c r="F18" s="22"/>
      <c r="G18" s="22"/>
      <c r="H18" s="22"/>
      <c r="I18" s="22"/>
      <c r="J18" s="22">
        <v>5600</v>
      </c>
      <c r="K18" s="22"/>
      <c r="L18" s="22"/>
      <c r="M18" s="22"/>
      <c r="N18" s="22">
        <f t="shared" si="2"/>
        <v>5600</v>
      </c>
    </row>
    <row r="19" spans="1:14" ht="12.75">
      <c r="A19" s="22"/>
      <c r="B19" s="22" t="s">
        <v>239</v>
      </c>
      <c r="C19" s="22">
        <v>130</v>
      </c>
      <c r="D19" s="22">
        <v>350</v>
      </c>
      <c r="E19" s="22"/>
      <c r="F19" s="22"/>
      <c r="G19" s="22"/>
      <c r="H19" s="22"/>
      <c r="I19" s="22"/>
      <c r="J19" s="22"/>
      <c r="K19" s="22"/>
      <c r="L19" s="22"/>
      <c r="M19" s="22"/>
      <c r="N19" s="22">
        <f t="shared" si="2"/>
        <v>480</v>
      </c>
    </row>
    <row r="20" spans="1:14" ht="12.75">
      <c r="A20" s="5" t="s">
        <v>240</v>
      </c>
      <c r="B20" s="5" t="s">
        <v>241</v>
      </c>
      <c r="C20" s="5">
        <f aca="true" t="shared" si="3" ref="C20:N20">SUM(C21:C21)</f>
        <v>0</v>
      </c>
      <c r="D20" s="5">
        <f t="shared" si="3"/>
        <v>0</v>
      </c>
      <c r="E20" s="5">
        <f t="shared" si="3"/>
        <v>0</v>
      </c>
      <c r="F20" s="5">
        <f t="shared" si="3"/>
        <v>3500</v>
      </c>
      <c r="G20" s="5">
        <f t="shared" si="3"/>
        <v>1100</v>
      </c>
      <c r="H20" s="5">
        <f t="shared" si="3"/>
        <v>600</v>
      </c>
      <c r="I20" s="5">
        <f t="shared" si="3"/>
        <v>0</v>
      </c>
      <c r="J20" s="5">
        <f t="shared" si="3"/>
        <v>0</v>
      </c>
      <c r="K20" s="5"/>
      <c r="L20" s="5">
        <f t="shared" si="3"/>
        <v>0</v>
      </c>
      <c r="M20" s="5">
        <f t="shared" si="3"/>
        <v>0</v>
      </c>
      <c r="N20" s="5">
        <f t="shared" si="3"/>
        <v>5200</v>
      </c>
    </row>
    <row r="21" spans="1:14" ht="12.75">
      <c r="A21" s="8"/>
      <c r="B21" s="22" t="s">
        <v>242</v>
      </c>
      <c r="C21" s="8"/>
      <c r="D21" s="8"/>
      <c r="E21" s="8"/>
      <c r="F21" s="8">
        <v>3500</v>
      </c>
      <c r="G21" s="8">
        <v>1100</v>
      </c>
      <c r="H21" s="8">
        <v>600</v>
      </c>
      <c r="I21" s="8"/>
      <c r="J21" s="8"/>
      <c r="K21" s="8"/>
      <c r="L21" s="8"/>
      <c r="M21" s="8"/>
      <c r="N21" s="22">
        <f>SUM(C21:M21)</f>
        <v>5200</v>
      </c>
    </row>
  </sheetData>
  <sheetProtection/>
  <mergeCells count="5">
    <mergeCell ref="C6:H6"/>
    <mergeCell ref="A1:E1"/>
    <mergeCell ref="A2:E2"/>
    <mergeCell ref="I3:L3"/>
    <mergeCell ref="C4:M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0" customWidth="1"/>
    <col min="2" max="2" width="35.57421875" style="0" customWidth="1"/>
    <col min="6" max="6" width="11.28125" style="0" customWidth="1"/>
  </cols>
  <sheetData>
    <row r="1" spans="1:2" ht="12.75">
      <c r="A1" s="94" t="s">
        <v>512</v>
      </c>
      <c r="B1" s="94"/>
    </row>
    <row r="2" spans="1:2" ht="12.75">
      <c r="A2" s="102"/>
      <c r="B2" s="102"/>
    </row>
    <row r="4" spans="5:6" ht="12.75">
      <c r="E4" s="103" t="s">
        <v>1</v>
      </c>
      <c r="F4" s="104"/>
    </row>
    <row r="5" spans="1:6" ht="12.75">
      <c r="A5" s="8"/>
      <c r="B5" s="99" t="s">
        <v>161</v>
      </c>
      <c r="C5" s="99"/>
      <c r="D5" s="99"/>
      <c r="E5" s="99"/>
      <c r="F5" s="99"/>
    </row>
    <row r="6" spans="1:6" ht="12.75">
      <c r="A6" s="8"/>
      <c r="B6" s="44"/>
      <c r="C6" s="44"/>
      <c r="D6" s="44"/>
      <c r="E6" s="44"/>
      <c r="F6" s="44"/>
    </row>
    <row r="7" spans="1:6" ht="12.75">
      <c r="A7" s="5"/>
      <c r="B7" s="5" t="s">
        <v>162</v>
      </c>
      <c r="C7" s="5"/>
      <c r="D7" s="5"/>
      <c r="E7" s="5"/>
      <c r="F7" s="5">
        <f>F9+F21+F30+F42</f>
        <v>169179838</v>
      </c>
    </row>
    <row r="8" spans="1:6" ht="12.75">
      <c r="A8" s="8"/>
      <c r="B8" s="8"/>
      <c r="C8" s="8"/>
      <c r="D8" s="8"/>
      <c r="E8" s="8"/>
      <c r="F8" s="8"/>
    </row>
    <row r="9" spans="1:6" ht="12.75">
      <c r="A9" s="5" t="s">
        <v>163</v>
      </c>
      <c r="B9" s="5" t="s">
        <v>164</v>
      </c>
      <c r="C9" s="5"/>
      <c r="D9" s="5"/>
      <c r="E9" s="5"/>
      <c r="F9" s="5">
        <f>SUM(E10:E18)</f>
        <v>68203319</v>
      </c>
    </row>
    <row r="10" spans="1:6" ht="12.75">
      <c r="A10" s="8" t="s">
        <v>165</v>
      </c>
      <c r="B10" s="8" t="s">
        <v>166</v>
      </c>
      <c r="C10" s="8"/>
      <c r="D10" s="8"/>
      <c r="E10" s="8">
        <v>31739400</v>
      </c>
      <c r="F10" s="8"/>
    </row>
    <row r="11" spans="1:6" ht="12.75">
      <c r="A11" s="8" t="s">
        <v>167</v>
      </c>
      <c r="B11" s="8" t="s">
        <v>168</v>
      </c>
      <c r="C11" s="8"/>
      <c r="D11" s="8"/>
      <c r="E11" s="8">
        <f>SUM(C12:C15)</f>
        <v>16373534</v>
      </c>
      <c r="F11" s="8"/>
    </row>
    <row r="12" spans="1:6" ht="12.75">
      <c r="A12" s="8" t="s">
        <v>169</v>
      </c>
      <c r="B12" s="8" t="s">
        <v>170</v>
      </c>
      <c r="C12" s="8">
        <v>5445660</v>
      </c>
      <c r="D12" s="8"/>
      <c r="E12" s="8"/>
      <c r="F12" s="8"/>
    </row>
    <row r="13" spans="1:6" ht="12.75">
      <c r="A13" s="8" t="s">
        <v>171</v>
      </c>
      <c r="B13" s="8" t="s">
        <v>172</v>
      </c>
      <c r="C13" s="8">
        <v>5024000</v>
      </c>
      <c r="D13" s="8"/>
      <c r="E13" s="8"/>
      <c r="F13" s="8"/>
    </row>
    <row r="14" spans="1:6" ht="12.75">
      <c r="A14" s="8" t="s">
        <v>173</v>
      </c>
      <c r="B14" s="8" t="s">
        <v>174</v>
      </c>
      <c r="C14" s="8">
        <v>2131134</v>
      </c>
      <c r="D14" s="8"/>
      <c r="E14" s="8"/>
      <c r="F14" s="8"/>
    </row>
    <row r="15" spans="1:6" ht="12.75">
      <c r="A15" s="8" t="s">
        <v>175</v>
      </c>
      <c r="B15" s="8" t="s">
        <v>176</v>
      </c>
      <c r="C15" s="8">
        <v>3772740</v>
      </c>
      <c r="D15" s="8"/>
      <c r="E15" s="8"/>
      <c r="F15" s="8"/>
    </row>
    <row r="16" spans="1:6" ht="12.75">
      <c r="A16" s="8" t="s">
        <v>177</v>
      </c>
      <c r="B16" s="8" t="s">
        <v>178</v>
      </c>
      <c r="C16" s="8"/>
      <c r="D16" s="8"/>
      <c r="E16" s="8">
        <v>6652800</v>
      </c>
      <c r="F16" s="8"/>
    </row>
    <row r="17" spans="1:6" ht="12.75">
      <c r="A17" s="8" t="s">
        <v>179</v>
      </c>
      <c r="B17" s="8" t="s">
        <v>180</v>
      </c>
      <c r="C17" s="8"/>
      <c r="D17" s="8"/>
      <c r="E17" s="8">
        <v>12465185</v>
      </c>
      <c r="F17" s="8"/>
    </row>
    <row r="18" spans="1:6" ht="12.75">
      <c r="A18" s="8" t="s">
        <v>61</v>
      </c>
      <c r="B18" s="8" t="s">
        <v>181</v>
      </c>
      <c r="C18" s="8"/>
      <c r="D18" s="8"/>
      <c r="E18" s="8">
        <v>972400</v>
      </c>
      <c r="F18" s="8"/>
    </row>
    <row r="19" spans="1:6" ht="12.75">
      <c r="A19" s="8"/>
      <c r="B19" s="8"/>
      <c r="C19" s="8"/>
      <c r="D19" s="8"/>
      <c r="E19" s="8"/>
      <c r="F19" s="8"/>
    </row>
    <row r="20" spans="1:6" ht="12.75">
      <c r="A20" s="8"/>
      <c r="B20" s="8"/>
      <c r="C20" s="8"/>
      <c r="D20" s="8"/>
      <c r="E20" s="8"/>
      <c r="F20" s="8"/>
    </row>
    <row r="21" spans="1:6" ht="12.75">
      <c r="A21" s="5" t="s">
        <v>182</v>
      </c>
      <c r="B21" s="5" t="s">
        <v>183</v>
      </c>
      <c r="C21" s="5"/>
      <c r="D21" s="5"/>
      <c r="E21" s="5"/>
      <c r="F21" s="5">
        <f>E22+E26+E28</f>
        <v>44562583</v>
      </c>
    </row>
    <row r="22" spans="1:6" ht="12.75">
      <c r="A22" s="8" t="s">
        <v>41</v>
      </c>
      <c r="B22" s="8" t="s">
        <v>184</v>
      </c>
      <c r="C22" s="8"/>
      <c r="D22" s="8"/>
      <c r="E22" s="8">
        <f>C23+D23+E23+C24+D24</f>
        <v>36651883</v>
      </c>
      <c r="F22" s="8"/>
    </row>
    <row r="23" spans="1:6" ht="12.75">
      <c r="A23" s="8"/>
      <c r="B23" s="8" t="s">
        <v>185</v>
      </c>
      <c r="C23" s="8">
        <v>19234600</v>
      </c>
      <c r="D23" s="8">
        <v>8597283</v>
      </c>
      <c r="E23" s="8"/>
      <c r="F23" s="8"/>
    </row>
    <row r="24" spans="1:6" ht="12.75">
      <c r="A24" s="8"/>
      <c r="B24" s="8" t="s">
        <v>186</v>
      </c>
      <c r="C24" s="8">
        <v>5880000</v>
      </c>
      <c r="D24" s="8">
        <v>2940000</v>
      </c>
      <c r="E24" s="8"/>
      <c r="F24" s="8"/>
    </row>
    <row r="25" spans="1:6" ht="12.75">
      <c r="A25" s="8"/>
      <c r="B25" s="8"/>
      <c r="C25" s="8"/>
      <c r="D25" s="8"/>
      <c r="E25" s="8"/>
      <c r="F25" s="8"/>
    </row>
    <row r="26" spans="1:6" ht="12.75">
      <c r="A26" s="8" t="s">
        <v>48</v>
      </c>
      <c r="B26" s="8" t="s">
        <v>187</v>
      </c>
      <c r="C26" s="8">
        <v>4675200</v>
      </c>
      <c r="D26" s="8">
        <v>2045400</v>
      </c>
      <c r="E26" s="8">
        <f>SUM(C26:D26)</f>
        <v>6720600</v>
      </c>
      <c r="F26" s="8"/>
    </row>
    <row r="27" spans="1:6" ht="12.75">
      <c r="A27" s="8"/>
      <c r="B27" s="8"/>
      <c r="C27" s="8"/>
      <c r="D27" s="8"/>
      <c r="E27" s="8"/>
      <c r="F27" s="8"/>
    </row>
    <row r="28" spans="1:6" ht="12.75">
      <c r="A28" s="8" t="s">
        <v>58</v>
      </c>
      <c r="B28" s="8" t="s">
        <v>188</v>
      </c>
      <c r="C28" s="8"/>
      <c r="D28" s="8"/>
      <c r="E28" s="8">
        <v>1190100</v>
      </c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5" t="s">
        <v>189</v>
      </c>
      <c r="B30" s="5" t="s">
        <v>190</v>
      </c>
      <c r="C30" s="5"/>
      <c r="D30" s="5"/>
      <c r="E30" s="5"/>
      <c r="F30" s="5">
        <f>E31+E33+E37</f>
        <v>53432496</v>
      </c>
    </row>
    <row r="31" spans="1:6" ht="12.75">
      <c r="A31" s="8" t="s">
        <v>48</v>
      </c>
      <c r="B31" s="8" t="s">
        <v>191</v>
      </c>
      <c r="C31" s="8"/>
      <c r="D31" s="8"/>
      <c r="E31" s="8">
        <v>18395162</v>
      </c>
      <c r="F31" s="8"/>
    </row>
    <row r="32" spans="1:6" ht="12.75">
      <c r="A32" s="8"/>
      <c r="B32" s="8"/>
      <c r="C32" s="8"/>
      <c r="D32" s="8"/>
      <c r="E32" s="8"/>
      <c r="F32" s="8"/>
    </row>
    <row r="33" spans="1:6" ht="12.75">
      <c r="A33" s="8" t="s">
        <v>52</v>
      </c>
      <c r="B33" s="8" t="s">
        <v>192</v>
      </c>
      <c r="C33" s="8"/>
      <c r="D33" s="8"/>
      <c r="E33" s="8">
        <f>D34+D35+C35</f>
        <v>8641840</v>
      </c>
      <c r="F33" s="8"/>
    </row>
    <row r="34" spans="1:6" ht="12.75">
      <c r="A34" s="8" t="s">
        <v>193</v>
      </c>
      <c r="B34" s="8" t="s">
        <v>194</v>
      </c>
      <c r="C34" s="8"/>
      <c r="D34" s="8">
        <v>1051840</v>
      </c>
      <c r="E34" s="8"/>
      <c r="F34" s="8"/>
    </row>
    <row r="35" spans="1:6" ht="12.75">
      <c r="A35" s="8" t="s">
        <v>195</v>
      </c>
      <c r="B35" s="8" t="s">
        <v>196</v>
      </c>
      <c r="C35" s="8"/>
      <c r="D35" s="8">
        <v>7590000</v>
      </c>
      <c r="E35" s="8"/>
      <c r="F35" s="8"/>
    </row>
    <row r="36" spans="1:6" ht="12.75">
      <c r="A36" s="8"/>
      <c r="B36" s="8"/>
      <c r="C36" s="8"/>
      <c r="D36" s="8"/>
      <c r="E36" s="8"/>
      <c r="F36" s="8"/>
    </row>
    <row r="37" spans="1:6" ht="12.75">
      <c r="A37" s="8" t="s">
        <v>58</v>
      </c>
      <c r="B37" s="8" t="s">
        <v>197</v>
      </c>
      <c r="C37" s="8"/>
      <c r="D37" s="8"/>
      <c r="E37" s="8">
        <f>D39+D38+D40</f>
        <v>26395494</v>
      </c>
      <c r="F37" s="8"/>
    </row>
    <row r="38" spans="1:6" ht="12.75">
      <c r="A38" s="8" t="s">
        <v>198</v>
      </c>
      <c r="B38" s="8" t="s">
        <v>199</v>
      </c>
      <c r="C38" s="8"/>
      <c r="D38" s="8">
        <v>10108000</v>
      </c>
      <c r="E38" s="8"/>
      <c r="F38" s="8"/>
    </row>
    <row r="39" spans="1:6" ht="12.75">
      <c r="A39" s="8" t="s">
        <v>200</v>
      </c>
      <c r="B39" s="8" t="s">
        <v>201</v>
      </c>
      <c r="C39" s="8"/>
      <c r="D39" s="8">
        <v>15696974</v>
      </c>
      <c r="E39" s="8"/>
      <c r="F39" s="8"/>
    </row>
    <row r="40" spans="1:6" ht="12.75">
      <c r="A40" s="8" t="s">
        <v>202</v>
      </c>
      <c r="B40" s="8" t="s">
        <v>203</v>
      </c>
      <c r="C40" s="8"/>
      <c r="D40" s="8">
        <v>590520</v>
      </c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2.75">
      <c r="A42" s="5" t="s">
        <v>204</v>
      </c>
      <c r="B42" s="5" t="s">
        <v>205</v>
      </c>
      <c r="C42" s="5"/>
      <c r="D42" s="5"/>
      <c r="E42" s="5"/>
      <c r="F42" s="5">
        <f>E43</f>
        <v>2981440</v>
      </c>
    </row>
    <row r="43" spans="1:6" ht="12.75">
      <c r="A43" s="8"/>
      <c r="B43" s="22" t="s">
        <v>206</v>
      </c>
      <c r="C43" s="8"/>
      <c r="D43" s="8"/>
      <c r="E43" s="8">
        <v>2981440</v>
      </c>
      <c r="F43" s="8"/>
    </row>
  </sheetData>
  <sheetProtection/>
  <mergeCells count="4">
    <mergeCell ref="A1:B1"/>
    <mergeCell ref="A2:B2"/>
    <mergeCell ref="E4:F4"/>
    <mergeCell ref="B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3.57421875" style="0" customWidth="1"/>
    <col min="2" max="2" width="10.421875" style="0" customWidth="1"/>
    <col min="3" max="4" width="10.8515625" style="0" customWidth="1"/>
  </cols>
  <sheetData>
    <row r="1" ht="12.75">
      <c r="A1" s="43" t="s">
        <v>513</v>
      </c>
    </row>
    <row r="3" ht="12.75">
      <c r="A3" s="41"/>
    </row>
    <row r="4" spans="2:7" ht="12.75">
      <c r="B4" s="105" t="s">
        <v>274</v>
      </c>
      <c r="C4" s="105"/>
      <c r="D4" s="105"/>
      <c r="E4" s="105"/>
      <c r="F4" s="105"/>
      <c r="G4" s="105"/>
    </row>
    <row r="5" spans="2:7" ht="12.75">
      <c r="B5" s="40"/>
      <c r="C5" s="40"/>
      <c r="D5" s="40"/>
      <c r="E5" s="40"/>
      <c r="F5" s="40"/>
      <c r="G5" s="40"/>
    </row>
    <row r="6" spans="2:8" ht="12.75">
      <c r="B6" s="40"/>
      <c r="C6" s="40"/>
      <c r="D6" s="40"/>
      <c r="E6" s="40"/>
      <c r="F6" s="92" t="s">
        <v>133</v>
      </c>
      <c r="G6" s="92"/>
      <c r="H6" s="92"/>
    </row>
    <row r="7" spans="2:7" ht="12.75">
      <c r="B7" s="40"/>
      <c r="C7" s="40"/>
      <c r="D7" s="40"/>
      <c r="E7" s="40"/>
      <c r="F7" s="40"/>
      <c r="G7" s="40"/>
    </row>
    <row r="8" spans="2:8" ht="12.75">
      <c r="B8" s="106"/>
      <c r="C8" s="106"/>
      <c r="D8" s="106"/>
      <c r="E8" s="106"/>
      <c r="F8" s="106"/>
      <c r="G8" s="107"/>
      <c r="H8" s="5" t="s">
        <v>275</v>
      </c>
    </row>
    <row r="9" spans="2:8" ht="12.75">
      <c r="B9" s="5" t="s">
        <v>215</v>
      </c>
      <c r="C9" s="5" t="s">
        <v>216</v>
      </c>
      <c r="D9" s="5" t="s">
        <v>217</v>
      </c>
      <c r="E9" s="5" t="s">
        <v>218</v>
      </c>
      <c r="F9" s="5" t="s">
        <v>219</v>
      </c>
      <c r="G9" s="5" t="s">
        <v>220</v>
      </c>
      <c r="H9" s="8"/>
    </row>
    <row r="10" spans="2:8" ht="12.75">
      <c r="B10" s="5" t="s">
        <v>224</v>
      </c>
      <c r="C10" s="5" t="s">
        <v>225</v>
      </c>
      <c r="D10" s="5" t="s">
        <v>221</v>
      </c>
      <c r="E10" s="5" t="s">
        <v>226</v>
      </c>
      <c r="F10" s="5"/>
      <c r="G10" s="5"/>
      <c r="H10" s="8"/>
    </row>
    <row r="11" spans="2:8" ht="12.75">
      <c r="B11" s="5" t="s">
        <v>276</v>
      </c>
      <c r="C11" s="5" t="s">
        <v>277</v>
      </c>
      <c r="D11" s="5" t="s">
        <v>278</v>
      </c>
      <c r="E11" s="5" t="s">
        <v>279</v>
      </c>
      <c r="F11" s="5" t="s">
        <v>280</v>
      </c>
      <c r="G11" s="5" t="s">
        <v>281</v>
      </c>
      <c r="H11" s="8"/>
    </row>
    <row r="12" spans="1:8" ht="12.75">
      <c r="A12" s="7" t="s">
        <v>282</v>
      </c>
      <c r="B12" s="7"/>
      <c r="C12" s="7"/>
      <c r="D12" s="7"/>
      <c r="E12" s="7">
        <v>3500</v>
      </c>
      <c r="F12" s="7">
        <v>940</v>
      </c>
      <c r="G12" s="7"/>
      <c r="H12" s="7">
        <f>SUM(B12:G12)</f>
        <v>4440</v>
      </c>
    </row>
    <row r="13" spans="1:8" ht="12.75">
      <c r="A13" s="7" t="s">
        <v>283</v>
      </c>
      <c r="B13" s="7"/>
      <c r="C13" s="7"/>
      <c r="D13" s="7"/>
      <c r="E13" s="7"/>
      <c r="F13" s="7">
        <v>160</v>
      </c>
      <c r="G13" s="7">
        <v>600</v>
      </c>
      <c r="H13" s="7">
        <f>SUM(B13:G13)</f>
        <v>760</v>
      </c>
    </row>
    <row r="14" spans="1:8" ht="12.75">
      <c r="A14" s="5" t="s">
        <v>272</v>
      </c>
      <c r="B14" s="5">
        <f aca="true" t="shared" si="0" ref="B14:G14">SUM(B12:B13)</f>
        <v>0</v>
      </c>
      <c r="C14" s="5">
        <f t="shared" si="0"/>
        <v>0</v>
      </c>
      <c r="D14" s="5">
        <f t="shared" si="0"/>
        <v>0</v>
      </c>
      <c r="E14" s="5">
        <f t="shared" si="0"/>
        <v>3500</v>
      </c>
      <c r="F14" s="5">
        <f t="shared" si="0"/>
        <v>1100</v>
      </c>
      <c r="G14" s="5">
        <f t="shared" si="0"/>
        <v>600</v>
      </c>
      <c r="H14" s="5">
        <f>SUM(B14:G14)</f>
        <v>5200</v>
      </c>
    </row>
    <row r="15" spans="1:8" ht="12.75">
      <c r="A15" s="8"/>
      <c r="B15" s="8"/>
      <c r="C15" s="8"/>
      <c r="D15" s="8"/>
      <c r="E15" s="8"/>
      <c r="F15" s="8"/>
      <c r="G15" s="8"/>
      <c r="H15" s="8">
        <f>SUM(B15:G15)</f>
        <v>0</v>
      </c>
    </row>
    <row r="16" spans="1:8" ht="12.75">
      <c r="A16" s="8"/>
      <c r="B16" s="8"/>
      <c r="C16" s="8"/>
      <c r="D16" s="8"/>
      <c r="E16" s="8"/>
      <c r="F16" s="8"/>
      <c r="G16" s="8"/>
      <c r="H16" s="8">
        <f aca="true" t="shared" si="1" ref="H16:H24">SUM(B16:G16)</f>
        <v>0</v>
      </c>
    </row>
    <row r="17" spans="1:8" ht="12.75">
      <c r="A17" s="22" t="s">
        <v>284</v>
      </c>
      <c r="B17" s="22">
        <v>2250</v>
      </c>
      <c r="C17" s="22">
        <v>8280</v>
      </c>
      <c r="D17" s="22">
        <v>2500</v>
      </c>
      <c r="E17" s="22"/>
      <c r="F17" s="22">
        <v>695</v>
      </c>
      <c r="G17" s="22"/>
      <c r="H17" s="22">
        <f>SUM(B17:G17)</f>
        <v>13725</v>
      </c>
    </row>
    <row r="18" spans="1:8" ht="12.75">
      <c r="A18" s="8" t="s">
        <v>285</v>
      </c>
      <c r="B18" s="8"/>
      <c r="C18" s="8"/>
      <c r="D18" s="8"/>
      <c r="E18" s="8">
        <v>3950</v>
      </c>
      <c r="F18" s="8">
        <v>1070</v>
      </c>
      <c r="G18" s="8"/>
      <c r="H18" s="8">
        <f t="shared" si="1"/>
        <v>5020</v>
      </c>
    </row>
    <row r="19" spans="1:8" ht="12.75">
      <c r="A19" s="22" t="s">
        <v>233</v>
      </c>
      <c r="B19" s="8"/>
      <c r="C19" s="8">
        <v>360</v>
      </c>
      <c r="D19" s="8"/>
      <c r="E19" s="8"/>
      <c r="F19" s="8">
        <v>100</v>
      </c>
      <c r="G19" s="8"/>
      <c r="H19" s="8">
        <f t="shared" si="1"/>
        <v>460</v>
      </c>
    </row>
    <row r="20" spans="1:8" ht="12.75">
      <c r="A20" s="8" t="s">
        <v>234</v>
      </c>
      <c r="B20" s="8">
        <v>15</v>
      </c>
      <c r="C20" s="8"/>
      <c r="D20" s="8"/>
      <c r="E20" s="8"/>
      <c r="F20" s="8">
        <v>5</v>
      </c>
      <c r="G20" s="8"/>
      <c r="H20" s="8">
        <f t="shared" si="1"/>
        <v>20</v>
      </c>
    </row>
    <row r="21" spans="1:8" ht="12.75">
      <c r="A21" s="8" t="s">
        <v>286</v>
      </c>
      <c r="B21" s="8">
        <v>200</v>
      </c>
      <c r="C21" s="8"/>
      <c r="D21" s="8"/>
      <c r="E21" s="8"/>
      <c r="F21" s="8"/>
      <c r="G21" s="8"/>
      <c r="H21" s="8">
        <f t="shared" si="1"/>
        <v>200</v>
      </c>
    </row>
    <row r="22" spans="1:8" ht="12.75">
      <c r="A22" s="8" t="s">
        <v>232</v>
      </c>
      <c r="B22" s="8"/>
      <c r="C22" s="8">
        <v>300</v>
      </c>
      <c r="D22" s="8"/>
      <c r="E22" s="8"/>
      <c r="F22" s="8"/>
      <c r="G22" s="8"/>
      <c r="H22" s="8">
        <f t="shared" si="1"/>
        <v>300</v>
      </c>
    </row>
    <row r="23" spans="1:8" ht="12.75">
      <c r="A23" s="22" t="s">
        <v>239</v>
      </c>
      <c r="B23" s="8">
        <v>130</v>
      </c>
      <c r="C23" s="8">
        <v>350</v>
      </c>
      <c r="D23" s="8"/>
      <c r="E23" s="8"/>
      <c r="F23" s="8"/>
      <c r="G23" s="8"/>
      <c r="H23" s="8">
        <f t="shared" si="1"/>
        <v>480</v>
      </c>
    </row>
    <row r="24" spans="1:8" ht="12.75">
      <c r="A24" s="8" t="s">
        <v>235</v>
      </c>
      <c r="B24" s="8">
        <v>300</v>
      </c>
      <c r="C24" s="8"/>
      <c r="D24" s="8"/>
      <c r="E24" s="8"/>
      <c r="F24" s="8"/>
      <c r="G24" s="8">
        <v>400</v>
      </c>
      <c r="H24" s="8">
        <f t="shared" si="1"/>
        <v>700</v>
      </c>
    </row>
    <row r="25" spans="1:8" ht="12.75">
      <c r="A25" s="5" t="s">
        <v>146</v>
      </c>
      <c r="B25" s="5">
        <f aca="true" t="shared" si="2" ref="B25:H25">SUM(B17:B24)</f>
        <v>2895</v>
      </c>
      <c r="C25" s="5">
        <f t="shared" si="2"/>
        <v>9290</v>
      </c>
      <c r="D25" s="5">
        <f t="shared" si="2"/>
        <v>2500</v>
      </c>
      <c r="E25" s="5">
        <f t="shared" si="2"/>
        <v>3950</v>
      </c>
      <c r="F25" s="5">
        <f t="shared" si="2"/>
        <v>1870</v>
      </c>
      <c r="G25" s="5">
        <f t="shared" si="2"/>
        <v>400</v>
      </c>
      <c r="H25" s="5">
        <f t="shared" si="2"/>
        <v>20905</v>
      </c>
    </row>
    <row r="26" spans="1:8" ht="12.75">
      <c r="A26" s="8"/>
      <c r="B26" s="8"/>
      <c r="C26" s="8"/>
      <c r="D26" s="8"/>
      <c r="E26" s="8"/>
      <c r="F26" s="8"/>
      <c r="G26" s="8"/>
      <c r="H26" s="8">
        <f>SUM(B26:G26)</f>
        <v>0</v>
      </c>
    </row>
    <row r="27" spans="1:8" ht="12.75">
      <c r="A27" s="5" t="s">
        <v>272</v>
      </c>
      <c r="B27" s="5">
        <f>B14+B25</f>
        <v>2895</v>
      </c>
      <c r="C27" s="5">
        <f aca="true" t="shared" si="3" ref="C27:H27">C14+C25</f>
        <v>9290</v>
      </c>
      <c r="D27" s="5">
        <f t="shared" si="3"/>
        <v>2500</v>
      </c>
      <c r="E27" s="5">
        <f t="shared" si="3"/>
        <v>7450</v>
      </c>
      <c r="F27" s="5">
        <f t="shared" si="3"/>
        <v>2970</v>
      </c>
      <c r="G27" s="5">
        <f t="shared" si="3"/>
        <v>1000</v>
      </c>
      <c r="H27" s="5">
        <f t="shared" si="3"/>
        <v>26105</v>
      </c>
    </row>
  </sheetData>
  <sheetProtection/>
  <mergeCells count="3">
    <mergeCell ref="B4:G4"/>
    <mergeCell ref="F6:H6"/>
    <mergeCell ref="B8:G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5.28125" style="0" customWidth="1"/>
    <col min="2" max="2" width="11.57421875" style="0" customWidth="1"/>
    <col min="3" max="3" width="12.8515625" style="0" customWidth="1"/>
    <col min="5" max="5" width="20.421875" style="0" customWidth="1"/>
    <col min="6" max="6" width="10.8515625" style="0" customWidth="1"/>
    <col min="7" max="7" width="12.8515625" style="0" customWidth="1"/>
  </cols>
  <sheetData>
    <row r="1" spans="1:2" ht="12.75">
      <c r="A1" s="94" t="s">
        <v>514</v>
      </c>
      <c r="B1" s="94"/>
    </row>
    <row r="4" spans="2:7" ht="12.75">
      <c r="B4" s="105" t="s">
        <v>103</v>
      </c>
      <c r="C4" s="105"/>
      <c r="D4" s="105"/>
      <c r="E4" s="105"/>
      <c r="F4" s="105"/>
      <c r="G4" s="105"/>
    </row>
    <row r="6" spans="7:8" ht="12.75">
      <c r="G6" s="103" t="s">
        <v>1</v>
      </c>
      <c r="H6" s="104"/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5"/>
      <c r="B8" s="5" t="s">
        <v>104</v>
      </c>
      <c r="C8" s="5" t="s">
        <v>105</v>
      </c>
      <c r="D8" s="5" t="s">
        <v>106</v>
      </c>
      <c r="E8" s="5"/>
      <c r="F8" s="5" t="s">
        <v>107</v>
      </c>
      <c r="G8" s="5" t="s">
        <v>108</v>
      </c>
      <c r="H8" s="5" t="s">
        <v>106</v>
      </c>
    </row>
    <row r="9" spans="1:8" ht="12.75">
      <c r="A9" s="5" t="s">
        <v>6</v>
      </c>
      <c r="B9" s="5"/>
      <c r="C9" s="5"/>
      <c r="D9" s="5"/>
      <c r="E9" s="5" t="s">
        <v>40</v>
      </c>
      <c r="F9" s="5"/>
      <c r="G9" s="5"/>
      <c r="H9" s="5"/>
    </row>
    <row r="10" spans="1:8" ht="12.75">
      <c r="A10" s="8"/>
      <c r="B10" s="8"/>
      <c r="C10" s="8"/>
      <c r="D10" s="8"/>
      <c r="E10" s="8"/>
      <c r="F10" s="8"/>
      <c r="G10" s="8"/>
      <c r="H10" s="8"/>
    </row>
    <row r="11" spans="1:8" ht="12.75">
      <c r="A11" s="22" t="s">
        <v>29</v>
      </c>
      <c r="B11" s="8">
        <v>26105000</v>
      </c>
      <c r="C11" s="8"/>
      <c r="D11" s="8"/>
      <c r="E11" s="22" t="s">
        <v>109</v>
      </c>
      <c r="F11" s="8">
        <v>115057838</v>
      </c>
      <c r="G11" s="8"/>
      <c r="H11" s="8"/>
    </row>
    <row r="12" spans="1:8" ht="12.75">
      <c r="A12" s="22" t="s">
        <v>21</v>
      </c>
      <c r="B12" s="8">
        <v>38500000</v>
      </c>
      <c r="C12" s="8"/>
      <c r="D12" s="8"/>
      <c r="E12" s="22" t="s">
        <v>110</v>
      </c>
      <c r="F12" s="8">
        <v>21945000</v>
      </c>
      <c r="G12" s="8"/>
      <c r="H12" s="8"/>
    </row>
    <row r="13" spans="1:8" ht="12.75">
      <c r="A13" s="22" t="s">
        <v>111</v>
      </c>
      <c r="B13" s="8">
        <v>174779838</v>
      </c>
      <c r="C13" s="8"/>
      <c r="D13" s="8"/>
      <c r="E13" s="22" t="s">
        <v>112</v>
      </c>
      <c r="F13" s="8">
        <v>86168000</v>
      </c>
      <c r="G13" s="8"/>
      <c r="H13" s="8"/>
    </row>
    <row r="14" spans="1:8" ht="12.75">
      <c r="A14" s="22" t="s">
        <v>113</v>
      </c>
      <c r="B14" s="8">
        <v>0</v>
      </c>
      <c r="C14" s="8"/>
      <c r="D14" s="8"/>
      <c r="E14" s="22" t="s">
        <v>114</v>
      </c>
      <c r="F14" s="8">
        <v>9500000</v>
      </c>
      <c r="G14" s="8"/>
      <c r="H14" s="8"/>
    </row>
    <row r="15" spans="1:8" ht="12.75">
      <c r="A15" s="22" t="s">
        <v>115</v>
      </c>
      <c r="B15" s="8">
        <v>500000</v>
      </c>
      <c r="C15" s="8"/>
      <c r="D15" s="8"/>
      <c r="E15" s="22" t="s">
        <v>116</v>
      </c>
      <c r="F15" s="8">
        <v>5950000</v>
      </c>
      <c r="G15" s="8"/>
      <c r="H15" s="8"/>
    </row>
    <row r="16" spans="1:8" ht="12.75">
      <c r="A16" s="22"/>
      <c r="B16" s="8"/>
      <c r="C16" s="8"/>
      <c r="D16" s="8"/>
      <c r="E16" s="8"/>
      <c r="F16" s="8"/>
      <c r="G16" s="8"/>
      <c r="H16" s="8"/>
    </row>
    <row r="17" spans="1:8" ht="12.75">
      <c r="A17" s="5" t="s">
        <v>117</v>
      </c>
      <c r="B17" s="5">
        <f>SUM(B11:B16)</f>
        <v>239884838</v>
      </c>
      <c r="C17" s="5"/>
      <c r="D17" s="5"/>
      <c r="E17" s="5" t="s">
        <v>118</v>
      </c>
      <c r="F17" s="5">
        <f>SUM(F11:F16)</f>
        <v>238620838</v>
      </c>
      <c r="G17" s="5"/>
      <c r="H17" s="5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8" ht="12.75">
      <c r="A19" s="22" t="s">
        <v>119</v>
      </c>
      <c r="B19" s="8">
        <v>1000000</v>
      </c>
      <c r="C19" s="8"/>
      <c r="D19" s="8"/>
      <c r="E19" s="22" t="s">
        <v>120</v>
      </c>
      <c r="F19" s="8">
        <v>9119000</v>
      </c>
      <c r="G19" s="8"/>
      <c r="H19" s="8"/>
    </row>
    <row r="20" spans="1:8" ht="12.75">
      <c r="A20" s="22" t="s">
        <v>121</v>
      </c>
      <c r="B20" s="8">
        <v>0</v>
      </c>
      <c r="C20" s="8"/>
      <c r="D20" s="8"/>
      <c r="E20" s="22" t="s">
        <v>122</v>
      </c>
      <c r="F20" s="8">
        <v>8028000</v>
      </c>
      <c r="G20" s="8"/>
      <c r="H20" s="8"/>
    </row>
    <row r="21" spans="1:8" ht="12.75">
      <c r="A21" s="5" t="s">
        <v>123</v>
      </c>
      <c r="B21" s="5">
        <f>SUM(B19:B20)</f>
        <v>1000000</v>
      </c>
      <c r="C21" s="5"/>
      <c r="D21" s="5"/>
      <c r="E21" s="5" t="s">
        <v>124</v>
      </c>
      <c r="F21" s="5">
        <f>SUM(F19:F20)</f>
        <v>17147000</v>
      </c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 t="s">
        <v>125</v>
      </c>
      <c r="B23" s="5">
        <f>SUM(B24:B25)</f>
        <v>16000000</v>
      </c>
      <c r="C23" s="5"/>
      <c r="D23" s="5"/>
      <c r="E23" s="5" t="s">
        <v>126</v>
      </c>
      <c r="F23" s="5">
        <f>SUM(F24)</f>
        <v>0</v>
      </c>
      <c r="G23" s="5"/>
      <c r="H23" s="5"/>
    </row>
    <row r="24" spans="1:8" ht="12.75">
      <c r="A24" s="22" t="s">
        <v>127</v>
      </c>
      <c r="B24" s="22">
        <v>6000000</v>
      </c>
      <c r="C24" s="22"/>
      <c r="D24" s="22"/>
      <c r="E24" s="22"/>
      <c r="F24" s="22"/>
      <c r="G24" s="22"/>
      <c r="H24" s="22"/>
    </row>
    <row r="25" spans="1:8" ht="12.75">
      <c r="A25" s="22" t="s">
        <v>128</v>
      </c>
      <c r="B25" s="8">
        <v>10000000</v>
      </c>
      <c r="C25" s="8"/>
      <c r="D25" s="8"/>
      <c r="E25" s="8"/>
      <c r="F25" s="8"/>
      <c r="G25" s="8"/>
      <c r="H25" s="8"/>
    </row>
    <row r="26" spans="1:8" ht="12.75">
      <c r="A26" s="22"/>
      <c r="B26" s="8"/>
      <c r="C26" s="8"/>
      <c r="D26" s="8"/>
      <c r="E26" s="5" t="s">
        <v>129</v>
      </c>
      <c r="F26" s="5">
        <v>1117000</v>
      </c>
      <c r="G26" s="8"/>
      <c r="H26" s="8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5" t="s">
        <v>130</v>
      </c>
      <c r="B28" s="5">
        <f>B17+B21+B26+B23</f>
        <v>256884838</v>
      </c>
      <c r="C28" s="8"/>
      <c r="D28" s="8"/>
      <c r="E28" s="5" t="s">
        <v>131</v>
      </c>
      <c r="F28" s="5">
        <f>F17+F21+F23+F26</f>
        <v>256884838</v>
      </c>
      <c r="G28" s="8"/>
      <c r="H28" s="8"/>
    </row>
  </sheetData>
  <sheetProtection/>
  <mergeCells count="3">
    <mergeCell ref="A1:B1"/>
    <mergeCell ref="B4:G4"/>
    <mergeCell ref="G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5.00390625" style="0" customWidth="1"/>
    <col min="2" max="2" width="23.00390625" style="0" customWidth="1"/>
  </cols>
  <sheetData>
    <row r="1" spans="1:5" ht="12.75">
      <c r="A1" s="94" t="s">
        <v>515</v>
      </c>
      <c r="B1" s="94"/>
      <c r="C1" s="94"/>
      <c r="D1" s="94"/>
      <c r="E1" s="94"/>
    </row>
    <row r="2" spans="2:5" ht="12.75">
      <c r="B2" s="100"/>
      <c r="C2" s="100"/>
      <c r="D2" s="100"/>
      <c r="E2" s="100"/>
    </row>
    <row r="3" spans="11:13" ht="12.75">
      <c r="K3" s="108" t="s">
        <v>133</v>
      </c>
      <c r="L3" s="108"/>
      <c r="M3" s="108"/>
    </row>
    <row r="4" spans="2:13" ht="15">
      <c r="B4" s="109" t="s">
        <v>350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5"/>
      <c r="B5" s="5" t="s">
        <v>208</v>
      </c>
      <c r="C5" s="99" t="s">
        <v>42</v>
      </c>
      <c r="D5" s="99"/>
      <c r="E5" s="99"/>
      <c r="F5" s="99"/>
      <c r="G5" s="99"/>
      <c r="H5" s="99"/>
      <c r="I5" s="5" t="s">
        <v>363</v>
      </c>
      <c r="J5" s="5" t="s">
        <v>213</v>
      </c>
      <c r="K5" s="5" t="s">
        <v>129</v>
      </c>
      <c r="L5" s="5" t="s">
        <v>146</v>
      </c>
      <c r="M5" s="5" t="s">
        <v>245</v>
      </c>
    </row>
    <row r="6" spans="1:13" ht="12.75">
      <c r="A6" s="5"/>
      <c r="B6" s="5"/>
      <c r="C6" s="5" t="s">
        <v>352</v>
      </c>
      <c r="D6" s="5" t="s">
        <v>353</v>
      </c>
      <c r="E6" s="5" t="s">
        <v>354</v>
      </c>
      <c r="F6" s="5" t="s">
        <v>355</v>
      </c>
      <c r="G6" s="5" t="s">
        <v>356</v>
      </c>
      <c r="H6" s="5" t="s">
        <v>357</v>
      </c>
      <c r="I6" s="5"/>
      <c r="J6" s="5"/>
      <c r="K6" s="5"/>
      <c r="L6" s="5"/>
      <c r="M6" s="5"/>
    </row>
    <row r="7" spans="1:13" ht="12.75">
      <c r="A7" s="5" t="s">
        <v>163</v>
      </c>
      <c r="B7" s="5" t="s">
        <v>345</v>
      </c>
      <c r="C7" s="5">
        <f aca="true" t="shared" si="0" ref="C7:K7">C8+C32+C34</f>
        <v>115058</v>
      </c>
      <c r="D7" s="5">
        <f t="shared" si="0"/>
        <v>21945</v>
      </c>
      <c r="E7" s="5">
        <f t="shared" si="0"/>
        <v>86168</v>
      </c>
      <c r="F7" s="5">
        <f t="shared" si="0"/>
        <v>9500</v>
      </c>
      <c r="G7" s="5">
        <f t="shared" si="0"/>
        <v>5950</v>
      </c>
      <c r="H7" s="5">
        <f t="shared" si="0"/>
        <v>122880</v>
      </c>
      <c r="I7" s="5">
        <f t="shared" si="0"/>
        <v>17147</v>
      </c>
      <c r="J7" s="5">
        <f t="shared" si="0"/>
        <v>0</v>
      </c>
      <c r="K7" s="5">
        <f t="shared" si="0"/>
        <v>1117</v>
      </c>
      <c r="L7" s="5">
        <f>L8+L32+L34-H7</f>
        <v>256885</v>
      </c>
      <c r="M7" s="5">
        <f>M8+M32+M34</f>
        <v>36</v>
      </c>
    </row>
    <row r="8" spans="1:13" ht="12.75">
      <c r="A8" s="5" t="s">
        <v>230</v>
      </c>
      <c r="B8" s="5" t="s">
        <v>231</v>
      </c>
      <c r="C8" s="5">
        <f>SUM(C9:C27)</f>
        <v>36055</v>
      </c>
      <c r="D8" s="5">
        <f aca="true" t="shared" si="1" ref="D8:L8">SUM(D9:D27)</f>
        <v>6715</v>
      </c>
      <c r="E8" s="5">
        <f t="shared" si="1"/>
        <v>53306</v>
      </c>
      <c r="F8" s="5">
        <f t="shared" si="1"/>
        <v>9500</v>
      </c>
      <c r="G8" s="5">
        <f t="shared" si="1"/>
        <v>5950</v>
      </c>
      <c r="H8" s="5">
        <f t="shared" si="1"/>
        <v>122880</v>
      </c>
      <c r="I8" s="5">
        <f t="shared" si="1"/>
        <v>16162</v>
      </c>
      <c r="J8" s="5">
        <f t="shared" si="1"/>
        <v>0</v>
      </c>
      <c r="K8" s="5">
        <f t="shared" si="1"/>
        <v>1117</v>
      </c>
      <c r="L8" s="5">
        <f t="shared" si="1"/>
        <v>251685</v>
      </c>
      <c r="M8" s="5">
        <f>SUM(M9:M31)</f>
        <v>12</v>
      </c>
    </row>
    <row r="9" spans="1:13" ht="12.75">
      <c r="A9" s="22"/>
      <c r="B9" s="22" t="s">
        <v>170</v>
      </c>
      <c r="C9" s="22">
        <v>3995</v>
      </c>
      <c r="D9" s="22">
        <v>565</v>
      </c>
      <c r="E9" s="22">
        <v>2890</v>
      </c>
      <c r="F9" s="22"/>
      <c r="G9" s="22"/>
      <c r="H9" s="22"/>
      <c r="I9" s="22"/>
      <c r="J9" s="22"/>
      <c r="K9" s="22"/>
      <c r="L9" s="22">
        <f aca="true" t="shared" si="2" ref="L9:L26">SUM(C9:K9)</f>
        <v>7450</v>
      </c>
      <c r="M9" s="22">
        <v>2</v>
      </c>
    </row>
    <row r="10" spans="1:13" ht="12.75">
      <c r="A10" s="22"/>
      <c r="B10" s="22" t="s">
        <v>364</v>
      </c>
      <c r="C10" s="22"/>
      <c r="D10" s="22"/>
      <c r="E10" s="22">
        <v>250</v>
      </c>
      <c r="F10" s="22"/>
      <c r="G10" s="22"/>
      <c r="H10" s="22"/>
      <c r="I10" s="22"/>
      <c r="J10" s="22"/>
      <c r="K10" s="22"/>
      <c r="L10" s="22">
        <f t="shared" si="2"/>
        <v>250</v>
      </c>
      <c r="M10" s="22"/>
    </row>
    <row r="11" spans="1:13" ht="12.75">
      <c r="A11" s="22"/>
      <c r="B11" s="22" t="s">
        <v>365</v>
      </c>
      <c r="C11" s="22"/>
      <c r="D11" s="22"/>
      <c r="E11" s="22">
        <v>3800</v>
      </c>
      <c r="F11" s="22"/>
      <c r="G11" s="22"/>
      <c r="H11" s="22"/>
      <c r="I11" s="22"/>
      <c r="J11" s="22"/>
      <c r="K11" s="22"/>
      <c r="L11" s="22">
        <f t="shared" si="2"/>
        <v>3800</v>
      </c>
      <c r="M11" s="22"/>
    </row>
    <row r="12" spans="1:13" ht="12.75">
      <c r="A12" s="22"/>
      <c r="B12" s="22" t="s">
        <v>366</v>
      </c>
      <c r="C12" s="22"/>
      <c r="D12" s="22"/>
      <c r="E12" s="22">
        <v>635</v>
      </c>
      <c r="F12" s="22"/>
      <c r="G12" s="22"/>
      <c r="H12" s="22"/>
      <c r="I12" s="22"/>
      <c r="J12" s="22"/>
      <c r="K12" s="22"/>
      <c r="L12" s="22">
        <f t="shared" si="2"/>
        <v>635</v>
      </c>
      <c r="M12" s="22"/>
    </row>
    <row r="13" spans="1:13" ht="12.75">
      <c r="A13" s="22"/>
      <c r="B13" s="22" t="s">
        <v>172</v>
      </c>
      <c r="C13" s="22"/>
      <c r="D13" s="22"/>
      <c r="E13" s="22">
        <v>5200</v>
      </c>
      <c r="F13" s="22"/>
      <c r="G13" s="22"/>
      <c r="H13" s="22"/>
      <c r="I13" s="22"/>
      <c r="J13" s="22"/>
      <c r="K13" s="22"/>
      <c r="L13" s="22">
        <f t="shared" si="2"/>
        <v>5200</v>
      </c>
      <c r="M13" s="22"/>
    </row>
    <row r="14" spans="1:13" ht="12.75">
      <c r="A14" s="22"/>
      <c r="B14" s="22" t="s">
        <v>367</v>
      </c>
      <c r="C14" s="22"/>
      <c r="D14" s="22"/>
      <c r="E14" s="22">
        <v>740</v>
      </c>
      <c r="F14" s="22"/>
      <c r="G14" s="22"/>
      <c r="H14" s="22"/>
      <c r="I14" s="22"/>
      <c r="J14" s="22"/>
      <c r="K14" s="22"/>
      <c r="L14" s="22">
        <f t="shared" si="2"/>
        <v>740</v>
      </c>
      <c r="M14" s="22"/>
    </row>
    <row r="15" spans="1:13" ht="12.75">
      <c r="A15" s="22"/>
      <c r="B15" s="22" t="s">
        <v>232</v>
      </c>
      <c r="C15" s="22"/>
      <c r="D15" s="22"/>
      <c r="E15" s="22">
        <v>755</v>
      </c>
      <c r="F15" s="22"/>
      <c r="G15" s="22"/>
      <c r="H15" s="22"/>
      <c r="I15" s="22"/>
      <c r="J15" s="22"/>
      <c r="K15" s="22"/>
      <c r="L15" s="22">
        <f t="shared" si="2"/>
        <v>755</v>
      </c>
      <c r="M15" s="22"/>
    </row>
    <row r="16" spans="1:13" ht="12.75">
      <c r="A16" s="22"/>
      <c r="B16" s="22" t="s">
        <v>194</v>
      </c>
      <c r="C16" s="22"/>
      <c r="D16" s="22"/>
      <c r="E16" s="22">
        <v>4580</v>
      </c>
      <c r="F16" s="22"/>
      <c r="G16" s="22"/>
      <c r="H16" s="22"/>
      <c r="I16" s="22"/>
      <c r="J16" s="22"/>
      <c r="K16" s="22"/>
      <c r="L16" s="22">
        <f t="shared" si="2"/>
        <v>4580</v>
      </c>
      <c r="M16" s="22"/>
    </row>
    <row r="17" spans="1:13" ht="12.75">
      <c r="A17" s="22"/>
      <c r="B17" s="22" t="s">
        <v>234</v>
      </c>
      <c r="C17" s="22">
        <v>1230</v>
      </c>
      <c r="D17" s="22">
        <v>250</v>
      </c>
      <c r="E17" s="22">
        <v>420</v>
      </c>
      <c r="F17" s="22"/>
      <c r="G17" s="22"/>
      <c r="H17" s="22"/>
      <c r="I17" s="22">
        <v>30</v>
      </c>
      <c r="J17" s="22"/>
      <c r="K17" s="22"/>
      <c r="L17" s="22">
        <f t="shared" si="2"/>
        <v>1930</v>
      </c>
      <c r="M17" s="22">
        <v>1</v>
      </c>
    </row>
    <row r="18" spans="1:13" ht="12.75">
      <c r="A18" s="22"/>
      <c r="B18" s="22" t="s">
        <v>235</v>
      </c>
      <c r="C18" s="22"/>
      <c r="D18" s="22"/>
      <c r="E18" s="22">
        <v>331</v>
      </c>
      <c r="F18" s="22"/>
      <c r="G18" s="22"/>
      <c r="H18" s="22"/>
      <c r="I18" s="22">
        <v>1800</v>
      </c>
      <c r="J18" s="22"/>
      <c r="K18" s="22"/>
      <c r="L18" s="22">
        <f t="shared" si="2"/>
        <v>2131</v>
      </c>
      <c r="M18" s="22"/>
    </row>
    <row r="19" spans="1:13" ht="12.75">
      <c r="A19" s="22"/>
      <c r="B19" s="22" t="s">
        <v>368</v>
      </c>
      <c r="C19" s="22">
        <v>825</v>
      </c>
      <c r="D19" s="22">
        <v>85</v>
      </c>
      <c r="E19" s="22">
        <v>85</v>
      </c>
      <c r="F19" s="22"/>
      <c r="G19" s="22"/>
      <c r="H19" s="22"/>
      <c r="I19" s="22"/>
      <c r="J19" s="22"/>
      <c r="K19" s="22"/>
      <c r="L19" s="22">
        <f t="shared" si="2"/>
        <v>995</v>
      </c>
      <c r="M19" s="22"/>
    </row>
    <row r="20" spans="1:13" ht="12.75">
      <c r="A20" s="22"/>
      <c r="B20" s="22" t="s">
        <v>259</v>
      </c>
      <c r="C20" s="22">
        <v>2500</v>
      </c>
      <c r="D20" s="22">
        <v>480</v>
      </c>
      <c r="E20" s="22">
        <v>3290</v>
      </c>
      <c r="F20" s="22"/>
      <c r="G20" s="22"/>
      <c r="H20" s="22"/>
      <c r="I20" s="22">
        <v>195</v>
      </c>
      <c r="J20" s="22"/>
      <c r="K20" s="22"/>
      <c r="L20" s="22">
        <f t="shared" si="2"/>
        <v>6465</v>
      </c>
      <c r="M20" s="22">
        <v>1</v>
      </c>
    </row>
    <row r="21" spans="1:13" ht="12.75">
      <c r="A21" s="22"/>
      <c r="B21" s="22" t="s">
        <v>238</v>
      </c>
      <c r="C21" s="22">
        <v>4625</v>
      </c>
      <c r="D21" s="22">
        <v>885</v>
      </c>
      <c r="E21" s="22">
        <v>2145</v>
      </c>
      <c r="F21" s="22"/>
      <c r="G21" s="22"/>
      <c r="H21" s="22"/>
      <c r="I21" s="22"/>
      <c r="J21" s="22"/>
      <c r="K21" s="22"/>
      <c r="L21" s="22">
        <f t="shared" si="2"/>
        <v>7655</v>
      </c>
      <c r="M21" s="22">
        <v>1</v>
      </c>
    </row>
    <row r="22" spans="1:13" ht="12.75">
      <c r="A22" s="22"/>
      <c r="B22" s="22" t="s">
        <v>233</v>
      </c>
      <c r="C22" s="22">
        <v>9600</v>
      </c>
      <c r="D22" s="22">
        <v>1910</v>
      </c>
      <c r="E22" s="22">
        <v>1700</v>
      </c>
      <c r="F22" s="22"/>
      <c r="G22" s="22"/>
      <c r="H22" s="22"/>
      <c r="I22" s="22"/>
      <c r="J22" s="22"/>
      <c r="K22" s="22"/>
      <c r="L22" s="22">
        <f t="shared" si="2"/>
        <v>13210</v>
      </c>
      <c r="M22" s="22">
        <v>4</v>
      </c>
    </row>
    <row r="23" spans="1:13" ht="12.75">
      <c r="A23" s="22"/>
      <c r="B23" s="22" t="s">
        <v>369</v>
      </c>
      <c r="C23" s="22"/>
      <c r="D23" s="22"/>
      <c r="E23" s="22">
        <v>1790</v>
      </c>
      <c r="F23" s="22"/>
      <c r="G23" s="22"/>
      <c r="H23" s="22"/>
      <c r="I23" s="22"/>
      <c r="J23" s="22"/>
      <c r="K23" s="22"/>
      <c r="L23" s="22">
        <f t="shared" si="2"/>
        <v>1790</v>
      </c>
      <c r="M23" s="22"/>
    </row>
    <row r="24" spans="1:13" ht="12.75">
      <c r="A24" s="22"/>
      <c r="B24" s="22" t="s">
        <v>370</v>
      </c>
      <c r="C24" s="22"/>
      <c r="D24" s="22"/>
      <c r="E24" s="22">
        <v>3000</v>
      </c>
      <c r="F24" s="22"/>
      <c r="G24" s="22"/>
      <c r="H24" s="22"/>
      <c r="I24" s="22"/>
      <c r="J24" s="22"/>
      <c r="K24" s="22"/>
      <c r="L24" s="22">
        <f t="shared" si="2"/>
        <v>3000</v>
      </c>
      <c r="M24" s="22"/>
    </row>
    <row r="25" spans="1:13" ht="12.75">
      <c r="A25" s="22"/>
      <c r="B25" s="22" t="s">
        <v>371</v>
      </c>
      <c r="C25" s="22"/>
      <c r="D25" s="22"/>
      <c r="E25" s="22"/>
      <c r="F25" s="22">
        <v>9500</v>
      </c>
      <c r="G25" s="22">
        <v>700</v>
      </c>
      <c r="H25" s="22"/>
      <c r="I25" s="22"/>
      <c r="J25" s="22"/>
      <c r="K25" s="22"/>
      <c r="L25" s="22">
        <f t="shared" si="2"/>
        <v>10200</v>
      </c>
      <c r="M25" s="22"/>
    </row>
    <row r="26" spans="1:13" ht="12.75">
      <c r="A26" s="22"/>
      <c r="B26" s="22" t="s">
        <v>372</v>
      </c>
      <c r="C26" s="22">
        <v>8200</v>
      </c>
      <c r="D26" s="22">
        <v>1390</v>
      </c>
      <c r="E26" s="22">
        <v>200</v>
      </c>
      <c r="F26" s="22"/>
      <c r="G26" s="22"/>
      <c r="H26" s="22"/>
      <c r="I26" s="22"/>
      <c r="J26" s="22"/>
      <c r="K26" s="22"/>
      <c r="L26" s="22">
        <f t="shared" si="2"/>
        <v>9790</v>
      </c>
      <c r="M26" s="22">
        <v>1</v>
      </c>
    </row>
    <row r="27" spans="1:13" ht="12.75">
      <c r="A27" s="13"/>
      <c r="B27" s="13" t="s">
        <v>373</v>
      </c>
      <c r="C27" s="13">
        <f aca="true" t="shared" si="3" ref="C27:L27">SUM(C28:C31)</f>
        <v>5080</v>
      </c>
      <c r="D27" s="13">
        <f t="shared" si="3"/>
        <v>1150</v>
      </c>
      <c r="E27" s="13">
        <f t="shared" si="3"/>
        <v>21495</v>
      </c>
      <c r="F27" s="13">
        <f t="shared" si="3"/>
        <v>0</v>
      </c>
      <c r="G27" s="13">
        <f t="shared" si="3"/>
        <v>5250</v>
      </c>
      <c r="H27" s="13">
        <f t="shared" si="3"/>
        <v>122880</v>
      </c>
      <c r="I27" s="13">
        <f t="shared" si="3"/>
        <v>14137</v>
      </c>
      <c r="J27" s="13">
        <f t="shared" si="3"/>
        <v>0</v>
      </c>
      <c r="K27" s="13">
        <f t="shared" si="3"/>
        <v>1117</v>
      </c>
      <c r="L27" s="13">
        <f t="shared" si="3"/>
        <v>171109</v>
      </c>
      <c r="M27" s="13"/>
    </row>
    <row r="28" spans="1:13" ht="12.75">
      <c r="A28" s="22"/>
      <c r="B28" s="22" t="s">
        <v>373</v>
      </c>
      <c r="C28" s="22">
        <v>5080</v>
      </c>
      <c r="D28" s="22">
        <v>1150</v>
      </c>
      <c r="E28" s="22">
        <v>14585</v>
      </c>
      <c r="F28" s="22"/>
      <c r="G28" s="22">
        <v>5250</v>
      </c>
      <c r="H28" s="22">
        <v>122880</v>
      </c>
      <c r="I28" s="22">
        <v>14137</v>
      </c>
      <c r="J28" s="22"/>
      <c r="K28" s="22">
        <v>1117</v>
      </c>
      <c r="L28" s="22">
        <f>SUM(C28:K28)</f>
        <v>164199</v>
      </c>
      <c r="M28" s="22">
        <v>2</v>
      </c>
    </row>
    <row r="29" spans="1:13" ht="12.75">
      <c r="A29" s="22"/>
      <c r="B29" s="22" t="s">
        <v>374</v>
      </c>
      <c r="C29" s="22"/>
      <c r="D29" s="22"/>
      <c r="E29" s="22">
        <v>1250</v>
      </c>
      <c r="F29" s="22"/>
      <c r="G29" s="22"/>
      <c r="H29" s="22"/>
      <c r="I29" s="22"/>
      <c r="J29" s="22"/>
      <c r="K29" s="22"/>
      <c r="L29" s="22">
        <f>SUM(C29:K29)</f>
        <v>1250</v>
      </c>
      <c r="M29" s="22"/>
    </row>
    <row r="30" spans="1:13" ht="12.75">
      <c r="A30" s="22"/>
      <c r="B30" s="22" t="s">
        <v>375</v>
      </c>
      <c r="C30" s="22"/>
      <c r="D30" s="22"/>
      <c r="E30" s="22">
        <v>580</v>
      </c>
      <c r="F30" s="22"/>
      <c r="G30" s="22"/>
      <c r="H30" s="22"/>
      <c r="I30" s="22"/>
      <c r="J30" s="22"/>
      <c r="K30" s="22"/>
      <c r="L30" s="22">
        <f>SUM(C30:K30)</f>
        <v>580</v>
      </c>
      <c r="M30" s="22"/>
    </row>
    <row r="31" spans="1:13" ht="12.75">
      <c r="A31" s="22"/>
      <c r="B31" s="22" t="s">
        <v>376</v>
      </c>
      <c r="C31" s="22"/>
      <c r="D31" s="22"/>
      <c r="E31" s="22">
        <v>5080</v>
      </c>
      <c r="F31" s="22"/>
      <c r="G31" s="22"/>
      <c r="H31" s="22"/>
      <c r="I31" s="22"/>
      <c r="J31" s="22"/>
      <c r="K31" s="22"/>
      <c r="L31" s="22">
        <f>SUM(C31:K31)</f>
        <v>5080</v>
      </c>
      <c r="M31" s="22"/>
    </row>
    <row r="32" spans="1:13" ht="12.75">
      <c r="A32" s="5" t="s">
        <v>347</v>
      </c>
      <c r="B32" s="5" t="s">
        <v>361</v>
      </c>
      <c r="C32" s="5">
        <f aca="true" t="shared" si="4" ref="C32:M32">SUM(C33:C33)</f>
        <v>31593</v>
      </c>
      <c r="D32" s="5">
        <f t="shared" si="4"/>
        <v>5840</v>
      </c>
      <c r="E32" s="5">
        <f t="shared" si="4"/>
        <v>8737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630</v>
      </c>
      <c r="J32" s="5">
        <f t="shared" si="4"/>
        <v>0</v>
      </c>
      <c r="K32" s="5">
        <f t="shared" si="4"/>
        <v>0</v>
      </c>
      <c r="L32" s="5">
        <f t="shared" si="4"/>
        <v>46800</v>
      </c>
      <c r="M32" s="5">
        <f t="shared" si="4"/>
        <v>8</v>
      </c>
    </row>
    <row r="33" spans="1:13" ht="12.75">
      <c r="A33" s="22"/>
      <c r="B33" s="22" t="s">
        <v>362</v>
      </c>
      <c r="C33" s="22">
        <v>31593</v>
      </c>
      <c r="D33" s="22">
        <v>5840</v>
      </c>
      <c r="E33" s="22">
        <v>8737</v>
      </c>
      <c r="F33" s="22"/>
      <c r="G33" s="22"/>
      <c r="H33" s="22"/>
      <c r="I33" s="22">
        <v>630</v>
      </c>
      <c r="J33" s="22"/>
      <c r="K33" s="22"/>
      <c r="L33" s="22">
        <f>SUM(C33:K33)</f>
        <v>46800</v>
      </c>
      <c r="M33" s="22">
        <v>8</v>
      </c>
    </row>
    <row r="34" spans="1:13" ht="12.75">
      <c r="A34" s="5" t="s">
        <v>240</v>
      </c>
      <c r="B34" s="5" t="s">
        <v>241</v>
      </c>
      <c r="C34" s="5">
        <f>SUM(C35:C37)</f>
        <v>47410</v>
      </c>
      <c r="D34" s="5">
        <f aca="true" t="shared" si="5" ref="D34:M34">SUM(D35:D37)</f>
        <v>9390</v>
      </c>
      <c r="E34" s="5">
        <f t="shared" si="5"/>
        <v>24125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355</v>
      </c>
      <c r="J34" s="5">
        <f t="shared" si="5"/>
        <v>0</v>
      </c>
      <c r="K34" s="5">
        <f t="shared" si="5"/>
        <v>0</v>
      </c>
      <c r="L34" s="5">
        <f t="shared" si="5"/>
        <v>81280</v>
      </c>
      <c r="M34" s="5">
        <f t="shared" si="5"/>
        <v>16</v>
      </c>
    </row>
    <row r="35" spans="1:13" ht="12.75">
      <c r="A35" s="22"/>
      <c r="B35" s="22" t="s">
        <v>358</v>
      </c>
      <c r="C35" s="22">
        <v>32690</v>
      </c>
      <c r="D35" s="22">
        <v>6460</v>
      </c>
      <c r="E35" s="22">
        <v>6790</v>
      </c>
      <c r="F35" s="22"/>
      <c r="G35" s="22"/>
      <c r="H35" s="22"/>
      <c r="I35" s="22">
        <v>100</v>
      </c>
      <c r="J35" s="22"/>
      <c r="K35" s="22"/>
      <c r="L35" s="22">
        <f>SUM(C35:K35)</f>
        <v>46040</v>
      </c>
      <c r="M35" s="22">
        <v>10</v>
      </c>
    </row>
    <row r="36" spans="1:13" ht="12.75">
      <c r="A36" s="22"/>
      <c r="B36" s="22" t="s">
        <v>359</v>
      </c>
      <c r="C36" s="22">
        <v>14720</v>
      </c>
      <c r="D36" s="22">
        <v>2930</v>
      </c>
      <c r="E36" s="22">
        <v>16740</v>
      </c>
      <c r="F36" s="22"/>
      <c r="G36" s="22"/>
      <c r="H36" s="22"/>
      <c r="I36" s="22">
        <v>255</v>
      </c>
      <c r="J36" s="22"/>
      <c r="K36" s="22"/>
      <c r="L36" s="22">
        <f>SUM(C36:K36)</f>
        <v>34645</v>
      </c>
      <c r="M36" s="22">
        <v>6</v>
      </c>
    </row>
    <row r="37" spans="1:13" ht="12.75">
      <c r="A37" s="22"/>
      <c r="B37" s="22" t="s">
        <v>360</v>
      </c>
      <c r="C37" s="22">
        <v>0</v>
      </c>
      <c r="D37" s="22">
        <v>0</v>
      </c>
      <c r="E37" s="22">
        <v>595</v>
      </c>
      <c r="F37" s="22"/>
      <c r="G37" s="22"/>
      <c r="H37" s="22"/>
      <c r="I37" s="22"/>
      <c r="J37" s="22"/>
      <c r="K37" s="22"/>
      <c r="L37" s="22">
        <f>SUM(C37:K37)</f>
        <v>595</v>
      </c>
      <c r="M37" s="22"/>
    </row>
    <row r="38" ht="12.75">
      <c r="B38" s="41"/>
    </row>
  </sheetData>
  <sheetProtection/>
  <mergeCells count="5">
    <mergeCell ref="C5:H5"/>
    <mergeCell ref="A1:E1"/>
    <mergeCell ref="B2:E2"/>
    <mergeCell ref="K3:M3"/>
    <mergeCell ref="B4:M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57421875" style="0" customWidth="1"/>
    <col min="2" max="2" width="26.28125" style="0" customWidth="1"/>
    <col min="3" max="3" width="15.57421875" style="0" customWidth="1"/>
    <col min="4" max="4" width="17.28125" style="0" customWidth="1"/>
  </cols>
  <sheetData>
    <row r="1" spans="1:3" ht="12.75">
      <c r="A1" s="110" t="s">
        <v>516</v>
      </c>
      <c r="B1" s="110"/>
      <c r="C1" s="19"/>
    </row>
    <row r="2" spans="1:3" ht="12.75">
      <c r="A2" s="111"/>
      <c r="B2" s="111"/>
      <c r="C2" s="19"/>
    </row>
    <row r="3" spans="1:3" ht="12.75">
      <c r="A3" s="97" t="s">
        <v>81</v>
      </c>
      <c r="B3" s="97"/>
      <c r="C3" s="97"/>
    </row>
    <row r="4" spans="1:3" ht="12.75">
      <c r="A4" s="97"/>
      <c r="B4" s="97"/>
      <c r="C4" s="97"/>
    </row>
    <row r="5" spans="1:3" ht="12.75">
      <c r="A5" s="97"/>
      <c r="B5" s="97"/>
      <c r="C5" s="97"/>
    </row>
    <row r="6" spans="1:3" ht="12.75">
      <c r="A6" s="1"/>
      <c r="B6" s="2"/>
      <c r="C6" s="3" t="s">
        <v>1</v>
      </c>
    </row>
    <row r="7" spans="1:4" ht="12.75">
      <c r="A7" s="4" t="s">
        <v>2</v>
      </c>
      <c r="B7" s="4" t="s">
        <v>3</v>
      </c>
      <c r="C7" s="36" t="s">
        <v>4</v>
      </c>
      <c r="D7" s="5" t="s">
        <v>5</v>
      </c>
    </row>
    <row r="8" spans="1:4" ht="12.75">
      <c r="A8" s="6"/>
      <c r="B8" s="7"/>
      <c r="C8" s="8"/>
      <c r="D8" s="8"/>
    </row>
    <row r="9" spans="1:4" ht="12.75">
      <c r="A9" s="11"/>
      <c r="B9" s="10" t="s">
        <v>6</v>
      </c>
      <c r="C9" s="8"/>
      <c r="D9" s="8"/>
    </row>
    <row r="10" spans="1:4" ht="25.5">
      <c r="A10" s="11">
        <v>1</v>
      </c>
      <c r="B10" s="11" t="s">
        <v>7</v>
      </c>
      <c r="C10" s="8">
        <v>63653664</v>
      </c>
      <c r="D10" s="8">
        <v>68203319</v>
      </c>
    </row>
    <row r="11" spans="1:4" ht="12.75">
      <c r="A11" s="11">
        <v>2</v>
      </c>
      <c r="B11" s="11" t="s">
        <v>8</v>
      </c>
      <c r="C11" s="8">
        <v>41765800</v>
      </c>
      <c r="D11" s="8">
        <v>44562583</v>
      </c>
    </row>
    <row r="12" spans="1:4" ht="25.5">
      <c r="A12" s="11">
        <v>3</v>
      </c>
      <c r="B12" s="11" t="s">
        <v>9</v>
      </c>
      <c r="C12" s="8">
        <v>51589040</v>
      </c>
      <c r="D12" s="8">
        <v>53432496</v>
      </c>
    </row>
    <row r="13" spans="1:4" ht="12.75">
      <c r="A13" s="11">
        <v>4</v>
      </c>
      <c r="B13" s="11" t="s">
        <v>10</v>
      </c>
      <c r="C13" s="8">
        <v>2931830</v>
      </c>
      <c r="D13" s="8">
        <v>2981440</v>
      </c>
    </row>
    <row r="14" spans="1:4" ht="12.75">
      <c r="A14" s="11">
        <v>5</v>
      </c>
      <c r="B14" s="11" t="s">
        <v>11</v>
      </c>
      <c r="C14" s="8"/>
      <c r="D14" s="8"/>
    </row>
    <row r="15" spans="1:4" ht="12.75">
      <c r="A15" s="11">
        <v>6</v>
      </c>
      <c r="B15" s="11" t="s">
        <v>12</v>
      </c>
      <c r="C15" s="8"/>
      <c r="D15" s="8"/>
    </row>
    <row r="16" spans="1:4" ht="12.75">
      <c r="A16" s="11">
        <v>7</v>
      </c>
      <c r="B16" s="12" t="s">
        <v>13</v>
      </c>
      <c r="C16" s="37">
        <f>SUM(C10:C15)</f>
        <v>159940334</v>
      </c>
      <c r="D16" s="37">
        <f>SUM(D10:D15)</f>
        <v>169179838</v>
      </c>
    </row>
    <row r="17" spans="1:4" ht="25.5">
      <c r="A17" s="11">
        <v>8</v>
      </c>
      <c r="B17" s="11" t="s">
        <v>14</v>
      </c>
      <c r="C17" s="8">
        <v>5600000</v>
      </c>
      <c r="D17" s="8">
        <v>5600000</v>
      </c>
    </row>
    <row r="18" spans="1:4" ht="25.5">
      <c r="A18" s="11">
        <v>9</v>
      </c>
      <c r="B18" s="12" t="s">
        <v>15</v>
      </c>
      <c r="C18" s="37">
        <f>SUM(C16:C17)</f>
        <v>165540334</v>
      </c>
      <c r="D18" s="37">
        <f>SUM(D16:D17)</f>
        <v>174779838</v>
      </c>
    </row>
    <row r="19" spans="1:4" ht="25.5">
      <c r="A19" s="11">
        <v>10</v>
      </c>
      <c r="B19" s="12" t="s">
        <v>82</v>
      </c>
      <c r="C19" s="37">
        <v>181260800</v>
      </c>
      <c r="D19" s="8">
        <v>0</v>
      </c>
    </row>
    <row r="20" spans="1:4" ht="25.5">
      <c r="A20" s="11">
        <v>11</v>
      </c>
      <c r="B20" s="11" t="s">
        <v>16</v>
      </c>
      <c r="C20" s="8">
        <v>6000000</v>
      </c>
      <c r="D20" s="8">
        <v>6000000</v>
      </c>
    </row>
    <row r="21" spans="1:4" ht="25.5">
      <c r="A21" s="11">
        <v>12</v>
      </c>
      <c r="B21" s="11" t="s">
        <v>17</v>
      </c>
      <c r="C21" s="8">
        <v>18000000</v>
      </c>
      <c r="D21" s="8">
        <v>25000000</v>
      </c>
    </row>
    <row r="22" spans="1:4" ht="12.75">
      <c r="A22" s="11">
        <v>13</v>
      </c>
      <c r="B22" s="11" t="s">
        <v>18</v>
      </c>
      <c r="C22" s="8">
        <v>5500000</v>
      </c>
      <c r="D22" s="8">
        <v>6000000</v>
      </c>
    </row>
    <row r="23" spans="1:4" ht="12.75">
      <c r="A23" s="11">
        <v>14</v>
      </c>
      <c r="B23" s="11" t="s">
        <v>83</v>
      </c>
      <c r="C23" s="8">
        <v>0</v>
      </c>
      <c r="D23" s="8">
        <v>0</v>
      </c>
    </row>
    <row r="24" spans="1:4" ht="25.5">
      <c r="A24" s="11">
        <v>15</v>
      </c>
      <c r="B24" s="12" t="s">
        <v>19</v>
      </c>
      <c r="C24" s="37">
        <f>SUM(C21:C23)</f>
        <v>23500000</v>
      </c>
      <c r="D24" s="37">
        <f>SUM(D21:D23)</f>
        <v>31000000</v>
      </c>
    </row>
    <row r="25" spans="1:4" ht="25.5">
      <c r="A25" s="11">
        <v>16</v>
      </c>
      <c r="B25" s="11" t="s">
        <v>20</v>
      </c>
      <c r="C25" s="8">
        <v>1100000</v>
      </c>
      <c r="D25" s="8">
        <v>500000</v>
      </c>
    </row>
    <row r="26" spans="1:4" ht="25.5">
      <c r="A26" s="11">
        <v>17</v>
      </c>
      <c r="B26" s="11" t="s">
        <v>84</v>
      </c>
      <c r="C26" s="8">
        <v>1000000</v>
      </c>
      <c r="D26" s="8">
        <v>1000000</v>
      </c>
    </row>
    <row r="27" spans="1:4" ht="12.75">
      <c r="A27" s="11">
        <v>18</v>
      </c>
      <c r="B27" s="12" t="s">
        <v>21</v>
      </c>
      <c r="C27" s="37">
        <f>SUM(C24+C25+C20+C26)</f>
        <v>31600000</v>
      </c>
      <c r="D27" s="37">
        <f>SUM(D24+D25+D20+D26)</f>
        <v>38500000</v>
      </c>
    </row>
    <row r="28" spans="1:4" ht="12.75">
      <c r="A28" s="11">
        <v>19</v>
      </c>
      <c r="B28" s="11" t="s">
        <v>22</v>
      </c>
      <c r="C28" s="8">
        <v>0</v>
      </c>
      <c r="D28" s="8"/>
    </row>
    <row r="29" spans="1:4" ht="25.5">
      <c r="A29" s="11">
        <v>20</v>
      </c>
      <c r="B29" s="11" t="s">
        <v>23</v>
      </c>
      <c r="C29" s="8">
        <v>3835000</v>
      </c>
      <c r="D29" s="8">
        <v>2895000</v>
      </c>
    </row>
    <row r="30" spans="1:4" ht="51">
      <c r="A30" s="11">
        <v>21</v>
      </c>
      <c r="B30" s="11" t="s">
        <v>24</v>
      </c>
      <c r="C30" s="8">
        <v>8600000</v>
      </c>
      <c r="D30" s="8">
        <v>9290000</v>
      </c>
    </row>
    <row r="31" spans="1:4" ht="38.25">
      <c r="A31" s="11">
        <v>22</v>
      </c>
      <c r="B31" s="11" t="s">
        <v>85</v>
      </c>
      <c r="C31" s="8">
        <v>1500000</v>
      </c>
      <c r="D31" s="8">
        <v>2500000</v>
      </c>
    </row>
    <row r="32" spans="1:4" ht="38.25">
      <c r="A32" s="11">
        <v>23</v>
      </c>
      <c r="B32" s="11" t="s">
        <v>26</v>
      </c>
      <c r="C32" s="8">
        <v>2800000</v>
      </c>
      <c r="D32" s="8">
        <v>3950000</v>
      </c>
    </row>
    <row r="33" spans="1:4" ht="25.5">
      <c r="A33" s="11">
        <v>24</v>
      </c>
      <c r="B33" s="11" t="s">
        <v>27</v>
      </c>
      <c r="C33" s="8">
        <v>1796000</v>
      </c>
      <c r="D33" s="8">
        <v>1870000</v>
      </c>
    </row>
    <row r="34" spans="1:4" ht="38.25">
      <c r="A34" s="11">
        <v>25</v>
      </c>
      <c r="B34" s="11" t="s">
        <v>86</v>
      </c>
      <c r="C34" s="8">
        <v>400000</v>
      </c>
      <c r="D34" s="8">
        <v>400000</v>
      </c>
    </row>
    <row r="35" spans="1:4" ht="12.75">
      <c r="A35" s="11">
        <v>26</v>
      </c>
      <c r="B35" s="12" t="s">
        <v>29</v>
      </c>
      <c r="C35" s="37">
        <f>SUM(C28:C34)</f>
        <v>18931000</v>
      </c>
      <c r="D35" s="37">
        <f>SUM(D28:D34)</f>
        <v>20905000</v>
      </c>
    </row>
    <row r="36" spans="1:4" ht="12.75">
      <c r="A36" s="11">
        <v>27</v>
      </c>
      <c r="B36" s="11" t="s">
        <v>87</v>
      </c>
      <c r="C36" s="8"/>
      <c r="D36" s="22"/>
    </row>
    <row r="37" spans="1:4" ht="12.75">
      <c r="A37" s="11">
        <v>28</v>
      </c>
      <c r="B37" s="12" t="s">
        <v>88</v>
      </c>
      <c r="C37" s="13"/>
      <c r="D37" s="13"/>
    </row>
    <row r="38" spans="1:4" ht="51">
      <c r="A38" s="11">
        <v>29</v>
      </c>
      <c r="B38" s="11" t="s">
        <v>89</v>
      </c>
      <c r="C38" s="8">
        <v>500000</v>
      </c>
      <c r="D38" s="8">
        <v>500000</v>
      </c>
    </row>
    <row r="39" spans="1:4" ht="12.75">
      <c r="A39" s="11">
        <v>30</v>
      </c>
      <c r="B39" s="12" t="s">
        <v>31</v>
      </c>
      <c r="C39" s="13">
        <f>SUM(C38)</f>
        <v>500000</v>
      </c>
      <c r="D39" s="13">
        <f>SUM(D38)</f>
        <v>500000</v>
      </c>
    </row>
    <row r="40" spans="1:4" ht="25.5">
      <c r="A40" s="11">
        <v>31</v>
      </c>
      <c r="B40" s="11" t="s">
        <v>90</v>
      </c>
      <c r="C40" s="8">
        <v>1000000</v>
      </c>
      <c r="D40" s="8">
        <v>1000000</v>
      </c>
    </row>
    <row r="41" spans="1:4" ht="25.5">
      <c r="A41" s="11">
        <v>32</v>
      </c>
      <c r="B41" s="12" t="s">
        <v>33</v>
      </c>
      <c r="C41" s="37">
        <f>SUM(C40)</f>
        <v>1000000</v>
      </c>
      <c r="D41" s="37">
        <f>SUM(D40)</f>
        <v>1000000</v>
      </c>
    </row>
    <row r="42" spans="1:4" ht="12.75">
      <c r="A42" s="11">
        <v>33</v>
      </c>
      <c r="B42" s="14" t="s">
        <v>34</v>
      </c>
      <c r="C42" s="16">
        <f>C18+C27+C35+C39+C41+C37+C19</f>
        <v>398832134</v>
      </c>
      <c r="D42" s="16">
        <f>D18+D27+D35+D39+D41+D37+D19</f>
        <v>235684838</v>
      </c>
    </row>
    <row r="43" spans="1:4" ht="12.75">
      <c r="A43" s="11">
        <v>34</v>
      </c>
      <c r="B43" s="11" t="s">
        <v>91</v>
      </c>
      <c r="C43" s="38">
        <v>5000000</v>
      </c>
      <c r="D43" s="22">
        <v>6000000</v>
      </c>
    </row>
    <row r="44" spans="1:4" ht="25.5">
      <c r="A44" s="11">
        <v>35</v>
      </c>
      <c r="B44" s="11" t="s">
        <v>92</v>
      </c>
      <c r="C44" s="8">
        <v>20000000</v>
      </c>
      <c r="D44" s="8">
        <v>0</v>
      </c>
    </row>
    <row r="45" spans="1:4" ht="25.5">
      <c r="A45" s="11">
        <v>36</v>
      </c>
      <c r="B45" s="11" t="s">
        <v>36</v>
      </c>
      <c r="C45" s="8">
        <v>10000000</v>
      </c>
      <c r="D45" s="8">
        <v>10000000</v>
      </c>
    </row>
    <row r="46" spans="1:4" ht="25.5">
      <c r="A46" s="11">
        <v>37</v>
      </c>
      <c r="B46" s="11" t="s">
        <v>37</v>
      </c>
      <c r="C46" s="8"/>
      <c r="D46" s="8"/>
    </row>
    <row r="47" spans="1:4" ht="12.75">
      <c r="A47" s="11">
        <v>38</v>
      </c>
      <c r="B47" s="14" t="s">
        <v>38</v>
      </c>
      <c r="C47" s="16">
        <f>SUM(C43:C46)</f>
        <v>35000000</v>
      </c>
      <c r="D47" s="16">
        <f>SUM(D43:D46)</f>
        <v>16000000</v>
      </c>
    </row>
    <row r="48" spans="1:4" ht="12.75">
      <c r="A48" s="11">
        <v>39</v>
      </c>
      <c r="B48" s="14"/>
      <c r="C48" s="8"/>
      <c r="D48" s="8"/>
    </row>
    <row r="49" spans="1:4" ht="12.75">
      <c r="A49" s="11">
        <v>40</v>
      </c>
      <c r="B49" s="10" t="s">
        <v>39</v>
      </c>
      <c r="C49" s="17">
        <f>C42+C47</f>
        <v>433832134</v>
      </c>
      <c r="D49" s="17">
        <f>D42+D47</f>
        <v>251684838</v>
      </c>
    </row>
    <row r="50" spans="1:4" ht="12.75">
      <c r="A50" s="8"/>
      <c r="B50" s="8"/>
      <c r="C50" s="8"/>
      <c r="D50" s="8"/>
    </row>
    <row r="51" spans="1:4" ht="12.75">
      <c r="A51" s="8"/>
      <c r="B51" s="5" t="s">
        <v>40</v>
      </c>
      <c r="C51" s="8"/>
      <c r="D51" s="8"/>
    </row>
    <row r="52" spans="1:4" ht="12.75">
      <c r="A52" s="5" t="s">
        <v>41</v>
      </c>
      <c r="B52" s="5" t="s">
        <v>42</v>
      </c>
      <c r="C52" s="5">
        <f>SUM(C53:C57)</f>
        <v>94348334</v>
      </c>
      <c r="D52" s="5">
        <f>SUM(D53:D57)</f>
        <v>111525838</v>
      </c>
    </row>
    <row r="53" spans="1:4" ht="12.75">
      <c r="A53" s="8"/>
      <c r="B53" s="8" t="s">
        <v>43</v>
      </c>
      <c r="C53" s="8">
        <v>29170334</v>
      </c>
      <c r="D53" s="8">
        <v>36054838</v>
      </c>
    </row>
    <row r="54" spans="1:4" ht="12.75">
      <c r="A54" s="8"/>
      <c r="B54" s="8" t="s">
        <v>44</v>
      </c>
      <c r="C54" s="8">
        <v>5540000</v>
      </c>
      <c r="D54" s="8">
        <v>6715000</v>
      </c>
    </row>
    <row r="55" spans="1:4" ht="12.75">
      <c r="A55" s="8"/>
      <c r="B55" s="8" t="s">
        <v>45</v>
      </c>
      <c r="C55" s="8">
        <v>46838000</v>
      </c>
      <c r="D55" s="8">
        <v>53306000</v>
      </c>
    </row>
    <row r="56" spans="1:4" ht="12.75">
      <c r="A56" s="8"/>
      <c r="B56" s="8" t="s">
        <v>46</v>
      </c>
      <c r="C56" s="8">
        <v>8200000</v>
      </c>
      <c r="D56" s="8">
        <v>9500000</v>
      </c>
    </row>
    <row r="57" spans="1:4" ht="12.75">
      <c r="A57" s="8"/>
      <c r="B57" s="8" t="s">
        <v>47</v>
      </c>
      <c r="C57" s="8">
        <v>4600000</v>
      </c>
      <c r="D57" s="8">
        <v>5950000</v>
      </c>
    </row>
    <row r="58" spans="1:4" ht="12.75">
      <c r="A58" s="8"/>
      <c r="B58" s="8"/>
      <c r="C58" s="8"/>
      <c r="D58" s="8"/>
    </row>
    <row r="59" spans="1:4" ht="12.75">
      <c r="A59" s="5" t="s">
        <v>48</v>
      </c>
      <c r="B59" s="5" t="s">
        <v>49</v>
      </c>
      <c r="C59" s="5">
        <f>SUM(C60:C61)</f>
        <v>222760800</v>
      </c>
      <c r="D59" s="5">
        <f>SUM(D60:D61)</f>
        <v>16162000</v>
      </c>
    </row>
    <row r="60" spans="1:4" ht="12.75">
      <c r="A60" s="8"/>
      <c r="B60" s="8" t="s">
        <v>50</v>
      </c>
      <c r="C60" s="8">
        <v>19000000</v>
      </c>
      <c r="D60" s="8">
        <v>8134000</v>
      </c>
    </row>
    <row r="61" spans="1:4" ht="12.75">
      <c r="A61" s="8"/>
      <c r="B61" s="8" t="s">
        <v>51</v>
      </c>
      <c r="C61" s="8">
        <v>203760800</v>
      </c>
      <c r="D61" s="8">
        <v>8028000</v>
      </c>
    </row>
    <row r="62" spans="1:4" ht="12.75">
      <c r="A62" s="8"/>
      <c r="B62" s="8"/>
      <c r="C62" s="8"/>
      <c r="D62" s="8"/>
    </row>
    <row r="63" spans="1:4" ht="12.75">
      <c r="A63" s="5" t="s">
        <v>52</v>
      </c>
      <c r="B63" s="5" t="s">
        <v>93</v>
      </c>
      <c r="C63" s="8">
        <v>0</v>
      </c>
      <c r="D63" s="8">
        <v>0</v>
      </c>
    </row>
    <row r="64" spans="1:4" ht="12.75">
      <c r="A64" s="8"/>
      <c r="B64" s="8" t="s">
        <v>94</v>
      </c>
      <c r="C64" s="8"/>
      <c r="D64" s="8"/>
    </row>
    <row r="65" spans="1:4" ht="12.75">
      <c r="A65" s="8"/>
      <c r="B65" s="8"/>
      <c r="C65" s="8"/>
      <c r="D65" s="8"/>
    </row>
    <row r="66" spans="1:4" ht="12.75">
      <c r="A66" s="5" t="s">
        <v>54</v>
      </c>
      <c r="B66" s="5" t="s">
        <v>55</v>
      </c>
      <c r="C66" s="5">
        <f>SUM(C67:C68)</f>
        <v>1993000</v>
      </c>
      <c r="D66" s="5">
        <f>SUM(D67:D68)</f>
        <v>1117000</v>
      </c>
    </row>
    <row r="67" spans="1:4" ht="12.75">
      <c r="A67" s="8"/>
      <c r="B67" s="8" t="s">
        <v>56</v>
      </c>
      <c r="C67" s="8">
        <v>1993000</v>
      </c>
      <c r="D67" s="8">
        <v>1117000</v>
      </c>
    </row>
    <row r="68" spans="1:4" ht="12.75">
      <c r="A68" s="8"/>
      <c r="B68" s="8" t="s">
        <v>57</v>
      </c>
      <c r="C68" s="8"/>
      <c r="D68" s="8"/>
    </row>
    <row r="69" spans="1:4" ht="12.75">
      <c r="A69" s="8"/>
      <c r="B69" s="8"/>
      <c r="C69" s="8"/>
      <c r="D69" s="8"/>
    </row>
    <row r="70" spans="1:4" ht="12.75">
      <c r="A70" s="5" t="s">
        <v>58</v>
      </c>
      <c r="B70" s="5" t="s">
        <v>95</v>
      </c>
      <c r="C70" s="5">
        <f>SUM(C71:C72)</f>
        <v>114730000</v>
      </c>
      <c r="D70" s="5">
        <f>SUM(D71:D72)</f>
        <v>122880000</v>
      </c>
    </row>
    <row r="71" spans="1:4" ht="12.75">
      <c r="A71" s="8"/>
      <c r="B71" s="8" t="s">
        <v>96</v>
      </c>
      <c r="C71" s="8">
        <v>114230000</v>
      </c>
      <c r="D71" s="8">
        <v>122880000</v>
      </c>
    </row>
    <row r="72" spans="1:4" ht="12.75">
      <c r="A72" s="8"/>
      <c r="B72" s="22" t="s">
        <v>97</v>
      </c>
      <c r="C72" s="8">
        <v>500000</v>
      </c>
      <c r="D72" s="8"/>
    </row>
    <row r="73" spans="1:4" ht="12.75">
      <c r="A73" s="8"/>
      <c r="B73" s="8"/>
      <c r="C73" s="8"/>
      <c r="D73" s="8"/>
    </row>
    <row r="74" spans="1:4" ht="12.75">
      <c r="A74" s="5" t="s">
        <v>61</v>
      </c>
      <c r="B74" s="5" t="s">
        <v>62</v>
      </c>
      <c r="C74" s="5">
        <f>C52+C59+C63+C66+C70</f>
        <v>433832134</v>
      </c>
      <c r="D74" s="5">
        <f>D52+D59+D63+D66+D70</f>
        <v>251684838</v>
      </c>
    </row>
  </sheetData>
  <sheetProtection/>
  <mergeCells count="3">
    <mergeCell ref="A1:B1"/>
    <mergeCell ref="A2:B2"/>
    <mergeCell ref="A3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140625" style="0" customWidth="1"/>
    <col min="2" max="2" width="25.57421875" style="0" customWidth="1"/>
    <col min="3" max="3" width="16.140625" style="0" customWidth="1"/>
  </cols>
  <sheetData>
    <row r="1" ht="12.75">
      <c r="A1" s="43" t="s">
        <v>517</v>
      </c>
    </row>
    <row r="2" ht="12.75">
      <c r="A2" s="41"/>
    </row>
    <row r="3" ht="12.75">
      <c r="A3" s="41"/>
    </row>
    <row r="5" spans="1:3" ht="12.75">
      <c r="A5" s="105" t="s">
        <v>243</v>
      </c>
      <c r="B5" s="105"/>
      <c r="C5" s="105"/>
    </row>
    <row r="8" spans="1:3" ht="12.75">
      <c r="A8" s="43" t="s">
        <v>244</v>
      </c>
      <c r="B8" s="43" t="s">
        <v>245</v>
      </c>
      <c r="C8" s="43"/>
    </row>
    <row r="10" spans="1:2" ht="12.75">
      <c r="A10" s="43" t="s">
        <v>246</v>
      </c>
      <c r="B10" s="43" t="s">
        <v>247</v>
      </c>
    </row>
    <row r="11" spans="1:3" ht="12.75">
      <c r="A11" s="41" t="s">
        <v>248</v>
      </c>
      <c r="B11" s="41" t="s">
        <v>249</v>
      </c>
      <c r="C11" s="41"/>
    </row>
    <row r="12" spans="1:3" ht="12.75">
      <c r="A12" s="41" t="s">
        <v>250</v>
      </c>
      <c r="B12" s="41" t="s">
        <v>251</v>
      </c>
      <c r="C12" s="41"/>
    </row>
    <row r="13" spans="1:3" ht="12.75">
      <c r="A13" s="41" t="s">
        <v>252</v>
      </c>
      <c r="B13" s="41" t="s">
        <v>249</v>
      </c>
      <c r="C13" s="41"/>
    </row>
    <row r="15" spans="1:2" ht="12.75">
      <c r="A15" s="43" t="s">
        <v>231</v>
      </c>
      <c r="B15" s="43" t="s">
        <v>253</v>
      </c>
    </row>
    <row r="16" spans="1:3" ht="12.75">
      <c r="A16" s="41" t="s">
        <v>254</v>
      </c>
      <c r="B16" s="41" t="s">
        <v>249</v>
      </c>
      <c r="C16" s="41"/>
    </row>
    <row r="17" spans="1:2" ht="12.75">
      <c r="A17" s="41" t="s">
        <v>255</v>
      </c>
      <c r="B17" s="41" t="s">
        <v>249</v>
      </c>
    </row>
    <row r="18" spans="1:2" ht="12.75">
      <c r="A18" s="41" t="s">
        <v>256</v>
      </c>
      <c r="B18" s="41" t="s">
        <v>249</v>
      </c>
    </row>
    <row r="19" spans="1:2" ht="12.75">
      <c r="A19" s="41" t="s">
        <v>257</v>
      </c>
      <c r="B19" s="41" t="s">
        <v>258</v>
      </c>
    </row>
    <row r="20" spans="1:2" ht="12.75">
      <c r="A20" s="41" t="s">
        <v>259</v>
      </c>
      <c r="B20" s="41" t="s">
        <v>249</v>
      </c>
    </row>
    <row r="21" spans="1:2" ht="12.75">
      <c r="A21" s="41" t="s">
        <v>233</v>
      </c>
      <c r="B21" s="41" t="s">
        <v>260</v>
      </c>
    </row>
    <row r="22" spans="1:2" ht="12.75">
      <c r="A22" s="41" t="s">
        <v>256</v>
      </c>
      <c r="B22" s="41" t="s">
        <v>261</v>
      </c>
    </row>
    <row r="23" spans="1:2" ht="12.75">
      <c r="A23" s="41" t="s">
        <v>262</v>
      </c>
      <c r="B23" s="41" t="s">
        <v>261</v>
      </c>
    </row>
    <row r="25" spans="1:2" ht="12.75">
      <c r="A25" s="43" t="s">
        <v>263</v>
      </c>
      <c r="B25" s="43" t="s">
        <v>264</v>
      </c>
    </row>
    <row r="26" spans="1:3" ht="12.75">
      <c r="A26" s="41" t="s">
        <v>265</v>
      </c>
      <c r="B26" s="41" t="s">
        <v>251</v>
      </c>
      <c r="C26" s="41"/>
    </row>
    <row r="27" spans="1:3" ht="12.75">
      <c r="A27" s="41" t="s">
        <v>266</v>
      </c>
      <c r="B27" s="41" t="s">
        <v>249</v>
      </c>
      <c r="C27" s="41"/>
    </row>
    <row r="28" spans="1:3" ht="12.75">
      <c r="A28" s="41" t="s">
        <v>267</v>
      </c>
      <c r="B28" s="41" t="s">
        <v>268</v>
      </c>
      <c r="C28" s="41"/>
    </row>
    <row r="29" spans="1:3" ht="12.75">
      <c r="A29" s="41" t="s">
        <v>269</v>
      </c>
      <c r="B29" s="41" t="s">
        <v>249</v>
      </c>
      <c r="C29" s="41"/>
    </row>
    <row r="30" spans="1:3" ht="12.75">
      <c r="A30" s="41" t="s">
        <v>270</v>
      </c>
      <c r="B30" s="41" t="s">
        <v>271</v>
      </c>
      <c r="C30" s="41"/>
    </row>
    <row r="31" spans="1:2" ht="12.75">
      <c r="A31" s="43"/>
      <c r="B31" s="43"/>
    </row>
    <row r="32" spans="1:2" ht="12.75">
      <c r="A32" s="43" t="s">
        <v>272</v>
      </c>
      <c r="B32" s="43" t="s">
        <v>273</v>
      </c>
    </row>
    <row r="33" spans="1:2" ht="12.75">
      <c r="A33" s="43"/>
      <c r="B33" s="43"/>
    </row>
  </sheetData>
  <sheetProtection/>
  <mergeCells count="1"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Rádóczki Lászlóné</cp:lastModifiedBy>
  <cp:lastPrinted>2019-02-15T09:59:05Z</cp:lastPrinted>
  <dcterms:created xsi:type="dcterms:W3CDTF">2019-02-03T16:54:06Z</dcterms:created>
  <dcterms:modified xsi:type="dcterms:W3CDTF">2019-02-15T10:05:11Z</dcterms:modified>
  <cp:category/>
  <cp:version/>
  <cp:contentType/>
  <cp:contentStatus/>
</cp:coreProperties>
</file>