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" activeTab="13"/>
  </bookViews>
  <sheets>
    <sheet name="9. mell." sheetId="1" r:id="rId1"/>
    <sheet name="10. mell." sheetId="2" r:id="rId2"/>
    <sheet name="11. mell." sheetId="3" r:id="rId3"/>
    <sheet name="12. mell." sheetId="4" r:id="rId4"/>
    <sheet name="13. mell." sheetId="5" r:id="rId5"/>
    <sheet name="14. mell." sheetId="6" r:id="rId6"/>
    <sheet name="15. mell." sheetId="7" r:id="rId7"/>
    <sheet name="16. mell." sheetId="8" r:id="rId8"/>
    <sheet name="17. mell. " sheetId="9" r:id="rId9"/>
    <sheet name="18. mell." sheetId="10" r:id="rId10"/>
    <sheet name="19. mell." sheetId="11" r:id="rId11"/>
    <sheet name="20. mell." sheetId="12" r:id="rId12"/>
    <sheet name="21. mell." sheetId="13" r:id="rId13"/>
    <sheet name="22. mell." sheetId="14" r:id="rId14"/>
  </sheets>
  <definedNames>
    <definedName name="_xlfn.IFERROR" hidden="1">#NAME?</definedName>
  </definedNames>
  <calcPr fullCalcOnLoad="1"/>
</workbook>
</file>

<file path=xl/comments13.xml><?xml version="1.0" encoding="utf-8"?>
<comments xmlns="http://schemas.openxmlformats.org/spreadsheetml/2006/main">
  <authors>
    <author>Mkeszi ph</author>
  </authors>
  <commentList>
    <comment ref="J11" authorId="0">
      <text>
        <r>
          <rPr>
            <b/>
            <sz val="8"/>
            <rFont val="Tahoma"/>
            <family val="0"/>
          </rPr>
          <t xml:space="preserve">Kazán, eszközök támogatási összege együtt
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Mkeszi ph:</t>
        </r>
        <r>
          <rPr>
            <sz val="8"/>
            <rFont val="Tahoma"/>
            <family val="0"/>
          </rPr>
          <t xml:space="preserve">
start eszközök
</t>
        </r>
      </text>
    </comment>
  </commentList>
</comments>
</file>

<file path=xl/sharedStrings.xml><?xml version="1.0" encoding="utf-8"?>
<sst xmlns="http://schemas.openxmlformats.org/spreadsheetml/2006/main" count="539" uniqueCount="311">
  <si>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</si>
  <si>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</si>
  <si>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</si>
  <si>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</si>
  <si>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</si>
  <si>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</si>
  <si>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</si>
  <si>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</si>
  <si>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</si>
  <si>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</si>
  <si>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</si>
  <si>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</si>
  <si>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</si>
  <si>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</si>
  <si>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</si>
  <si>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</si>
  <si>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</si>
  <si>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</si>
  <si>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</si>
  <si>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</si>
  <si>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</si>
  <si>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</si>
  <si>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</si>
  <si>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</si>
  <si>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</si>
  <si>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</si>
  <si>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</si>
  <si>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</si>
  <si>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</si>
  <si>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</si>
  <si>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</si>
  <si>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</si>
  <si>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</si>
  <si>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</si>
  <si>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</si>
  <si>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</si>
  <si>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</si>
  <si>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</si>
  <si>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</si>
  <si>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</si>
  <si>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</si>
  <si>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Tartalékok</t>
  </si>
  <si>
    <t>Összesen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</si>
  <si>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</si>
  <si>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</si>
  <si>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</si>
  <si>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</si>
  <si>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</si>
  <si>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</si>
  <si>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</si>
  <si>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</si>
  <si>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</si>
  <si>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</si>
  <si>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</si>
  <si>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</si>
  <si>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</si>
  <si>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</si>
  <si>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</si>
  <si>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</si>
  <si>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</si>
  <si>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</si>
  <si>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</si>
  <si>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</si>
  <si>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</si>
  <si>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</si>
  <si>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</si>
  <si>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</si>
  <si>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</si>
  <si>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</si>
  <si>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</si>
  <si>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</si>
  <si>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</si>
  <si>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</si>
  <si>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</si>
  <si>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</si>
  <si>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</si>
  <si>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Bevételek összesen:</t>
  </si>
  <si>
    <t>Kiadások összesen:</t>
  </si>
  <si>
    <t>Egyenleg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</si>
  <si>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</si>
  <si>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</si>
  <si>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</si>
  <si>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</si>
  <si>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</si>
  <si>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</si>
  <si>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</si>
  <si>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</si>
  <si>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</si>
  <si>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</si>
  <si>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</si>
  <si>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</si>
  <si>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</si>
  <si>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</si>
  <si>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</si>
  <si>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</si>
  <si>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</si>
  <si>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</si>
  <si>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</si>
  <si>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</si>
  <si>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</si>
  <si>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</si>
  <si>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</si>
  <si>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</si>
  <si>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</si>
  <si>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</si>
  <si>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</si>
  <si>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</si>
  <si>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</si>
  <si>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</si>
  <si>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</si>
  <si>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</si>
  <si>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</si>
  <si>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</si>
  <si>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</si>
  <si>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</si>
  <si>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</si>
  <si>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</si>
  <si>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</si>
  <si>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</si>
  <si>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</si>
  <si>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</si>
  <si>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</si>
  <si>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</si>
  <si>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</si>
  <si>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</si>
  <si>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</si>
  <si>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</si>
  <si>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</si>
  <si>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</si>
  <si>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</si>
  <si>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</si>
  <si>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</si>
  <si>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</si>
  <si>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</si>
  <si>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</si>
  <si>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</si>
  <si>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</si>
  <si>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</si>
  <si>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</si>
  <si>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</si>
  <si>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</si>
  <si>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</si>
  <si>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</si>
  <si>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</si>
  <si>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</si>
  <si>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</si>
  <si>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</si>
  <si>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</si>
  <si>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</si>
  <si>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</si>
  <si>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</si>
  <si>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</si>
  <si>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</si>
  <si>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</si>
  <si>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</si>
  <si>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</si>
  <si>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</si>
  <si>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</si>
  <si>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</si>
  <si>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</si>
  <si>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</si>
  <si>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</si>
  <si>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</si>
  <si>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</si>
  <si>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</si>
  <si>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</si>
  <si>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</si>
  <si>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</si>
  <si>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</si>
  <si>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</si>
  <si>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</si>
  <si>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</si>
  <si>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</si>
  <si>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</si>
  <si>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</si>
  <si>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</si>
  <si>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</si>
  <si>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</si>
  <si>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</si>
  <si>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</si>
  <si>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</si>
  <si>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</si>
  <si>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</si>
  <si>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</si>
  <si>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</si>
  <si>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</si>
  <si>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</si>
  <si>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</si>
  <si>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</si>
  <si>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</si>
  <si>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</si>
  <si>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</si>
  <si>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</si>
  <si>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</si>
  <si>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</si>
  <si>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</si>
  <si>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</si>
  <si>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</si>
  <si>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</si>
  <si>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</si>
  <si>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</si>
  <si>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</si>
  <si>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</si>
  <si>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</si>
  <si>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</si>
  <si>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</si>
  <si>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</si>
  <si>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</si>
  <si>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</si>
  <si>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</si>
  <si>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Felhalmozási célú támogatások ÁH-on belül</t>
  </si>
  <si>
    <t>Működési bevételek</t>
  </si>
  <si>
    <t>Osztalék, a koncessziós díj és a hozambevétel</t>
  </si>
  <si>
    <t>Magyarkeszi Önkormányzat adósságot keletkeztető ügyletekből és kezességvállalásokból fennálló kötelezettségei</t>
  </si>
  <si>
    <t>Útfelújítás</t>
  </si>
  <si>
    <t>11746029-15414447</t>
  </si>
  <si>
    <t>30 napon túli elismert tartozásállomány összesen: 0 Ft</t>
  </si>
  <si>
    <t>Magyarkeszi Község Alapítvány</t>
  </si>
  <si>
    <t>Magyarkeszi Sport Egyesület</t>
  </si>
  <si>
    <t>Magyarkeszi Polgárőr Egyesület</t>
  </si>
  <si>
    <t>fellépések utiköltségtérítése</t>
  </si>
  <si>
    <t>játékosok igazoltatási költsége</t>
  </si>
  <si>
    <t>Magyarkeszi Község Önkormányzata</t>
  </si>
  <si>
    <t>Önkormányzatok működési támogatásai (B11)</t>
  </si>
  <si>
    <t>Közhatalmi bevételek (B3)</t>
  </si>
  <si>
    <t>Működési bevételek (B4)</t>
  </si>
  <si>
    <t xml:space="preserve">         5.-ből EU-s támogatás</t>
  </si>
  <si>
    <t>Műdödési célú átvett pénzeszköz (B6)</t>
  </si>
  <si>
    <t xml:space="preserve"> Ezer forintban </t>
  </si>
  <si>
    <t>Magyarkeszi Önkormányzat saját bevételeinek részletezése az adósságot keletkeztető ügyletből származó tárgyévi fizetési kötelezettség megállapításához</t>
  </si>
  <si>
    <t>2015. évi előirányzat</t>
  </si>
  <si>
    <t>2015</t>
  </si>
  <si>
    <t>2015 előtti kifizetés</t>
  </si>
  <si>
    <t>Működési c.támogatások ÁH-on belül</t>
  </si>
  <si>
    <t>Önkormányz.működési támogatásai</t>
  </si>
  <si>
    <t>Bevé-telek</t>
  </si>
  <si>
    <t>Személyi juttatások K1</t>
  </si>
  <si>
    <t>Madókat terh.járul. K2</t>
  </si>
  <si>
    <t>Dologi kiadások K3</t>
  </si>
  <si>
    <t>Ellátottak pénzbeni juttat. K4</t>
  </si>
  <si>
    <t>Egyéb működ.c.kiadások K5</t>
  </si>
  <si>
    <t>Beruhá-zások K6</t>
  </si>
  <si>
    <t>Felújítások K7</t>
  </si>
  <si>
    <t>Egyéb felh.c.kiadások K8</t>
  </si>
  <si>
    <t>Finanszírozási kiadások K9</t>
  </si>
  <si>
    <t>Kiadások összesen</t>
  </si>
  <si>
    <t>Feladat megnevezése</t>
  </si>
  <si>
    <t>Önkormányzati hivatal működésének támogatása</t>
  </si>
  <si>
    <t>Feladat jellege</t>
  </si>
  <si>
    <t>Településüzemeltetéshez kapcsolodó feladatellátás</t>
  </si>
  <si>
    <t>kötelező feladat</t>
  </si>
  <si>
    <t>Telep.önkormányzatok szociális feladatainak támogatása</t>
  </si>
  <si>
    <t>Települési önk.kultúrális felad.támogatása</t>
  </si>
  <si>
    <t>Közfoglalkoztatás támogatása</t>
  </si>
  <si>
    <t>Egyéb önkormányzati feladatok</t>
  </si>
  <si>
    <t>Összesen.</t>
  </si>
  <si>
    <t>Közös Önkormányzati Hivatal</t>
  </si>
  <si>
    <t>Önkormányzat összesen:</t>
  </si>
  <si>
    <t>KÖH összesen:</t>
  </si>
  <si>
    <t>Települési önk.szoc.gyermekjóléti és gyermekétkezt.felad.tám.</t>
  </si>
  <si>
    <t>államigazg.feladat</t>
  </si>
  <si>
    <t>önként váll.feladat</t>
  </si>
  <si>
    <t>ezer forint</t>
  </si>
  <si>
    <t>Köztisztviselők</t>
  </si>
  <si>
    <t>Közalkalmazottak</t>
  </si>
  <si>
    <t>Egyéb dolgozók</t>
  </si>
  <si>
    <t>Közcélú foglalkoztatottak tárgy évre</t>
  </si>
  <si>
    <t>Engedély. létszám               tárgy évre</t>
  </si>
  <si>
    <t>Tényleges létszám előző év XII.31-én</t>
  </si>
  <si>
    <t>Közös Hivatal</t>
  </si>
  <si>
    <t>Helyi önkormányzat</t>
  </si>
  <si>
    <t>MINDÖSSZESEN</t>
  </si>
  <si>
    <t>2016. évi előirányzat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</si>
  <si>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</si>
  <si>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</si>
  <si>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</si>
  <si>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</si>
  <si>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kiadások (K5)</t>
  </si>
  <si>
    <t>2018.</t>
  </si>
  <si>
    <t>Magyarkeszi Önkormányzat 2016. évi adósságot keletkeztető fejlesztési céljai</t>
  </si>
  <si>
    <t>Beruházási és felújítási (felhalmozási) kiadások előirányzatának részletezése</t>
  </si>
  <si>
    <t>2016.év utáni szükséglet</t>
  </si>
  <si>
    <t>Beruházási kiadások:</t>
  </si>
  <si>
    <t>Felújítási kiadások:</t>
  </si>
  <si>
    <t>Felhasználás 2015.12.31-ig</t>
  </si>
  <si>
    <t>2016</t>
  </si>
  <si>
    <t>Konyhai robotgép 1 db</t>
  </si>
  <si>
    <t>Aprítógép 1 db</t>
  </si>
  <si>
    <t>Betonkeverő 1 db</t>
  </si>
  <si>
    <t>Áramfejlesztő 1 db</t>
  </si>
  <si>
    <t>Kerékpár 2 db</t>
  </si>
  <si>
    <t>Kerékpár utánfutó 2 db</t>
  </si>
  <si>
    <t>Játszóudvar létrehozása</t>
  </si>
  <si>
    <t>Alsó-Felső iskola kerítés csere</t>
  </si>
  <si>
    <t>2017. után</t>
  </si>
  <si>
    <t>Önkormányzaton kívüli EU-s projektekhez történő hozzájárulás 2016. évi előirányzat</t>
  </si>
  <si>
    <t>Magyarkeszi Község Önkormányzat 2016.évi bevételei és kiadásai kiemelt előirányzatonként feladatok szerinti csoportosításban</t>
  </si>
  <si>
    <t>Alapfoku egészségügyi ellátás bizt.</t>
  </si>
  <si>
    <t>Óvodai nevelés</t>
  </si>
  <si>
    <t>Éves eredeti kiadási előirányzat: 238.400 ezer Ft</t>
  </si>
  <si>
    <t>Magyarkeszi, 2016. február hó 20. nap</t>
  </si>
  <si>
    <t>A Magyarkeszi Község Önkormányzata és intézményénél 2016. évben engedélyezett létszámkeret</t>
  </si>
  <si>
    <t>Közvilágítás korszerűsétés (tartos bérleti díj)</t>
  </si>
  <si>
    <t>2018.
után</t>
  </si>
  <si>
    <t>Előirányzat-felhasználási terv (önkormányzat összesen)
2016. évre</t>
  </si>
  <si>
    <t>Ezer forintban</t>
  </si>
  <si>
    <t>K I M U T A T Á S
a 2016. évben céljelleggel juttatott támogatásokról</t>
  </si>
  <si>
    <t>üzemanyag, biztosítás ktg. hozzájárulás</t>
  </si>
  <si>
    <t>MAGYARKESZI KÖZSÉG ÖNKORMÁNYZATA 2016. ÉVI</t>
  </si>
  <si>
    <t>EURÓPAI UNIÓS TÁMOGATÁSSAL MEGVALÓSULÓ PROJEKTEI</t>
  </si>
  <si>
    <t>21. melléklet a 2/2016. (III. 10.)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</si>
</sst>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4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10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16" xfId="60" applyFont="1" applyFill="1" applyBorder="1" applyAlignment="1" applyProtection="1">
      <alignment horizontal="left" vertical="center" indent="1"/>
      <protection/>
    </xf>
    <xf numFmtId="164" fontId="5" fillId="0" borderId="0" xfId="0" applyNumberFormat="1" applyFont="1" applyFill="1" applyAlignment="1">
      <alignment horizontal="right" vertical="center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vertical="center" wrapText="1"/>
      <protection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49" fontId="16" fillId="0" borderId="22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60" applyFont="1" applyFill="1" applyBorder="1" applyAlignment="1" applyProtection="1">
      <alignment horizontal="center" vertical="center"/>
      <protection/>
    </xf>
    <xf numFmtId="0" fontId="7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15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25" xfId="60" applyFont="1" applyFill="1" applyBorder="1" applyAlignment="1" applyProtection="1">
      <alignment horizontal="left" vertical="center" indent="1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6" xfId="60" applyNumberFormat="1" applyFont="1" applyFill="1" applyBorder="1" applyAlignment="1" applyProtection="1">
      <alignment vertical="center"/>
      <protection/>
    </xf>
    <xf numFmtId="164" fontId="14" fillId="0" borderId="18" xfId="60" applyNumberFormat="1" applyFont="1" applyFill="1" applyBorder="1" applyAlignment="1" applyProtection="1">
      <alignment vertical="center"/>
      <protection/>
    </xf>
    <xf numFmtId="0" fontId="16" fillId="0" borderId="34" xfId="60" applyFont="1" applyFill="1" applyBorder="1" applyAlignment="1" applyProtection="1">
      <alignment horizontal="left" vertical="center" indent="1"/>
      <protection/>
    </xf>
    <xf numFmtId="0" fontId="14" fillId="0" borderId="15" xfId="60" applyFont="1" applyFill="1" applyBorder="1" applyAlignment="1" applyProtection="1">
      <alignment horizontal="left" vertical="center" indent="1"/>
      <protection/>
    </xf>
    <xf numFmtId="164" fontId="14" fillId="0" borderId="1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0" fillId="33" borderId="35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center" vertical="center"/>
      <protection/>
    </xf>
    <xf numFmtId="0" fontId="0" fillId="0" borderId="16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3" fillId="0" borderId="16" xfId="59" applyFont="1" applyFill="1" applyBorder="1">
      <alignment/>
      <protection/>
    </xf>
    <xf numFmtId="166" fontId="0" fillId="0" borderId="27" xfId="40" applyNumberFormat="1" applyFont="1" applyFill="1" applyBorder="1" applyAlignment="1">
      <alignment/>
    </xf>
    <xf numFmtId="166" fontId="0" fillId="0" borderId="1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36" xfId="0" applyNumberFormat="1" applyFont="1" applyFill="1" applyBorder="1" applyAlignment="1" applyProtection="1">
      <alignment vertical="center"/>
      <protection locked="0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6" xfId="59" applyFont="1" applyFill="1" applyBorder="1" applyProtection="1">
      <alignment/>
      <protection locked="0"/>
    </xf>
    <xf numFmtId="166" fontId="0" fillId="0" borderId="36" xfId="40" applyNumberFormat="1" applyFont="1" applyFill="1" applyBorder="1" applyAlignment="1" applyProtection="1">
      <alignment/>
      <protection locked="0"/>
    </xf>
    <xf numFmtId="0" fontId="0" fillId="0" borderId="13" xfId="59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4" xfId="59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14" fillId="0" borderId="30" xfId="59" applyFont="1" applyFill="1" applyBorder="1" applyAlignment="1" applyProtection="1">
      <alignment horizontal="center" vertical="center" wrapText="1"/>
      <protection/>
    </xf>
    <xf numFmtId="0" fontId="14" fillId="0" borderId="40" xfId="59" applyFont="1" applyFill="1" applyBorder="1" applyAlignment="1" applyProtection="1">
      <alignment horizontal="center" vertical="center" wrapText="1"/>
      <protection/>
    </xf>
    <xf numFmtId="0" fontId="16" fillId="0" borderId="15" xfId="59" applyFont="1" applyFill="1" applyBorder="1" applyAlignment="1" applyProtection="1">
      <alignment horizontal="center" vertical="center"/>
      <protection/>
    </xf>
    <xf numFmtId="0" fontId="16" fillId="0" borderId="16" xfId="59" applyFont="1" applyFill="1" applyBorder="1" applyAlignment="1" applyProtection="1">
      <alignment horizontal="center" vertical="center"/>
      <protection/>
    </xf>
    <xf numFmtId="0" fontId="16" fillId="0" borderId="18" xfId="59" applyFont="1" applyFill="1" applyBorder="1" applyAlignment="1" applyProtection="1">
      <alignment horizontal="center" vertical="center"/>
      <protection/>
    </xf>
    <xf numFmtId="0" fontId="16" fillId="0" borderId="3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166" fontId="14" fillId="0" borderId="18" xfId="40" applyNumberFormat="1" applyFont="1" applyFill="1" applyBorder="1" applyAlignment="1" applyProtection="1">
      <alignment/>
      <protection/>
    </xf>
    <xf numFmtId="166" fontId="16" fillId="0" borderId="40" xfId="40" applyNumberFormat="1" applyFont="1" applyFill="1" applyBorder="1" applyAlignment="1" applyProtection="1">
      <alignment/>
      <protection locked="0"/>
    </xf>
    <xf numFmtId="166" fontId="16" fillId="0" borderId="10" xfId="40" applyNumberFormat="1" applyFont="1" applyFill="1" applyBorder="1" applyAlignment="1" applyProtection="1">
      <alignment/>
      <protection locked="0"/>
    </xf>
    <xf numFmtId="166" fontId="16" fillId="0" borderId="12" xfId="40" applyNumberFormat="1" applyFont="1" applyFill="1" applyBorder="1" applyAlignment="1" applyProtection="1">
      <alignment/>
      <protection locked="0"/>
    </xf>
    <xf numFmtId="0" fontId="16" fillId="0" borderId="30" xfId="59" applyFont="1" applyFill="1" applyBorder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4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 indent="1"/>
      <protection/>
    </xf>
    <xf numFmtId="0" fontId="18" fillId="0" borderId="38" xfId="0" applyFont="1" applyFill="1" applyBorder="1" applyAlignment="1" applyProtection="1">
      <alignment horizontal="left" vertical="center" wrapText="1" indent="1"/>
      <protection/>
    </xf>
    <xf numFmtId="0" fontId="18" fillId="0" borderId="38" xfId="0" applyFont="1" applyFill="1" applyBorder="1" applyAlignment="1" applyProtection="1">
      <alignment horizontal="left" vertical="center" wrapText="1" indent="8"/>
      <protection/>
    </xf>
    <xf numFmtId="0" fontId="16" fillId="0" borderId="36" xfId="0" applyFont="1" applyFill="1" applyBorder="1" applyAlignment="1" applyProtection="1">
      <alignment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164" fontId="0" fillId="34" borderId="1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1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39" xfId="0" applyNumberFormat="1" applyFont="1" applyFill="1" applyBorder="1" applyAlignment="1" applyProtection="1">
      <alignment vertical="center"/>
      <protection/>
    </xf>
    <xf numFmtId="3" fontId="16" fillId="0" borderId="40" xfId="0" applyNumberFormat="1" applyFont="1" applyFill="1" applyBorder="1" applyAlignment="1" applyProtection="1">
      <alignment vertical="center"/>
      <protection/>
    </xf>
    <xf numFmtId="49" fontId="1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3" fontId="16" fillId="0" borderId="16" xfId="0" applyNumberFormat="1" applyFont="1" applyFill="1" applyBorder="1" applyAlignment="1" applyProtection="1">
      <alignment vertical="center"/>
      <protection/>
    </xf>
    <xf numFmtId="3" fontId="16" fillId="0" borderId="18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7" fillId="0" borderId="43" xfId="0" applyNumberFormat="1" applyFont="1" applyFill="1" applyBorder="1" applyAlignment="1" applyProtection="1">
      <alignment horizontal="center" vertical="center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44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0" fontId="16" fillId="0" borderId="13" xfId="60" applyFont="1" applyFill="1" applyBorder="1" applyAlignment="1" applyProtection="1">
      <alignment horizontal="left" vertical="center" indent="1"/>
      <protection/>
    </xf>
    <xf numFmtId="0" fontId="16" fillId="0" borderId="36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36" xfId="60" applyFont="1" applyFill="1" applyBorder="1" applyAlignment="1" applyProtection="1">
      <alignment horizontal="left" vertical="center" indent="1"/>
      <protection/>
    </xf>
    <xf numFmtId="0" fontId="7" fillId="0" borderId="16" xfId="60" applyFont="1" applyFill="1" applyBorder="1" applyAlignment="1" applyProtection="1">
      <alignment horizontal="left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3" xfId="0" applyNumberForma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8" xfId="40" applyNumberFormat="1" applyFont="1" applyFill="1" applyBorder="1" applyAlignment="1" applyProtection="1">
      <alignment/>
      <protection locked="0"/>
    </xf>
    <xf numFmtId="166" fontId="16" fillId="0" borderId="49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0" fontId="16" fillId="0" borderId="36" xfId="59" applyFont="1" applyFill="1" applyBorder="1" applyProtection="1">
      <alignment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justify" wrapText="1"/>
    </xf>
    <xf numFmtId="0" fontId="20" fillId="0" borderId="13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64" fontId="0" fillId="0" borderId="24" xfId="0" applyNumberFormat="1" applyFill="1" applyBorder="1" applyAlignment="1" applyProtection="1">
      <alignment horizontal="left" vertical="center" wrapText="1" indent="1"/>
      <protection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5" xfId="59" applyFont="1" applyFill="1" applyBorder="1" applyAlignment="1">
      <alignment horizontal="center" vertical="center"/>
      <protection/>
    </xf>
    <xf numFmtId="166" fontId="3" fillId="0" borderId="16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15" xfId="59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26" xfId="60" applyFont="1" applyFill="1" applyBorder="1" applyAlignment="1" applyProtection="1">
      <alignment horizontal="left" vertical="center" wrapText="1" indent="1"/>
      <protection/>
    </xf>
    <xf numFmtId="164" fontId="1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3" fillId="0" borderId="18" xfId="59" applyNumberFormat="1" applyFont="1" applyFill="1" applyBorder="1">
      <alignment/>
      <protection/>
    </xf>
    <xf numFmtId="0" fontId="16" fillId="0" borderId="49" xfId="40" applyNumberFormat="1" applyFont="1" applyFill="1" applyBorder="1" applyAlignment="1" applyProtection="1">
      <alignment/>
      <protection locked="0"/>
    </xf>
    <xf numFmtId="0" fontId="14" fillId="0" borderId="18" xfId="40" applyNumberFormat="1" applyFont="1" applyFill="1" applyBorder="1" applyAlignment="1" applyProtection="1">
      <alignment/>
      <protection/>
    </xf>
    <xf numFmtId="2" fontId="16" fillId="0" borderId="30" xfId="0" applyNumberFormat="1" applyFont="1" applyFill="1" applyBorder="1" applyAlignment="1" applyProtection="1">
      <alignment vertical="center"/>
      <protection locked="0"/>
    </xf>
    <xf numFmtId="2" fontId="16" fillId="0" borderId="40" xfId="0" applyNumberFormat="1" applyFont="1" applyFill="1" applyBorder="1" applyAlignment="1" applyProtection="1">
      <alignment vertical="center"/>
      <protection/>
    </xf>
    <xf numFmtId="2" fontId="19" fillId="0" borderId="13" xfId="0" applyNumberFormat="1" applyFont="1" applyFill="1" applyBorder="1" applyAlignment="1" applyProtection="1">
      <alignment vertical="center"/>
      <protection locked="0"/>
    </xf>
    <xf numFmtId="2" fontId="19" fillId="0" borderId="10" xfId="0" applyNumberFormat="1" applyFont="1" applyFill="1" applyBorder="1" applyAlignment="1" applyProtection="1">
      <alignment vertical="center"/>
      <protection/>
    </xf>
    <xf numFmtId="2" fontId="16" fillId="0" borderId="13" xfId="0" applyNumberFormat="1" applyFont="1" applyFill="1" applyBorder="1" applyAlignment="1" applyProtection="1">
      <alignment vertical="center"/>
      <protection locked="0"/>
    </xf>
    <xf numFmtId="2" fontId="16" fillId="0" borderId="10" xfId="0" applyNumberFormat="1" applyFont="1" applyFill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vertical="center"/>
      <protection locked="0"/>
    </xf>
    <xf numFmtId="2" fontId="16" fillId="0" borderId="16" xfId="0" applyNumberFormat="1" applyFont="1" applyFill="1" applyBorder="1" applyAlignment="1" applyProtection="1">
      <alignment vertical="center"/>
      <protection/>
    </xf>
    <xf numFmtId="2" fontId="16" fillId="0" borderId="18" xfId="0" applyNumberFormat="1" applyFont="1" applyFill="1" applyBorder="1" applyAlignment="1" applyProtection="1">
      <alignment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16" fillId="0" borderId="19" xfId="0" applyNumberFormat="1" applyFont="1" applyFill="1" applyBorder="1" applyAlignment="1" applyProtection="1">
      <alignment vertical="center" wrapText="1"/>
      <protection/>
    </xf>
    <xf numFmtId="0" fontId="14" fillId="0" borderId="52" xfId="0" applyNumberFormat="1" applyFont="1" applyFill="1" applyBorder="1" applyAlignment="1" applyProtection="1">
      <alignment vertical="center" wrapText="1"/>
      <protection/>
    </xf>
    <xf numFmtId="0" fontId="16" fillId="0" borderId="26" xfId="60" applyNumberFormat="1" applyFont="1" applyFill="1" applyBorder="1" applyAlignment="1" applyProtection="1">
      <alignment vertical="center"/>
      <protection locked="0"/>
    </xf>
    <xf numFmtId="0" fontId="16" fillId="0" borderId="11" xfId="60" applyNumberFormat="1" applyFont="1" applyFill="1" applyBorder="1" applyAlignment="1" applyProtection="1">
      <alignment vertical="center"/>
      <protection/>
    </xf>
    <xf numFmtId="0" fontId="16" fillId="0" borderId="13" xfId="60" applyNumberFormat="1" applyFont="1" applyFill="1" applyBorder="1" applyAlignment="1" applyProtection="1">
      <alignment vertical="center"/>
      <protection locked="0"/>
    </xf>
    <xf numFmtId="0" fontId="16" fillId="0" borderId="10" xfId="60" applyNumberFormat="1" applyFont="1" applyFill="1" applyBorder="1" applyAlignment="1" applyProtection="1">
      <alignment vertical="center"/>
      <protection/>
    </xf>
    <xf numFmtId="0" fontId="16" fillId="0" borderId="36" xfId="60" applyNumberFormat="1" applyFont="1" applyFill="1" applyBorder="1" applyAlignment="1" applyProtection="1">
      <alignment vertical="center"/>
      <protection locked="0"/>
    </xf>
    <xf numFmtId="0" fontId="16" fillId="0" borderId="27" xfId="60" applyNumberFormat="1" applyFont="1" applyFill="1" applyBorder="1" applyAlignment="1" applyProtection="1">
      <alignment vertical="center"/>
      <protection/>
    </xf>
    <xf numFmtId="0" fontId="14" fillId="0" borderId="16" xfId="60" applyNumberFormat="1" applyFont="1" applyFill="1" applyBorder="1" applyProtection="1">
      <alignment/>
      <protection/>
    </xf>
    <xf numFmtId="0" fontId="14" fillId="0" borderId="18" xfId="60" applyNumberFormat="1" applyFont="1" applyFill="1" applyBorder="1" applyProtection="1">
      <alignment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9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0" borderId="17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166" fontId="2" fillId="0" borderId="40" xfId="40" applyNumberFormat="1" applyFont="1" applyBorder="1" applyAlignment="1" applyProtection="1">
      <alignment horizontal="right" vertical="center" wrapText="1"/>
      <protection locked="0"/>
    </xf>
    <xf numFmtId="166" fontId="2" fillId="0" borderId="10" xfId="4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166" fontId="26" fillId="0" borderId="13" xfId="4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66" fontId="31" fillId="0" borderId="38" xfId="40" applyNumberFormat="1" applyFont="1" applyFill="1" applyBorder="1" applyAlignment="1">
      <alignment horizontal="left" vertical="center"/>
    </xf>
    <xf numFmtId="166" fontId="31" fillId="0" borderId="13" xfId="40" applyNumberFormat="1" applyFont="1" applyFill="1" applyBorder="1" applyAlignment="1">
      <alignment horizontal="left" vertical="center"/>
    </xf>
    <xf numFmtId="166" fontId="34" fillId="0" borderId="13" xfId="4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0" xfId="40" applyNumberFormat="1" applyFont="1" applyFill="1" applyAlignment="1">
      <alignment horizontal="left" vertical="center"/>
    </xf>
    <xf numFmtId="0" fontId="29" fillId="35" borderId="56" xfId="20" applyFont="1" applyFill="1" applyBorder="1" applyAlignment="1">
      <alignment vertical="center" wrapText="1"/>
    </xf>
    <xf numFmtId="0" fontId="29" fillId="35" borderId="38" xfId="20" applyFont="1" applyFill="1" applyBorder="1" applyAlignment="1">
      <alignment vertical="center" wrapText="1"/>
    </xf>
    <xf numFmtId="3" fontId="32" fillId="0" borderId="45" xfId="58" applyNumberFormat="1" applyFont="1" applyFill="1" applyBorder="1" applyAlignment="1">
      <alignment horizontal="left" vertical="center" wrapText="1"/>
      <protection/>
    </xf>
    <xf numFmtId="0" fontId="32" fillId="0" borderId="45" xfId="58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left" vertical="center"/>
    </xf>
    <xf numFmtId="166" fontId="31" fillId="0" borderId="38" xfId="40" applyNumberFormat="1" applyFont="1" applyFill="1" applyBorder="1" applyAlignment="1">
      <alignment horizontal="left" vertical="center"/>
    </xf>
    <xf numFmtId="166" fontId="31" fillId="0" borderId="13" xfId="40" applyNumberFormat="1" applyFont="1" applyFill="1" applyBorder="1" applyAlignment="1">
      <alignment horizontal="left" vertical="center"/>
    </xf>
    <xf numFmtId="166" fontId="30" fillId="0" borderId="0" xfId="0" applyNumberFormat="1" applyFont="1" applyFill="1" applyAlignment="1">
      <alignment horizontal="left" vertical="center"/>
    </xf>
    <xf numFmtId="0" fontId="31" fillId="35" borderId="13" xfId="0" applyFont="1" applyFill="1" applyBorder="1" applyAlignment="1">
      <alignment horizontal="left" vertical="center"/>
    </xf>
    <xf numFmtId="166" fontId="31" fillId="35" borderId="38" xfId="40" applyNumberFormat="1" applyFont="1" applyFill="1" applyBorder="1" applyAlignment="1">
      <alignment horizontal="left" vertical="center"/>
    </xf>
    <xf numFmtId="166" fontId="31" fillId="35" borderId="13" xfId="40" applyNumberFormat="1" applyFont="1" applyFill="1" applyBorder="1" applyAlignment="1">
      <alignment horizontal="left" vertical="center"/>
    </xf>
    <xf numFmtId="166" fontId="31" fillId="35" borderId="13" xfId="40" applyNumberFormat="1" applyFont="1" applyFill="1" applyBorder="1" applyAlignment="1">
      <alignment horizontal="left" vertical="center"/>
    </xf>
    <xf numFmtId="166" fontId="34" fillId="35" borderId="13" xfId="40" applyNumberFormat="1" applyFont="1" applyFill="1" applyBorder="1" applyAlignment="1">
      <alignment horizontal="left" vertical="center"/>
    </xf>
    <xf numFmtId="0" fontId="35" fillId="36" borderId="13" xfId="0" applyFont="1" applyFill="1" applyBorder="1" applyAlignment="1">
      <alignment horizontal="left" vertical="center"/>
    </xf>
    <xf numFmtId="166" fontId="32" fillId="36" borderId="38" xfId="4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166" fontId="35" fillId="37" borderId="38" xfId="40" applyNumberFormat="1" applyFont="1" applyFill="1" applyBorder="1" applyAlignment="1">
      <alignment horizontal="left" vertical="center"/>
    </xf>
    <xf numFmtId="166" fontId="35" fillId="37" borderId="13" xfId="40" applyNumberFormat="1" applyFont="1" applyFill="1" applyBorder="1" applyAlignment="1">
      <alignment horizontal="left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2" fontId="0" fillId="0" borderId="38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2" fontId="0" fillId="0" borderId="49" xfId="0" applyNumberFormat="1" applyFont="1" applyBorder="1" applyAlignment="1">
      <alignment horizontal="right" vertical="center"/>
    </xf>
    <xf numFmtId="2" fontId="0" fillId="0" borderId="57" xfId="0" applyNumberFormat="1" applyFont="1" applyBorder="1" applyAlignment="1">
      <alignment horizontal="right" vertical="center" wrapText="1"/>
    </xf>
    <xf numFmtId="2" fontId="23" fillId="0" borderId="17" xfId="0" applyNumberFormat="1" applyFont="1" applyBorder="1" applyAlignment="1">
      <alignment horizontal="right" vertical="center"/>
    </xf>
    <xf numFmtId="2" fontId="23" fillId="0" borderId="13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 wrapText="1"/>
    </xf>
    <xf numFmtId="2" fontId="23" fillId="0" borderId="55" xfId="0" applyNumberFormat="1" applyFont="1" applyBorder="1" applyAlignment="1">
      <alignment horizontal="right" vertical="center"/>
    </xf>
    <xf numFmtId="2" fontId="23" fillId="0" borderId="28" xfId="0" applyNumberFormat="1" applyFont="1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 wrapText="1"/>
    </xf>
    <xf numFmtId="0" fontId="23" fillId="0" borderId="44" xfId="0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right" vertical="center"/>
    </xf>
    <xf numFmtId="2" fontId="23" fillId="0" borderId="19" xfId="0" applyNumberFormat="1" applyFont="1" applyBorder="1" applyAlignment="1">
      <alignment horizontal="right" vertical="center"/>
    </xf>
    <xf numFmtId="2" fontId="23" fillId="0" borderId="58" xfId="0" applyNumberFormat="1" applyFont="1" applyBorder="1" applyAlignment="1">
      <alignment horizontal="right" vertical="center"/>
    </xf>
    <xf numFmtId="0" fontId="35" fillId="37" borderId="13" xfId="0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 wrapText="1"/>
    </xf>
    <xf numFmtId="0" fontId="32" fillId="36" borderId="13" xfId="58" applyFont="1" applyFill="1" applyBorder="1" applyAlignment="1">
      <alignment horizontal="left" vertical="center"/>
      <protection/>
    </xf>
    <xf numFmtId="0" fontId="29" fillId="35" borderId="13" xfId="20" applyFont="1" applyFill="1" applyBorder="1" applyAlignment="1">
      <alignment vertical="center" wrapText="1"/>
    </xf>
    <xf numFmtId="3" fontId="31" fillId="0" borderId="13" xfId="58" applyNumberFormat="1" applyFont="1" applyFill="1" applyBorder="1" applyAlignment="1">
      <alignment horizontal="left"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33" borderId="16" xfId="0" applyNumberFormat="1" applyFont="1" applyFill="1" applyBorder="1" applyAlignment="1" applyProtection="1">
      <alignment vertical="center" wrapText="1"/>
      <protection/>
    </xf>
    <xf numFmtId="164" fontId="6" fillId="0" borderId="18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0" xfId="40" applyNumberFormat="1" applyFont="1" applyFill="1" applyAlignment="1">
      <alignment horizontal="left" vertical="center"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4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39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5" xfId="59" applyFont="1" applyFill="1" applyBorder="1" applyAlignment="1" applyProtection="1">
      <alignment horizontal="left"/>
      <protection/>
    </xf>
    <xf numFmtId="0" fontId="7" fillId="0" borderId="16" xfId="59" applyFont="1" applyFill="1" applyBorder="1" applyAlignment="1" applyProtection="1">
      <alignment horizontal="left"/>
      <protection/>
    </xf>
    <xf numFmtId="0" fontId="16" fillId="0" borderId="62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68" xfId="0" applyFont="1" applyFill="1" applyBorder="1" applyAlignment="1" applyProtection="1">
      <alignment horizontal="left" indent="1"/>
      <protection locked="0"/>
    </xf>
    <xf numFmtId="0" fontId="16" fillId="0" borderId="69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72" xfId="0" applyFont="1" applyFill="1" applyBorder="1" applyAlignment="1" applyProtection="1">
      <alignment horizontal="left" indent="1"/>
      <protection/>
    </xf>
    <xf numFmtId="0" fontId="7" fillId="0" borderId="58" xfId="0" applyFont="1" applyFill="1" applyBorder="1" applyAlignment="1" applyProtection="1">
      <alignment horizontal="left" indent="1"/>
      <protection/>
    </xf>
    <xf numFmtId="0" fontId="16" fillId="0" borderId="30" xfId="0" applyFont="1" applyFill="1" applyBorder="1" applyAlignment="1" applyProtection="1">
      <alignment horizontal="right" indent="1"/>
      <protection locked="0"/>
    </xf>
    <xf numFmtId="0" fontId="16" fillId="0" borderId="40" xfId="0" applyFont="1" applyFill="1" applyBorder="1" applyAlignment="1" applyProtection="1">
      <alignment horizontal="right" indent="1"/>
      <protection locked="0"/>
    </xf>
    <xf numFmtId="0" fontId="16" fillId="0" borderId="14" xfId="0" applyFont="1" applyFill="1" applyBorder="1" applyAlignment="1" applyProtection="1">
      <alignment horizontal="right" indent="1"/>
      <protection locked="0"/>
    </xf>
    <xf numFmtId="0" fontId="16" fillId="0" borderId="12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right" indent="1"/>
      <protection/>
    </xf>
    <xf numFmtId="0" fontId="14" fillId="0" borderId="18" xfId="0" applyFont="1" applyFill="1" applyBorder="1" applyAlignment="1" applyProtection="1">
      <alignment horizontal="right" indent="1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8" fillId="0" borderId="73" xfId="0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16" fillId="0" borderId="62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35" xfId="60" applyFont="1" applyFill="1" applyBorder="1" applyAlignment="1" applyProtection="1">
      <alignment horizontal="left" vertical="center" indent="1"/>
      <protection/>
    </xf>
    <xf numFmtId="0" fontId="15" fillId="0" borderId="72" xfId="60" applyFont="1" applyFill="1" applyBorder="1" applyAlignment="1" applyProtection="1">
      <alignment horizontal="left" vertical="center" indent="1"/>
      <protection/>
    </xf>
    <xf numFmtId="0" fontId="15" fillId="0" borderId="47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44" xfId="0" applyFont="1" applyBorder="1" applyAlignment="1" applyProtection="1">
      <alignment horizontal="left" vertical="center" indent="2"/>
      <protection/>
    </xf>
    <xf numFmtId="0" fontId="7" fillId="0" borderId="5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right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Javaslatok a 2012. évi költségvetéshez timi 2 (1)töltöt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view="pageLayout" zoomScaleNormal="115" zoomScaleSheetLayoutView="100" workbookViewId="0" topLeftCell="A1">
      <selection activeCell="D1" sqref="D1"/>
    </sheetView>
  </sheetViews>
  <sheetFormatPr defaultColWidth="9.00390625" defaultRowHeight="12.75"/>
  <cols>
    <col min="1" max="1" width="6.875" style="19" customWidth="1"/>
    <col min="2" max="2" width="55.125" style="128" customWidth="1"/>
    <col min="3" max="3" width="16.375" style="19" customWidth="1"/>
    <col min="4" max="4" width="55.125" style="19" customWidth="1"/>
    <col min="5" max="5" width="16.375" style="19" customWidth="1"/>
    <col min="6" max="16384" width="9.375" style="19" customWidth="1"/>
  </cols>
  <sheetData>
    <row r="1" spans="2:5" ht="39.75" customHeight="1">
      <c r="B1" s="208" t="s">
        <v>107</v>
      </c>
      <c r="C1" s="209"/>
      <c r="D1" s="209"/>
      <c r="E1" s="209"/>
    </row>
    <row r="2" ht="14.25" thickBot="1">
      <c r="E2" s="210" t="s">
        <v>48</v>
      </c>
    </row>
    <row r="3" spans="1:5" ht="18" customHeight="1" thickBot="1">
      <c r="A3" s="397" t="s">
        <v>56</v>
      </c>
      <c r="B3" s="211" t="s">
        <v>45</v>
      </c>
      <c r="C3" s="212"/>
      <c r="D3" s="211" t="s">
        <v>47</v>
      </c>
      <c r="E3" s="213"/>
    </row>
    <row r="4" spans="1:5" s="214" customFormat="1" ht="35.25" customHeight="1" thickBot="1">
      <c r="A4" s="398"/>
      <c r="B4" s="129" t="s">
        <v>49</v>
      </c>
      <c r="C4" s="130" t="s">
        <v>272</v>
      </c>
      <c r="D4" s="129" t="s">
        <v>49</v>
      </c>
      <c r="E4" s="18" t="s">
        <v>272</v>
      </c>
    </row>
    <row r="5" spans="1:5" s="219" customFormat="1" ht="12" customHeight="1" thickBot="1">
      <c r="A5" s="215">
        <v>1</v>
      </c>
      <c r="B5" s="216">
        <v>2</v>
      </c>
      <c r="C5" s="217" t="s">
        <v>16</v>
      </c>
      <c r="D5" s="216" t="s">
        <v>17</v>
      </c>
      <c r="E5" s="218" t="s">
        <v>18</v>
      </c>
    </row>
    <row r="6" spans="1:5" ht="12.75" customHeight="1">
      <c r="A6" s="299" t="s">
        <v>14</v>
      </c>
      <c r="B6" s="302" t="s">
        <v>223</v>
      </c>
      <c r="C6" s="303">
        <v>106362</v>
      </c>
      <c r="D6" s="221" t="s">
        <v>273</v>
      </c>
      <c r="E6" s="203">
        <v>107360</v>
      </c>
    </row>
    <row r="7" spans="1:5" ht="12.75" customHeight="1">
      <c r="A7" s="300" t="s">
        <v>15</v>
      </c>
      <c r="B7" s="223" t="s">
        <v>180</v>
      </c>
      <c r="C7" s="204">
        <v>79985</v>
      </c>
      <c r="D7" s="223" t="s">
        <v>274</v>
      </c>
      <c r="E7" s="204">
        <v>21615</v>
      </c>
    </row>
    <row r="8" spans="1:5" ht="12.75" customHeight="1">
      <c r="A8" s="300" t="s">
        <v>16</v>
      </c>
      <c r="B8" s="223" t="s">
        <v>205</v>
      </c>
      <c r="C8" s="204">
        <v>0</v>
      </c>
      <c r="D8" s="223" t="s">
        <v>275</v>
      </c>
      <c r="E8" s="204">
        <v>60570</v>
      </c>
    </row>
    <row r="9" spans="1:5" ht="12.75" customHeight="1">
      <c r="A9" s="300" t="s">
        <v>17</v>
      </c>
      <c r="B9" s="223" t="s">
        <v>224</v>
      </c>
      <c r="C9" s="204">
        <v>11455</v>
      </c>
      <c r="D9" s="223" t="s">
        <v>276</v>
      </c>
      <c r="E9" s="204">
        <v>10000</v>
      </c>
    </row>
    <row r="10" spans="1:5" ht="12.75" customHeight="1">
      <c r="A10" s="301" t="s">
        <v>18</v>
      </c>
      <c r="B10" s="224" t="s">
        <v>225</v>
      </c>
      <c r="C10" s="204">
        <v>7803</v>
      </c>
      <c r="D10" s="223" t="s">
        <v>277</v>
      </c>
      <c r="E10" s="204">
        <v>11392</v>
      </c>
    </row>
    <row r="11" spans="1:5" ht="12.75" customHeight="1">
      <c r="A11" s="300" t="s">
        <v>19</v>
      </c>
      <c r="B11" s="223" t="s">
        <v>226</v>
      </c>
      <c r="C11" s="204"/>
      <c r="D11" s="223" t="s">
        <v>41</v>
      </c>
      <c r="E11" s="204">
        <v>20788</v>
      </c>
    </row>
    <row r="12" spans="1:5" ht="12.75" customHeight="1">
      <c r="A12" s="300" t="s">
        <v>20</v>
      </c>
      <c r="B12" s="223" t="s">
        <v>227</v>
      </c>
      <c r="C12" s="204">
        <v>0</v>
      </c>
      <c r="D12" s="14"/>
      <c r="E12" s="204"/>
    </row>
    <row r="13" spans="1:5" ht="12.75" customHeight="1">
      <c r="A13" s="300" t="s">
        <v>21</v>
      </c>
      <c r="B13" s="14"/>
      <c r="C13" s="204"/>
      <c r="D13" s="14"/>
      <c r="E13" s="204"/>
    </row>
    <row r="14" spans="1:5" ht="12.75" customHeight="1">
      <c r="A14" s="300" t="s">
        <v>22</v>
      </c>
      <c r="B14" s="304"/>
      <c r="C14" s="204"/>
      <c r="D14" s="14"/>
      <c r="E14" s="204"/>
    </row>
    <row r="15" spans="1:5" ht="12.75" customHeight="1">
      <c r="A15" s="300" t="s">
        <v>23</v>
      </c>
      <c r="B15" s="14"/>
      <c r="C15" s="204"/>
      <c r="D15" s="14"/>
      <c r="E15" s="204"/>
    </row>
    <row r="16" spans="1:5" ht="12.75" customHeight="1">
      <c r="A16" s="300" t="s">
        <v>24</v>
      </c>
      <c r="B16" s="14"/>
      <c r="C16" s="204"/>
      <c r="D16" s="14"/>
      <c r="E16" s="204"/>
    </row>
    <row r="17" spans="1:5" ht="12.75" customHeight="1" thickBot="1">
      <c r="A17" s="300" t="s">
        <v>25</v>
      </c>
      <c r="B17" s="305"/>
      <c r="C17" s="306"/>
      <c r="D17" s="14"/>
      <c r="E17" s="205"/>
    </row>
    <row r="18" spans="1:5" ht="15.75" customHeight="1" thickBot="1">
      <c r="A18" s="225" t="s">
        <v>26</v>
      </c>
      <c r="B18" s="75" t="s">
        <v>206</v>
      </c>
      <c r="C18" s="201">
        <f>+C6+C7+C9+C10+C12+C13+C14+C15+C16+C17</f>
        <v>205605</v>
      </c>
      <c r="D18" s="75" t="s">
        <v>189</v>
      </c>
      <c r="E18" s="206">
        <f>SUM(E6:E17)</f>
        <v>231725</v>
      </c>
    </row>
    <row r="19" spans="1:5" ht="12.75" customHeight="1">
      <c r="A19" s="226" t="s">
        <v>27</v>
      </c>
      <c r="B19" s="227" t="s">
        <v>184</v>
      </c>
      <c r="C19" s="273">
        <f>+C20+C21+C22+C23</f>
        <v>31500</v>
      </c>
      <c r="D19" s="228" t="s">
        <v>122</v>
      </c>
      <c r="E19" s="207"/>
    </row>
    <row r="20" spans="1:5" ht="12.75" customHeight="1">
      <c r="A20" s="229" t="s">
        <v>28</v>
      </c>
      <c r="B20" s="228" t="s">
        <v>153</v>
      </c>
      <c r="C20" s="40">
        <v>31500</v>
      </c>
      <c r="D20" s="228" t="s">
        <v>188</v>
      </c>
      <c r="E20" s="41"/>
    </row>
    <row r="21" spans="1:5" ht="12.75" customHeight="1">
      <c r="A21" s="229" t="s">
        <v>29</v>
      </c>
      <c r="B21" s="228" t="s">
        <v>154</v>
      </c>
      <c r="C21" s="40"/>
      <c r="D21" s="228" t="s">
        <v>105</v>
      </c>
      <c r="E21" s="41"/>
    </row>
    <row r="22" spans="1:5" ht="12.75" customHeight="1">
      <c r="A22" s="229" t="s">
        <v>30</v>
      </c>
      <c r="B22" s="228" t="s">
        <v>157</v>
      </c>
      <c r="C22" s="40"/>
      <c r="D22" s="228" t="s">
        <v>106</v>
      </c>
      <c r="E22" s="41"/>
    </row>
    <row r="23" spans="1:5" ht="12.75" customHeight="1">
      <c r="A23" s="229" t="s">
        <v>31</v>
      </c>
      <c r="B23" s="228" t="s">
        <v>158</v>
      </c>
      <c r="C23" s="40"/>
      <c r="D23" s="227" t="s">
        <v>159</v>
      </c>
      <c r="E23" s="41"/>
    </row>
    <row r="24" spans="1:5" ht="12.75" customHeight="1">
      <c r="A24" s="229" t="s">
        <v>32</v>
      </c>
      <c r="B24" s="228" t="s">
        <v>185</v>
      </c>
      <c r="C24" s="230">
        <f>+C25+C26</f>
        <v>0</v>
      </c>
      <c r="D24" s="228" t="s">
        <v>123</v>
      </c>
      <c r="E24" s="41"/>
    </row>
    <row r="25" spans="1:5" ht="12.75" customHeight="1">
      <c r="A25" s="226" t="s">
        <v>33</v>
      </c>
      <c r="B25" s="227" t="s">
        <v>182</v>
      </c>
      <c r="C25" s="202"/>
      <c r="D25" s="221" t="s">
        <v>124</v>
      </c>
      <c r="E25" s="207"/>
    </row>
    <row r="26" spans="1:5" ht="12.75" customHeight="1" thickBot="1">
      <c r="A26" s="229" t="s">
        <v>34</v>
      </c>
      <c r="B26" s="228" t="s">
        <v>183</v>
      </c>
      <c r="C26" s="40"/>
      <c r="D26" s="14"/>
      <c r="E26" s="41"/>
    </row>
    <row r="27" spans="1:5" ht="15.75" customHeight="1" thickBot="1">
      <c r="A27" s="225" t="s">
        <v>35</v>
      </c>
      <c r="B27" s="75" t="s">
        <v>186</v>
      </c>
      <c r="C27" s="201">
        <f>+C19+C24</f>
        <v>31500</v>
      </c>
      <c r="D27" s="75" t="s">
        <v>190</v>
      </c>
      <c r="E27" s="206">
        <f>SUM(E19:E26)</f>
        <v>0</v>
      </c>
    </row>
    <row r="28" spans="1:5" ht="26.25" customHeight="1" thickBot="1">
      <c r="A28" s="225" t="s">
        <v>36</v>
      </c>
      <c r="B28" s="231" t="s">
        <v>187</v>
      </c>
      <c r="C28" s="232">
        <f>+C18+C27</f>
        <v>237105</v>
      </c>
      <c r="D28" s="231" t="s">
        <v>191</v>
      </c>
      <c r="E28" s="232">
        <f>+E18+E27</f>
        <v>231725</v>
      </c>
    </row>
    <row r="29" spans="1:5" ht="26.25" customHeight="1" thickBot="1">
      <c r="A29" s="225" t="s">
        <v>37</v>
      </c>
      <c r="B29" s="231" t="s">
        <v>160</v>
      </c>
      <c r="C29" s="232" t="str">
        <f>IF(C18+C19-E28&lt;0,E28-(C18+C19),"-")</f>
        <v>-</v>
      </c>
      <c r="D29" s="231" t="s">
        <v>161</v>
      </c>
      <c r="E29" s="232">
        <f>IF(C18+C19-E28&gt;0,C18+C19-E28,"-")</f>
        <v>5380</v>
      </c>
    </row>
    <row r="30" spans="2:4" ht="18.75">
      <c r="B30" s="399"/>
      <c r="C30" s="399"/>
      <c r="D30" s="399"/>
    </row>
  </sheetData>
  <sheetProtection/>
  <mergeCells count="2">
    <mergeCell ref="A3:A4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&amp;R&amp;11 9. melléklet a 2/2016. (III. 10.)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B1" sqref="B1:D1"/>
    </sheetView>
  </sheetViews>
  <sheetFormatPr defaultColWidth="9.00390625" defaultRowHeight="12.75"/>
  <cols>
    <col min="1" max="1" width="5.875" style="47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468" t="s">
        <v>4</v>
      </c>
      <c r="C1" s="468"/>
      <c r="D1" s="468"/>
    </row>
    <row r="2" spans="1:4" s="35" customFormat="1" ht="16.5" thickBot="1">
      <c r="A2" s="34"/>
      <c r="B2" s="247"/>
      <c r="D2" s="13" t="s">
        <v>48</v>
      </c>
    </row>
    <row r="3" spans="1:4" s="37" customFormat="1" ht="48" customHeight="1" thickBot="1">
      <c r="A3" s="36" t="s">
        <v>12</v>
      </c>
      <c r="B3" s="132" t="s">
        <v>13</v>
      </c>
      <c r="C3" s="132" t="s">
        <v>58</v>
      </c>
      <c r="D3" s="133" t="s">
        <v>59</v>
      </c>
    </row>
    <row r="4" spans="1:4" s="37" customFormat="1" ht="13.5" customHeight="1" thickBot="1">
      <c r="A4" s="10">
        <v>1</v>
      </c>
      <c r="B4" s="134">
        <v>2</v>
      </c>
      <c r="C4" s="134">
        <v>3</v>
      </c>
      <c r="D4" s="135">
        <v>4</v>
      </c>
    </row>
    <row r="5" spans="1:4" ht="18" customHeight="1">
      <c r="A5" s="79" t="s">
        <v>14</v>
      </c>
      <c r="B5" s="136" t="s">
        <v>116</v>
      </c>
      <c r="C5" s="77"/>
      <c r="D5" s="38"/>
    </row>
    <row r="6" spans="1:4" ht="18" customHeight="1">
      <c r="A6" s="39" t="s">
        <v>15</v>
      </c>
      <c r="B6" s="137" t="s">
        <v>117</v>
      </c>
      <c r="C6" s="78"/>
      <c r="D6" s="41"/>
    </row>
    <row r="7" spans="1:4" ht="18" customHeight="1">
      <c r="A7" s="39" t="s">
        <v>16</v>
      </c>
      <c r="B7" s="137" t="s">
        <v>79</v>
      </c>
      <c r="C7" s="78"/>
      <c r="D7" s="41"/>
    </row>
    <row r="8" spans="1:4" ht="18" customHeight="1">
      <c r="A8" s="39" t="s">
        <v>17</v>
      </c>
      <c r="B8" s="137" t="s">
        <v>80</v>
      </c>
      <c r="C8" s="78"/>
      <c r="D8" s="41"/>
    </row>
    <row r="9" spans="1:4" ht="18" customHeight="1">
      <c r="A9" s="39" t="s">
        <v>18</v>
      </c>
      <c r="B9" s="137" t="s">
        <v>109</v>
      </c>
      <c r="C9" s="78"/>
      <c r="D9" s="41"/>
    </row>
    <row r="10" spans="1:4" ht="18" customHeight="1">
      <c r="A10" s="39" t="s">
        <v>19</v>
      </c>
      <c r="B10" s="137" t="s">
        <v>110</v>
      </c>
      <c r="C10" s="78"/>
      <c r="D10" s="41"/>
    </row>
    <row r="11" spans="1:4" ht="18" customHeight="1">
      <c r="A11" s="39" t="s">
        <v>20</v>
      </c>
      <c r="B11" s="138" t="s">
        <v>111</v>
      </c>
      <c r="C11" s="78"/>
      <c r="D11" s="41"/>
    </row>
    <row r="12" spans="1:4" ht="18" customHeight="1">
      <c r="A12" s="39" t="s">
        <v>22</v>
      </c>
      <c r="B12" s="138" t="s">
        <v>112</v>
      </c>
      <c r="C12" s="78"/>
      <c r="D12" s="41"/>
    </row>
    <row r="13" spans="1:4" ht="18" customHeight="1">
      <c r="A13" s="39" t="s">
        <v>23</v>
      </c>
      <c r="B13" s="138" t="s">
        <v>113</v>
      </c>
      <c r="C13" s="78"/>
      <c r="D13" s="41"/>
    </row>
    <row r="14" spans="1:4" ht="18" customHeight="1">
      <c r="A14" s="39" t="s">
        <v>24</v>
      </c>
      <c r="B14" s="138" t="s">
        <v>114</v>
      </c>
      <c r="C14" s="78"/>
      <c r="D14" s="41"/>
    </row>
    <row r="15" spans="1:4" ht="22.5" customHeight="1">
      <c r="A15" s="39" t="s">
        <v>25</v>
      </c>
      <c r="B15" s="138" t="s">
        <v>115</v>
      </c>
      <c r="C15" s="78"/>
      <c r="D15" s="41"/>
    </row>
    <row r="16" spans="1:4" ht="18" customHeight="1">
      <c r="A16" s="39" t="s">
        <v>26</v>
      </c>
      <c r="B16" s="137" t="s">
        <v>81</v>
      </c>
      <c r="C16" s="78"/>
      <c r="D16" s="41"/>
    </row>
    <row r="17" spans="1:4" ht="18" customHeight="1">
      <c r="A17" s="39" t="s">
        <v>27</v>
      </c>
      <c r="B17" s="137" t="s">
        <v>6</v>
      </c>
      <c r="C17" s="78"/>
      <c r="D17" s="41"/>
    </row>
    <row r="18" spans="1:4" ht="18" customHeight="1">
      <c r="A18" s="39" t="s">
        <v>28</v>
      </c>
      <c r="B18" s="137" t="s">
        <v>5</v>
      </c>
      <c r="C18" s="78"/>
      <c r="D18" s="41"/>
    </row>
    <row r="19" spans="1:4" ht="18" customHeight="1">
      <c r="A19" s="39" t="s">
        <v>29</v>
      </c>
      <c r="B19" s="137" t="s">
        <v>82</v>
      </c>
      <c r="C19" s="78"/>
      <c r="D19" s="41"/>
    </row>
    <row r="20" spans="1:4" ht="18" customHeight="1">
      <c r="A20" s="39" t="s">
        <v>30</v>
      </c>
      <c r="B20" s="137" t="s">
        <v>83</v>
      </c>
      <c r="C20" s="78"/>
      <c r="D20" s="41"/>
    </row>
    <row r="21" spans="1:4" ht="18" customHeight="1">
      <c r="A21" s="39" t="s">
        <v>31</v>
      </c>
      <c r="B21" s="74"/>
      <c r="C21" s="40"/>
      <c r="D21" s="41"/>
    </row>
    <row r="22" spans="1:4" ht="18" customHeight="1">
      <c r="A22" s="39" t="s">
        <v>32</v>
      </c>
      <c r="B22" s="42"/>
      <c r="C22" s="40"/>
      <c r="D22" s="41"/>
    </row>
    <row r="23" spans="1:4" ht="18" customHeight="1">
      <c r="A23" s="39" t="s">
        <v>33</v>
      </c>
      <c r="B23" s="42"/>
      <c r="C23" s="40"/>
      <c r="D23" s="41"/>
    </row>
    <row r="24" spans="1:4" ht="18" customHeight="1">
      <c r="A24" s="39" t="s">
        <v>34</v>
      </c>
      <c r="B24" s="42"/>
      <c r="C24" s="40"/>
      <c r="D24" s="41"/>
    </row>
    <row r="25" spans="1:4" ht="18" customHeight="1">
      <c r="A25" s="39" t="s">
        <v>35</v>
      </c>
      <c r="B25" s="42"/>
      <c r="C25" s="40"/>
      <c r="D25" s="41"/>
    </row>
    <row r="26" spans="1:4" ht="18" customHeight="1">
      <c r="A26" s="39" t="s">
        <v>36</v>
      </c>
      <c r="B26" s="42"/>
      <c r="C26" s="40"/>
      <c r="D26" s="41"/>
    </row>
    <row r="27" spans="1:4" ht="18" customHeight="1">
      <c r="A27" s="39" t="s">
        <v>37</v>
      </c>
      <c r="B27" s="42"/>
      <c r="C27" s="40"/>
      <c r="D27" s="41"/>
    </row>
    <row r="28" spans="1:4" ht="18" customHeight="1">
      <c r="A28" s="39" t="s">
        <v>38</v>
      </c>
      <c r="B28" s="42"/>
      <c r="C28" s="40"/>
      <c r="D28" s="41"/>
    </row>
    <row r="29" spans="1:4" ht="18" customHeight="1" thickBot="1">
      <c r="A29" s="80" t="s">
        <v>39</v>
      </c>
      <c r="B29" s="43"/>
      <c r="C29" s="44"/>
      <c r="D29" s="45"/>
    </row>
    <row r="30" spans="1:4" ht="18" customHeight="1" thickBot="1">
      <c r="A30" s="11" t="s">
        <v>40</v>
      </c>
      <c r="B30" s="141" t="s">
        <v>43</v>
      </c>
      <c r="C30" s="142">
        <f>+C5+C6+C7+C8+C9+C16+C17+C18+C19+C20+C21+C22+C23+C24+C25+C26+C27+C28+C29</f>
        <v>0</v>
      </c>
      <c r="D30" s="290">
        <v>0</v>
      </c>
    </row>
    <row r="31" spans="1:4" ht="8.25" customHeight="1">
      <c r="A31" s="46"/>
      <c r="B31" s="467"/>
      <c r="C31" s="467"/>
      <c r="D31" s="46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&amp;R&amp;11 18. melléklet a 2/2016. (III. 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M8" sqref="M8:N8"/>
    </sheetView>
  </sheetViews>
  <sheetFormatPr defaultColWidth="9.00390625" defaultRowHeight="12.75"/>
  <cols>
    <col min="1" max="1" width="6.50390625" style="57" customWidth="1"/>
    <col min="2" max="2" width="31.125" style="68" customWidth="1"/>
    <col min="3" max="4" width="9.00390625" style="68" customWidth="1"/>
    <col min="5" max="5" width="9.50390625" style="68" customWidth="1"/>
    <col min="6" max="6" width="8.875" style="68" customWidth="1"/>
    <col min="7" max="7" width="8.625" style="68" customWidth="1"/>
    <col min="8" max="8" width="8.875" style="68" customWidth="1"/>
    <col min="9" max="9" width="8.125" style="68" customWidth="1"/>
    <col min="10" max="14" width="9.50390625" style="68" customWidth="1"/>
    <col min="15" max="15" width="12.625" style="57" customWidth="1"/>
    <col min="16" max="16384" width="9.375" style="68" customWidth="1"/>
  </cols>
  <sheetData>
    <row r="1" spans="1:15" ht="31.5" customHeight="1">
      <c r="A1" s="472" t="s">
        <v>304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ht="16.5" thickBot="1">
      <c r="O2" s="2" t="s">
        <v>305</v>
      </c>
    </row>
    <row r="3" spans="1:15" s="57" customFormat="1" ht="25.5" customHeight="1" thickBot="1">
      <c r="A3" s="54" t="s">
        <v>12</v>
      </c>
      <c r="B3" s="55" t="s">
        <v>49</v>
      </c>
      <c r="C3" s="55" t="s">
        <v>60</v>
      </c>
      <c r="D3" s="55" t="s">
        <v>61</v>
      </c>
      <c r="E3" s="55" t="s">
        <v>62</v>
      </c>
      <c r="F3" s="55" t="s">
        <v>63</v>
      </c>
      <c r="G3" s="55" t="s">
        <v>64</v>
      </c>
      <c r="H3" s="55" t="s">
        <v>65</v>
      </c>
      <c r="I3" s="55" t="s">
        <v>66</v>
      </c>
      <c r="J3" s="55" t="s">
        <v>67</v>
      </c>
      <c r="K3" s="55" t="s">
        <v>68</v>
      </c>
      <c r="L3" s="55" t="s">
        <v>69</v>
      </c>
      <c r="M3" s="55" t="s">
        <v>70</v>
      </c>
      <c r="N3" s="55" t="s">
        <v>71</v>
      </c>
      <c r="O3" s="56" t="s">
        <v>43</v>
      </c>
    </row>
    <row r="4" spans="1:15" s="59" customFormat="1" ht="15" customHeight="1" thickBot="1">
      <c r="A4" s="58" t="s">
        <v>14</v>
      </c>
      <c r="B4" s="469" t="s">
        <v>45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1"/>
    </row>
    <row r="5" spans="1:15" s="59" customFormat="1" ht="16.5" customHeight="1">
      <c r="A5" s="60" t="s">
        <v>15</v>
      </c>
      <c r="B5" s="272" t="s">
        <v>234</v>
      </c>
      <c r="C5" s="291">
        <v>8864</v>
      </c>
      <c r="D5" s="291">
        <v>8864</v>
      </c>
      <c r="E5" s="291">
        <v>8864</v>
      </c>
      <c r="F5" s="291">
        <v>8864</v>
      </c>
      <c r="G5" s="291">
        <v>8864</v>
      </c>
      <c r="H5" s="291">
        <v>8864</v>
      </c>
      <c r="I5" s="291">
        <v>8863</v>
      </c>
      <c r="J5" s="291">
        <v>8863</v>
      </c>
      <c r="K5" s="291">
        <v>8863</v>
      </c>
      <c r="L5" s="291">
        <v>8863</v>
      </c>
      <c r="M5" s="291">
        <v>8863</v>
      </c>
      <c r="N5" s="291">
        <v>8863</v>
      </c>
      <c r="O5" s="292">
        <f aca="true" t="shared" si="0" ref="O5:O25">SUM(C5:N5)</f>
        <v>106362</v>
      </c>
    </row>
    <row r="6" spans="1:15" s="62" customFormat="1" ht="16.5" customHeight="1">
      <c r="A6" s="61" t="s">
        <v>16</v>
      </c>
      <c r="B6" s="195" t="s">
        <v>233</v>
      </c>
      <c r="C6" s="293">
        <v>2500</v>
      </c>
      <c r="D6" s="293">
        <v>2500</v>
      </c>
      <c r="E6" s="293">
        <v>7475</v>
      </c>
      <c r="F6" s="293">
        <v>7600</v>
      </c>
      <c r="G6" s="293">
        <v>7600</v>
      </c>
      <c r="H6" s="293">
        <v>7600</v>
      </c>
      <c r="I6" s="293">
        <v>7500</v>
      </c>
      <c r="J6" s="293">
        <v>7600</v>
      </c>
      <c r="K6" s="293">
        <v>7400</v>
      </c>
      <c r="L6" s="293">
        <v>7400</v>
      </c>
      <c r="M6" s="293">
        <v>7400</v>
      </c>
      <c r="N6" s="293">
        <v>7410</v>
      </c>
      <c r="O6" s="294">
        <f t="shared" si="0"/>
        <v>79985</v>
      </c>
    </row>
    <row r="7" spans="1:15" s="62" customFormat="1" ht="19.5" customHeight="1">
      <c r="A7" s="61" t="s">
        <v>17</v>
      </c>
      <c r="B7" s="194" t="s">
        <v>210</v>
      </c>
      <c r="C7" s="295"/>
      <c r="D7" s="295"/>
      <c r="E7" s="295">
        <v>370</v>
      </c>
      <c r="F7" s="295">
        <v>400</v>
      </c>
      <c r="G7" s="295">
        <v>400</v>
      </c>
      <c r="H7" s="295">
        <v>500</v>
      </c>
      <c r="I7" s="295">
        <v>500</v>
      </c>
      <c r="J7" s="295">
        <v>500</v>
      </c>
      <c r="K7" s="295"/>
      <c r="L7" s="295"/>
      <c r="M7" s="295"/>
      <c r="N7" s="295"/>
      <c r="O7" s="296">
        <f t="shared" si="0"/>
        <v>2670</v>
      </c>
    </row>
    <row r="8" spans="1:15" s="62" customFormat="1" ht="16.5" customHeight="1">
      <c r="A8" s="61" t="s">
        <v>18</v>
      </c>
      <c r="B8" s="193" t="s">
        <v>118</v>
      </c>
      <c r="C8" s="293">
        <v>500</v>
      </c>
      <c r="D8" s="293">
        <v>1000</v>
      </c>
      <c r="E8" s="293">
        <v>5000</v>
      </c>
      <c r="F8" s="293">
        <v>350</v>
      </c>
      <c r="G8" s="293">
        <v>100</v>
      </c>
      <c r="H8" s="293"/>
      <c r="I8" s="293"/>
      <c r="J8" s="293">
        <v>200</v>
      </c>
      <c r="K8" s="293">
        <v>3500</v>
      </c>
      <c r="L8" s="293">
        <v>300</v>
      </c>
      <c r="M8" s="293"/>
      <c r="N8" s="293">
        <v>505</v>
      </c>
      <c r="O8" s="294">
        <f t="shared" si="0"/>
        <v>11455</v>
      </c>
    </row>
    <row r="9" spans="1:15" s="62" customFormat="1" ht="16.5" customHeight="1">
      <c r="A9" s="61" t="s">
        <v>19</v>
      </c>
      <c r="B9" s="193" t="s">
        <v>211</v>
      </c>
      <c r="C9" s="293">
        <v>720</v>
      </c>
      <c r="D9" s="293">
        <v>720</v>
      </c>
      <c r="E9" s="293">
        <v>720</v>
      </c>
      <c r="F9" s="293">
        <v>720</v>
      </c>
      <c r="G9" s="293">
        <v>720</v>
      </c>
      <c r="H9" s="293">
        <v>550</v>
      </c>
      <c r="I9" s="293">
        <v>500</v>
      </c>
      <c r="J9" s="293">
        <v>500</v>
      </c>
      <c r="K9" s="293">
        <v>720</v>
      </c>
      <c r="L9" s="293">
        <v>720</v>
      </c>
      <c r="M9" s="293">
        <v>713</v>
      </c>
      <c r="N9" s="293">
        <v>500</v>
      </c>
      <c r="O9" s="294">
        <f t="shared" si="0"/>
        <v>7803</v>
      </c>
    </row>
    <row r="10" spans="1:15" s="62" customFormat="1" ht="16.5" customHeight="1">
      <c r="A10" s="61" t="s">
        <v>20</v>
      </c>
      <c r="B10" s="193" t="s">
        <v>7</v>
      </c>
      <c r="C10" s="293">
        <v>25</v>
      </c>
      <c r="D10" s="293">
        <v>25</v>
      </c>
      <c r="E10" s="293">
        <v>25</v>
      </c>
      <c r="F10" s="293">
        <v>25</v>
      </c>
      <c r="G10" s="293">
        <v>25</v>
      </c>
      <c r="H10" s="293">
        <v>25</v>
      </c>
      <c r="I10" s="293">
        <v>25</v>
      </c>
      <c r="J10" s="293">
        <v>25</v>
      </c>
      <c r="K10" s="293">
        <v>25</v>
      </c>
      <c r="L10" s="293">
        <v>25</v>
      </c>
      <c r="M10" s="293">
        <v>25</v>
      </c>
      <c r="N10" s="293">
        <v>25</v>
      </c>
      <c r="O10" s="294">
        <f t="shared" si="0"/>
        <v>300</v>
      </c>
    </row>
    <row r="11" spans="1:15" s="62" customFormat="1" ht="16.5" customHeight="1">
      <c r="A11" s="61" t="s">
        <v>21</v>
      </c>
      <c r="B11" s="193" t="s">
        <v>181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4">
        <f t="shared" si="0"/>
        <v>0</v>
      </c>
    </row>
    <row r="12" spans="1:15" s="62" customFormat="1" ht="21.75" customHeight="1">
      <c r="A12" s="61" t="s">
        <v>22</v>
      </c>
      <c r="B12" s="195" t="s">
        <v>209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4">
        <f t="shared" si="0"/>
        <v>0</v>
      </c>
    </row>
    <row r="13" spans="1:15" s="62" customFormat="1" ht="19.5" customHeight="1" thickBot="1">
      <c r="A13" s="61" t="s">
        <v>23</v>
      </c>
      <c r="B13" s="193" t="s">
        <v>8</v>
      </c>
      <c r="C13" s="293">
        <v>4300</v>
      </c>
      <c r="D13" s="293"/>
      <c r="E13" s="293"/>
      <c r="F13" s="293"/>
      <c r="G13" s="293">
        <v>1000</v>
      </c>
      <c r="H13" s="293">
        <v>2000</v>
      </c>
      <c r="I13" s="293">
        <v>6000</v>
      </c>
      <c r="J13" s="293">
        <v>6000</v>
      </c>
      <c r="K13" s="293"/>
      <c r="L13" s="293">
        <v>7000</v>
      </c>
      <c r="M13" s="293">
        <v>4500</v>
      </c>
      <c r="N13" s="293">
        <v>700</v>
      </c>
      <c r="O13" s="294">
        <f t="shared" si="0"/>
        <v>31500</v>
      </c>
    </row>
    <row r="14" spans="1:15" s="59" customFormat="1" ht="19.5" customHeight="1" thickBot="1">
      <c r="A14" s="58" t="s">
        <v>24</v>
      </c>
      <c r="B14" s="12" t="s">
        <v>76</v>
      </c>
      <c r="C14" s="63">
        <f aca="true" t="shared" si="1" ref="C14:N14">SUM(C5:C13)</f>
        <v>16909</v>
      </c>
      <c r="D14" s="63">
        <f t="shared" si="1"/>
        <v>13109</v>
      </c>
      <c r="E14" s="63">
        <f t="shared" si="1"/>
        <v>22454</v>
      </c>
      <c r="F14" s="63">
        <f t="shared" si="1"/>
        <v>17959</v>
      </c>
      <c r="G14" s="63">
        <f t="shared" si="1"/>
        <v>18709</v>
      </c>
      <c r="H14" s="63">
        <f t="shared" si="1"/>
        <v>19539</v>
      </c>
      <c r="I14" s="63">
        <f t="shared" si="1"/>
        <v>23388</v>
      </c>
      <c r="J14" s="63">
        <f t="shared" si="1"/>
        <v>23688</v>
      </c>
      <c r="K14" s="63">
        <f t="shared" si="1"/>
        <v>20508</v>
      </c>
      <c r="L14" s="63">
        <f t="shared" si="1"/>
        <v>24308</v>
      </c>
      <c r="M14" s="63">
        <f t="shared" si="1"/>
        <v>21501</v>
      </c>
      <c r="N14" s="63">
        <f t="shared" si="1"/>
        <v>18003</v>
      </c>
      <c r="O14" s="64">
        <f>SUM(C14:N14)</f>
        <v>240075</v>
      </c>
    </row>
    <row r="15" spans="1:15" s="59" customFormat="1" ht="19.5" customHeight="1" thickBot="1">
      <c r="A15" s="58" t="s">
        <v>25</v>
      </c>
      <c r="B15" s="469" t="s">
        <v>47</v>
      </c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1"/>
    </row>
    <row r="16" spans="1:15" s="62" customFormat="1" ht="19.5" customHeight="1">
      <c r="A16" s="65" t="s">
        <v>26</v>
      </c>
      <c r="B16" s="196" t="s">
        <v>50</v>
      </c>
      <c r="C16" s="295">
        <v>6500</v>
      </c>
      <c r="D16" s="295">
        <v>6500</v>
      </c>
      <c r="E16" s="295">
        <v>9450</v>
      </c>
      <c r="F16" s="295">
        <v>9450</v>
      </c>
      <c r="G16" s="295">
        <v>9450</v>
      </c>
      <c r="H16" s="295">
        <v>9450</v>
      </c>
      <c r="I16" s="295">
        <v>9450</v>
      </c>
      <c r="J16" s="295">
        <v>9450</v>
      </c>
      <c r="K16" s="295">
        <v>9450</v>
      </c>
      <c r="L16" s="295">
        <v>9450</v>
      </c>
      <c r="M16" s="295">
        <v>9450</v>
      </c>
      <c r="N16" s="295">
        <v>9310</v>
      </c>
      <c r="O16" s="296">
        <f t="shared" si="0"/>
        <v>107360</v>
      </c>
    </row>
    <row r="17" spans="1:15" s="62" customFormat="1" ht="19.5" customHeight="1">
      <c r="A17" s="61" t="s">
        <v>27</v>
      </c>
      <c r="B17" s="195" t="s">
        <v>119</v>
      </c>
      <c r="C17" s="293">
        <v>1360</v>
      </c>
      <c r="D17" s="293">
        <v>1355</v>
      </c>
      <c r="E17" s="293">
        <v>1890</v>
      </c>
      <c r="F17" s="293">
        <v>1890</v>
      </c>
      <c r="G17" s="293">
        <v>1890</v>
      </c>
      <c r="H17" s="293">
        <v>1890</v>
      </c>
      <c r="I17" s="293">
        <v>1890</v>
      </c>
      <c r="J17" s="293">
        <v>1890</v>
      </c>
      <c r="K17" s="293">
        <v>1890</v>
      </c>
      <c r="L17" s="293">
        <v>1890</v>
      </c>
      <c r="M17" s="293">
        <v>1890</v>
      </c>
      <c r="N17" s="293">
        <v>1890</v>
      </c>
      <c r="O17" s="294">
        <f t="shared" si="0"/>
        <v>21615</v>
      </c>
    </row>
    <row r="18" spans="1:15" s="62" customFormat="1" ht="19.5" customHeight="1">
      <c r="A18" s="61" t="s">
        <v>28</v>
      </c>
      <c r="B18" s="193" t="s">
        <v>96</v>
      </c>
      <c r="C18" s="293">
        <v>4000</v>
      </c>
      <c r="D18" s="293">
        <v>4000</v>
      </c>
      <c r="E18" s="293">
        <v>6000</v>
      </c>
      <c r="F18" s="293">
        <v>5200</v>
      </c>
      <c r="G18" s="293">
        <v>5200</v>
      </c>
      <c r="H18" s="293">
        <v>5200</v>
      </c>
      <c r="I18" s="293">
        <v>5200</v>
      </c>
      <c r="J18" s="293">
        <v>5200</v>
      </c>
      <c r="K18" s="293">
        <v>5200</v>
      </c>
      <c r="L18" s="293">
        <v>5200</v>
      </c>
      <c r="M18" s="293">
        <v>5100</v>
      </c>
      <c r="N18" s="293">
        <v>5070</v>
      </c>
      <c r="O18" s="294">
        <f t="shared" si="0"/>
        <v>60570</v>
      </c>
    </row>
    <row r="19" spans="1:15" s="62" customFormat="1" ht="19.5" customHeight="1">
      <c r="A19" s="61" t="s">
        <v>29</v>
      </c>
      <c r="B19" s="193" t="s">
        <v>120</v>
      </c>
      <c r="C19" s="293">
        <v>830</v>
      </c>
      <c r="D19" s="293">
        <v>830</v>
      </c>
      <c r="E19" s="293">
        <v>850</v>
      </c>
      <c r="F19" s="293">
        <v>850</v>
      </c>
      <c r="G19" s="293">
        <v>830</v>
      </c>
      <c r="H19" s="293">
        <v>830</v>
      </c>
      <c r="I19" s="293">
        <v>830</v>
      </c>
      <c r="J19" s="293">
        <v>830</v>
      </c>
      <c r="K19" s="293">
        <v>830</v>
      </c>
      <c r="L19" s="293">
        <v>830</v>
      </c>
      <c r="M19" s="293">
        <v>830</v>
      </c>
      <c r="N19" s="293">
        <v>830</v>
      </c>
      <c r="O19" s="294">
        <f t="shared" si="0"/>
        <v>10000</v>
      </c>
    </row>
    <row r="20" spans="1:15" s="62" customFormat="1" ht="19.5" customHeight="1">
      <c r="A20" s="61" t="s">
        <v>30</v>
      </c>
      <c r="B20" s="193" t="s">
        <v>9</v>
      </c>
      <c r="C20" s="293">
        <v>4182</v>
      </c>
      <c r="D20" s="293">
        <v>0</v>
      </c>
      <c r="E20" s="293">
        <v>1500</v>
      </c>
      <c r="F20" s="293">
        <v>1500</v>
      </c>
      <c r="G20" s="293">
        <v>1800</v>
      </c>
      <c r="H20" s="293">
        <v>2000</v>
      </c>
      <c r="I20" s="293">
        <v>5000</v>
      </c>
      <c r="J20" s="293">
        <v>5000</v>
      </c>
      <c r="K20" s="293">
        <v>4000</v>
      </c>
      <c r="L20" s="293">
        <v>2000</v>
      </c>
      <c r="M20" s="293">
        <v>4000</v>
      </c>
      <c r="N20" s="293">
        <v>1198</v>
      </c>
      <c r="O20" s="294">
        <f t="shared" si="0"/>
        <v>32180</v>
      </c>
    </row>
    <row r="21" spans="1:15" s="62" customFormat="1" ht="19.5" customHeight="1">
      <c r="A21" s="61" t="s">
        <v>31</v>
      </c>
      <c r="B21" s="193" t="s">
        <v>155</v>
      </c>
      <c r="C21" s="293"/>
      <c r="D21" s="293"/>
      <c r="E21" s="293"/>
      <c r="F21" s="293">
        <v>350</v>
      </c>
      <c r="G21" s="293">
        <v>500</v>
      </c>
      <c r="H21" s="293">
        <v>1000</v>
      </c>
      <c r="I21" s="293">
        <v>1000</v>
      </c>
      <c r="J21" s="293">
        <v>500</v>
      </c>
      <c r="K21" s="293"/>
      <c r="L21" s="293"/>
      <c r="M21" s="293"/>
      <c r="N21" s="293"/>
      <c r="O21" s="294">
        <f t="shared" si="0"/>
        <v>3350</v>
      </c>
    </row>
    <row r="22" spans="1:15" s="62" customFormat="1" ht="19.5" customHeight="1">
      <c r="A22" s="61" t="s">
        <v>32</v>
      </c>
      <c r="B22" s="195" t="s">
        <v>121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>
        <v>5000</v>
      </c>
      <c r="M22" s="293"/>
      <c r="N22" s="293"/>
      <c r="O22" s="294">
        <f t="shared" si="0"/>
        <v>5000</v>
      </c>
    </row>
    <row r="23" spans="1:15" s="62" customFormat="1" ht="19.5" customHeight="1">
      <c r="A23" s="61" t="s">
        <v>33</v>
      </c>
      <c r="B23" s="193" t="s">
        <v>156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4">
        <f t="shared" si="0"/>
        <v>0</v>
      </c>
    </row>
    <row r="24" spans="1:15" s="62" customFormat="1" ht="19.5" customHeight="1" thickBot="1">
      <c r="A24" s="61" t="s">
        <v>34</v>
      </c>
      <c r="B24" s="193" t="s">
        <v>10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4">
        <f t="shared" si="0"/>
        <v>0</v>
      </c>
    </row>
    <row r="25" spans="1:15" s="59" customFormat="1" ht="19.5" customHeight="1" thickBot="1">
      <c r="A25" s="66" t="s">
        <v>35</v>
      </c>
      <c r="B25" s="12" t="s">
        <v>77</v>
      </c>
      <c r="C25" s="63">
        <f aca="true" t="shared" si="2" ref="C25:N25">SUM(C16:C24)</f>
        <v>16872</v>
      </c>
      <c r="D25" s="63">
        <f t="shared" si="2"/>
        <v>12685</v>
      </c>
      <c r="E25" s="63">
        <f t="shared" si="2"/>
        <v>19690</v>
      </c>
      <c r="F25" s="63">
        <f t="shared" si="2"/>
        <v>19240</v>
      </c>
      <c r="G25" s="63">
        <f t="shared" si="2"/>
        <v>19670</v>
      </c>
      <c r="H25" s="63">
        <f t="shared" si="2"/>
        <v>20370</v>
      </c>
      <c r="I25" s="63">
        <f t="shared" si="2"/>
        <v>23370</v>
      </c>
      <c r="J25" s="63">
        <f t="shared" si="2"/>
        <v>22870</v>
      </c>
      <c r="K25" s="63">
        <f t="shared" si="2"/>
        <v>21370</v>
      </c>
      <c r="L25" s="63">
        <f t="shared" si="2"/>
        <v>24370</v>
      </c>
      <c r="M25" s="63">
        <f t="shared" si="2"/>
        <v>21270</v>
      </c>
      <c r="N25" s="63">
        <f t="shared" si="2"/>
        <v>18298</v>
      </c>
      <c r="O25" s="64">
        <f t="shared" si="0"/>
        <v>240075</v>
      </c>
    </row>
    <row r="26" spans="1:15" ht="19.5" customHeight="1" thickBot="1">
      <c r="A26" s="66" t="s">
        <v>36</v>
      </c>
      <c r="B26" s="197" t="s">
        <v>78</v>
      </c>
      <c r="C26" s="67">
        <f>C14-C25</f>
        <v>37</v>
      </c>
      <c r="D26" s="67">
        <f>D14-D25+C26</f>
        <v>461</v>
      </c>
      <c r="E26" s="67">
        <f aca="true" t="shared" si="3" ref="E26:N26">E14-E25+D26</f>
        <v>3225</v>
      </c>
      <c r="F26" s="67">
        <f t="shared" si="3"/>
        <v>1944</v>
      </c>
      <c r="G26" s="67">
        <f t="shared" si="3"/>
        <v>983</v>
      </c>
      <c r="H26" s="67">
        <f t="shared" si="3"/>
        <v>152</v>
      </c>
      <c r="I26" s="67">
        <f t="shared" si="3"/>
        <v>170</v>
      </c>
      <c r="J26" s="67">
        <f t="shared" si="3"/>
        <v>988</v>
      </c>
      <c r="K26" s="67">
        <f t="shared" si="3"/>
        <v>126</v>
      </c>
      <c r="L26" s="67">
        <f t="shared" si="3"/>
        <v>64</v>
      </c>
      <c r="M26" s="67">
        <f t="shared" si="3"/>
        <v>295</v>
      </c>
      <c r="N26" s="297">
        <f t="shared" si="3"/>
        <v>0</v>
      </c>
      <c r="O26" s="298">
        <f>O14-O25</f>
        <v>0</v>
      </c>
    </row>
    <row r="27" ht="15.75">
      <c r="A27" s="69"/>
    </row>
    <row r="28" spans="2:15" ht="15.75">
      <c r="B28" s="70"/>
      <c r="C28" s="71"/>
      <c r="D28" s="71"/>
      <c r="O28" s="68"/>
    </row>
    <row r="29" ht="15.75">
      <c r="O29" s="68"/>
    </row>
    <row r="30" ht="15.75">
      <c r="O30" s="68"/>
    </row>
    <row r="31" ht="15.75">
      <c r="O31" s="68"/>
    </row>
    <row r="32" ht="15.75">
      <c r="O32" s="68"/>
    </row>
    <row r="33" ht="15.75">
      <c r="O33" s="68"/>
    </row>
    <row r="34" ht="15.75">
      <c r="O34" s="68"/>
    </row>
    <row r="35" ht="15.75">
      <c r="O35" s="68"/>
    </row>
    <row r="36" ht="15.75">
      <c r="O36" s="68"/>
    </row>
    <row r="37" ht="15.75">
      <c r="O37" s="68"/>
    </row>
    <row r="38" ht="15.75">
      <c r="O38" s="68"/>
    </row>
    <row r="39" ht="15.75">
      <c r="O39" s="68"/>
    </row>
    <row r="40" ht="15.75">
      <c r="O40" s="68"/>
    </row>
    <row r="41" ht="15.75">
      <c r="O41" s="68"/>
    </row>
    <row r="42" ht="15.75">
      <c r="O42" s="68"/>
    </row>
    <row r="43" ht="15.75">
      <c r="O43" s="68"/>
    </row>
    <row r="44" ht="15.75">
      <c r="O44" s="68"/>
    </row>
    <row r="45" ht="15.75">
      <c r="O45" s="68"/>
    </row>
    <row r="46" ht="15.75">
      <c r="O46" s="68"/>
    </row>
    <row r="47" ht="15.75">
      <c r="O47" s="68"/>
    </row>
    <row r="48" ht="15.75">
      <c r="O48" s="68"/>
    </row>
    <row r="49" ht="15.75">
      <c r="O49" s="68"/>
    </row>
    <row r="50" ht="15.75">
      <c r="O50" s="68"/>
    </row>
    <row r="51" ht="15.75">
      <c r="O51" s="68"/>
    </row>
    <row r="52" ht="15.75">
      <c r="O52" s="68"/>
    </row>
    <row r="53" ht="15.75">
      <c r="O53" s="68"/>
    </row>
    <row r="54" ht="15.75">
      <c r="O54" s="68"/>
    </row>
    <row r="55" ht="15.75">
      <c r="O55" s="68"/>
    </row>
    <row r="56" ht="15.75">
      <c r="O56" s="68"/>
    </row>
    <row r="57" ht="15.75">
      <c r="O57" s="68"/>
    </row>
    <row r="58" ht="15.75">
      <c r="O58" s="68"/>
    </row>
    <row r="59" ht="15.75">
      <c r="O59" s="68"/>
    </row>
    <row r="60" ht="15.75">
      <c r="O60" s="68"/>
    </row>
    <row r="61" ht="15.75">
      <c r="O61" s="68"/>
    </row>
    <row r="62" ht="15.75">
      <c r="O62" s="68"/>
    </row>
    <row r="63" ht="15.75">
      <c r="O63" s="68"/>
    </row>
    <row r="64" ht="15.75">
      <c r="O64" s="68"/>
    </row>
    <row r="65" ht="15.75">
      <c r="O65" s="68"/>
    </row>
    <row r="66" ht="15.75">
      <c r="O66" s="68"/>
    </row>
    <row r="67" ht="15.75">
      <c r="O67" s="68"/>
    </row>
    <row r="68" ht="15.75">
      <c r="O68" s="68"/>
    </row>
    <row r="69" ht="15.75">
      <c r="O69" s="68"/>
    </row>
    <row r="70" ht="15.75">
      <c r="O70" s="68"/>
    </row>
    <row r="71" ht="15.75">
      <c r="O71" s="68"/>
    </row>
    <row r="72" ht="15.75">
      <c r="O72" s="68"/>
    </row>
    <row r="73" ht="15.75">
      <c r="O73" s="68"/>
    </row>
    <row r="74" ht="15.75">
      <c r="O74" s="68"/>
    </row>
    <row r="75" ht="15.75">
      <c r="O75" s="68"/>
    </row>
    <row r="76" ht="15.75">
      <c r="O76" s="68"/>
    </row>
    <row r="77" ht="15.75">
      <c r="O77" s="68"/>
    </row>
    <row r="78" ht="15.75">
      <c r="O78" s="68"/>
    </row>
    <row r="79" ht="15.75">
      <c r="O79" s="68"/>
    </row>
    <row r="80" ht="15.75">
      <c r="O80" s="68"/>
    </row>
    <row r="81" ht="15.75">
      <c r="O81" s="68"/>
    </row>
  </sheetData>
  <sheetProtection/>
  <mergeCells count="3">
    <mergeCell ref="B4:O4"/>
    <mergeCell ref="B15:O15"/>
    <mergeCell ref="A1:O1"/>
  </mergeCells>
  <printOptions horizontalCentered="1"/>
  <pageMargins left="0.5905511811023623" right="0.5905511811023623" top="0.8661417322834646" bottom="0.7874015748031497" header="0.7874015748031497" footer="0.7874015748031497"/>
  <pageSetup horizontalDpi="600" verticalDpi="600" orientation="landscape" paperSize="9" scale="90" r:id="rId1"/>
  <headerFooter alignWithMargins="0">
    <oddHeader>&amp;R&amp;11 19. melléklet a 2/2016. (III. 10.)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36.50390625" style="0" customWidth="1"/>
    <col min="3" max="3" width="37.875" style="0" customWidth="1"/>
    <col min="4" max="4" width="14.875" style="0" customWidth="1"/>
  </cols>
  <sheetData>
    <row r="1" spans="1:4" ht="45" customHeight="1">
      <c r="A1" s="477" t="s">
        <v>306</v>
      </c>
      <c r="B1" s="477"/>
      <c r="C1" s="477"/>
      <c r="D1" s="477"/>
    </row>
    <row r="2" spans="1:4" ht="17.25" customHeight="1">
      <c r="A2" s="248"/>
      <c r="B2" s="248"/>
      <c r="C2" s="248"/>
      <c r="D2" s="248"/>
    </row>
    <row r="3" spans="1:4" ht="13.5" thickBot="1">
      <c r="A3" s="143"/>
      <c r="B3" s="143"/>
      <c r="C3" s="474" t="s">
        <v>44</v>
      </c>
      <c r="D3" s="474"/>
    </row>
    <row r="4" spans="1:4" ht="42.75" customHeight="1" thickBot="1">
      <c r="A4" s="249" t="s">
        <v>56</v>
      </c>
      <c r="B4" s="250" t="s">
        <v>84</v>
      </c>
      <c r="C4" s="250" t="s">
        <v>85</v>
      </c>
      <c r="D4" s="251" t="s">
        <v>11</v>
      </c>
    </row>
    <row r="5" spans="1:4" s="309" customFormat="1" ht="34.5" customHeight="1">
      <c r="A5" s="307" t="s">
        <v>14</v>
      </c>
      <c r="B5" s="308" t="s">
        <v>217</v>
      </c>
      <c r="C5" s="308" t="s">
        <v>220</v>
      </c>
      <c r="D5" s="313">
        <v>330</v>
      </c>
    </row>
    <row r="6" spans="1:4" s="309" customFormat="1" ht="34.5" customHeight="1">
      <c r="A6" s="310" t="s">
        <v>15</v>
      </c>
      <c r="B6" s="311" t="s">
        <v>218</v>
      </c>
      <c r="C6" s="311" t="s">
        <v>221</v>
      </c>
      <c r="D6" s="314">
        <v>150</v>
      </c>
    </row>
    <row r="7" spans="1:4" s="309" customFormat="1" ht="34.5" customHeight="1">
      <c r="A7" s="310" t="s">
        <v>16</v>
      </c>
      <c r="B7" s="311" t="s">
        <v>219</v>
      </c>
      <c r="C7" s="311" t="s">
        <v>307</v>
      </c>
      <c r="D7" s="314">
        <v>220</v>
      </c>
    </row>
    <row r="8" spans="1:4" s="309" customFormat="1" ht="34.5" customHeight="1">
      <c r="A8" s="310" t="s">
        <v>17</v>
      </c>
      <c r="B8" s="311"/>
      <c r="C8" s="311"/>
      <c r="D8" s="314"/>
    </row>
    <row r="9" spans="1:4" s="309" customFormat="1" ht="34.5" customHeight="1">
      <c r="A9" s="310" t="s">
        <v>18</v>
      </c>
      <c r="B9" s="311"/>
      <c r="C9" s="311"/>
      <c r="D9" s="312"/>
    </row>
    <row r="10" spans="1:4" s="309" customFormat="1" ht="34.5" customHeight="1">
      <c r="A10" s="310" t="s">
        <v>19</v>
      </c>
      <c r="B10" s="311"/>
      <c r="C10" s="311"/>
      <c r="D10" s="312"/>
    </row>
    <row r="11" spans="1:4" s="309" customFormat="1" ht="34.5" customHeight="1">
      <c r="A11" s="310" t="s">
        <v>20</v>
      </c>
      <c r="B11" s="311"/>
      <c r="C11" s="311"/>
      <c r="D11" s="312"/>
    </row>
    <row r="12" spans="1:4" s="309" customFormat="1" ht="34.5" customHeight="1">
      <c r="A12" s="310" t="s">
        <v>21</v>
      </c>
      <c r="B12" s="311"/>
      <c r="C12" s="311"/>
      <c r="D12" s="312"/>
    </row>
    <row r="13" spans="1:4" s="309" customFormat="1" ht="34.5" customHeight="1">
      <c r="A13" s="310" t="s">
        <v>22</v>
      </c>
      <c r="B13" s="311"/>
      <c r="C13" s="311"/>
      <c r="D13" s="312"/>
    </row>
    <row r="14" spans="1:4" s="309" customFormat="1" ht="34.5" customHeight="1">
      <c r="A14" s="310" t="s">
        <v>23</v>
      </c>
      <c r="B14" s="311"/>
      <c r="C14" s="311"/>
      <c r="D14" s="312"/>
    </row>
    <row r="15" spans="1:4" s="309" customFormat="1" ht="34.5" customHeight="1">
      <c r="A15" s="310" t="s">
        <v>24</v>
      </c>
      <c r="B15" s="311"/>
      <c r="C15" s="311"/>
      <c r="D15" s="312"/>
    </row>
    <row r="16" spans="1:4" s="309" customFormat="1" ht="34.5" customHeight="1">
      <c r="A16" s="310" t="s">
        <v>25</v>
      </c>
      <c r="B16" s="311"/>
      <c r="C16" s="311"/>
      <c r="D16" s="312"/>
    </row>
    <row r="17" spans="1:4" ht="34.5" customHeight="1">
      <c r="A17" s="144" t="s">
        <v>26</v>
      </c>
      <c r="B17" s="8"/>
      <c r="C17" s="8"/>
      <c r="D17" s="9"/>
    </row>
    <row r="18" spans="1:4" ht="34.5" customHeight="1" thickBot="1">
      <c r="A18" s="144" t="s">
        <v>27</v>
      </c>
      <c r="B18" s="8"/>
      <c r="C18" s="8"/>
      <c r="D18" s="9"/>
    </row>
    <row r="19" spans="1:4" ht="39" customHeight="1" thickBot="1">
      <c r="A19" s="475" t="s">
        <v>43</v>
      </c>
      <c r="B19" s="476"/>
      <c r="C19" s="145"/>
      <c r="D19" s="146">
        <f>SUM(D5:D18)</f>
        <v>700</v>
      </c>
    </row>
  </sheetData>
  <sheetProtection/>
  <mergeCells count="3">
    <mergeCell ref="C3:D3"/>
    <mergeCell ref="A19:B19"/>
    <mergeCell ref="A1:D1"/>
  </mergeCells>
  <conditionalFormatting sqref="D19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 20. melléklet a 2/2016. (III. 10.) 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21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27.50390625" style="327" customWidth="1"/>
    <col min="2" max="2" width="15.375" style="0" customWidth="1"/>
    <col min="3" max="3" width="11.125" style="328" customWidth="1"/>
    <col min="4" max="4" width="11.00390625" style="328" customWidth="1"/>
    <col min="5" max="5" width="9.875" style="328" customWidth="1"/>
    <col min="6" max="6" width="10.125" style="328" customWidth="1"/>
    <col min="7" max="7" width="10.375" style="328" customWidth="1"/>
    <col min="8" max="8" width="10.125" style="328" customWidth="1"/>
    <col min="9" max="9" width="9.125" style="328" customWidth="1"/>
    <col min="10" max="10" width="10.375" style="328" customWidth="1"/>
    <col min="11" max="11" width="9.00390625" style="328" customWidth="1"/>
    <col min="12" max="12" width="10.125" style="328" customWidth="1"/>
    <col min="13" max="13" width="11.375" style="328" customWidth="1"/>
    <col min="14" max="14" width="9.375" style="316" customWidth="1"/>
    <col min="15" max="16384" width="9.375" style="317" customWidth="1"/>
  </cols>
  <sheetData>
    <row r="1" spans="1:13" ht="12.75">
      <c r="A1" s="479" t="s">
        <v>310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45.75" customHeight="1">
      <c r="A2" s="444" t="s">
        <v>296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2" customHeight="1">
      <c r="A3" s="318"/>
      <c r="C3" s="315"/>
      <c r="D3" s="315"/>
      <c r="E3" s="315"/>
      <c r="F3" s="315"/>
      <c r="G3" s="315"/>
      <c r="H3" s="315"/>
      <c r="I3" s="315"/>
      <c r="J3" s="315"/>
      <c r="K3" s="315"/>
      <c r="L3" s="445" t="s">
        <v>262</v>
      </c>
      <c r="M3" s="445"/>
    </row>
    <row r="4" spans="1:13" ht="27" customHeight="1">
      <c r="A4" s="440" t="s">
        <v>246</v>
      </c>
      <c r="B4" s="442" t="s">
        <v>248</v>
      </c>
      <c r="C4" s="440" t="s">
        <v>235</v>
      </c>
      <c r="D4" s="439" t="s">
        <v>47</v>
      </c>
      <c r="E4" s="439"/>
      <c r="F4" s="439"/>
      <c r="G4" s="439"/>
      <c r="H4" s="439"/>
      <c r="I4" s="439"/>
      <c r="J4" s="439"/>
      <c r="K4" s="439"/>
      <c r="L4" s="439"/>
      <c r="M4" s="439"/>
    </row>
    <row r="5" spans="1:14" s="321" customFormat="1" ht="60" customHeight="1">
      <c r="A5" s="441"/>
      <c r="B5" s="443"/>
      <c r="C5" s="441"/>
      <c r="D5" s="319" t="s">
        <v>236</v>
      </c>
      <c r="E5" s="319" t="s">
        <v>237</v>
      </c>
      <c r="F5" s="319" t="s">
        <v>238</v>
      </c>
      <c r="G5" s="319" t="s">
        <v>239</v>
      </c>
      <c r="H5" s="319" t="s">
        <v>240</v>
      </c>
      <c r="I5" s="319" t="s">
        <v>241</v>
      </c>
      <c r="J5" s="319" t="s">
        <v>242</v>
      </c>
      <c r="K5" s="319" t="s">
        <v>243</v>
      </c>
      <c r="L5" s="319" t="s">
        <v>244</v>
      </c>
      <c r="M5" s="319" t="s">
        <v>245</v>
      </c>
      <c r="N5" s="320"/>
    </row>
    <row r="6" spans="1:14" s="323" customFormat="1" ht="22.5" customHeight="1">
      <c r="A6" s="331" t="s">
        <v>247</v>
      </c>
      <c r="B6" s="333" t="s">
        <v>260</v>
      </c>
      <c r="C6" s="334">
        <v>35977</v>
      </c>
      <c r="D6" s="335">
        <v>5690</v>
      </c>
      <c r="E6" s="335">
        <v>1585</v>
      </c>
      <c r="F6" s="335">
        <v>5310</v>
      </c>
      <c r="G6" s="335"/>
      <c r="H6" s="335">
        <v>4182</v>
      </c>
      <c r="I6" s="335"/>
      <c r="J6" s="335"/>
      <c r="K6" s="335"/>
      <c r="L6" s="335">
        <v>35645</v>
      </c>
      <c r="M6" s="335">
        <f>SUM(D6:L6)</f>
        <v>52412</v>
      </c>
      <c r="N6" s="322"/>
    </row>
    <row r="7" spans="1:14" s="323" customFormat="1" ht="22.5" customHeight="1">
      <c r="A7" s="331" t="s">
        <v>249</v>
      </c>
      <c r="B7" s="333" t="s">
        <v>250</v>
      </c>
      <c r="C7" s="324">
        <v>39583</v>
      </c>
      <c r="D7" s="325">
        <v>3392</v>
      </c>
      <c r="E7" s="325">
        <v>1050</v>
      </c>
      <c r="F7" s="325">
        <v>18005</v>
      </c>
      <c r="G7" s="325"/>
      <c r="H7" s="325">
        <v>558</v>
      </c>
      <c r="I7" s="325"/>
      <c r="J7" s="326">
        <v>5000</v>
      </c>
      <c r="K7" s="326"/>
      <c r="L7" s="326"/>
      <c r="M7" s="335">
        <f aca="true" t="shared" si="0" ref="M7:M12">SUM(D7:L7)</f>
        <v>28005</v>
      </c>
      <c r="N7" s="322"/>
    </row>
    <row r="8" spans="1:14" s="323" customFormat="1" ht="22.5" customHeight="1">
      <c r="A8" s="331" t="s">
        <v>251</v>
      </c>
      <c r="B8" s="333" t="s">
        <v>250</v>
      </c>
      <c r="C8" s="324">
        <v>13764</v>
      </c>
      <c r="D8" s="325"/>
      <c r="E8" s="325"/>
      <c r="F8" s="325"/>
      <c r="G8" s="325">
        <v>10000</v>
      </c>
      <c r="H8" s="325">
        <v>5952</v>
      </c>
      <c r="I8" s="325"/>
      <c r="J8" s="326"/>
      <c r="K8" s="326"/>
      <c r="L8" s="326"/>
      <c r="M8" s="335">
        <f t="shared" si="0"/>
        <v>15952</v>
      </c>
      <c r="N8" s="322"/>
    </row>
    <row r="9" spans="1:14" s="323" customFormat="1" ht="22.5" customHeight="1">
      <c r="A9" s="331" t="s">
        <v>251</v>
      </c>
      <c r="B9" s="333" t="s">
        <v>261</v>
      </c>
      <c r="C9" s="324">
        <v>5400</v>
      </c>
      <c r="D9" s="325">
        <v>2075</v>
      </c>
      <c r="E9" s="325">
        <v>560</v>
      </c>
      <c r="F9" s="325">
        <v>5075</v>
      </c>
      <c r="G9" s="325"/>
      <c r="H9" s="325"/>
      <c r="I9" s="325"/>
      <c r="J9" s="326"/>
      <c r="K9" s="326"/>
      <c r="L9" s="326"/>
      <c r="M9" s="335">
        <f t="shared" si="0"/>
        <v>7710</v>
      </c>
      <c r="N9" s="322"/>
    </row>
    <row r="10" spans="1:14" s="323" customFormat="1" ht="22.5" customHeight="1">
      <c r="A10" s="331" t="s">
        <v>259</v>
      </c>
      <c r="B10" s="333" t="s">
        <v>250</v>
      </c>
      <c r="C10" s="324">
        <v>17382</v>
      </c>
      <c r="D10" s="325">
        <v>6875</v>
      </c>
      <c r="E10" s="325">
        <v>1960</v>
      </c>
      <c r="F10" s="325">
        <v>15485</v>
      </c>
      <c r="G10" s="325"/>
      <c r="H10" s="325"/>
      <c r="I10" s="325"/>
      <c r="J10" s="326"/>
      <c r="K10" s="326"/>
      <c r="L10" s="326"/>
      <c r="M10" s="335">
        <f t="shared" si="0"/>
        <v>24320</v>
      </c>
      <c r="N10" s="322"/>
    </row>
    <row r="11" spans="1:14" s="323" customFormat="1" ht="22.5" customHeight="1">
      <c r="A11" s="332" t="s">
        <v>252</v>
      </c>
      <c r="B11" s="333" t="s">
        <v>250</v>
      </c>
      <c r="C11" s="324">
        <v>1426</v>
      </c>
      <c r="D11" s="325">
        <v>1646</v>
      </c>
      <c r="E11" s="325">
        <v>470</v>
      </c>
      <c r="F11" s="325">
        <v>1035</v>
      </c>
      <c r="G11" s="325"/>
      <c r="H11" s="325"/>
      <c r="I11" s="325"/>
      <c r="J11" s="326"/>
      <c r="K11" s="326"/>
      <c r="L11" s="326"/>
      <c r="M11" s="335">
        <f t="shared" si="0"/>
        <v>3151</v>
      </c>
      <c r="N11" s="322"/>
    </row>
    <row r="12" spans="1:14" s="323" customFormat="1" ht="22.5" customHeight="1">
      <c r="A12" s="332" t="s">
        <v>252</v>
      </c>
      <c r="B12" s="333" t="s">
        <v>261</v>
      </c>
      <c r="C12" s="396">
        <v>100</v>
      </c>
      <c r="D12" s="325"/>
      <c r="E12" s="325"/>
      <c r="F12" s="325">
        <v>950</v>
      </c>
      <c r="G12" s="325"/>
      <c r="H12" s="325"/>
      <c r="I12" s="325"/>
      <c r="J12" s="326"/>
      <c r="K12" s="326"/>
      <c r="L12" s="326"/>
      <c r="M12" s="335">
        <f t="shared" si="0"/>
        <v>950</v>
      </c>
      <c r="N12" s="322"/>
    </row>
    <row r="13" spans="1:14" s="323" customFormat="1" ht="22.5" customHeight="1">
      <c r="A13" s="332" t="s">
        <v>253</v>
      </c>
      <c r="B13" s="333" t="s">
        <v>250</v>
      </c>
      <c r="C13" s="324">
        <v>74180</v>
      </c>
      <c r="D13" s="325">
        <v>55552</v>
      </c>
      <c r="E13" s="325">
        <v>7480</v>
      </c>
      <c r="F13" s="325">
        <v>9025</v>
      </c>
      <c r="G13" s="325"/>
      <c r="H13" s="325"/>
      <c r="I13" s="325">
        <v>3350</v>
      </c>
      <c r="J13" s="326"/>
      <c r="K13" s="326"/>
      <c r="L13" s="326"/>
      <c r="M13" s="335">
        <f>SUM(D13:L13)</f>
        <v>75407</v>
      </c>
      <c r="N13" s="322"/>
    </row>
    <row r="14" spans="1:14" s="323" customFormat="1" ht="22.5" customHeight="1">
      <c r="A14" s="332" t="s">
        <v>298</v>
      </c>
      <c r="B14" s="333" t="s">
        <v>250</v>
      </c>
      <c r="C14" s="324">
        <v>433</v>
      </c>
      <c r="D14" s="325"/>
      <c r="E14" s="325"/>
      <c r="F14" s="325">
        <v>550</v>
      </c>
      <c r="G14" s="325"/>
      <c r="H14" s="325"/>
      <c r="I14" s="325"/>
      <c r="J14" s="326"/>
      <c r="K14" s="326"/>
      <c r="L14" s="326"/>
      <c r="M14" s="335">
        <f>SUM(D14:L14)</f>
        <v>550</v>
      </c>
      <c r="N14" s="322"/>
    </row>
    <row r="15" spans="1:14" s="323" customFormat="1" ht="22.5" customHeight="1">
      <c r="A15" s="332" t="s">
        <v>297</v>
      </c>
      <c r="B15" s="333" t="s">
        <v>250</v>
      </c>
      <c r="C15" s="324">
        <v>6800</v>
      </c>
      <c r="D15" s="325">
        <v>4130</v>
      </c>
      <c r="E15" s="325">
        <v>1040</v>
      </c>
      <c r="F15" s="325">
        <v>3285</v>
      </c>
      <c r="G15" s="325"/>
      <c r="H15" s="325"/>
      <c r="I15" s="325"/>
      <c r="J15" s="326"/>
      <c r="K15" s="326"/>
      <c r="L15" s="326"/>
      <c r="M15" s="335">
        <f>SUM(D15:L15)</f>
        <v>8455</v>
      </c>
      <c r="N15" s="322"/>
    </row>
    <row r="16" spans="1:14" s="323" customFormat="1" ht="22.5" customHeight="1">
      <c r="A16" s="332" t="s">
        <v>254</v>
      </c>
      <c r="B16" s="333" t="s">
        <v>261</v>
      </c>
      <c r="C16" s="324">
        <v>43455</v>
      </c>
      <c r="D16" s="325"/>
      <c r="E16" s="325"/>
      <c r="F16" s="325"/>
      <c r="G16" s="325"/>
      <c r="H16" s="325">
        <v>21488</v>
      </c>
      <c r="I16" s="325"/>
      <c r="J16" s="326"/>
      <c r="K16" s="326"/>
      <c r="L16" s="326"/>
      <c r="M16" s="335">
        <f>SUM(D16:L16)</f>
        <v>21488</v>
      </c>
      <c r="N16" s="322"/>
    </row>
    <row r="17" spans="1:14" s="345" customFormat="1" ht="22.5" customHeight="1">
      <c r="A17" s="369" t="s">
        <v>255</v>
      </c>
      <c r="B17" s="342"/>
      <c r="C17" s="343">
        <f>SUM(C6:C16)</f>
        <v>238500</v>
      </c>
      <c r="D17" s="343">
        <f aca="true" t="shared" si="1" ref="D17:M17">SUM(D6:D16)</f>
        <v>79360</v>
      </c>
      <c r="E17" s="343">
        <f t="shared" si="1"/>
        <v>14145</v>
      </c>
      <c r="F17" s="343">
        <f t="shared" si="1"/>
        <v>58720</v>
      </c>
      <c r="G17" s="343">
        <f t="shared" si="1"/>
        <v>10000</v>
      </c>
      <c r="H17" s="343">
        <f t="shared" si="1"/>
        <v>32180</v>
      </c>
      <c r="I17" s="343">
        <f t="shared" si="1"/>
        <v>3350</v>
      </c>
      <c r="J17" s="343">
        <f t="shared" si="1"/>
        <v>5000</v>
      </c>
      <c r="K17" s="343">
        <f t="shared" si="1"/>
        <v>0</v>
      </c>
      <c r="L17" s="343">
        <f t="shared" si="1"/>
        <v>35645</v>
      </c>
      <c r="M17" s="343">
        <f t="shared" si="1"/>
        <v>238400</v>
      </c>
      <c r="N17" s="344"/>
    </row>
    <row r="18" spans="1:14" s="323" customFormat="1" ht="22.5" customHeight="1">
      <c r="A18" s="370" t="s">
        <v>256</v>
      </c>
      <c r="B18" s="337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  <c r="N18" s="322"/>
    </row>
    <row r="19" spans="1:14" s="323" customFormat="1" ht="22.5" customHeight="1">
      <c r="A19" s="371" t="s">
        <v>247</v>
      </c>
      <c r="B19" s="333" t="s">
        <v>250</v>
      </c>
      <c r="C19" s="334">
        <v>37320</v>
      </c>
      <c r="D19" s="335">
        <v>28000</v>
      </c>
      <c r="E19" s="335">
        <v>7470</v>
      </c>
      <c r="F19" s="335">
        <v>1850</v>
      </c>
      <c r="G19" s="335"/>
      <c r="H19" s="335"/>
      <c r="I19" s="335"/>
      <c r="J19" s="335"/>
      <c r="K19" s="335"/>
      <c r="L19" s="335"/>
      <c r="M19" s="335">
        <f>SUM(D19:L19)</f>
        <v>37320</v>
      </c>
      <c r="N19" s="336"/>
    </row>
    <row r="20" spans="1:14" s="323" customFormat="1" ht="22.5" customHeight="1">
      <c r="A20" s="337" t="s">
        <v>258</v>
      </c>
      <c r="B20" s="337"/>
      <c r="C20" s="338">
        <f>SUM(C19:C19)</f>
        <v>37320</v>
      </c>
      <c r="D20" s="339">
        <v>28000</v>
      </c>
      <c r="E20" s="340">
        <f aca="true" t="shared" si="2" ref="E20:J20">SUM(E19:E19)</f>
        <v>7470</v>
      </c>
      <c r="F20" s="340">
        <f t="shared" si="2"/>
        <v>1850</v>
      </c>
      <c r="G20" s="340">
        <f t="shared" si="2"/>
        <v>0</v>
      </c>
      <c r="H20" s="340">
        <f t="shared" si="2"/>
        <v>0</v>
      </c>
      <c r="I20" s="340">
        <f t="shared" si="2"/>
        <v>0</v>
      </c>
      <c r="J20" s="340">
        <f t="shared" si="2"/>
        <v>0</v>
      </c>
      <c r="K20" s="341">
        <v>0</v>
      </c>
      <c r="L20" s="340">
        <f>SUM(L19:L19)</f>
        <v>0</v>
      </c>
      <c r="M20" s="340">
        <f>SUM(M19:M19)</f>
        <v>37320</v>
      </c>
      <c r="N20" s="322"/>
    </row>
    <row r="21" spans="1:14" s="345" customFormat="1" ht="22.5" customHeight="1">
      <c r="A21" s="367" t="s">
        <v>257</v>
      </c>
      <c r="B21" s="367"/>
      <c r="C21" s="346">
        <f>C17+C20-L6</f>
        <v>240175</v>
      </c>
      <c r="D21" s="347">
        <f>D17+D19</f>
        <v>107360</v>
      </c>
      <c r="E21" s="347">
        <f aca="true" t="shared" si="3" ref="E21:L21">E17+E19</f>
        <v>21615</v>
      </c>
      <c r="F21" s="347">
        <f t="shared" si="3"/>
        <v>60570</v>
      </c>
      <c r="G21" s="347">
        <f t="shared" si="3"/>
        <v>10000</v>
      </c>
      <c r="H21" s="347">
        <f t="shared" si="3"/>
        <v>32180</v>
      </c>
      <c r="I21" s="347">
        <f t="shared" si="3"/>
        <v>3350</v>
      </c>
      <c r="J21" s="347">
        <f t="shared" si="3"/>
        <v>5000</v>
      </c>
      <c r="K21" s="347">
        <f t="shared" si="3"/>
        <v>0</v>
      </c>
      <c r="L21" s="347">
        <f t="shared" si="3"/>
        <v>35645</v>
      </c>
      <c r="M21" s="347">
        <f>M17+M20-L6</f>
        <v>240075</v>
      </c>
      <c r="N21" s="344"/>
    </row>
    <row r="22" ht="12.75"/>
  </sheetData>
  <sheetProtection/>
  <mergeCells count="7">
    <mergeCell ref="A1:M1"/>
    <mergeCell ref="D4:M4"/>
    <mergeCell ref="C4:C5"/>
    <mergeCell ref="B4:B5"/>
    <mergeCell ref="A2:M2"/>
    <mergeCell ref="L3:M3"/>
    <mergeCell ref="A4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6"/>
  <sheetViews>
    <sheetView tabSelected="1" view="pageLayout" workbookViewId="0" topLeftCell="A1">
      <selection activeCell="A1" sqref="A1:J1"/>
    </sheetView>
  </sheetViews>
  <sheetFormatPr defaultColWidth="9.00390625" defaultRowHeight="12.75"/>
  <cols>
    <col min="1" max="1" width="22.875" style="0" customWidth="1"/>
    <col min="2" max="2" width="14.00390625" style="0" customWidth="1"/>
    <col min="3" max="3" width="11.50390625" style="0" customWidth="1"/>
    <col min="4" max="4" width="14.00390625" style="0" customWidth="1"/>
    <col min="5" max="5" width="14.375" style="0" customWidth="1"/>
    <col min="6" max="6" width="14.00390625" style="0" customWidth="1"/>
    <col min="7" max="7" width="12.375" style="0" customWidth="1"/>
    <col min="8" max="8" width="14.125" style="0" customWidth="1"/>
    <col min="9" max="9" width="13.625" style="0" customWidth="1"/>
    <col min="10" max="10" width="13.125" style="0" customWidth="1"/>
  </cols>
  <sheetData>
    <row r="1" spans="1:10" ht="73.5" customHeight="1" thickBot="1">
      <c r="A1" s="448" t="s">
        <v>301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5.75" customHeight="1">
      <c r="A2" s="449"/>
      <c r="B2" s="451" t="s">
        <v>263</v>
      </c>
      <c r="C2" s="452"/>
      <c r="D2" s="453" t="s">
        <v>264</v>
      </c>
      <c r="E2" s="452"/>
      <c r="F2" s="454" t="s">
        <v>265</v>
      </c>
      <c r="G2" s="454"/>
      <c r="H2" s="453" t="s">
        <v>42</v>
      </c>
      <c r="I2" s="454"/>
      <c r="J2" s="455" t="s">
        <v>266</v>
      </c>
    </row>
    <row r="3" spans="1:10" ht="129.75" customHeight="1" thickBot="1">
      <c r="A3" s="450"/>
      <c r="B3" s="348" t="s">
        <v>267</v>
      </c>
      <c r="C3" s="349" t="s">
        <v>268</v>
      </c>
      <c r="D3" s="348" t="s">
        <v>267</v>
      </c>
      <c r="E3" s="349" t="s">
        <v>268</v>
      </c>
      <c r="F3" s="348" t="s">
        <v>267</v>
      </c>
      <c r="G3" s="350" t="s">
        <v>268</v>
      </c>
      <c r="H3" s="348" t="s">
        <v>267</v>
      </c>
      <c r="I3" s="350" t="s">
        <v>268</v>
      </c>
      <c r="J3" s="456"/>
    </row>
    <row r="4" spans="1:10" ht="30" customHeight="1">
      <c r="A4" s="351" t="s">
        <v>269</v>
      </c>
      <c r="B4" s="352">
        <v>9</v>
      </c>
      <c r="C4" s="353">
        <v>9</v>
      </c>
      <c r="D4" s="354">
        <v>0</v>
      </c>
      <c r="E4" s="355">
        <v>0</v>
      </c>
      <c r="F4" s="356">
        <v>0</v>
      </c>
      <c r="G4" s="356">
        <v>0</v>
      </c>
      <c r="H4" s="357">
        <f>B4+D4+F4</f>
        <v>9</v>
      </c>
      <c r="I4" s="358">
        <f>C4+E4+G4</f>
        <v>9</v>
      </c>
      <c r="J4" s="359">
        <v>0</v>
      </c>
    </row>
    <row r="5" spans="1:10" ht="30" customHeight="1" thickBot="1">
      <c r="A5" s="351" t="s">
        <v>270</v>
      </c>
      <c r="B5" s="352">
        <v>0</v>
      </c>
      <c r="C5" s="353">
        <v>0</v>
      </c>
      <c r="D5" s="354">
        <v>10</v>
      </c>
      <c r="E5" s="355">
        <v>7</v>
      </c>
      <c r="F5" s="356">
        <v>1</v>
      </c>
      <c r="G5" s="356">
        <v>1</v>
      </c>
      <c r="H5" s="360">
        <f>B5+D5+F5</f>
        <v>11</v>
      </c>
      <c r="I5" s="361">
        <f>C5+E5+G5</f>
        <v>8</v>
      </c>
      <c r="J5" s="362">
        <v>73</v>
      </c>
    </row>
    <row r="6" spans="1:10" ht="30" customHeight="1" thickBot="1">
      <c r="A6" s="363" t="s">
        <v>271</v>
      </c>
      <c r="B6" s="364">
        <f aca="true" t="shared" si="0" ref="B6:J6">SUM(B4:B5)</f>
        <v>9</v>
      </c>
      <c r="C6" s="365">
        <f t="shared" si="0"/>
        <v>9</v>
      </c>
      <c r="D6" s="364">
        <f t="shared" si="0"/>
        <v>10</v>
      </c>
      <c r="E6" s="365">
        <f t="shared" si="0"/>
        <v>7</v>
      </c>
      <c r="F6" s="366">
        <f t="shared" si="0"/>
        <v>1</v>
      </c>
      <c r="G6" s="364">
        <f t="shared" si="0"/>
        <v>1</v>
      </c>
      <c r="H6" s="364">
        <f t="shared" si="0"/>
        <v>20</v>
      </c>
      <c r="I6" s="364">
        <f t="shared" si="0"/>
        <v>17</v>
      </c>
      <c r="J6" s="364">
        <f t="shared" si="0"/>
        <v>73</v>
      </c>
    </row>
  </sheetData>
  <sheetProtection/>
  <mergeCells count="7">
    <mergeCell ref="A1:J1"/>
    <mergeCell ref="A2:A3"/>
    <mergeCell ref="B2:C2"/>
    <mergeCell ref="D2:E2"/>
    <mergeCell ref="F2:G2"/>
    <mergeCell ref="H2:I2"/>
    <mergeCell ref="J2:J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&amp;R22. melléklet a 2/2016. (III. 10.)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Layout" zoomScaleSheetLayoutView="115" workbookViewId="0" topLeftCell="A1">
      <selection activeCell="E9" sqref="E9"/>
    </sheetView>
  </sheetViews>
  <sheetFormatPr defaultColWidth="9.00390625" defaultRowHeight="12.75"/>
  <cols>
    <col min="1" max="1" width="6.875" style="19" customWidth="1"/>
    <col min="2" max="2" width="55.125" style="128" customWidth="1"/>
    <col min="3" max="3" width="16.625" style="19" customWidth="1"/>
    <col min="4" max="4" width="55.125" style="19" customWidth="1"/>
    <col min="5" max="5" width="20.375" style="19" customWidth="1"/>
    <col min="6" max="6" width="4.875" style="19" customWidth="1"/>
    <col min="7" max="16384" width="9.375" style="19" customWidth="1"/>
  </cols>
  <sheetData>
    <row r="1" spans="2:6" ht="31.5">
      <c r="B1" s="208" t="s">
        <v>108</v>
      </c>
      <c r="C1" s="209"/>
      <c r="D1" s="209"/>
      <c r="E1" s="209"/>
      <c r="F1" s="402"/>
    </row>
    <row r="2" spans="5:6" ht="14.25" thickBot="1">
      <c r="E2" s="210" t="s">
        <v>228</v>
      </c>
      <c r="F2" s="402"/>
    </row>
    <row r="3" spans="1:6" ht="13.5" thickBot="1">
      <c r="A3" s="400" t="s">
        <v>56</v>
      </c>
      <c r="B3" s="211" t="s">
        <v>45</v>
      </c>
      <c r="C3" s="212"/>
      <c r="D3" s="211" t="s">
        <v>47</v>
      </c>
      <c r="E3" s="213"/>
      <c r="F3" s="402"/>
    </row>
    <row r="4" spans="1:6" s="214" customFormat="1" ht="24.75" thickBot="1">
      <c r="A4" s="401"/>
      <c r="B4" s="129" t="s">
        <v>49</v>
      </c>
      <c r="C4" s="130" t="s">
        <v>272</v>
      </c>
      <c r="D4" s="129" t="s">
        <v>49</v>
      </c>
      <c r="E4" s="18" t="s">
        <v>272</v>
      </c>
      <c r="F4" s="402"/>
    </row>
    <row r="5" spans="1:6" s="214" customFormat="1" ht="13.5" thickBot="1">
      <c r="A5" s="215">
        <v>1</v>
      </c>
      <c r="B5" s="216">
        <v>2</v>
      </c>
      <c r="C5" s="217">
        <v>3</v>
      </c>
      <c r="D5" s="216">
        <v>4</v>
      </c>
      <c r="E5" s="218">
        <v>5</v>
      </c>
      <c r="F5" s="402"/>
    </row>
    <row r="6" spans="1:6" ht="12.75" customHeight="1">
      <c r="A6" s="220" t="s">
        <v>14</v>
      </c>
      <c r="B6" s="221" t="s">
        <v>192</v>
      </c>
      <c r="C6" s="198">
        <v>2670</v>
      </c>
      <c r="D6" s="221" t="s">
        <v>155</v>
      </c>
      <c r="E6" s="203">
        <v>3350</v>
      </c>
      <c r="F6" s="402"/>
    </row>
    <row r="7" spans="1:6" ht="12.75">
      <c r="A7" s="222" t="s">
        <v>15</v>
      </c>
      <c r="B7" s="223" t="s">
        <v>193</v>
      </c>
      <c r="C7" s="199"/>
      <c r="D7" s="223" t="s">
        <v>198</v>
      </c>
      <c r="E7" s="204"/>
      <c r="F7" s="402"/>
    </row>
    <row r="8" spans="1:6" ht="12.75" customHeight="1">
      <c r="A8" s="222" t="s">
        <v>16</v>
      </c>
      <c r="B8" s="223" t="s">
        <v>7</v>
      </c>
      <c r="C8" s="199">
        <v>300</v>
      </c>
      <c r="D8" s="223" t="s">
        <v>121</v>
      </c>
      <c r="E8" s="204">
        <v>5000</v>
      </c>
      <c r="F8" s="402"/>
    </row>
    <row r="9" spans="1:6" ht="12.75" customHeight="1">
      <c r="A9" s="222" t="s">
        <v>17</v>
      </c>
      <c r="B9" s="223" t="s">
        <v>194</v>
      </c>
      <c r="C9" s="199">
        <v>0</v>
      </c>
      <c r="D9" s="223" t="s">
        <v>199</v>
      </c>
      <c r="E9" s="204"/>
      <c r="F9" s="402"/>
    </row>
    <row r="10" spans="1:6" ht="12.75" customHeight="1">
      <c r="A10" s="222" t="s">
        <v>18</v>
      </c>
      <c r="B10" s="223" t="s">
        <v>195</v>
      </c>
      <c r="C10" s="199"/>
      <c r="D10" s="223" t="s">
        <v>156</v>
      </c>
      <c r="E10" s="204"/>
      <c r="F10" s="402"/>
    </row>
    <row r="11" spans="1:6" ht="12.75" customHeight="1">
      <c r="A11" s="222" t="s">
        <v>19</v>
      </c>
      <c r="B11" s="223" t="s">
        <v>196</v>
      </c>
      <c r="C11" s="200"/>
      <c r="D11" s="14"/>
      <c r="E11" s="204"/>
      <c r="F11" s="402"/>
    </row>
    <row r="12" spans="1:6" ht="12.75" customHeight="1">
      <c r="A12" s="222" t="s">
        <v>20</v>
      </c>
      <c r="B12" s="14"/>
      <c r="C12" s="199"/>
      <c r="D12" s="14"/>
      <c r="E12" s="204"/>
      <c r="F12" s="402"/>
    </row>
    <row r="13" spans="1:6" ht="12.75" customHeight="1">
      <c r="A13" s="222" t="s">
        <v>21</v>
      </c>
      <c r="B13" s="14"/>
      <c r="C13" s="199"/>
      <c r="D13" s="14"/>
      <c r="E13" s="204"/>
      <c r="F13" s="402"/>
    </row>
    <row r="14" spans="1:6" ht="12.75" customHeight="1">
      <c r="A14" s="222" t="s">
        <v>22</v>
      </c>
      <c r="B14" s="14"/>
      <c r="C14" s="200"/>
      <c r="D14" s="14"/>
      <c r="E14" s="204"/>
      <c r="F14" s="402"/>
    </row>
    <row r="15" spans="1:6" ht="12.75">
      <c r="A15" s="222" t="s">
        <v>23</v>
      </c>
      <c r="B15" s="14"/>
      <c r="C15" s="200"/>
      <c r="D15" s="14"/>
      <c r="E15" s="204"/>
      <c r="F15" s="402"/>
    </row>
    <row r="16" spans="1:6" ht="12.75" customHeight="1" thickBot="1">
      <c r="A16" s="255" t="s">
        <v>24</v>
      </c>
      <c r="B16" s="258"/>
      <c r="C16" s="257"/>
      <c r="D16" s="256" t="s">
        <v>41</v>
      </c>
      <c r="E16" s="246"/>
      <c r="F16" s="402"/>
    </row>
    <row r="17" spans="1:6" ht="15.75" customHeight="1" thickBot="1">
      <c r="A17" s="225" t="s">
        <v>25</v>
      </c>
      <c r="B17" s="75" t="s">
        <v>207</v>
      </c>
      <c r="C17" s="201">
        <f>+C6+C8+C9+C11+C12+C13+C14+C15+C16</f>
        <v>2970</v>
      </c>
      <c r="D17" s="75" t="s">
        <v>208</v>
      </c>
      <c r="E17" s="206">
        <f>+E6+E8+E10+E11+E12+E13+E14+E15+E16</f>
        <v>8350</v>
      </c>
      <c r="F17" s="402"/>
    </row>
    <row r="18" spans="1:6" ht="12.75" customHeight="1">
      <c r="A18" s="220" t="s">
        <v>26</v>
      </c>
      <c r="B18" s="234" t="s">
        <v>173</v>
      </c>
      <c r="C18" s="241">
        <f>+C19+C20+C21+C22+C23</f>
        <v>0</v>
      </c>
      <c r="D18" s="228" t="s">
        <v>122</v>
      </c>
      <c r="E18" s="38"/>
      <c r="F18" s="402"/>
    </row>
    <row r="19" spans="1:6" ht="12.75" customHeight="1">
      <c r="A19" s="222" t="s">
        <v>27</v>
      </c>
      <c r="B19" s="235" t="s">
        <v>162</v>
      </c>
      <c r="C19" s="40">
        <v>0</v>
      </c>
      <c r="D19" s="228" t="s">
        <v>125</v>
      </c>
      <c r="E19" s="41"/>
      <c r="F19" s="402"/>
    </row>
    <row r="20" spans="1:6" ht="12.75" customHeight="1">
      <c r="A20" s="220" t="s">
        <v>28</v>
      </c>
      <c r="B20" s="235" t="s">
        <v>163</v>
      </c>
      <c r="C20" s="40"/>
      <c r="D20" s="228" t="s">
        <v>105</v>
      </c>
      <c r="E20" s="41"/>
      <c r="F20" s="402"/>
    </row>
    <row r="21" spans="1:6" ht="12.75" customHeight="1">
      <c r="A21" s="222" t="s">
        <v>29</v>
      </c>
      <c r="B21" s="235" t="s">
        <v>164</v>
      </c>
      <c r="C21" s="40"/>
      <c r="D21" s="228" t="s">
        <v>106</v>
      </c>
      <c r="E21" s="41"/>
      <c r="F21" s="402"/>
    </row>
    <row r="22" spans="1:6" ht="12.75" customHeight="1">
      <c r="A22" s="220" t="s">
        <v>30</v>
      </c>
      <c r="B22" s="235" t="s">
        <v>165</v>
      </c>
      <c r="C22" s="40"/>
      <c r="D22" s="227" t="s">
        <v>159</v>
      </c>
      <c r="E22" s="41"/>
      <c r="F22" s="402"/>
    </row>
    <row r="23" spans="1:6" ht="12.75" customHeight="1">
      <c r="A23" s="222" t="s">
        <v>31</v>
      </c>
      <c r="B23" s="236" t="s">
        <v>166</v>
      </c>
      <c r="C23" s="40"/>
      <c r="D23" s="228" t="s">
        <v>126</v>
      </c>
      <c r="E23" s="41"/>
      <c r="F23" s="402"/>
    </row>
    <row r="24" spans="1:6" ht="12.75" customHeight="1">
      <c r="A24" s="220" t="s">
        <v>32</v>
      </c>
      <c r="B24" s="237" t="s">
        <v>167</v>
      </c>
      <c r="C24" s="230">
        <f>+C25+C26+C27+C28+C29</f>
        <v>0</v>
      </c>
      <c r="D24" s="238" t="s">
        <v>124</v>
      </c>
      <c r="E24" s="41"/>
      <c r="F24" s="402"/>
    </row>
    <row r="25" spans="1:6" ht="12.75" customHeight="1">
      <c r="A25" s="222" t="s">
        <v>33</v>
      </c>
      <c r="B25" s="236" t="s">
        <v>168</v>
      </c>
      <c r="C25" s="40"/>
      <c r="D25" s="238" t="s">
        <v>200</v>
      </c>
      <c r="E25" s="41"/>
      <c r="F25" s="402"/>
    </row>
    <row r="26" spans="1:6" ht="12.75" customHeight="1">
      <c r="A26" s="220" t="s">
        <v>34</v>
      </c>
      <c r="B26" s="236" t="s">
        <v>169</v>
      </c>
      <c r="C26" s="40"/>
      <c r="D26" s="233"/>
      <c r="E26" s="41"/>
      <c r="F26" s="402"/>
    </row>
    <row r="27" spans="1:6" ht="12.75" customHeight="1">
      <c r="A27" s="222" t="s">
        <v>35</v>
      </c>
      <c r="B27" s="235" t="s">
        <v>170</v>
      </c>
      <c r="C27" s="40"/>
      <c r="D27" s="73"/>
      <c r="E27" s="41"/>
      <c r="F27" s="402"/>
    </row>
    <row r="28" spans="1:6" ht="12.75" customHeight="1">
      <c r="A28" s="220" t="s">
        <v>36</v>
      </c>
      <c r="B28" s="239" t="s">
        <v>171</v>
      </c>
      <c r="C28" s="40"/>
      <c r="D28" s="14"/>
      <c r="E28" s="41"/>
      <c r="F28" s="402"/>
    </row>
    <row r="29" spans="1:6" ht="12.75" customHeight="1" thickBot="1">
      <c r="A29" s="222" t="s">
        <v>37</v>
      </c>
      <c r="B29" s="240" t="s">
        <v>172</v>
      </c>
      <c r="C29" s="40"/>
      <c r="D29" s="73"/>
      <c r="E29" s="41"/>
      <c r="F29" s="402"/>
    </row>
    <row r="30" spans="1:6" ht="21.75" customHeight="1" thickBot="1">
      <c r="A30" s="225" t="s">
        <v>38</v>
      </c>
      <c r="B30" s="75" t="s">
        <v>197</v>
      </c>
      <c r="C30" s="201">
        <f>+C18+C24</f>
        <v>0</v>
      </c>
      <c r="D30" s="75" t="s">
        <v>201</v>
      </c>
      <c r="E30" s="206">
        <f>SUM(E18:E29)</f>
        <v>0</v>
      </c>
      <c r="F30" s="402"/>
    </row>
    <row r="31" spans="1:6" ht="13.5" thickBot="1">
      <c r="A31" s="225" t="s">
        <v>39</v>
      </c>
      <c r="B31" s="231" t="s">
        <v>202</v>
      </c>
      <c r="C31" s="232">
        <f>+C17+C30</f>
        <v>2970</v>
      </c>
      <c r="D31" s="231" t="s">
        <v>203</v>
      </c>
      <c r="E31" s="232">
        <f>+E17+E30</f>
        <v>8350</v>
      </c>
      <c r="F31" s="402"/>
    </row>
    <row r="32" spans="1:6" ht="13.5" thickBot="1">
      <c r="A32" s="225" t="s">
        <v>40</v>
      </c>
      <c r="B32" s="231" t="s">
        <v>160</v>
      </c>
      <c r="C32" s="232">
        <f>IF(C17+C18-E31&lt;0,E31-(C17+C18),"-")</f>
        <v>5380</v>
      </c>
      <c r="D32" s="231" t="s">
        <v>161</v>
      </c>
      <c r="E32" s="232" t="str">
        <f>IF(C17+C18-E31&gt;0,C17+C18-E31,"-")</f>
        <v>-</v>
      </c>
      <c r="F32" s="402"/>
    </row>
  </sheetData>
  <sheetProtection/>
  <mergeCells count="2">
    <mergeCell ref="A3:A4"/>
    <mergeCell ref="F1:F32"/>
  </mergeCells>
  <printOptions horizontalCentered="1"/>
  <pageMargins left="0.5905511811023623" right="0.5905511811023623" top="0.8661417322834646" bottom="0.5905511811023623" header="0.4724409448818898" footer="0.7874015748031497"/>
  <pageSetup horizontalDpi="600" verticalDpi="600" orientation="landscape" paperSize="9" scale="93" r:id="rId1"/>
  <headerFooter alignWithMargins="0">
    <oddHeader>&amp;R10. melléklet a 2/2016. (III. 10.)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zoomScaleNormal="120" workbookViewId="0" topLeftCell="A1">
      <selection activeCell="D2" sqref="D2"/>
    </sheetView>
  </sheetViews>
  <sheetFormatPr defaultColWidth="9.00390625" defaultRowHeight="12.75"/>
  <cols>
    <col min="1" max="1" width="5.625" style="81" customWidth="1"/>
    <col min="2" max="2" width="35.625" style="81" customWidth="1"/>
    <col min="3" max="6" width="14.00390625" style="81" customWidth="1"/>
    <col min="7" max="16384" width="9.375" style="81" customWidth="1"/>
  </cols>
  <sheetData>
    <row r="1" spans="1:6" ht="33" customHeight="1">
      <c r="A1" s="403" t="s">
        <v>213</v>
      </c>
      <c r="B1" s="403"/>
      <c r="C1" s="403"/>
      <c r="D1" s="403"/>
      <c r="E1" s="403"/>
      <c r="F1" s="403"/>
    </row>
    <row r="2" spans="1:6" ht="33" customHeight="1">
      <c r="A2" s="274"/>
      <c r="B2" s="274"/>
      <c r="C2" s="274"/>
      <c r="D2" s="274"/>
      <c r="E2" s="274"/>
      <c r="F2" s="274"/>
    </row>
    <row r="3" spans="1:7" ht="30" customHeight="1" thickBot="1">
      <c r="A3" s="82"/>
      <c r="B3" s="82"/>
      <c r="C3" s="404"/>
      <c r="D3" s="404"/>
      <c r="E3" s="411" t="s">
        <v>44</v>
      </c>
      <c r="F3" s="411"/>
      <c r="G3" s="89"/>
    </row>
    <row r="4" spans="1:6" ht="63" customHeight="1">
      <c r="A4" s="407" t="s">
        <v>12</v>
      </c>
      <c r="B4" s="409" t="s">
        <v>129</v>
      </c>
      <c r="C4" s="409" t="s">
        <v>179</v>
      </c>
      <c r="D4" s="409"/>
      <c r="E4" s="409"/>
      <c r="F4" s="405" t="s">
        <v>175</v>
      </c>
    </row>
    <row r="5" spans="1:6" ht="15.75" thickBot="1">
      <c r="A5" s="408"/>
      <c r="B5" s="410"/>
      <c r="C5" s="84" t="s">
        <v>174</v>
      </c>
      <c r="D5" s="84" t="s">
        <v>204</v>
      </c>
      <c r="E5" s="84" t="s">
        <v>278</v>
      </c>
      <c r="F5" s="406"/>
    </row>
    <row r="6" spans="1:6" ht="15.75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>
        <v>6</v>
      </c>
    </row>
    <row r="7" spans="1:6" ht="15">
      <c r="A7" s="85" t="s">
        <v>14</v>
      </c>
      <c r="B7" s="106"/>
      <c r="C7" s="107"/>
      <c r="D7" s="107"/>
      <c r="E7" s="107"/>
      <c r="F7" s="92">
        <v>0</v>
      </c>
    </row>
    <row r="8" spans="1:6" ht="15">
      <c r="A8" s="83" t="s">
        <v>15</v>
      </c>
      <c r="B8" s="108"/>
      <c r="C8" s="109"/>
      <c r="D8" s="109"/>
      <c r="E8" s="109"/>
      <c r="F8" s="93">
        <v>0</v>
      </c>
    </row>
    <row r="9" spans="1:6" ht="15">
      <c r="A9" s="83" t="s">
        <v>16</v>
      </c>
      <c r="B9" s="108"/>
      <c r="C9" s="109"/>
      <c r="D9" s="109"/>
      <c r="E9" s="109"/>
      <c r="F9" s="93">
        <v>0</v>
      </c>
    </row>
    <row r="10" spans="1:6" ht="15">
      <c r="A10" s="83" t="s">
        <v>17</v>
      </c>
      <c r="B10" s="108"/>
      <c r="C10" s="109"/>
      <c r="D10" s="109"/>
      <c r="E10" s="109"/>
      <c r="F10" s="93">
        <v>0</v>
      </c>
    </row>
    <row r="11" spans="1:6" ht="15.75" thickBot="1">
      <c r="A11" s="90" t="s">
        <v>18</v>
      </c>
      <c r="B11" s="110"/>
      <c r="C11" s="111"/>
      <c r="D11" s="111"/>
      <c r="E11" s="111"/>
      <c r="F11" s="93">
        <v>0</v>
      </c>
    </row>
    <row r="12" spans="1:6" s="261" customFormat="1" ht="15" thickBot="1">
      <c r="A12" s="259" t="s">
        <v>19</v>
      </c>
      <c r="B12" s="91" t="s">
        <v>130</v>
      </c>
      <c r="C12" s="260">
        <f>SUM(C7:C11)</f>
        <v>0</v>
      </c>
      <c r="D12" s="260">
        <f>SUM(D7:D11)</f>
        <v>0</v>
      </c>
      <c r="E12" s="260">
        <f>SUM(E7:E11)</f>
        <v>0</v>
      </c>
      <c r="F12" s="275">
        <v>0</v>
      </c>
    </row>
  </sheetData>
  <sheetProtection/>
  <mergeCells count="7">
    <mergeCell ref="A1:F1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&amp;R&amp;11 11. melléklet a 2/2016. (III. 10.)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81" customWidth="1"/>
    <col min="2" max="2" width="68.625" style="81" customWidth="1"/>
    <col min="3" max="3" width="19.50390625" style="81" customWidth="1"/>
    <col min="4" max="16384" width="9.375" style="81" customWidth="1"/>
  </cols>
  <sheetData>
    <row r="1" spans="1:3" ht="33" customHeight="1">
      <c r="A1" s="403" t="s">
        <v>229</v>
      </c>
      <c r="B1" s="403"/>
      <c r="C1" s="403"/>
    </row>
    <row r="2" spans="1:4" ht="30.75" customHeight="1" thickBot="1">
      <c r="A2" s="82"/>
      <c r="B2" s="82"/>
      <c r="C2" s="94" t="s">
        <v>44</v>
      </c>
      <c r="D2" s="89"/>
    </row>
    <row r="3" spans="1:3" ht="26.25" customHeight="1" thickBot="1">
      <c r="A3" s="112" t="s">
        <v>12</v>
      </c>
      <c r="B3" s="113" t="s">
        <v>127</v>
      </c>
      <c r="C3" s="114" t="s">
        <v>230</v>
      </c>
    </row>
    <row r="4" spans="1:3" ht="15.75" thickBot="1">
      <c r="A4" s="115">
        <v>1</v>
      </c>
      <c r="B4" s="116">
        <v>2</v>
      </c>
      <c r="C4" s="117">
        <v>3</v>
      </c>
    </row>
    <row r="5" spans="1:3" ht="15">
      <c r="A5" s="118" t="s">
        <v>14</v>
      </c>
      <c r="B5" s="245" t="s">
        <v>46</v>
      </c>
      <c r="C5" s="242">
        <v>9500</v>
      </c>
    </row>
    <row r="6" spans="1:3" ht="24.75">
      <c r="A6" s="119" t="s">
        <v>15</v>
      </c>
      <c r="B6" s="252" t="s">
        <v>176</v>
      </c>
      <c r="C6" s="243">
        <v>0</v>
      </c>
    </row>
    <row r="7" spans="1:3" ht="15">
      <c r="A7" s="119" t="s">
        <v>16</v>
      </c>
      <c r="B7" s="253" t="s">
        <v>212</v>
      </c>
      <c r="C7" s="276">
        <v>0</v>
      </c>
    </row>
    <row r="8" spans="1:3" ht="24.75">
      <c r="A8" s="119" t="s">
        <v>17</v>
      </c>
      <c r="B8" s="253" t="s">
        <v>178</v>
      </c>
      <c r="C8" s="243">
        <v>300</v>
      </c>
    </row>
    <row r="9" spans="1:3" ht="15">
      <c r="A9" s="120" t="s">
        <v>18</v>
      </c>
      <c r="B9" s="253" t="s">
        <v>177</v>
      </c>
      <c r="C9" s="244">
        <v>255</v>
      </c>
    </row>
    <row r="10" spans="1:3" ht="15.75" thickBot="1">
      <c r="A10" s="119" t="s">
        <v>19</v>
      </c>
      <c r="B10" s="254" t="s">
        <v>128</v>
      </c>
      <c r="C10" s="276">
        <v>0</v>
      </c>
    </row>
    <row r="11" spans="1:3" ht="15.75" thickBot="1">
      <c r="A11" s="412" t="s">
        <v>131</v>
      </c>
      <c r="B11" s="413"/>
      <c r="C11" s="121">
        <f>SUM(C5:C10)</f>
        <v>10055</v>
      </c>
    </row>
    <row r="12" spans="1:3" ht="23.25" customHeight="1">
      <c r="A12" s="414" t="s">
        <v>152</v>
      </c>
      <c r="B12" s="414"/>
      <c r="C12" s="4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&amp;R&amp;11 12. melléklet a 2/2016. (III. 10.)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" sqref="C2"/>
    </sheetView>
  </sheetViews>
  <sheetFormatPr defaultColWidth="9.00390625" defaultRowHeight="12.75"/>
  <cols>
    <col min="1" max="1" width="5.625" style="81" customWidth="1"/>
    <col min="2" max="2" width="66.875" style="81" customWidth="1"/>
    <col min="3" max="3" width="27.00390625" style="81" customWidth="1"/>
    <col min="4" max="16384" width="9.375" style="81" customWidth="1"/>
  </cols>
  <sheetData>
    <row r="1" spans="1:3" ht="33" customHeight="1">
      <c r="A1" s="403" t="s">
        <v>279</v>
      </c>
      <c r="B1" s="403"/>
      <c r="C1" s="403"/>
    </row>
    <row r="2" spans="1:4" ht="33" customHeight="1" thickBot="1">
      <c r="A2" s="82"/>
      <c r="B2" s="82"/>
      <c r="C2" s="94" t="s">
        <v>44</v>
      </c>
      <c r="D2" s="89"/>
    </row>
    <row r="3" spans="1:3" ht="26.25" customHeight="1" thickBot="1">
      <c r="A3" s="112" t="s">
        <v>12</v>
      </c>
      <c r="B3" s="113" t="s">
        <v>132</v>
      </c>
      <c r="C3" s="114" t="s">
        <v>151</v>
      </c>
    </row>
    <row r="4" spans="1:3" ht="15.75" thickBot="1">
      <c r="A4" s="115">
        <v>1</v>
      </c>
      <c r="B4" s="116">
        <v>2</v>
      </c>
      <c r="C4" s="117">
        <v>3</v>
      </c>
    </row>
    <row r="5" spans="1:3" ht="15">
      <c r="A5" s="118" t="s">
        <v>14</v>
      </c>
      <c r="B5" s="125"/>
      <c r="C5" s="122"/>
    </row>
    <row r="6" spans="1:3" ht="15">
      <c r="A6" s="119" t="s">
        <v>15</v>
      </c>
      <c r="B6" s="126"/>
      <c r="C6" s="123"/>
    </row>
    <row r="7" spans="1:3" ht="15.75" thickBot="1">
      <c r="A7" s="120" t="s">
        <v>16</v>
      </c>
      <c r="B7" s="127"/>
      <c r="C7" s="124"/>
    </row>
    <row r="8" spans="1:3" s="261" customFormat="1" ht="17.25" customHeight="1" thickBot="1">
      <c r="A8" s="262" t="s">
        <v>17</v>
      </c>
      <c r="B8" s="76" t="s">
        <v>133</v>
      </c>
      <c r="C8" s="277"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&amp;R&amp;11 13. melléklet a 2/2016. (III. 10.)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view="pageLayout" workbookViewId="0" topLeftCell="A1">
      <selection activeCell="C5" sqref="C5"/>
    </sheetView>
  </sheetViews>
  <sheetFormatPr defaultColWidth="9.00390625" defaultRowHeight="21.75" customHeight="1"/>
  <cols>
    <col min="1" max="1" width="47.125" style="394" customWidth="1"/>
    <col min="2" max="2" width="15.625" style="372" customWidth="1"/>
    <col min="3" max="3" width="16.375" style="372" customWidth="1"/>
    <col min="4" max="4" width="18.00390625" style="372" customWidth="1"/>
    <col min="5" max="5" width="16.625" style="372" customWidth="1"/>
    <col min="6" max="6" width="18.875" style="374" customWidth="1"/>
    <col min="7" max="8" width="12.875" style="372" customWidth="1"/>
    <col min="9" max="9" width="13.875" style="372" customWidth="1"/>
    <col min="10" max="16384" width="9.375" style="372" customWidth="1"/>
  </cols>
  <sheetData>
    <row r="1" spans="1:6" ht="21.75" customHeight="1">
      <c r="A1" s="415" t="s">
        <v>280</v>
      </c>
      <c r="B1" s="415"/>
      <c r="C1" s="415"/>
      <c r="D1" s="415"/>
      <c r="E1" s="415"/>
      <c r="F1" s="415"/>
    </row>
    <row r="2" spans="1:6" ht="25.5" customHeight="1" thickBot="1">
      <c r="A2" s="373"/>
      <c r="B2" s="374"/>
      <c r="C2" s="374"/>
      <c r="D2" s="374"/>
      <c r="E2" s="374"/>
      <c r="F2" s="375" t="s">
        <v>228</v>
      </c>
    </row>
    <row r="3" spans="1:6" s="368" customFormat="1" ht="52.5" customHeight="1" thickBot="1">
      <c r="A3" s="376" t="s">
        <v>52</v>
      </c>
      <c r="B3" s="377" t="s">
        <v>53</v>
      </c>
      <c r="C3" s="377" t="s">
        <v>54</v>
      </c>
      <c r="D3" s="377" t="s">
        <v>284</v>
      </c>
      <c r="E3" s="377" t="s">
        <v>272</v>
      </c>
      <c r="F3" s="378" t="s">
        <v>281</v>
      </c>
    </row>
    <row r="4" spans="1:6" s="374" customFormat="1" ht="36.75" customHeight="1" thickBot="1">
      <c r="A4" s="379">
        <v>1</v>
      </c>
      <c r="B4" s="380">
        <v>2</v>
      </c>
      <c r="C4" s="380">
        <v>3</v>
      </c>
      <c r="D4" s="380">
        <v>4</v>
      </c>
      <c r="E4" s="380">
        <v>5</v>
      </c>
      <c r="F4" s="381" t="s">
        <v>72</v>
      </c>
    </row>
    <row r="5" spans="1:6" ht="21.75" customHeight="1">
      <c r="A5" s="395" t="s">
        <v>282</v>
      </c>
      <c r="B5" s="383"/>
      <c r="C5" s="384"/>
      <c r="D5" s="385">
        <v>0</v>
      </c>
      <c r="E5" s="383"/>
      <c r="F5" s="386">
        <v>0</v>
      </c>
    </row>
    <row r="6" spans="1:6" ht="21.75" customHeight="1">
      <c r="A6" s="382" t="s">
        <v>286</v>
      </c>
      <c r="B6" s="383">
        <v>319</v>
      </c>
      <c r="C6" s="384" t="s">
        <v>285</v>
      </c>
      <c r="D6" s="385">
        <v>0</v>
      </c>
      <c r="E6" s="383">
        <v>319</v>
      </c>
      <c r="F6" s="386">
        <v>0</v>
      </c>
    </row>
    <row r="7" spans="1:6" ht="21.75" customHeight="1">
      <c r="A7" s="382" t="s">
        <v>287</v>
      </c>
      <c r="B7" s="383">
        <v>235</v>
      </c>
      <c r="C7" s="384" t="s">
        <v>285</v>
      </c>
      <c r="D7" s="385">
        <v>0</v>
      </c>
      <c r="E7" s="383">
        <v>235</v>
      </c>
      <c r="F7" s="386">
        <v>0</v>
      </c>
    </row>
    <row r="8" spans="1:6" ht="21.75" customHeight="1">
      <c r="A8" s="387" t="s">
        <v>288</v>
      </c>
      <c r="B8" s="383">
        <v>80</v>
      </c>
      <c r="C8" s="384" t="s">
        <v>285</v>
      </c>
      <c r="D8" s="385">
        <v>0</v>
      </c>
      <c r="E8" s="383">
        <v>80</v>
      </c>
      <c r="F8" s="386">
        <v>0</v>
      </c>
    </row>
    <row r="9" spans="1:6" ht="21.75" customHeight="1">
      <c r="A9" s="382" t="s">
        <v>289</v>
      </c>
      <c r="B9" s="383">
        <v>200</v>
      </c>
      <c r="C9" s="384" t="s">
        <v>285</v>
      </c>
      <c r="D9" s="385">
        <v>0</v>
      </c>
      <c r="E9" s="383">
        <v>200</v>
      </c>
      <c r="F9" s="386">
        <v>0</v>
      </c>
    </row>
    <row r="10" spans="1:6" ht="21.75" customHeight="1">
      <c r="A10" s="387" t="s">
        <v>290</v>
      </c>
      <c r="B10" s="383">
        <v>226</v>
      </c>
      <c r="C10" s="384" t="s">
        <v>285</v>
      </c>
      <c r="D10" s="385">
        <v>0</v>
      </c>
      <c r="E10" s="383">
        <v>226</v>
      </c>
      <c r="F10" s="386">
        <v>0</v>
      </c>
    </row>
    <row r="11" spans="1:6" ht="21.75" customHeight="1">
      <c r="A11" s="382" t="s">
        <v>291</v>
      </c>
      <c r="B11" s="383">
        <v>100</v>
      </c>
      <c r="C11" s="384" t="s">
        <v>285</v>
      </c>
      <c r="D11" s="385">
        <v>0</v>
      </c>
      <c r="E11" s="383">
        <v>100</v>
      </c>
      <c r="F11" s="386">
        <v>0</v>
      </c>
    </row>
    <row r="12" spans="1:6" ht="21.75" customHeight="1">
      <c r="A12" s="382" t="s">
        <v>292</v>
      </c>
      <c r="B12" s="383">
        <v>1190</v>
      </c>
      <c r="C12" s="384" t="s">
        <v>285</v>
      </c>
      <c r="D12" s="385">
        <v>0</v>
      </c>
      <c r="E12" s="383">
        <v>1190</v>
      </c>
      <c r="F12" s="386">
        <v>0</v>
      </c>
    </row>
    <row r="13" spans="1:6" ht="21.75" customHeight="1">
      <c r="A13" s="382" t="s">
        <v>293</v>
      </c>
      <c r="B13" s="383">
        <v>1000</v>
      </c>
      <c r="C13" s="384" t="s">
        <v>285</v>
      </c>
      <c r="D13" s="385">
        <v>0</v>
      </c>
      <c r="E13" s="383">
        <v>1000</v>
      </c>
      <c r="F13" s="386">
        <v>0</v>
      </c>
    </row>
    <row r="14" spans="1:6" ht="21.75" customHeight="1">
      <c r="A14" s="395" t="s">
        <v>283</v>
      </c>
      <c r="B14" s="383"/>
      <c r="C14" s="384"/>
      <c r="D14" s="385"/>
      <c r="E14" s="383"/>
      <c r="F14" s="386"/>
    </row>
    <row r="15" spans="1:6" ht="21.75" customHeight="1">
      <c r="A15" s="382" t="s">
        <v>214</v>
      </c>
      <c r="B15" s="383">
        <v>5000</v>
      </c>
      <c r="C15" s="384" t="s">
        <v>174</v>
      </c>
      <c r="D15" s="385">
        <v>0</v>
      </c>
      <c r="E15" s="383">
        <v>5000</v>
      </c>
      <c r="F15" s="386">
        <v>0</v>
      </c>
    </row>
    <row r="16" spans="1:6" ht="21.75" customHeight="1" thickBot="1">
      <c r="A16" s="382"/>
      <c r="B16" s="383"/>
      <c r="C16" s="384"/>
      <c r="D16" s="383"/>
      <c r="E16" s="383"/>
      <c r="F16" s="388">
        <f>B16-D16-E16</f>
        <v>0</v>
      </c>
    </row>
    <row r="17" spans="1:6" s="393" customFormat="1" ht="21.75" customHeight="1" thickBot="1">
      <c r="A17" s="389" t="s">
        <v>51</v>
      </c>
      <c r="B17" s="390">
        <f>SUM(B6:B16)</f>
        <v>8350</v>
      </c>
      <c r="C17" s="391"/>
      <c r="D17" s="390">
        <f>SUM(D5:D16)</f>
        <v>0</v>
      </c>
      <c r="E17" s="390">
        <f>SUM(E5:E16)</f>
        <v>8350</v>
      </c>
      <c r="F17" s="392">
        <f>SUM(F5:F16)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&amp;R&amp;11 14. melléklet a 2/2016. (III. 10.)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view="pageLayout" workbookViewId="0" topLeftCell="A1">
      <selection activeCell="D5" sqref="D5:E5"/>
    </sheetView>
  </sheetViews>
  <sheetFormatPr defaultColWidth="9.00390625" defaultRowHeight="12.75"/>
  <cols>
    <col min="1" max="1" width="38.625" style="15" customWidth="1"/>
    <col min="2" max="5" width="13.875" style="15" customWidth="1"/>
    <col min="6" max="16384" width="9.375" style="15" customWidth="1"/>
  </cols>
  <sheetData>
    <row r="1" spans="1:5" ht="15" customHeight="1">
      <c r="A1" s="478" t="s">
        <v>308</v>
      </c>
      <c r="B1" s="478"/>
      <c r="C1" s="478"/>
      <c r="D1" s="478"/>
      <c r="E1" s="478"/>
    </row>
    <row r="2" spans="1:5" ht="15" customHeight="1">
      <c r="A2" s="478" t="s">
        <v>309</v>
      </c>
      <c r="B2" s="478"/>
      <c r="C2" s="478"/>
      <c r="D2" s="478"/>
      <c r="E2" s="478"/>
    </row>
    <row r="3" spans="1:5" ht="12.75">
      <c r="A3" s="147"/>
      <c r="B3" s="147"/>
      <c r="C3" s="147"/>
      <c r="D3" s="147"/>
      <c r="E3" s="147"/>
    </row>
    <row r="4" spans="1:5" ht="15.75">
      <c r="A4" s="148" t="s">
        <v>94</v>
      </c>
      <c r="B4" s="425"/>
      <c r="C4" s="425"/>
      <c r="D4" s="425"/>
      <c r="E4" s="425"/>
    </row>
    <row r="5" spans="1:5" ht="14.25" thickBot="1">
      <c r="A5" s="147"/>
      <c r="B5" s="147"/>
      <c r="C5" s="147"/>
      <c r="D5" s="426" t="s">
        <v>87</v>
      </c>
      <c r="E5" s="426"/>
    </row>
    <row r="6" spans="1:5" ht="15" customHeight="1" thickBot="1">
      <c r="A6" s="149" t="s">
        <v>86</v>
      </c>
      <c r="B6" s="150">
        <v>2016</v>
      </c>
      <c r="C6" s="150">
        <v>2017</v>
      </c>
      <c r="D6" s="150" t="s">
        <v>294</v>
      </c>
      <c r="E6" s="151" t="s">
        <v>42</v>
      </c>
    </row>
    <row r="7" spans="1:5" ht="12.75">
      <c r="A7" s="152" t="s">
        <v>88</v>
      </c>
      <c r="B7" s="278">
        <v>0</v>
      </c>
      <c r="C7" s="278">
        <v>0</v>
      </c>
      <c r="D7" s="278">
        <v>0</v>
      </c>
      <c r="E7" s="279">
        <v>0</v>
      </c>
    </row>
    <row r="8" spans="1:5" ht="12.75">
      <c r="A8" s="154" t="s">
        <v>101</v>
      </c>
      <c r="B8" s="280">
        <v>0</v>
      </c>
      <c r="C8" s="280">
        <v>0</v>
      </c>
      <c r="D8" s="280">
        <v>0</v>
      </c>
      <c r="E8" s="281">
        <f aca="true" t="shared" si="0" ref="E8:E13">SUM(B8:D8)</f>
        <v>0</v>
      </c>
    </row>
    <row r="9" spans="1:5" ht="12.75">
      <c r="A9" s="156" t="s">
        <v>89</v>
      </c>
      <c r="B9" s="282">
        <v>0</v>
      </c>
      <c r="C9" s="282">
        <v>0</v>
      </c>
      <c r="D9" s="282">
        <v>0</v>
      </c>
      <c r="E9" s="283">
        <f t="shared" si="0"/>
        <v>0</v>
      </c>
    </row>
    <row r="10" spans="1:5" ht="12.75">
      <c r="A10" s="156" t="s">
        <v>103</v>
      </c>
      <c r="B10" s="282">
        <v>0</v>
      </c>
      <c r="C10" s="282">
        <v>0</v>
      </c>
      <c r="D10" s="282">
        <v>0</v>
      </c>
      <c r="E10" s="283">
        <f t="shared" si="0"/>
        <v>0</v>
      </c>
    </row>
    <row r="11" spans="1:5" ht="12.75">
      <c r="A11" s="156" t="s">
        <v>90</v>
      </c>
      <c r="B11" s="282"/>
      <c r="C11" s="282">
        <v>0</v>
      </c>
      <c r="D11" s="282">
        <v>0</v>
      </c>
      <c r="E11" s="283">
        <f t="shared" si="0"/>
        <v>0</v>
      </c>
    </row>
    <row r="12" spans="1:5" ht="12.75">
      <c r="A12" s="156" t="s">
        <v>91</v>
      </c>
      <c r="B12" s="282">
        <v>0</v>
      </c>
      <c r="C12" s="282">
        <v>0</v>
      </c>
      <c r="D12" s="282">
        <v>0</v>
      </c>
      <c r="E12" s="283">
        <f t="shared" si="0"/>
        <v>0</v>
      </c>
    </row>
    <row r="13" spans="1:5" ht="13.5" thickBot="1">
      <c r="A13" s="51"/>
      <c r="B13" s="284">
        <v>0</v>
      </c>
      <c r="C13" s="284">
        <v>0</v>
      </c>
      <c r="D13" s="284">
        <v>0</v>
      </c>
      <c r="E13" s="283">
        <f t="shared" si="0"/>
        <v>0</v>
      </c>
    </row>
    <row r="14" spans="1:5" ht="13.5" thickBot="1">
      <c r="A14" s="158" t="s">
        <v>93</v>
      </c>
      <c r="B14" s="285">
        <v>0</v>
      </c>
      <c r="C14" s="285">
        <f>C7+SUM(C9:C13)</f>
        <v>0</v>
      </c>
      <c r="D14" s="285">
        <f>D7+SUM(D9:D13)</f>
        <v>0</v>
      </c>
      <c r="E14" s="286">
        <v>0</v>
      </c>
    </row>
    <row r="15" spans="1:5" ht="13.5" thickBot="1">
      <c r="A15" s="17"/>
      <c r="B15" s="17"/>
      <c r="C15" s="17"/>
      <c r="D15" s="17"/>
      <c r="E15" s="17"/>
    </row>
    <row r="16" spans="1:5" ht="15" customHeight="1" thickBot="1">
      <c r="A16" s="149" t="s">
        <v>92</v>
      </c>
      <c r="B16" s="150">
        <v>2016</v>
      </c>
      <c r="C16" s="150">
        <v>2017</v>
      </c>
      <c r="D16" s="150" t="s">
        <v>294</v>
      </c>
      <c r="E16" s="151" t="s">
        <v>42</v>
      </c>
    </row>
    <row r="17" spans="1:5" ht="12.75">
      <c r="A17" s="152" t="s">
        <v>97</v>
      </c>
      <c r="B17" s="48">
        <v>0</v>
      </c>
      <c r="C17" s="48">
        <v>0</v>
      </c>
      <c r="D17" s="48">
        <v>0</v>
      </c>
      <c r="E17" s="153">
        <f>SUM(B17:D17)</f>
        <v>0</v>
      </c>
    </row>
    <row r="18" spans="1:5" ht="12.75">
      <c r="A18" s="161" t="s">
        <v>98</v>
      </c>
      <c r="B18" s="50">
        <v>0</v>
      </c>
      <c r="C18" s="50">
        <v>0</v>
      </c>
      <c r="D18" s="50">
        <v>0</v>
      </c>
      <c r="E18" s="157">
        <f>SUM(B18:D18)</f>
        <v>0</v>
      </c>
    </row>
    <row r="19" spans="1:5" ht="12.75">
      <c r="A19" s="156" t="s">
        <v>99</v>
      </c>
      <c r="B19" s="50">
        <v>0</v>
      </c>
      <c r="C19" s="50">
        <v>0</v>
      </c>
      <c r="D19" s="50">
        <v>0</v>
      </c>
      <c r="E19" s="157">
        <f>SUM(B19:D19)</f>
        <v>0</v>
      </c>
    </row>
    <row r="20" spans="1:5" ht="13.5" thickBot="1">
      <c r="A20" s="156" t="s">
        <v>100</v>
      </c>
      <c r="B20" s="50">
        <v>0</v>
      </c>
      <c r="C20" s="50">
        <v>0</v>
      </c>
      <c r="D20" s="50">
        <v>0</v>
      </c>
      <c r="E20" s="157">
        <f>SUM(B20:D20)</f>
        <v>0</v>
      </c>
    </row>
    <row r="21" spans="1:5" ht="13.5" thickBot="1">
      <c r="A21" s="158" t="s">
        <v>43</v>
      </c>
      <c r="B21" s="159">
        <f>SUM(B17:B20)</f>
        <v>0</v>
      </c>
      <c r="C21" s="159">
        <f>SUM(C17:C20)</f>
        <v>0</v>
      </c>
      <c r="D21" s="159">
        <f>SUM(D17:D20)</f>
        <v>0</v>
      </c>
      <c r="E21" s="160">
        <f>SUM(E17:E20)</f>
        <v>0</v>
      </c>
    </row>
    <row r="22" spans="1:5" ht="12.75">
      <c r="A22" s="147"/>
      <c r="B22" s="147"/>
      <c r="C22" s="147"/>
      <c r="D22" s="147"/>
      <c r="E22" s="147"/>
    </row>
    <row r="23" spans="1:5" ht="15.75">
      <c r="A23" s="148" t="s">
        <v>94</v>
      </c>
      <c r="B23" s="425"/>
      <c r="C23" s="425"/>
      <c r="D23" s="425"/>
      <c r="E23" s="425"/>
    </row>
    <row r="24" spans="1:5" ht="14.25" thickBot="1">
      <c r="A24" s="147"/>
      <c r="B24" s="147"/>
      <c r="C24" s="147"/>
      <c r="D24" s="426" t="s">
        <v>87</v>
      </c>
      <c r="E24" s="426"/>
    </row>
    <row r="25" spans="1:5" ht="13.5" thickBot="1">
      <c r="A25" s="149" t="s">
        <v>86</v>
      </c>
      <c r="B25" s="150">
        <v>2016</v>
      </c>
      <c r="C25" s="150">
        <v>2017</v>
      </c>
      <c r="D25" s="150" t="s">
        <v>294</v>
      </c>
      <c r="E25" s="151" t="s">
        <v>42</v>
      </c>
    </row>
    <row r="26" spans="1:5" ht="12.75">
      <c r="A26" s="152" t="s">
        <v>88</v>
      </c>
      <c r="B26" s="48">
        <v>0</v>
      </c>
      <c r="C26" s="48">
        <v>0</v>
      </c>
      <c r="D26" s="48">
        <v>0</v>
      </c>
      <c r="E26" s="153">
        <v>0</v>
      </c>
    </row>
    <row r="27" spans="1:5" ht="12.75">
      <c r="A27" s="154" t="s">
        <v>101</v>
      </c>
      <c r="B27" s="49">
        <v>0</v>
      </c>
      <c r="C27" s="49">
        <v>0</v>
      </c>
      <c r="D27" s="49">
        <v>0</v>
      </c>
      <c r="E27" s="155">
        <v>0</v>
      </c>
    </row>
    <row r="28" spans="1:5" ht="12.75">
      <c r="A28" s="156" t="s">
        <v>89</v>
      </c>
      <c r="B28" s="50">
        <v>0</v>
      </c>
      <c r="C28" s="50">
        <v>0</v>
      </c>
      <c r="D28" s="50">
        <v>0</v>
      </c>
      <c r="E28" s="157">
        <f>SUM(B28:D28)</f>
        <v>0</v>
      </c>
    </row>
    <row r="29" spans="1:5" ht="12.75">
      <c r="A29" s="156" t="s">
        <v>103</v>
      </c>
      <c r="B29" s="50">
        <v>0</v>
      </c>
      <c r="C29" s="50">
        <v>0</v>
      </c>
      <c r="D29" s="50">
        <v>0</v>
      </c>
      <c r="E29" s="157">
        <f>SUM(B29:D29)</f>
        <v>0</v>
      </c>
    </row>
    <row r="30" spans="1:5" ht="12.75">
      <c r="A30" s="156" t="s">
        <v>90</v>
      </c>
      <c r="B30" s="50">
        <v>0</v>
      </c>
      <c r="C30" s="50">
        <v>0</v>
      </c>
      <c r="D30" s="50">
        <v>0</v>
      </c>
      <c r="E30" s="157">
        <f>SUM(B30:D30)</f>
        <v>0</v>
      </c>
    </row>
    <row r="31" spans="1:5" ht="12.75">
      <c r="A31" s="156" t="s">
        <v>91</v>
      </c>
      <c r="B31" s="50">
        <v>0</v>
      </c>
      <c r="C31" s="50">
        <v>0</v>
      </c>
      <c r="D31" s="50">
        <v>0</v>
      </c>
      <c r="E31" s="157">
        <f>SUM(B31:D31)</f>
        <v>0</v>
      </c>
    </row>
    <row r="32" spans="1:5" ht="13.5" thickBot="1">
      <c r="A32" s="51"/>
      <c r="B32" s="52">
        <v>0</v>
      </c>
      <c r="C32" s="52">
        <v>0</v>
      </c>
      <c r="D32" s="52">
        <v>0</v>
      </c>
      <c r="E32" s="157">
        <f>SUM(B32:D32)</f>
        <v>0</v>
      </c>
    </row>
    <row r="33" spans="1:5" ht="13.5" thickBot="1">
      <c r="A33" s="158" t="s">
        <v>93</v>
      </c>
      <c r="B33" s="159">
        <f>B26+SUM(B28:B32)</f>
        <v>0</v>
      </c>
      <c r="C33" s="159">
        <f>C26+SUM(C28:C32)</f>
        <v>0</v>
      </c>
      <c r="D33" s="159">
        <f>D26+SUM(D28:D32)</f>
        <v>0</v>
      </c>
      <c r="E33" s="160">
        <v>0</v>
      </c>
    </row>
    <row r="34" spans="1:5" ht="13.5" thickBot="1">
      <c r="A34" s="17"/>
      <c r="B34" s="17"/>
      <c r="C34" s="17"/>
      <c r="D34" s="17"/>
      <c r="E34" s="17"/>
    </row>
    <row r="35" spans="1:5" ht="13.5" thickBot="1">
      <c r="A35" s="149" t="s">
        <v>92</v>
      </c>
      <c r="B35" s="150">
        <v>2016</v>
      </c>
      <c r="C35" s="150">
        <v>2017</v>
      </c>
      <c r="D35" s="150" t="s">
        <v>294</v>
      </c>
      <c r="E35" s="151" t="s">
        <v>42</v>
      </c>
    </row>
    <row r="36" spans="1:5" ht="12.75">
      <c r="A36" s="152" t="s">
        <v>97</v>
      </c>
      <c r="B36" s="48">
        <v>0</v>
      </c>
      <c r="C36" s="48">
        <v>0</v>
      </c>
      <c r="D36" s="48">
        <v>0</v>
      </c>
      <c r="E36" s="153">
        <v>0</v>
      </c>
    </row>
    <row r="37" spans="1:5" ht="12.75">
      <c r="A37" s="161" t="s">
        <v>98</v>
      </c>
      <c r="B37" s="50">
        <v>0</v>
      </c>
      <c r="C37" s="50">
        <v>0</v>
      </c>
      <c r="D37" s="50">
        <v>0</v>
      </c>
      <c r="E37" s="157">
        <v>0</v>
      </c>
    </row>
    <row r="38" spans="1:5" ht="12.75">
      <c r="A38" s="156" t="s">
        <v>99</v>
      </c>
      <c r="B38" s="50">
        <v>0</v>
      </c>
      <c r="C38" s="50">
        <v>0</v>
      </c>
      <c r="D38" s="50">
        <v>0</v>
      </c>
      <c r="E38" s="157">
        <f>SUM(B38:D38)</f>
        <v>0</v>
      </c>
    </row>
    <row r="39" spans="1:5" ht="12.75">
      <c r="A39" s="156" t="s">
        <v>100</v>
      </c>
      <c r="B39" s="50">
        <v>0</v>
      </c>
      <c r="C39" s="50">
        <v>0</v>
      </c>
      <c r="D39" s="50">
        <v>0</v>
      </c>
      <c r="E39" s="157">
        <f>SUM(B39:D39)</f>
        <v>0</v>
      </c>
    </row>
    <row r="40" spans="1:5" ht="12.75">
      <c r="A40" s="53"/>
      <c r="B40" s="50"/>
      <c r="C40" s="50"/>
      <c r="D40" s="50"/>
      <c r="E40" s="157">
        <f>SUM(B40:D40)</f>
        <v>0</v>
      </c>
    </row>
    <row r="41" spans="1:5" ht="12.75">
      <c r="A41" s="53"/>
      <c r="B41" s="50"/>
      <c r="C41" s="50"/>
      <c r="D41" s="50"/>
      <c r="E41" s="157">
        <f>SUM(B41:D41)</f>
        <v>0</v>
      </c>
    </row>
    <row r="42" spans="1:5" ht="13.5" thickBot="1">
      <c r="A42" s="51"/>
      <c r="B42" s="52"/>
      <c r="C42" s="52"/>
      <c r="D42" s="52"/>
      <c r="E42" s="157">
        <f>SUM(B42:D42)</f>
        <v>0</v>
      </c>
    </row>
    <row r="43" spans="1:5" ht="13.5" thickBot="1">
      <c r="A43" s="158" t="s">
        <v>43</v>
      </c>
      <c r="B43" s="159">
        <f>SUM(B36:B42)</f>
        <v>0</v>
      </c>
      <c r="C43" s="159">
        <f>SUM(C36:C42)</f>
        <v>0</v>
      </c>
      <c r="D43" s="159">
        <v>0</v>
      </c>
      <c r="E43" s="160">
        <v>0</v>
      </c>
    </row>
    <row r="44" spans="1:5" ht="12.75">
      <c r="A44" s="147"/>
      <c r="B44" s="147"/>
      <c r="C44" s="147"/>
      <c r="D44" s="147"/>
      <c r="E44" s="147"/>
    </row>
    <row r="45" spans="1:5" ht="15.75">
      <c r="A45" s="434" t="s">
        <v>295</v>
      </c>
      <c r="B45" s="434"/>
      <c r="C45" s="434"/>
      <c r="D45" s="434"/>
      <c r="E45" s="434"/>
    </row>
    <row r="46" spans="1:5" ht="13.5" thickBot="1">
      <c r="A46" s="147"/>
      <c r="B46" s="147"/>
      <c r="C46" s="147"/>
      <c r="D46" s="147"/>
      <c r="E46" s="147"/>
    </row>
    <row r="47" spans="1:8" ht="13.5" thickBot="1">
      <c r="A47" s="416" t="s">
        <v>95</v>
      </c>
      <c r="B47" s="417"/>
      <c r="C47" s="418"/>
      <c r="D47" s="437" t="s">
        <v>104</v>
      </c>
      <c r="E47" s="438"/>
      <c r="H47" s="16"/>
    </row>
    <row r="48" spans="1:5" ht="12.75">
      <c r="A48" s="419"/>
      <c r="B48" s="420"/>
      <c r="C48" s="421"/>
      <c r="D48" s="430"/>
      <c r="E48" s="431"/>
    </row>
    <row r="49" spans="1:5" ht="13.5" thickBot="1">
      <c r="A49" s="422"/>
      <c r="B49" s="423"/>
      <c r="C49" s="424"/>
      <c r="D49" s="432">
        <v>0</v>
      </c>
      <c r="E49" s="433"/>
    </row>
    <row r="50" spans="1:5" ht="13.5" thickBot="1">
      <c r="A50" s="427" t="s">
        <v>43</v>
      </c>
      <c r="B50" s="428"/>
      <c r="C50" s="429"/>
      <c r="D50" s="435">
        <v>0</v>
      </c>
      <c r="E50" s="436"/>
    </row>
  </sheetData>
  <sheetProtection/>
  <mergeCells count="15">
    <mergeCell ref="A1:E1"/>
    <mergeCell ref="A2:E2"/>
    <mergeCell ref="A50:C50"/>
    <mergeCell ref="D48:E48"/>
    <mergeCell ref="D49:E49"/>
    <mergeCell ref="A45:E45"/>
    <mergeCell ref="D50:E50"/>
    <mergeCell ref="D47:E47"/>
    <mergeCell ref="A47:C47"/>
    <mergeCell ref="A48:C48"/>
    <mergeCell ref="A49:C49"/>
    <mergeCell ref="B4:E4"/>
    <mergeCell ref="B23:E23"/>
    <mergeCell ref="D5:E5"/>
    <mergeCell ref="D24:E24"/>
  </mergeCells>
  <conditionalFormatting sqref="E26:E33 B33:D33 E36:E43 B43:D43 D50:E50 B21:E21 E7:E14 B14:D14 E17:E20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&amp;R&amp;11 15. melléklet a 2/2016. (III. 10.)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15" customWidth="1"/>
    <col min="2" max="2" width="33.125" style="15" customWidth="1"/>
    <col min="3" max="3" width="12.375" style="15" customWidth="1"/>
    <col min="4" max="4" width="11.50390625" style="15" customWidth="1"/>
    <col min="5" max="5" width="11.375" style="15" customWidth="1"/>
    <col min="6" max="6" width="11.00390625" style="15" customWidth="1"/>
    <col min="7" max="7" width="14.375" style="15" customWidth="1"/>
    <col min="8" max="16384" width="9.375" style="15" customWidth="1"/>
  </cols>
  <sheetData>
    <row r="1" spans="1:7" ht="43.5" customHeight="1">
      <c r="A1" s="447" t="s">
        <v>0</v>
      </c>
      <c r="B1" s="447"/>
      <c r="C1" s="447"/>
      <c r="D1" s="447"/>
      <c r="E1" s="447"/>
      <c r="F1" s="447"/>
      <c r="G1" s="447"/>
    </row>
    <row r="3" spans="1:7" s="97" customFormat="1" ht="27" customHeight="1">
      <c r="A3" s="95" t="s">
        <v>137</v>
      </c>
      <c r="B3" s="96"/>
      <c r="C3" s="446" t="s">
        <v>222</v>
      </c>
      <c r="D3" s="446"/>
      <c r="E3" s="446"/>
      <c r="F3" s="446"/>
      <c r="G3" s="446"/>
    </row>
    <row r="4" spans="1:7" s="97" customFormat="1" ht="15.75">
      <c r="A4" s="96"/>
      <c r="B4" s="96"/>
      <c r="C4" s="96"/>
      <c r="D4" s="96"/>
      <c r="E4" s="96"/>
      <c r="F4" s="96"/>
      <c r="G4" s="96"/>
    </row>
    <row r="5" spans="1:7" s="97" customFormat="1" ht="24.75" customHeight="1">
      <c r="A5" s="95" t="s">
        <v>138</v>
      </c>
      <c r="B5" s="96"/>
      <c r="C5" s="446" t="s">
        <v>215</v>
      </c>
      <c r="D5" s="446"/>
      <c r="E5" s="446"/>
      <c r="F5" s="446"/>
      <c r="G5" s="96"/>
    </row>
    <row r="6" spans="1:7" s="98" customFormat="1" ht="12.75">
      <c r="A6" s="147"/>
      <c r="B6" s="147"/>
      <c r="C6" s="147"/>
      <c r="D6" s="147"/>
      <c r="E6" s="147"/>
      <c r="F6" s="147"/>
      <c r="G6" s="147"/>
    </row>
    <row r="7" spans="1:7" s="99" customFormat="1" ht="15" customHeight="1">
      <c r="A7" s="176" t="s">
        <v>299</v>
      </c>
      <c r="B7" s="175"/>
      <c r="C7" s="175"/>
      <c r="D7" s="162"/>
      <c r="E7" s="162"/>
      <c r="F7" s="162"/>
      <c r="G7" s="162"/>
    </row>
    <row r="8" spans="1:7" s="99" customFormat="1" ht="15" customHeight="1" thickBot="1">
      <c r="A8" s="176" t="s">
        <v>216</v>
      </c>
      <c r="B8" s="162"/>
      <c r="C8" s="162"/>
      <c r="D8" s="162"/>
      <c r="E8" s="162"/>
      <c r="F8" s="162"/>
      <c r="G8" s="162"/>
    </row>
    <row r="9" spans="1:7" s="37" customFormat="1" ht="42" customHeight="1" thickBot="1">
      <c r="A9" s="131" t="s">
        <v>12</v>
      </c>
      <c r="B9" s="132" t="s">
        <v>139</v>
      </c>
      <c r="C9" s="132" t="s">
        <v>140</v>
      </c>
      <c r="D9" s="132" t="s">
        <v>141</v>
      </c>
      <c r="E9" s="132" t="s">
        <v>142</v>
      </c>
      <c r="F9" s="132" t="s">
        <v>143</v>
      </c>
      <c r="G9" s="133" t="s">
        <v>43</v>
      </c>
    </row>
    <row r="10" spans="1:7" ht="24" customHeight="1">
      <c r="A10" s="163" t="s">
        <v>14</v>
      </c>
      <c r="B10" s="139" t="s">
        <v>144</v>
      </c>
      <c r="C10" s="100"/>
      <c r="D10" s="100"/>
      <c r="E10" s="100"/>
      <c r="F10" s="100"/>
      <c r="G10" s="164">
        <f aca="true" t="shared" si="0" ref="G10:G15">SUM(C10:F10)</f>
        <v>0</v>
      </c>
    </row>
    <row r="11" spans="1:7" ht="24" customHeight="1">
      <c r="A11" s="165" t="s">
        <v>15</v>
      </c>
      <c r="B11" s="140" t="s">
        <v>145</v>
      </c>
      <c r="C11" s="101"/>
      <c r="D11" s="101"/>
      <c r="E11" s="101"/>
      <c r="F11" s="101"/>
      <c r="G11" s="166">
        <f t="shared" si="0"/>
        <v>0</v>
      </c>
    </row>
    <row r="12" spans="1:7" ht="24" customHeight="1">
      <c r="A12" s="165" t="s">
        <v>16</v>
      </c>
      <c r="B12" s="140" t="s">
        <v>146</v>
      </c>
      <c r="C12" s="101"/>
      <c r="D12" s="101"/>
      <c r="E12" s="101"/>
      <c r="F12" s="101"/>
      <c r="G12" s="166">
        <f t="shared" si="0"/>
        <v>0</v>
      </c>
    </row>
    <row r="13" spans="1:7" ht="24" customHeight="1">
      <c r="A13" s="165" t="s">
        <v>17</v>
      </c>
      <c r="B13" s="140" t="s">
        <v>147</v>
      </c>
      <c r="C13" s="101"/>
      <c r="D13" s="101"/>
      <c r="E13" s="101"/>
      <c r="F13" s="101"/>
      <c r="G13" s="166">
        <f t="shared" si="0"/>
        <v>0</v>
      </c>
    </row>
    <row r="14" spans="1:7" ht="24" customHeight="1">
      <c r="A14" s="165" t="s">
        <v>18</v>
      </c>
      <c r="B14" s="140" t="s">
        <v>148</v>
      </c>
      <c r="C14" s="101"/>
      <c r="D14" s="101"/>
      <c r="E14" s="101"/>
      <c r="F14" s="101"/>
      <c r="G14" s="166">
        <f t="shared" si="0"/>
        <v>0</v>
      </c>
    </row>
    <row r="15" spans="1:7" ht="24" customHeight="1" thickBot="1">
      <c r="A15" s="167" t="s">
        <v>19</v>
      </c>
      <c r="B15" s="168" t="s">
        <v>149</v>
      </c>
      <c r="C15" s="102"/>
      <c r="D15" s="102"/>
      <c r="E15" s="102"/>
      <c r="F15" s="102"/>
      <c r="G15" s="169">
        <f t="shared" si="0"/>
        <v>0</v>
      </c>
    </row>
    <row r="16" spans="1:7" s="103" customFormat="1" ht="24" customHeight="1" thickBot="1">
      <c r="A16" s="170" t="s">
        <v>20</v>
      </c>
      <c r="B16" s="171" t="s">
        <v>43</v>
      </c>
      <c r="C16" s="172">
        <f>SUM(C10:C15)</f>
        <v>0</v>
      </c>
      <c r="D16" s="172">
        <f>SUM(D10:D15)</f>
        <v>0</v>
      </c>
      <c r="E16" s="172">
        <f>SUM(E10:E15)</f>
        <v>0</v>
      </c>
      <c r="F16" s="172">
        <f>SUM(F10:F15)</f>
        <v>0</v>
      </c>
      <c r="G16" s="287">
        <v>0</v>
      </c>
    </row>
    <row r="17" spans="1:7" s="98" customFormat="1" ht="12.75">
      <c r="A17" s="147"/>
      <c r="B17" s="147"/>
      <c r="C17" s="147"/>
      <c r="D17" s="147"/>
      <c r="E17" s="147"/>
      <c r="F17" s="147"/>
      <c r="G17" s="147"/>
    </row>
    <row r="18" spans="1:7" s="98" customFormat="1" ht="12.75">
      <c r="A18" s="147"/>
      <c r="B18" s="147"/>
      <c r="C18" s="147"/>
      <c r="D18" s="147"/>
      <c r="E18" s="147"/>
      <c r="F18" s="147"/>
      <c r="G18" s="147"/>
    </row>
    <row r="19" spans="1:7" s="98" customFormat="1" ht="12.75">
      <c r="A19" s="147"/>
      <c r="B19" s="147"/>
      <c r="C19" s="147"/>
      <c r="D19" s="147"/>
      <c r="E19" s="147"/>
      <c r="F19" s="147"/>
      <c r="G19" s="147"/>
    </row>
    <row r="20" spans="1:7" s="98" customFormat="1" ht="15.75">
      <c r="A20" s="97" t="s">
        <v>300</v>
      </c>
      <c r="B20" s="147"/>
      <c r="C20" s="147"/>
      <c r="D20" s="147"/>
      <c r="E20" s="147"/>
      <c r="F20" s="147"/>
      <c r="G20" s="147"/>
    </row>
    <row r="21" spans="1:7" s="98" customFormat="1" ht="12.75">
      <c r="A21" s="147"/>
      <c r="B21" s="147"/>
      <c r="C21" s="147"/>
      <c r="D21" s="147"/>
      <c r="E21" s="147"/>
      <c r="F21" s="147"/>
      <c r="G21" s="147"/>
    </row>
    <row r="22" spans="1:7" ht="12.75">
      <c r="A22" s="147"/>
      <c r="B22" s="147"/>
      <c r="C22" s="147"/>
      <c r="D22" s="147"/>
      <c r="E22" s="147"/>
      <c r="F22" s="147"/>
      <c r="G22" s="147"/>
    </row>
    <row r="23" spans="1:7" ht="12.75">
      <c r="A23" s="147"/>
      <c r="B23" s="147"/>
      <c r="C23" s="98"/>
      <c r="D23" s="98"/>
      <c r="E23" s="98"/>
      <c r="F23" s="98"/>
      <c r="G23" s="147"/>
    </row>
    <row r="24" spans="1:7" ht="13.5">
      <c r="A24" s="147"/>
      <c r="B24" s="147"/>
      <c r="C24" s="173"/>
      <c r="D24" s="174" t="s">
        <v>150</v>
      </c>
      <c r="E24" s="174"/>
      <c r="F24" s="173"/>
      <c r="G24" s="147"/>
    </row>
    <row r="25" spans="3:6" ht="13.5">
      <c r="C25" s="104"/>
      <c r="D25" s="105"/>
      <c r="E25" s="105"/>
      <c r="F25" s="104"/>
    </row>
    <row r="26" spans="3:6" ht="13.5">
      <c r="C26" s="104"/>
      <c r="D26" s="105"/>
      <c r="E26" s="105"/>
      <c r="F26" s="10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&amp;R&amp;11 16. melléklet a 2/2016. (III. 10.)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.875" style="128" customWidth="1"/>
    <col min="2" max="2" width="49.625" style="19" customWidth="1"/>
    <col min="3" max="8" width="12.875" style="19" customWidth="1"/>
    <col min="9" max="9" width="13.875" style="19" customWidth="1"/>
    <col min="10" max="16384" width="9.375" style="19" customWidth="1"/>
  </cols>
  <sheetData>
    <row r="1" spans="1:9" ht="27.75" customHeight="1">
      <c r="A1" s="457" t="s">
        <v>1</v>
      </c>
      <c r="B1" s="457"/>
      <c r="C1" s="457"/>
      <c r="D1" s="457"/>
      <c r="E1" s="457"/>
      <c r="F1" s="457"/>
      <c r="G1" s="457"/>
      <c r="H1" s="457"/>
      <c r="I1" s="457"/>
    </row>
    <row r="2" ht="20.25" customHeight="1" thickBot="1">
      <c r="I2" s="268" t="s">
        <v>48</v>
      </c>
    </row>
    <row r="3" spans="1:9" s="269" customFormat="1" ht="26.25" customHeight="1">
      <c r="A3" s="465" t="s">
        <v>56</v>
      </c>
      <c r="B3" s="460" t="s">
        <v>73</v>
      </c>
      <c r="C3" s="465" t="s">
        <v>74</v>
      </c>
      <c r="D3" s="465" t="s">
        <v>232</v>
      </c>
      <c r="E3" s="462" t="s">
        <v>55</v>
      </c>
      <c r="F3" s="463"/>
      <c r="G3" s="463"/>
      <c r="H3" s="464"/>
      <c r="I3" s="460" t="s">
        <v>42</v>
      </c>
    </row>
    <row r="4" spans="1:9" s="270" customFormat="1" ht="32.25" customHeight="1" thickBot="1">
      <c r="A4" s="466"/>
      <c r="B4" s="461"/>
      <c r="C4" s="461"/>
      <c r="D4" s="466"/>
      <c r="E4" s="177" t="s">
        <v>174</v>
      </c>
      <c r="F4" s="177" t="s">
        <v>204</v>
      </c>
      <c r="G4" s="177" t="s">
        <v>278</v>
      </c>
      <c r="H4" s="178" t="s">
        <v>303</v>
      </c>
      <c r="I4" s="461"/>
    </row>
    <row r="5" spans="1:9" s="271" customFormat="1" ht="12.75" customHeight="1" thickBot="1">
      <c r="A5" s="179">
        <v>1</v>
      </c>
      <c r="B5" s="180">
        <v>2</v>
      </c>
      <c r="C5" s="181">
        <v>3</v>
      </c>
      <c r="D5" s="180">
        <v>4</v>
      </c>
      <c r="E5" s="179">
        <v>5</v>
      </c>
      <c r="F5" s="181">
        <v>6</v>
      </c>
      <c r="G5" s="181">
        <v>7</v>
      </c>
      <c r="H5" s="182">
        <v>8</v>
      </c>
      <c r="I5" s="183" t="s">
        <v>75</v>
      </c>
    </row>
    <row r="6" spans="1:9" ht="24.75" customHeight="1" thickBot="1">
      <c r="A6" s="184" t="s">
        <v>14</v>
      </c>
      <c r="B6" s="185" t="s">
        <v>2</v>
      </c>
      <c r="C6" s="263"/>
      <c r="D6" s="20">
        <f>+D7+D8</f>
        <v>0</v>
      </c>
      <c r="E6" s="21">
        <f>+E7+E8</f>
        <v>4838</v>
      </c>
      <c r="F6" s="22">
        <f>+F7+F8</f>
        <v>4838</v>
      </c>
      <c r="G6" s="22">
        <f>+G7+G8</f>
        <v>4838</v>
      </c>
      <c r="H6" s="23">
        <f>+H7+H8</f>
        <v>14514</v>
      </c>
      <c r="I6" s="20">
        <f aca="true" t="shared" si="0" ref="I6:I17">SUM(D6:H6)</f>
        <v>29028</v>
      </c>
    </row>
    <row r="7" spans="1:9" ht="19.5" customHeight="1">
      <c r="A7" s="186" t="s">
        <v>15</v>
      </c>
      <c r="B7" s="24" t="s">
        <v>302</v>
      </c>
      <c r="C7" s="264" t="s">
        <v>231</v>
      </c>
      <c r="D7" s="25"/>
      <c r="E7" s="26">
        <v>4838</v>
      </c>
      <c r="F7" s="6">
        <v>4838</v>
      </c>
      <c r="G7" s="6">
        <v>4838</v>
      </c>
      <c r="H7" s="3">
        <v>14514</v>
      </c>
      <c r="I7" s="187">
        <f t="shared" si="0"/>
        <v>29028</v>
      </c>
    </row>
    <row r="8" spans="1:9" ht="19.5" customHeight="1" thickBot="1">
      <c r="A8" s="186" t="s">
        <v>16</v>
      </c>
      <c r="B8" s="24" t="s">
        <v>57</v>
      </c>
      <c r="C8" s="264"/>
      <c r="D8" s="25"/>
      <c r="E8" s="26"/>
      <c r="F8" s="6"/>
      <c r="G8" s="6"/>
      <c r="H8" s="3"/>
      <c r="I8" s="187">
        <f t="shared" si="0"/>
        <v>0</v>
      </c>
    </row>
    <row r="9" spans="1:9" ht="25.5" customHeight="1" thickBot="1">
      <c r="A9" s="184" t="s">
        <v>17</v>
      </c>
      <c r="B9" s="185" t="s">
        <v>3</v>
      </c>
      <c r="C9" s="265"/>
      <c r="D9" s="20">
        <f>+D10+D11</f>
        <v>0</v>
      </c>
      <c r="E9" s="21">
        <f>+E10+E11</f>
        <v>0</v>
      </c>
      <c r="F9" s="22">
        <f>+F10+F11</f>
        <v>0</v>
      </c>
      <c r="G9" s="22">
        <f>+G10+G11</f>
        <v>0</v>
      </c>
      <c r="H9" s="23">
        <f>+H10+H11</f>
        <v>0</v>
      </c>
      <c r="I9" s="20">
        <f t="shared" si="0"/>
        <v>0</v>
      </c>
    </row>
    <row r="10" spans="1:9" ht="19.5" customHeight="1">
      <c r="A10" s="186" t="s">
        <v>18</v>
      </c>
      <c r="B10" s="24" t="s">
        <v>57</v>
      </c>
      <c r="C10" s="264"/>
      <c r="D10" s="25"/>
      <c r="E10" s="26"/>
      <c r="F10" s="6"/>
      <c r="G10" s="6"/>
      <c r="H10" s="3"/>
      <c r="I10" s="187">
        <f t="shared" si="0"/>
        <v>0</v>
      </c>
    </row>
    <row r="11" spans="1:9" ht="19.5" customHeight="1" thickBot="1">
      <c r="A11" s="186" t="s">
        <v>19</v>
      </c>
      <c r="B11" s="24" t="s">
        <v>57</v>
      </c>
      <c r="C11" s="264"/>
      <c r="D11" s="25"/>
      <c r="E11" s="26"/>
      <c r="F11" s="6"/>
      <c r="G11" s="6"/>
      <c r="H11" s="3"/>
      <c r="I11" s="187">
        <f t="shared" si="0"/>
        <v>0</v>
      </c>
    </row>
    <row r="12" spans="1:9" ht="19.5" customHeight="1" thickBot="1">
      <c r="A12" s="184" t="s">
        <v>20</v>
      </c>
      <c r="B12" s="185" t="s">
        <v>134</v>
      </c>
      <c r="C12" s="265"/>
      <c r="D12" s="20">
        <f>+D13</f>
        <v>0</v>
      </c>
      <c r="E12" s="21">
        <f>+E13</f>
        <v>0</v>
      </c>
      <c r="F12" s="22">
        <f>+F13</f>
        <v>0</v>
      </c>
      <c r="G12" s="22">
        <f>+G13</f>
        <v>0</v>
      </c>
      <c r="H12" s="23">
        <f>+H13</f>
        <v>0</v>
      </c>
      <c r="I12" s="20">
        <f t="shared" si="0"/>
        <v>0</v>
      </c>
    </row>
    <row r="13" spans="1:9" ht="19.5" customHeight="1" thickBot="1">
      <c r="A13" s="186" t="s">
        <v>21</v>
      </c>
      <c r="B13" s="24" t="s">
        <v>57</v>
      </c>
      <c r="C13" s="264"/>
      <c r="D13" s="25"/>
      <c r="E13" s="26"/>
      <c r="F13" s="6"/>
      <c r="G13" s="6"/>
      <c r="H13" s="3"/>
      <c r="I13" s="187">
        <f t="shared" si="0"/>
        <v>0</v>
      </c>
    </row>
    <row r="14" spans="1:9" ht="19.5" customHeight="1" thickBot="1">
      <c r="A14" s="184" t="s">
        <v>22</v>
      </c>
      <c r="B14" s="185" t="s">
        <v>135</v>
      </c>
      <c r="C14" s="265"/>
      <c r="D14" s="20">
        <f>+D15</f>
        <v>0</v>
      </c>
      <c r="E14" s="21">
        <f>+E15</f>
        <v>0</v>
      </c>
      <c r="F14" s="22">
        <f>+F15</f>
        <v>0</v>
      </c>
      <c r="G14" s="22">
        <f>+G15</f>
        <v>0</v>
      </c>
      <c r="H14" s="23">
        <f>+H15</f>
        <v>0</v>
      </c>
      <c r="I14" s="20">
        <f t="shared" si="0"/>
        <v>0</v>
      </c>
    </row>
    <row r="15" spans="1:9" ht="19.5" customHeight="1" thickBot="1">
      <c r="A15" s="188" t="s">
        <v>23</v>
      </c>
      <c r="B15" s="27" t="s">
        <v>57</v>
      </c>
      <c r="C15" s="266"/>
      <c r="D15" s="28"/>
      <c r="E15" s="29"/>
      <c r="F15" s="7"/>
      <c r="G15" s="7"/>
      <c r="H15" s="5"/>
      <c r="I15" s="189">
        <f t="shared" si="0"/>
        <v>0</v>
      </c>
    </row>
    <row r="16" spans="1:9" ht="19.5" customHeight="1" thickBot="1">
      <c r="A16" s="184" t="s">
        <v>24</v>
      </c>
      <c r="B16" s="190" t="s">
        <v>136</v>
      </c>
      <c r="C16" s="265"/>
      <c r="D16" s="20">
        <f>+D17</f>
        <v>0</v>
      </c>
      <c r="E16" s="21">
        <f>+E17</f>
        <v>0</v>
      </c>
      <c r="F16" s="22">
        <f>+F17</f>
        <v>0</v>
      </c>
      <c r="G16" s="22">
        <f>+G17</f>
        <v>0</v>
      </c>
      <c r="H16" s="23">
        <f>+H17</f>
        <v>0</v>
      </c>
      <c r="I16" s="20">
        <f t="shared" si="0"/>
        <v>0</v>
      </c>
    </row>
    <row r="17" spans="1:9" ht="19.5" customHeight="1" thickBot="1">
      <c r="A17" s="191" t="s">
        <v>25</v>
      </c>
      <c r="B17" s="30" t="s">
        <v>57</v>
      </c>
      <c r="C17" s="267"/>
      <c r="D17" s="31"/>
      <c r="E17" s="32"/>
      <c r="F17" s="33"/>
      <c r="G17" s="33"/>
      <c r="H17" s="4"/>
      <c r="I17" s="192">
        <f t="shared" si="0"/>
        <v>0</v>
      </c>
    </row>
    <row r="18" spans="1:9" ht="19.5" customHeight="1" thickBot="1">
      <c r="A18" s="458" t="s">
        <v>102</v>
      </c>
      <c r="B18" s="459"/>
      <c r="C18" s="72"/>
      <c r="D18" s="20">
        <f>+D6+D9+D12+D14+D16</f>
        <v>0</v>
      </c>
      <c r="E18" s="21">
        <f>+E6+E9+E12+E14+E16</f>
        <v>4838</v>
      </c>
      <c r="F18" s="22">
        <f>+F6+F9+F12+F14+F16</f>
        <v>4838</v>
      </c>
      <c r="G18" s="22">
        <f>+G6+G9+G12+G14+G16</f>
        <v>4838</v>
      </c>
      <c r="H18" s="23">
        <f>+H6+H9+H12+H14+H16</f>
        <v>14514</v>
      </c>
      <c r="I18" s="289">
        <v>0</v>
      </c>
    </row>
    <row r="19" ht="12.75">
      <c r="I19" s="288"/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&amp;R17. melléklet a 2/2016. (III. 10.)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2016-03-09T13:30:21Z</cp:lastPrinted>
  <dcterms:created xsi:type="dcterms:W3CDTF">1999-10-30T10:30:45Z</dcterms:created>
  <dcterms:modified xsi:type="dcterms:W3CDTF">2016-03-09T14:10:45Z</dcterms:modified>
  <cp:category/>
  <cp:version/>
  <cp:contentType/>
  <cp:contentStatus/>
</cp:coreProperties>
</file>