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9440" windowHeight="12225"/>
  </bookViews>
  <sheets>
    <sheet name="Önkormányzat összesített (2)" sheetId="11" r:id="rId1"/>
    <sheet name="Önkormányzat" sheetId="1" r:id="rId2"/>
    <sheet name="Könyvtár" sheetId="7" r:id="rId3"/>
    <sheet name="Humán" sheetId="8" r:id="rId4"/>
    <sheet name="Közös Hivatal" sheetId="9" r:id="rId5"/>
  </sheets>
  <definedNames>
    <definedName name="_xlnm.Print_Area" localSheetId="3">Humán!$A$1:$F$41</definedName>
    <definedName name="_xlnm.Print_Area" localSheetId="2">Könyvtár!$A$1:$F$41</definedName>
    <definedName name="_xlnm.Print_Area" localSheetId="4">'Közös Hivatal'!$A$1:$F$43</definedName>
    <definedName name="_xlnm.Print_Area" localSheetId="1">Önkormányzat!$A$1:$F$66</definedName>
    <definedName name="_xlnm.Print_Area" localSheetId="0">'Önkormányzat összesített (2)'!$A$1:$F$64</definedName>
  </definedNames>
  <calcPr calcId="125725"/>
</workbook>
</file>

<file path=xl/calcChain.xml><?xml version="1.0" encoding="utf-8"?>
<calcChain xmlns="http://schemas.openxmlformats.org/spreadsheetml/2006/main">
  <c r="C8" i="11"/>
  <c r="F12"/>
  <c r="E12"/>
  <c r="F11"/>
  <c r="E11"/>
  <c r="F10"/>
  <c r="E10"/>
  <c r="F9"/>
  <c r="E9"/>
  <c r="C41"/>
  <c r="B41"/>
  <c r="F54"/>
  <c r="E54"/>
  <c r="E63" s="1"/>
  <c r="B63"/>
  <c r="F63"/>
  <c r="B35" i="9"/>
  <c r="F65" i="1"/>
  <c r="B8" i="11"/>
  <c r="E13" i="8"/>
  <c r="F13"/>
  <c r="F13" i="9"/>
  <c r="E28" i="1"/>
  <c r="E28" i="11"/>
  <c r="F28"/>
  <c r="E65" i="1" l="1"/>
  <c r="C63" i="11"/>
  <c r="C31"/>
  <c r="B31"/>
  <c r="C24"/>
  <c r="B24"/>
  <c r="F21"/>
  <c r="E21"/>
  <c r="C20"/>
  <c r="B20"/>
  <c r="C13"/>
  <c r="C46" s="1"/>
  <c r="B13"/>
  <c r="F40" i="8"/>
  <c r="C24" i="9"/>
  <c r="C42"/>
  <c r="C13"/>
  <c r="E13"/>
  <c r="C29"/>
  <c r="C20"/>
  <c r="F42"/>
  <c r="F26"/>
  <c r="F21"/>
  <c r="F40" i="7"/>
  <c r="C29"/>
  <c r="C24"/>
  <c r="C20"/>
  <c r="F26"/>
  <c r="F21"/>
  <c r="F13"/>
  <c r="C40" i="8"/>
  <c r="C20"/>
  <c r="C24"/>
  <c r="C29"/>
  <c r="F26"/>
  <c r="F21"/>
  <c r="B31" i="1"/>
  <c r="C65"/>
  <c r="C13"/>
  <c r="C20"/>
  <c r="C31"/>
  <c r="C24"/>
  <c r="F28"/>
  <c r="F21"/>
  <c r="B65"/>
  <c r="E13" i="7"/>
  <c r="B24" i="1"/>
  <c r="B13" i="9"/>
  <c r="B20"/>
  <c r="E21"/>
  <c r="B24"/>
  <c r="E26"/>
  <c r="B29"/>
  <c r="B42"/>
  <c r="B43" s="1"/>
  <c r="E42"/>
  <c r="B13" i="8"/>
  <c r="B20"/>
  <c r="E21"/>
  <c r="B24"/>
  <c r="E26"/>
  <c r="B29"/>
  <c r="B40"/>
  <c r="E40"/>
  <c r="B13" i="7"/>
  <c r="B20"/>
  <c r="E21"/>
  <c r="B24"/>
  <c r="E26"/>
  <c r="B29"/>
  <c r="B40"/>
  <c r="E40"/>
  <c r="B13" i="1"/>
  <c r="B20"/>
  <c r="E21"/>
  <c r="B46" i="11" l="1"/>
  <c r="B64" s="1"/>
  <c r="C33" i="8"/>
  <c r="C41" s="1"/>
  <c r="C33" i="7"/>
  <c r="C41" s="1"/>
  <c r="F35" i="9"/>
  <c r="C35"/>
  <c r="C43" s="1"/>
  <c r="C64" i="11"/>
  <c r="B43" i="1"/>
  <c r="B66" s="1"/>
  <c r="C43"/>
  <c r="C66" s="1"/>
  <c r="B33" i="7"/>
  <c r="B41" s="1"/>
  <c r="F33"/>
  <c r="F41" s="1"/>
  <c r="B33" i="8"/>
  <c r="B41" s="1"/>
  <c r="F13" i="1"/>
  <c r="F43" s="1"/>
  <c r="F13" i="11"/>
  <c r="F46" s="1"/>
  <c r="E13"/>
  <c r="E46" s="1"/>
  <c r="E33" i="8"/>
  <c r="E41" s="1"/>
  <c r="F33"/>
  <c r="F41" s="1"/>
  <c r="F43" i="9"/>
  <c r="E13" i="1"/>
  <c r="E35" i="9"/>
  <c r="E43" s="1"/>
  <c r="E33" i="7"/>
  <c r="E41" s="1"/>
  <c r="E43" i="1" l="1"/>
  <c r="E66" s="1"/>
  <c r="E64" i="11"/>
  <c r="F66" i="1"/>
  <c r="F64" i="11"/>
</calcChain>
</file>

<file path=xl/sharedStrings.xml><?xml version="1.0" encoding="utf-8"?>
<sst xmlns="http://schemas.openxmlformats.org/spreadsheetml/2006/main" count="332" uniqueCount="93">
  <si>
    <t>B E V É T E L E K</t>
  </si>
  <si>
    <t>K I A D Á S O K</t>
  </si>
  <si>
    <t>Megnevezés</t>
  </si>
  <si>
    <t>M Ű K Ö D T E T É S</t>
  </si>
  <si>
    <t xml:space="preserve">Intézmények működési bevétele                                               </t>
  </si>
  <si>
    <t>Helyi adók</t>
  </si>
  <si>
    <t xml:space="preserve">   iparűzési adó</t>
  </si>
  <si>
    <t>Helyi adók összesen</t>
  </si>
  <si>
    <t>Átengedett központi adók</t>
  </si>
  <si>
    <t>Tartalék</t>
  </si>
  <si>
    <t xml:space="preserve">   Gépjárműadó</t>
  </si>
  <si>
    <t>Normatív állami támogatás</t>
  </si>
  <si>
    <t>MŰKÖDÉSI CÉLÚ BEVÉTELEK ÖSSZESEN</t>
  </si>
  <si>
    <t>MŰKÖDÉSI CÉLÚ KIADÁSOK ÖSSZESEN</t>
  </si>
  <si>
    <t>F E L H A L M O Z Á S</t>
  </si>
  <si>
    <t>FELHALMOZÁSI CÉLÚ BEVÉTELEK ÖSSZESEN</t>
  </si>
  <si>
    <t>FELHALMOZÁSI CÉLÚ KIADÁSOK ÖSSZESEN</t>
  </si>
  <si>
    <t>BEVÉTELEK MINDÖSSZESEN</t>
  </si>
  <si>
    <t>KIADÁSOK MINDÖSSZESEN</t>
  </si>
  <si>
    <t xml:space="preserve">   Termőföld bérbeadásából származó jöv.adó</t>
  </si>
  <si>
    <t xml:space="preserve">KASZAPER KÖZSÉG ÖNKORMÁNYZATA </t>
  </si>
  <si>
    <t xml:space="preserve">   pótlék  bevétel</t>
  </si>
  <si>
    <t xml:space="preserve">   SZJA kiegészítés jövedelmkülönb.   mérséklésre</t>
  </si>
  <si>
    <t>Normatív kötött felhasználású támogatás</t>
  </si>
  <si>
    <t>Átengedett központi adók összesen</t>
  </si>
  <si>
    <t xml:space="preserve">Eegyéb sajátos működési bevételek </t>
  </si>
  <si>
    <t xml:space="preserve">   Bírságok, szabálysértések</t>
  </si>
  <si>
    <t xml:space="preserve">   Egyéb saját.műk.bev.  bérlakások lakbére)</t>
  </si>
  <si>
    <t>Egyéb sajátos működési bevételek összesen</t>
  </si>
  <si>
    <t>Költségvetési támogatás</t>
  </si>
  <si>
    <t xml:space="preserve">  Általános tartalék</t>
  </si>
  <si>
    <t>Egyéb kiadások</t>
  </si>
  <si>
    <t>Működési kiadások összesen</t>
  </si>
  <si>
    <t>Egyéb kiadások összesen</t>
  </si>
  <si>
    <t>Tartalékok összesen</t>
  </si>
  <si>
    <t>Kiegyenlítő, függő, átfutó kiadások</t>
  </si>
  <si>
    <t>Központosított előirányzatok</t>
  </si>
  <si>
    <t>Egyéb központosított előirányzat</t>
  </si>
  <si>
    <t xml:space="preserve">   személyi jövedelemadó 8 %</t>
  </si>
  <si>
    <t xml:space="preserve">  Pénzügyi befektetés</t>
  </si>
  <si>
    <t xml:space="preserve">  Nyújtott kölcsönök</t>
  </si>
  <si>
    <t xml:space="preserve">  Finanszírozási kiadások</t>
  </si>
  <si>
    <t>Önk. és intézményeinek működési kiadásai</t>
  </si>
  <si>
    <t xml:space="preserve">  Személyi juttatások</t>
  </si>
  <si>
    <t xml:space="preserve">  Munkaadókat terhelő járulékok</t>
  </si>
  <si>
    <t xml:space="preserve">  Dologi kiadások</t>
  </si>
  <si>
    <t xml:space="preserve">  Pénzeszköz átadás egyéb támogatás</t>
  </si>
  <si>
    <t xml:space="preserve">    Felhalmozási és tőkejellegű bevételek</t>
  </si>
  <si>
    <t xml:space="preserve">  Rövid lejáratú hitel(hitel visszafizetés)</t>
  </si>
  <si>
    <t>Intézmény finanszírozás</t>
  </si>
  <si>
    <t xml:space="preserve">Egyéb sajátos működési bevételek </t>
  </si>
  <si>
    <t>Műk.cél.tám.ért.bev (közmunka prg.)</t>
  </si>
  <si>
    <t>Műk.cél.tám.ért.bev Önkormányzatoktól</t>
  </si>
  <si>
    <t>Intézmény finanszírozásra átvett pénzeszköz</t>
  </si>
  <si>
    <t xml:space="preserve">Kaszaperi Közösségi Közművelődési Színtér és Könyvtár </t>
  </si>
  <si>
    <t>Kaszaperi Humán Szolgáltató És Gondozási Központ</t>
  </si>
  <si>
    <t>Műk.célú tám.ért bev elkül áll.palap (területalapú tám.)</t>
  </si>
  <si>
    <t>Teljesítés</t>
  </si>
  <si>
    <t>Helyi Önkorm.műk.tám</t>
  </si>
  <si>
    <t>Szoc.és gyjólfeladatok tám</t>
  </si>
  <si>
    <t>Kulturális feladatok támogatása</t>
  </si>
  <si>
    <t>Összesített</t>
  </si>
  <si>
    <t xml:space="preserve">   Beuházási, Felhalmozási , felújítási kiadások </t>
  </si>
  <si>
    <t xml:space="preserve"> Kiegyenlítő, függő, átfutó kiadások</t>
  </si>
  <si>
    <t>Műk.cél.tám.ért.bev (OEP)</t>
  </si>
  <si>
    <t>Kisértékű tárgyi eszközök</t>
  </si>
  <si>
    <t>Maradvány</t>
  </si>
  <si>
    <t>(Ft-ban)</t>
  </si>
  <si>
    <t>Előző évi költségvetési maradvány</t>
  </si>
  <si>
    <t>Likviditási célú hitelek felvétele</t>
  </si>
  <si>
    <t>KASZAPERI KÖZÖS ÖNKORMÁNYZATI HIVATAL</t>
  </si>
  <si>
    <t>Elszámolásból származó bevételek</t>
  </si>
  <si>
    <t>Bethlen Gábor Alap támogatás (falunap)</t>
  </si>
  <si>
    <t>Műk.célú tám.ért bev elkül áll.palap (állatjóléti tám.)</t>
  </si>
  <si>
    <t>Helyi önkorm műk.célú és kieg.tám (bérkompenzáció, szoc.tüzifa tám., rendkívüli tám.)</t>
  </si>
  <si>
    <t xml:space="preserve">Műk.cél.tám.ért.bev </t>
  </si>
  <si>
    <t>Műk.cél.tám.ért.bev időközi polgármester választás</t>
  </si>
  <si>
    <t>Kártyaolvasó</t>
  </si>
  <si>
    <t xml:space="preserve">Diktafon, mikrofon,tápegység </t>
  </si>
  <si>
    <t>ÁFA</t>
  </si>
  <si>
    <t>Gyermekvéd.támogatás (Erzsébet utalvány)</t>
  </si>
  <si>
    <t>Felh.célú tám.ért.bev. (közmuunka program, TOP)</t>
  </si>
  <si>
    <t>Ingatlan értékesítés</t>
  </si>
  <si>
    <t>Felh.célú átvett pénzeszköz</t>
  </si>
  <si>
    <t>Műk.célú átvett pénzeszköz</t>
  </si>
  <si>
    <t>Informatikai eszközök beszerzése</t>
  </si>
  <si>
    <t>Tárgyi eszközök beszerzése</t>
  </si>
  <si>
    <t>Ingatlan felújítás</t>
  </si>
  <si>
    <t>2018.évi megelőlegzés (nettó finansz)</t>
  </si>
  <si>
    <t>2017.évi megelőlegzés</t>
  </si>
  <si>
    <t>Kisértékű tárgyi eszköz</t>
  </si>
  <si>
    <t xml:space="preserve">2017. évi   KÖLTSÉGVETÉS   PÉNZFORGALMI MÉRLEGE </t>
  </si>
  <si>
    <t>2017. évi módosított előirányzat</t>
  </si>
</sst>
</file>

<file path=xl/styles.xml><?xml version="1.0" encoding="utf-8"?>
<styleSheet xmlns="http://schemas.openxmlformats.org/spreadsheetml/2006/main">
  <fonts count="28">
    <font>
      <sz val="10"/>
      <name val="Arial CE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b/>
      <sz val="11"/>
      <name val="Arial"/>
      <family val="2"/>
    </font>
    <font>
      <b/>
      <sz val="10"/>
      <name val="Arial"/>
      <family val="2"/>
    </font>
    <font>
      <sz val="10"/>
      <name val="Arial CE"/>
      <family val="2"/>
      <charset val="238"/>
    </font>
    <font>
      <b/>
      <i/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0"/>
      <name val="Arial CE"/>
      <family val="2"/>
      <charset val="238"/>
    </font>
    <font>
      <b/>
      <i/>
      <sz val="10"/>
      <name val="Arial CE"/>
      <charset val="238"/>
    </font>
    <font>
      <b/>
      <sz val="12"/>
      <name val="Arial"/>
      <family val="2"/>
      <charset val="238"/>
    </font>
    <font>
      <b/>
      <i/>
      <sz val="11"/>
      <name val="Arial"/>
      <family val="2"/>
      <charset val="238"/>
    </font>
    <font>
      <sz val="11"/>
      <name val="Arial"/>
      <family val="2"/>
      <charset val="238"/>
    </font>
    <font>
      <i/>
      <sz val="11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b/>
      <sz val="10"/>
      <name val="Arial"/>
      <family val="2"/>
      <charset val="238"/>
    </font>
    <font>
      <b/>
      <sz val="8"/>
      <name val="Arial"/>
      <family val="2"/>
      <charset val="238"/>
    </font>
    <font>
      <b/>
      <i/>
      <sz val="12"/>
      <name val="Arial"/>
      <family val="2"/>
      <charset val="238"/>
    </font>
    <font>
      <b/>
      <sz val="11"/>
      <name val="Arial"/>
      <family val="2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 CE"/>
      <charset val="238"/>
    </font>
    <font>
      <b/>
      <sz val="14"/>
      <name val="Arial"/>
      <family val="2"/>
    </font>
    <font>
      <b/>
      <sz val="14"/>
      <name val="Arial"/>
      <family val="2"/>
      <charset val="238"/>
    </font>
    <font>
      <b/>
      <sz val="10"/>
      <name val="Arial CE"/>
      <family val="2"/>
      <charset val="238"/>
    </font>
    <font>
      <sz val="11"/>
      <name val="Arial CE"/>
      <charset val="238"/>
    </font>
    <font>
      <sz val="11"/>
      <name val="Arial CE"/>
      <family val="2"/>
      <charset val="238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</borders>
  <cellStyleXfs count="1">
    <xf numFmtId="0" fontId="0" fillId="0" borderId="0"/>
  </cellStyleXfs>
  <cellXfs count="154">
    <xf numFmtId="0" fontId="0" fillId="0" borderId="0" xfId="0"/>
    <xf numFmtId="0" fontId="2" fillId="0" borderId="0" xfId="0" applyFont="1" applyAlignment="1">
      <alignment vertical="center"/>
    </xf>
    <xf numFmtId="3" fontId="2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5" fillId="0" borderId="0" xfId="0" applyFont="1" applyBorder="1" applyAlignment="1">
      <alignment horizontal="left" vertical="center"/>
    </xf>
    <xf numFmtId="0" fontId="2" fillId="0" borderId="1" xfId="0" applyFont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/>
    </xf>
    <xf numFmtId="3" fontId="2" fillId="0" borderId="0" xfId="0" applyNumberFormat="1" applyFont="1" applyBorder="1" applyAlignment="1">
      <alignment vertical="center"/>
    </xf>
    <xf numFmtId="0" fontId="6" fillId="0" borderId="2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9" fillId="0" borderId="0" xfId="0" applyFont="1" applyBorder="1" applyAlignment="1">
      <alignment vertical="center"/>
    </xf>
    <xf numFmtId="0" fontId="17" fillId="0" borderId="0" xfId="0" applyFont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3" fontId="11" fillId="0" borderId="3" xfId="0" applyNumberFormat="1" applyFont="1" applyBorder="1" applyAlignment="1">
      <alignment vertical="center" wrapText="1"/>
    </xf>
    <xf numFmtId="3" fontId="14" fillId="0" borderId="3" xfId="0" applyNumberFormat="1" applyFont="1" applyBorder="1" applyAlignment="1">
      <alignment vertical="center" wrapText="1"/>
    </xf>
    <xf numFmtId="0" fontId="20" fillId="0" borderId="0" xfId="0" applyFont="1" applyAlignment="1">
      <alignment vertical="center"/>
    </xf>
    <xf numFmtId="0" fontId="10" fillId="0" borderId="2" xfId="0" applyFont="1" applyBorder="1" applyAlignment="1">
      <alignment horizontal="center" vertical="center"/>
    </xf>
    <xf numFmtId="3" fontId="11" fillId="0" borderId="3" xfId="0" applyNumberFormat="1" applyFont="1" applyFill="1" applyBorder="1" applyAlignment="1">
      <alignment vertical="center" wrapText="1"/>
    </xf>
    <xf numFmtId="3" fontId="12" fillId="0" borderId="7" xfId="0" applyNumberFormat="1" applyFont="1" applyFill="1" applyBorder="1" applyAlignment="1">
      <alignment vertical="center" wrapText="1"/>
    </xf>
    <xf numFmtId="3" fontId="16" fillId="0" borderId="3" xfId="0" applyNumberFormat="1" applyFont="1" applyBorder="1" applyAlignment="1">
      <alignment horizontal="center" vertical="center" wrapText="1"/>
    </xf>
    <xf numFmtId="3" fontId="12" fillId="0" borderId="8" xfId="0" applyNumberFormat="1" applyFont="1" applyFill="1" applyBorder="1" applyAlignment="1">
      <alignment vertical="center" wrapText="1"/>
    </xf>
    <xf numFmtId="3" fontId="13" fillId="0" borderId="7" xfId="0" applyNumberFormat="1" applyFont="1" applyFill="1" applyBorder="1" applyAlignment="1">
      <alignment vertical="center" wrapText="1"/>
    </xf>
    <xf numFmtId="3" fontId="12" fillId="0" borderId="7" xfId="0" applyNumberFormat="1" applyFont="1" applyBorder="1" applyAlignment="1">
      <alignment vertical="center" wrapText="1"/>
    </xf>
    <xf numFmtId="3" fontId="14" fillId="0" borderId="9" xfId="0" applyNumberFormat="1" applyFont="1" applyBorder="1" applyAlignment="1">
      <alignment vertical="center" wrapText="1"/>
    </xf>
    <xf numFmtId="0" fontId="10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vertical="center"/>
    </xf>
    <xf numFmtId="0" fontId="9" fillId="0" borderId="11" xfId="0" applyFont="1" applyBorder="1" applyAlignment="1">
      <alignment vertical="center"/>
    </xf>
    <xf numFmtId="3" fontId="15" fillId="0" borderId="8" xfId="0" applyNumberFormat="1" applyFont="1" applyBorder="1" applyAlignment="1">
      <alignment vertical="center" wrapText="1"/>
    </xf>
    <xf numFmtId="3" fontId="15" fillId="0" borderId="7" xfId="0" applyNumberFormat="1" applyFont="1" applyBorder="1" applyAlignment="1">
      <alignment vertical="center" wrapText="1"/>
    </xf>
    <xf numFmtId="3" fontId="15" fillId="0" borderId="12" xfId="0" applyNumberFormat="1" applyFont="1" applyBorder="1" applyAlignment="1">
      <alignment vertical="center" wrapText="1"/>
    </xf>
    <xf numFmtId="3" fontId="11" fillId="0" borderId="13" xfId="0" applyNumberFormat="1" applyFont="1" applyBorder="1" applyAlignment="1">
      <alignment vertical="center" wrapText="1"/>
    </xf>
    <xf numFmtId="3" fontId="15" fillId="0" borderId="14" xfId="0" applyNumberFormat="1" applyFont="1" applyBorder="1" applyAlignment="1">
      <alignment vertical="center" wrapText="1"/>
    </xf>
    <xf numFmtId="3" fontId="14" fillId="0" borderId="15" xfId="0" applyNumberFormat="1" applyFont="1" applyBorder="1" applyAlignment="1">
      <alignment vertical="center" wrapText="1"/>
    </xf>
    <xf numFmtId="3" fontId="15" fillId="0" borderId="7" xfId="0" applyNumberFormat="1" applyFont="1" applyBorder="1" applyAlignment="1">
      <alignment vertical="center"/>
    </xf>
    <xf numFmtId="3" fontId="19" fillId="0" borderId="15" xfId="0" applyNumberFormat="1" applyFont="1" applyBorder="1" applyAlignment="1">
      <alignment vertical="center" wrapText="1"/>
    </xf>
    <xf numFmtId="3" fontId="11" fillId="0" borderId="15" xfId="0" applyNumberFormat="1" applyFont="1" applyBorder="1" applyAlignment="1">
      <alignment vertical="center"/>
    </xf>
    <xf numFmtId="0" fontId="18" fillId="0" borderId="4" xfId="0" applyFont="1" applyBorder="1" applyAlignment="1">
      <alignment horizontal="center" vertical="center"/>
    </xf>
    <xf numFmtId="3" fontId="11" fillId="0" borderId="15" xfId="0" applyNumberFormat="1" applyFont="1" applyBorder="1" applyAlignment="1">
      <alignment vertical="center" wrapText="1"/>
    </xf>
    <xf numFmtId="0" fontId="4" fillId="0" borderId="16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7" xfId="0" applyFont="1" applyBorder="1" applyAlignment="1">
      <alignment vertical="center"/>
    </xf>
    <xf numFmtId="0" fontId="18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vertical="center" wrapText="1"/>
    </xf>
    <xf numFmtId="0" fontId="4" fillId="0" borderId="14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3" fontId="15" fillId="0" borderId="3" xfId="0" applyNumberFormat="1" applyFont="1" applyBorder="1" applyAlignment="1">
      <alignment vertical="center" wrapText="1"/>
    </xf>
    <xf numFmtId="0" fontId="5" fillId="0" borderId="11" xfId="0" applyFont="1" applyBorder="1" applyAlignment="1">
      <alignment horizontal="left" vertical="center"/>
    </xf>
    <xf numFmtId="0" fontId="4" fillId="0" borderId="19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7" fillId="0" borderId="1" xfId="0" applyFont="1" applyBorder="1" applyAlignment="1">
      <alignment horizontal="left" vertical="center" wrapText="1" indent="1"/>
    </xf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3" fontId="11" fillId="0" borderId="2" xfId="0" applyNumberFormat="1" applyFont="1" applyFill="1" applyBorder="1" applyAlignment="1">
      <alignment vertical="center" wrapText="1"/>
    </xf>
    <xf numFmtId="3" fontId="15" fillId="0" borderId="1" xfId="0" applyNumberFormat="1" applyFont="1" applyBorder="1" applyAlignment="1">
      <alignment vertical="center" wrapText="1"/>
    </xf>
    <xf numFmtId="3" fontId="15" fillId="0" borderId="1" xfId="0" applyNumberFormat="1" applyFont="1" applyBorder="1" applyAlignment="1">
      <alignment vertical="center"/>
    </xf>
    <xf numFmtId="0" fontId="7" fillId="0" borderId="0" xfId="0" applyFont="1" applyBorder="1" applyAlignment="1">
      <alignment vertical="center"/>
    </xf>
    <xf numFmtId="3" fontId="12" fillId="0" borderId="12" xfId="0" applyNumberFormat="1" applyFont="1" applyBorder="1" applyAlignment="1">
      <alignment vertical="center" wrapText="1"/>
    </xf>
    <xf numFmtId="3" fontId="12" fillId="0" borderId="1" xfId="0" applyNumberFormat="1" applyFont="1" applyFill="1" applyBorder="1" applyAlignment="1">
      <alignment vertical="center" wrapText="1"/>
    </xf>
    <xf numFmtId="3" fontId="11" fillId="0" borderId="22" xfId="0" applyNumberFormat="1" applyFont="1" applyFill="1" applyBorder="1" applyAlignment="1">
      <alignment vertical="center" wrapText="1"/>
    </xf>
    <xf numFmtId="3" fontId="12" fillId="0" borderId="5" xfId="0" applyNumberFormat="1" applyFont="1" applyFill="1" applyBorder="1" applyAlignment="1">
      <alignment vertical="center" wrapText="1"/>
    </xf>
    <xf numFmtId="0" fontId="1" fillId="0" borderId="11" xfId="0" applyFont="1" applyBorder="1" applyAlignment="1">
      <alignment vertical="center"/>
    </xf>
    <xf numFmtId="3" fontId="12" fillId="0" borderId="1" xfId="0" applyNumberFormat="1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3" fontId="13" fillId="0" borderId="1" xfId="0" applyNumberFormat="1" applyFont="1" applyFill="1" applyBorder="1" applyAlignment="1">
      <alignment vertical="center" wrapText="1"/>
    </xf>
    <xf numFmtId="3" fontId="15" fillId="0" borderId="12" xfId="0" applyNumberFormat="1" applyFont="1" applyBorder="1" applyAlignment="1">
      <alignment vertical="center"/>
    </xf>
    <xf numFmtId="3" fontId="14" fillId="0" borderId="23" xfId="0" applyNumberFormat="1" applyFont="1" applyBorder="1" applyAlignment="1">
      <alignment vertical="center" wrapText="1"/>
    </xf>
    <xf numFmtId="0" fontId="4" fillId="0" borderId="24" xfId="0" applyFont="1" applyBorder="1" applyAlignment="1">
      <alignment vertical="center" wrapText="1"/>
    </xf>
    <xf numFmtId="0" fontId="2" fillId="0" borderId="21" xfId="0" applyFont="1" applyBorder="1" applyAlignment="1">
      <alignment vertical="center" wrapText="1"/>
    </xf>
    <xf numFmtId="0" fontId="2" fillId="0" borderId="12" xfId="0" applyFont="1" applyBorder="1" applyAlignment="1">
      <alignment vertical="center"/>
    </xf>
    <xf numFmtId="0" fontId="2" fillId="0" borderId="11" xfId="0" applyFont="1" applyBorder="1" applyAlignment="1">
      <alignment vertical="center" wrapText="1"/>
    </xf>
    <xf numFmtId="0" fontId="4" fillId="0" borderId="25" xfId="0" applyFont="1" applyBorder="1" applyAlignment="1">
      <alignment vertical="center" wrapText="1"/>
    </xf>
    <xf numFmtId="3" fontId="14" fillId="0" borderId="26" xfId="0" applyNumberFormat="1" applyFont="1" applyBorder="1" applyAlignment="1">
      <alignment vertical="center" wrapText="1"/>
    </xf>
    <xf numFmtId="0" fontId="4" fillId="0" borderId="27" xfId="0" applyFont="1" applyBorder="1" applyAlignment="1">
      <alignment vertical="center" wrapText="1"/>
    </xf>
    <xf numFmtId="3" fontId="14" fillId="0" borderId="28" xfId="0" applyNumberFormat="1" applyFont="1" applyBorder="1" applyAlignment="1">
      <alignment vertical="center" wrapText="1"/>
    </xf>
    <xf numFmtId="3" fontId="12" fillId="0" borderId="14" xfId="0" applyNumberFormat="1" applyFont="1" applyBorder="1" applyAlignment="1">
      <alignment vertical="center" wrapText="1"/>
    </xf>
    <xf numFmtId="3" fontId="24" fillId="0" borderId="0" xfId="0" applyNumberFormat="1" applyFont="1" applyAlignment="1">
      <alignment horizontal="center" vertical="center"/>
    </xf>
    <xf numFmtId="3" fontId="11" fillId="0" borderId="18" xfId="0" applyNumberFormat="1" applyFont="1" applyBorder="1" applyAlignment="1">
      <alignment vertical="center" wrapText="1"/>
    </xf>
    <xf numFmtId="3" fontId="14" fillId="0" borderId="18" xfId="0" applyNumberFormat="1" applyFont="1" applyBorder="1" applyAlignment="1">
      <alignment vertical="center" wrapText="1"/>
    </xf>
    <xf numFmtId="0" fontId="2" fillId="0" borderId="14" xfId="0" applyFont="1" applyBorder="1" applyAlignment="1">
      <alignment vertical="center" wrapText="1"/>
    </xf>
    <xf numFmtId="3" fontId="11" fillId="0" borderId="18" xfId="0" applyNumberFormat="1" applyFont="1" applyBorder="1" applyAlignment="1">
      <alignment vertical="center"/>
    </xf>
    <xf numFmtId="3" fontId="14" fillId="0" borderId="12" xfId="0" applyNumberFormat="1" applyFont="1" applyBorder="1" applyAlignment="1">
      <alignment vertical="center" wrapText="1"/>
    </xf>
    <xf numFmtId="3" fontId="11" fillId="0" borderId="29" xfId="0" applyNumberFormat="1" applyFont="1" applyFill="1" applyBorder="1" applyAlignment="1">
      <alignment vertical="center" wrapText="1"/>
    </xf>
    <xf numFmtId="0" fontId="16" fillId="0" borderId="3" xfId="0" applyFont="1" applyBorder="1" applyAlignment="1">
      <alignment vertical="center" wrapText="1"/>
    </xf>
    <xf numFmtId="0" fontId="25" fillId="0" borderId="11" xfId="0" applyFont="1" applyBorder="1" applyAlignment="1">
      <alignment horizontal="left" vertical="center"/>
    </xf>
    <xf numFmtId="0" fontId="16" fillId="0" borderId="0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0" fillId="0" borderId="21" xfId="0" applyBorder="1" applyAlignment="1">
      <alignment vertical="center" wrapText="1"/>
    </xf>
    <xf numFmtId="0" fontId="10" fillId="0" borderId="0" xfId="0" applyFont="1" applyAlignment="1">
      <alignment vertical="center"/>
    </xf>
    <xf numFmtId="0" fontId="2" fillId="0" borderId="1" xfId="0" applyFont="1" applyBorder="1" applyAlignment="1">
      <alignment horizontal="left" vertical="center" wrapText="1" indent="1"/>
    </xf>
    <xf numFmtId="3" fontId="14" fillId="0" borderId="7" xfId="0" applyNumberFormat="1" applyFont="1" applyBorder="1" applyAlignment="1">
      <alignment vertical="center" wrapText="1"/>
    </xf>
    <xf numFmtId="3" fontId="0" fillId="0" borderId="7" xfId="0" applyNumberFormat="1" applyFont="1" applyBorder="1" applyAlignment="1">
      <alignment vertical="center"/>
    </xf>
    <xf numFmtId="3" fontId="12" fillId="0" borderId="7" xfId="0" applyNumberFormat="1" applyFont="1" applyBorder="1" applyAlignment="1">
      <alignment vertical="center"/>
    </xf>
    <xf numFmtId="0" fontId="2" fillId="0" borderId="31" xfId="0" applyFont="1" applyBorder="1" applyAlignment="1">
      <alignment vertical="center" wrapText="1"/>
    </xf>
    <xf numFmtId="3" fontId="15" fillId="0" borderId="21" xfId="0" applyNumberFormat="1" applyFont="1" applyBorder="1" applyAlignment="1">
      <alignment vertical="center" wrapText="1"/>
    </xf>
    <xf numFmtId="3" fontId="11" fillId="0" borderId="33" xfId="0" applyNumberFormat="1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left" vertical="center" wrapText="1" indent="1"/>
    </xf>
    <xf numFmtId="3" fontId="26" fillId="0" borderId="7" xfId="0" applyNumberFormat="1" applyFont="1" applyBorder="1" applyAlignment="1">
      <alignment vertical="center"/>
    </xf>
    <xf numFmtId="3" fontId="12" fillId="0" borderId="30" xfId="0" applyNumberFormat="1" applyFont="1" applyBorder="1" applyAlignment="1">
      <alignment vertical="center"/>
    </xf>
    <xf numFmtId="0" fontId="12" fillId="0" borderId="7" xfId="0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3" fontId="12" fillId="0" borderId="12" xfId="0" applyNumberFormat="1" applyFont="1" applyBorder="1" applyAlignment="1">
      <alignment vertical="center"/>
    </xf>
    <xf numFmtId="3" fontId="12" fillId="0" borderId="8" xfId="0" applyNumberFormat="1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27" fillId="0" borderId="0" xfId="0" applyFont="1" applyBorder="1" applyAlignment="1">
      <alignment vertical="center"/>
    </xf>
    <xf numFmtId="3" fontId="13" fillId="0" borderId="8" xfId="0" applyNumberFormat="1" applyFont="1" applyFill="1" applyBorder="1" applyAlignment="1">
      <alignment vertical="center" wrapText="1"/>
    </xf>
    <xf numFmtId="0" fontId="12" fillId="0" borderId="7" xfId="0" applyFont="1" applyBorder="1" applyAlignment="1">
      <alignment vertical="center" wrapText="1"/>
    </xf>
    <xf numFmtId="3" fontId="15" fillId="0" borderId="5" xfId="0" applyNumberFormat="1" applyFont="1" applyBorder="1" applyAlignment="1">
      <alignment vertical="center" wrapText="1"/>
    </xf>
    <xf numFmtId="3" fontId="15" fillId="0" borderId="34" xfId="0" applyNumberFormat="1" applyFont="1" applyBorder="1" applyAlignment="1">
      <alignment vertical="center" wrapText="1"/>
    </xf>
    <xf numFmtId="3" fontId="14" fillId="0" borderId="8" xfId="0" applyNumberFormat="1" applyFont="1" applyBorder="1" applyAlignment="1">
      <alignment vertical="center" wrapText="1"/>
    </xf>
    <xf numFmtId="0" fontId="7" fillId="0" borderId="0" xfId="0" applyFont="1" applyBorder="1" applyAlignment="1">
      <alignment horizontal="left" vertical="center" wrapText="1" indent="1"/>
    </xf>
    <xf numFmtId="0" fontId="2" fillId="0" borderId="31" xfId="0" applyFont="1" applyBorder="1" applyAlignment="1">
      <alignment vertical="center"/>
    </xf>
    <xf numFmtId="0" fontId="12" fillId="0" borderId="0" xfId="0" applyFont="1" applyBorder="1" applyAlignment="1">
      <alignment horizontal="left" vertical="center" wrapText="1" indent="1"/>
    </xf>
    <xf numFmtId="3" fontId="19" fillId="0" borderId="14" xfId="0" applyNumberFormat="1" applyFont="1" applyBorder="1" applyAlignment="1">
      <alignment vertical="center" wrapText="1"/>
    </xf>
    <xf numFmtId="3" fontId="12" fillId="0" borderId="31" xfId="0" applyNumberFormat="1" applyFont="1" applyBorder="1" applyAlignment="1">
      <alignment vertical="center"/>
    </xf>
    <xf numFmtId="3" fontId="26" fillId="0" borderId="31" xfId="0" applyNumberFormat="1" applyFont="1" applyBorder="1" applyAlignment="1">
      <alignment vertical="center"/>
    </xf>
    <xf numFmtId="0" fontId="12" fillId="0" borderId="31" xfId="0" applyFont="1" applyBorder="1" applyAlignment="1">
      <alignment vertical="center"/>
    </xf>
    <xf numFmtId="3" fontId="12" fillId="0" borderId="31" xfId="0" applyNumberFormat="1" applyFont="1" applyBorder="1" applyAlignment="1">
      <alignment vertical="center" wrapText="1"/>
    </xf>
    <xf numFmtId="3" fontId="2" fillId="0" borderId="35" xfId="0" applyNumberFormat="1" applyFont="1" applyBorder="1" applyAlignment="1">
      <alignment vertical="center"/>
    </xf>
    <xf numFmtId="3" fontId="14" fillId="0" borderId="14" xfId="0" applyNumberFormat="1" applyFont="1" applyBorder="1" applyAlignment="1">
      <alignment vertical="center" wrapText="1"/>
    </xf>
    <xf numFmtId="3" fontId="2" fillId="0" borderId="12" xfId="0" applyNumberFormat="1" applyFont="1" applyBorder="1" applyAlignment="1">
      <alignment vertical="center"/>
    </xf>
    <xf numFmtId="3" fontId="12" fillId="0" borderId="12" xfId="0" applyNumberFormat="1" applyFont="1" applyFill="1" applyBorder="1" applyAlignment="1">
      <alignment vertical="center" wrapText="1"/>
    </xf>
    <xf numFmtId="3" fontId="12" fillId="0" borderId="8" xfId="0" applyNumberFormat="1" applyFont="1" applyBorder="1" applyAlignment="1">
      <alignment horizontal="right" vertical="top" wrapText="1"/>
    </xf>
    <xf numFmtId="3" fontId="12" fillId="0" borderId="7" xfId="0" applyNumberFormat="1" applyFont="1" applyBorder="1" applyAlignment="1">
      <alignment horizontal="right" vertical="top" wrapText="1"/>
    </xf>
    <xf numFmtId="0" fontId="4" fillId="0" borderId="2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0" fillId="0" borderId="21" xfId="0" applyBorder="1" applyAlignment="1">
      <alignment vertical="center"/>
    </xf>
    <xf numFmtId="0" fontId="4" fillId="0" borderId="2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0" fillId="0" borderId="21" xfId="0" applyBorder="1" applyAlignment="1">
      <alignment vertical="center" wrapText="1"/>
    </xf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3" fontId="2" fillId="0" borderId="0" xfId="0" applyNumberFormat="1" applyFont="1" applyBorder="1" applyAlignment="1">
      <alignment horizontal="right" vertical="center"/>
    </xf>
    <xf numFmtId="0" fontId="10" fillId="0" borderId="2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0" fillId="0" borderId="10" xfId="0" applyBorder="1" applyAlignment="1">
      <alignment vertical="center" wrapText="1"/>
    </xf>
    <xf numFmtId="3" fontId="2" fillId="0" borderId="10" xfId="0" applyNumberFormat="1" applyFont="1" applyBorder="1" applyAlignment="1">
      <alignment horizontal="right" vertical="center"/>
    </xf>
    <xf numFmtId="0" fontId="23" fillId="0" borderId="0" xfId="0" applyFont="1" applyAlignment="1">
      <alignment horizontal="center" vertical="center"/>
    </xf>
    <xf numFmtId="0" fontId="0" fillId="0" borderId="21" xfId="0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>
          <a:spLocks/>
        </xdr:cNvSpPr>
      </xdr:nvSpPr>
      <xdr:spPr bwMode="auto">
        <a:xfrm>
          <a:off x="2847975" y="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>
          <a:spLocks/>
        </xdr:cNvSpPr>
      </xdr:nvSpPr>
      <xdr:spPr bwMode="auto">
        <a:xfrm>
          <a:off x="2847975" y="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4" name="AutoShape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SpPr>
          <a:spLocks/>
        </xdr:cNvSpPr>
      </xdr:nvSpPr>
      <xdr:spPr bwMode="auto">
        <a:xfrm>
          <a:off x="8458200" y="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5" name="AutoShape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SpPr>
          <a:spLocks/>
        </xdr:cNvSpPr>
      </xdr:nvSpPr>
      <xdr:spPr bwMode="auto">
        <a:xfrm>
          <a:off x="8458200" y="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1173" name="AutoShape 1">
          <a:extLst>
            <a:ext uri="{FF2B5EF4-FFF2-40B4-BE49-F238E27FC236}">
              <a16:creationId xmlns:a16="http://schemas.microsoft.com/office/drawing/2014/main" xmlns="" id="{00000000-0008-0000-0100-000095040000}"/>
            </a:ext>
          </a:extLst>
        </xdr:cNvPr>
        <xdr:cNvSpPr>
          <a:spLocks/>
        </xdr:cNvSpPr>
      </xdr:nvSpPr>
      <xdr:spPr bwMode="auto">
        <a:xfrm>
          <a:off x="2847975" y="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1174" name="AutoShape 2">
          <a:extLst>
            <a:ext uri="{FF2B5EF4-FFF2-40B4-BE49-F238E27FC236}">
              <a16:creationId xmlns:a16="http://schemas.microsoft.com/office/drawing/2014/main" xmlns="" id="{00000000-0008-0000-0100-000096040000}"/>
            </a:ext>
          </a:extLst>
        </xdr:cNvPr>
        <xdr:cNvSpPr>
          <a:spLocks/>
        </xdr:cNvSpPr>
      </xdr:nvSpPr>
      <xdr:spPr bwMode="auto">
        <a:xfrm>
          <a:off x="2847975" y="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1175" name="AutoShape 3">
          <a:extLst>
            <a:ext uri="{FF2B5EF4-FFF2-40B4-BE49-F238E27FC236}">
              <a16:creationId xmlns:a16="http://schemas.microsoft.com/office/drawing/2014/main" xmlns="" id="{00000000-0008-0000-0100-000097040000}"/>
            </a:ext>
          </a:extLst>
        </xdr:cNvPr>
        <xdr:cNvSpPr>
          <a:spLocks/>
        </xdr:cNvSpPr>
      </xdr:nvSpPr>
      <xdr:spPr bwMode="auto">
        <a:xfrm>
          <a:off x="7077075" y="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1176" name="AutoShape 4">
          <a:extLst>
            <a:ext uri="{FF2B5EF4-FFF2-40B4-BE49-F238E27FC236}">
              <a16:creationId xmlns:a16="http://schemas.microsoft.com/office/drawing/2014/main" xmlns="" id="{00000000-0008-0000-0100-000098040000}"/>
            </a:ext>
          </a:extLst>
        </xdr:cNvPr>
        <xdr:cNvSpPr>
          <a:spLocks/>
        </xdr:cNvSpPr>
      </xdr:nvSpPr>
      <xdr:spPr bwMode="auto">
        <a:xfrm>
          <a:off x="7077075" y="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5269" name="AutoShape 1">
          <a:extLst>
            <a:ext uri="{FF2B5EF4-FFF2-40B4-BE49-F238E27FC236}">
              <a16:creationId xmlns:a16="http://schemas.microsoft.com/office/drawing/2014/main" xmlns="" id="{00000000-0008-0000-0200-000095140000}"/>
            </a:ext>
          </a:extLst>
        </xdr:cNvPr>
        <xdr:cNvSpPr>
          <a:spLocks/>
        </xdr:cNvSpPr>
      </xdr:nvSpPr>
      <xdr:spPr bwMode="auto">
        <a:xfrm>
          <a:off x="2847975" y="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5270" name="AutoShape 2">
          <a:extLst>
            <a:ext uri="{FF2B5EF4-FFF2-40B4-BE49-F238E27FC236}">
              <a16:creationId xmlns:a16="http://schemas.microsoft.com/office/drawing/2014/main" xmlns="" id="{00000000-0008-0000-0200-000096140000}"/>
            </a:ext>
          </a:extLst>
        </xdr:cNvPr>
        <xdr:cNvSpPr>
          <a:spLocks/>
        </xdr:cNvSpPr>
      </xdr:nvSpPr>
      <xdr:spPr bwMode="auto">
        <a:xfrm>
          <a:off x="2847975" y="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5271" name="AutoShape 3">
          <a:extLst>
            <a:ext uri="{FF2B5EF4-FFF2-40B4-BE49-F238E27FC236}">
              <a16:creationId xmlns:a16="http://schemas.microsoft.com/office/drawing/2014/main" xmlns="" id="{00000000-0008-0000-0200-000097140000}"/>
            </a:ext>
          </a:extLst>
        </xdr:cNvPr>
        <xdr:cNvSpPr>
          <a:spLocks/>
        </xdr:cNvSpPr>
      </xdr:nvSpPr>
      <xdr:spPr bwMode="auto">
        <a:xfrm>
          <a:off x="7077075" y="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5272" name="AutoShape 4">
          <a:extLst>
            <a:ext uri="{FF2B5EF4-FFF2-40B4-BE49-F238E27FC236}">
              <a16:creationId xmlns:a16="http://schemas.microsoft.com/office/drawing/2014/main" xmlns="" id="{00000000-0008-0000-0200-000098140000}"/>
            </a:ext>
          </a:extLst>
        </xdr:cNvPr>
        <xdr:cNvSpPr>
          <a:spLocks/>
        </xdr:cNvSpPr>
      </xdr:nvSpPr>
      <xdr:spPr bwMode="auto">
        <a:xfrm>
          <a:off x="7077075" y="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6293" name="AutoShape 1">
          <a:extLst>
            <a:ext uri="{FF2B5EF4-FFF2-40B4-BE49-F238E27FC236}">
              <a16:creationId xmlns:a16="http://schemas.microsoft.com/office/drawing/2014/main" xmlns="" id="{00000000-0008-0000-0300-000095180000}"/>
            </a:ext>
          </a:extLst>
        </xdr:cNvPr>
        <xdr:cNvSpPr>
          <a:spLocks/>
        </xdr:cNvSpPr>
      </xdr:nvSpPr>
      <xdr:spPr bwMode="auto">
        <a:xfrm>
          <a:off x="2847975" y="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6294" name="AutoShape 2">
          <a:extLst>
            <a:ext uri="{FF2B5EF4-FFF2-40B4-BE49-F238E27FC236}">
              <a16:creationId xmlns:a16="http://schemas.microsoft.com/office/drawing/2014/main" xmlns="" id="{00000000-0008-0000-0300-000096180000}"/>
            </a:ext>
          </a:extLst>
        </xdr:cNvPr>
        <xdr:cNvSpPr>
          <a:spLocks/>
        </xdr:cNvSpPr>
      </xdr:nvSpPr>
      <xdr:spPr bwMode="auto">
        <a:xfrm>
          <a:off x="2847975" y="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6295" name="AutoShape 3">
          <a:extLst>
            <a:ext uri="{FF2B5EF4-FFF2-40B4-BE49-F238E27FC236}">
              <a16:creationId xmlns:a16="http://schemas.microsoft.com/office/drawing/2014/main" xmlns="" id="{00000000-0008-0000-0300-000097180000}"/>
            </a:ext>
          </a:extLst>
        </xdr:cNvPr>
        <xdr:cNvSpPr>
          <a:spLocks/>
        </xdr:cNvSpPr>
      </xdr:nvSpPr>
      <xdr:spPr bwMode="auto">
        <a:xfrm>
          <a:off x="7077075" y="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6296" name="AutoShape 4">
          <a:extLst>
            <a:ext uri="{FF2B5EF4-FFF2-40B4-BE49-F238E27FC236}">
              <a16:creationId xmlns:a16="http://schemas.microsoft.com/office/drawing/2014/main" xmlns="" id="{00000000-0008-0000-0300-000098180000}"/>
            </a:ext>
          </a:extLst>
        </xdr:cNvPr>
        <xdr:cNvSpPr>
          <a:spLocks/>
        </xdr:cNvSpPr>
      </xdr:nvSpPr>
      <xdr:spPr bwMode="auto">
        <a:xfrm>
          <a:off x="7077075" y="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7317" name="AutoShape 1">
          <a:extLst>
            <a:ext uri="{FF2B5EF4-FFF2-40B4-BE49-F238E27FC236}">
              <a16:creationId xmlns:a16="http://schemas.microsoft.com/office/drawing/2014/main" xmlns="" id="{00000000-0008-0000-0400-0000951C0000}"/>
            </a:ext>
          </a:extLst>
        </xdr:cNvPr>
        <xdr:cNvSpPr>
          <a:spLocks/>
        </xdr:cNvSpPr>
      </xdr:nvSpPr>
      <xdr:spPr bwMode="auto">
        <a:xfrm>
          <a:off x="2847975" y="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7318" name="AutoShape 2">
          <a:extLst>
            <a:ext uri="{FF2B5EF4-FFF2-40B4-BE49-F238E27FC236}">
              <a16:creationId xmlns:a16="http://schemas.microsoft.com/office/drawing/2014/main" xmlns="" id="{00000000-0008-0000-0400-0000961C0000}"/>
            </a:ext>
          </a:extLst>
        </xdr:cNvPr>
        <xdr:cNvSpPr>
          <a:spLocks/>
        </xdr:cNvSpPr>
      </xdr:nvSpPr>
      <xdr:spPr bwMode="auto">
        <a:xfrm>
          <a:off x="2847975" y="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7319" name="AutoShape 3">
          <a:extLst>
            <a:ext uri="{FF2B5EF4-FFF2-40B4-BE49-F238E27FC236}">
              <a16:creationId xmlns:a16="http://schemas.microsoft.com/office/drawing/2014/main" xmlns="" id="{00000000-0008-0000-0400-0000971C0000}"/>
            </a:ext>
          </a:extLst>
        </xdr:cNvPr>
        <xdr:cNvSpPr>
          <a:spLocks/>
        </xdr:cNvSpPr>
      </xdr:nvSpPr>
      <xdr:spPr bwMode="auto">
        <a:xfrm>
          <a:off x="7077075" y="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7320" name="AutoShape 4">
          <a:extLst>
            <a:ext uri="{FF2B5EF4-FFF2-40B4-BE49-F238E27FC236}">
              <a16:creationId xmlns:a16="http://schemas.microsoft.com/office/drawing/2014/main" xmlns="" id="{00000000-0008-0000-0400-0000981C0000}"/>
            </a:ext>
          </a:extLst>
        </xdr:cNvPr>
        <xdr:cNvSpPr>
          <a:spLocks/>
        </xdr:cNvSpPr>
      </xdr:nvSpPr>
      <xdr:spPr bwMode="auto">
        <a:xfrm>
          <a:off x="7077075" y="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70"/>
  <sheetViews>
    <sheetView tabSelected="1" view="pageLayout" zoomScale="79" zoomScaleSheetLayoutView="100" zoomScalePageLayoutView="79" workbookViewId="0">
      <selection activeCell="I3" sqref="I3"/>
    </sheetView>
  </sheetViews>
  <sheetFormatPr defaultRowHeight="12.75"/>
  <cols>
    <col min="1" max="1" width="43.85546875" style="1" customWidth="1"/>
    <col min="2" max="2" width="20.7109375" style="2" customWidth="1"/>
    <col min="3" max="3" width="24.28515625" style="2" customWidth="1"/>
    <col min="4" max="4" width="42.7109375" style="1" customWidth="1"/>
    <col min="5" max="5" width="20.7109375" style="1" customWidth="1"/>
    <col min="6" max="6" width="19.85546875" style="1" customWidth="1"/>
    <col min="7" max="16384" width="9.140625" style="1"/>
  </cols>
  <sheetData>
    <row r="1" spans="1:6" ht="27" customHeight="1">
      <c r="A1" s="140"/>
      <c r="B1" s="141"/>
      <c r="C1" s="141"/>
      <c r="D1" s="141"/>
      <c r="E1" s="141"/>
    </row>
    <row r="2" spans="1:6" s="3" customFormat="1" ht="30" customHeight="1">
      <c r="A2" s="142" t="s">
        <v>20</v>
      </c>
      <c r="B2" s="142"/>
      <c r="C2" s="142"/>
      <c r="D2" s="142"/>
      <c r="E2" s="142"/>
    </row>
    <row r="3" spans="1:6" s="3" customFormat="1" ht="30" customHeight="1">
      <c r="A3" s="142" t="s">
        <v>91</v>
      </c>
      <c r="B3" s="142"/>
      <c r="C3" s="142"/>
      <c r="D3" s="142"/>
      <c r="E3" s="142"/>
    </row>
    <row r="4" spans="1:6" ht="21.75" customHeight="1" thickBot="1">
      <c r="C4" s="84" t="s">
        <v>61</v>
      </c>
      <c r="D4" s="143" t="s">
        <v>67</v>
      </c>
      <c r="E4" s="143"/>
      <c r="F4" s="11"/>
    </row>
    <row r="5" spans="1:6" s="22" customFormat="1" ht="45" customHeight="1" thickBot="1">
      <c r="A5" s="144" t="s">
        <v>0</v>
      </c>
      <c r="B5" s="145"/>
      <c r="C5" s="146"/>
      <c r="D5" s="144" t="s">
        <v>1</v>
      </c>
      <c r="E5" s="145"/>
      <c r="F5" s="136"/>
    </row>
    <row r="6" spans="1:6" s="18" customFormat="1" ht="30" customHeight="1" thickBot="1">
      <c r="A6" s="60" t="s">
        <v>2</v>
      </c>
      <c r="B6" s="26" t="s">
        <v>92</v>
      </c>
      <c r="C6" s="26" t="s">
        <v>57</v>
      </c>
      <c r="D6" s="31" t="s">
        <v>2</v>
      </c>
      <c r="E6" s="26" t="s">
        <v>92</v>
      </c>
      <c r="F6" s="26" t="s">
        <v>57</v>
      </c>
    </row>
    <row r="7" spans="1:6" ht="60" customHeight="1" thickBot="1">
      <c r="A7" s="134" t="s">
        <v>3</v>
      </c>
      <c r="B7" s="135"/>
      <c r="C7" s="135"/>
      <c r="D7" s="135"/>
      <c r="E7" s="135"/>
      <c r="F7" s="136"/>
    </row>
    <row r="8" spans="1:6" s="4" customFormat="1" ht="21.75" customHeight="1" thickBot="1">
      <c r="A8" s="12" t="s">
        <v>4</v>
      </c>
      <c r="B8" s="24">
        <f>'Közös Hivatal'!B8+Humán!B8+Könyvtár!B8+Önkormányzat!B8</f>
        <v>94705044</v>
      </c>
      <c r="C8" s="24">
        <f>'Közös Hivatal'!C8+Humán!C8+Önkormányzat!C8</f>
        <v>104534438</v>
      </c>
      <c r="D8" s="57" t="s">
        <v>42</v>
      </c>
      <c r="E8" s="54"/>
      <c r="F8" s="54"/>
    </row>
    <row r="9" spans="1:6" s="4" customFormat="1" ht="18" customHeight="1">
      <c r="A9" s="6" t="s">
        <v>5</v>
      </c>
      <c r="B9" s="66"/>
      <c r="C9" s="27"/>
      <c r="D9" s="5" t="s">
        <v>43</v>
      </c>
      <c r="E9" s="29">
        <f>Önkormányzat!E9+Humán!E9+'Közös Hivatal'!E9</f>
        <v>208057568</v>
      </c>
      <c r="F9" s="29">
        <f>Önkormányzat!F9+Humán!F9+'Közös Hivatal'!F9</f>
        <v>171308433</v>
      </c>
    </row>
    <row r="10" spans="1:6" s="4" customFormat="1" ht="18" customHeight="1">
      <c r="A10" s="6" t="s">
        <v>6</v>
      </c>
      <c r="B10" s="66">
        <v>20115479</v>
      </c>
      <c r="C10" s="25">
        <v>15756833</v>
      </c>
      <c r="D10" s="7" t="s">
        <v>44</v>
      </c>
      <c r="E10" s="29">
        <f>Önkormányzat!E10+Humán!E10+'Közös Hivatal'!E10</f>
        <v>38700000</v>
      </c>
      <c r="F10" s="29">
        <f>Önkormányzat!F10+Humán!F10+'Közös Hivatal'!F10</f>
        <v>33571376</v>
      </c>
    </row>
    <row r="11" spans="1:6" s="4" customFormat="1" ht="18" customHeight="1">
      <c r="A11" s="6" t="s">
        <v>21</v>
      </c>
      <c r="B11" s="66"/>
      <c r="C11" s="25"/>
      <c r="D11" s="7" t="s">
        <v>45</v>
      </c>
      <c r="E11" s="29">
        <f>Önkormányzat!E11+Humán!E11+'Közös Hivatal'!E11</f>
        <v>224655346</v>
      </c>
      <c r="F11" s="29">
        <f>Önkormányzat!F11+Humán!F11+'Közös Hivatal'!F11</f>
        <v>170820243</v>
      </c>
    </row>
    <row r="12" spans="1:6" s="4" customFormat="1" ht="18" customHeight="1" thickBot="1">
      <c r="A12" s="6"/>
      <c r="B12" s="66"/>
      <c r="C12" s="25"/>
      <c r="D12" s="7" t="s">
        <v>46</v>
      </c>
      <c r="E12" s="29">
        <f>Önkormányzat!E12+Humán!E12+'Közös Hivatal'!E12</f>
        <v>38054639</v>
      </c>
      <c r="F12" s="29">
        <f>Önkormányzat!F12+Humán!F12+'Közös Hivatal'!F12</f>
        <v>25153214</v>
      </c>
    </row>
    <row r="13" spans="1:6" s="4" customFormat="1" ht="18" customHeight="1" thickBot="1">
      <c r="A13" s="13" t="s">
        <v>7</v>
      </c>
      <c r="B13" s="67">
        <f>SUM(B10:B12)</f>
        <v>20115479</v>
      </c>
      <c r="C13" s="90">
        <f>SUM(C10:C12)</f>
        <v>15756833</v>
      </c>
      <c r="D13" s="32" t="s">
        <v>32</v>
      </c>
      <c r="E13" s="37">
        <f>SUM(E9:E12)</f>
        <v>509467553</v>
      </c>
      <c r="F13" s="20">
        <f>SUM(F9:F12)</f>
        <v>400853266</v>
      </c>
    </row>
    <row r="14" spans="1:6" s="4" customFormat="1" ht="18" customHeight="1">
      <c r="A14" s="6" t="s">
        <v>8</v>
      </c>
      <c r="B14" s="68"/>
      <c r="C14" s="25"/>
      <c r="D14" s="8"/>
      <c r="E14" s="34"/>
      <c r="F14" s="34"/>
    </row>
    <row r="15" spans="1:6" s="4" customFormat="1" ht="18" customHeight="1">
      <c r="A15" s="6" t="s">
        <v>10</v>
      </c>
      <c r="B15" s="66">
        <v>3500000</v>
      </c>
      <c r="C15" s="25">
        <v>2756641</v>
      </c>
      <c r="D15" s="8" t="s">
        <v>31</v>
      </c>
      <c r="E15" s="35"/>
      <c r="F15" s="35"/>
    </row>
    <row r="16" spans="1:6" s="4" customFormat="1" ht="14.25">
      <c r="A16" s="6" t="s">
        <v>19</v>
      </c>
      <c r="B16" s="66">
        <v>20000</v>
      </c>
      <c r="C16" s="25">
        <v>4980</v>
      </c>
      <c r="D16" s="7" t="s">
        <v>48</v>
      </c>
      <c r="E16" s="35">
        <v>156627081</v>
      </c>
      <c r="F16" s="35">
        <v>148333878</v>
      </c>
    </row>
    <row r="17" spans="1:6" s="4" customFormat="1" ht="18" customHeight="1">
      <c r="A17" s="6"/>
      <c r="B17" s="66"/>
      <c r="C17" s="25"/>
      <c r="D17" s="7" t="s">
        <v>39</v>
      </c>
      <c r="E17" s="35">
        <v>0</v>
      </c>
      <c r="F17" s="35">
        <v>0</v>
      </c>
    </row>
    <row r="18" spans="1:6" s="4" customFormat="1" ht="18" customHeight="1">
      <c r="A18" s="6"/>
      <c r="B18" s="66"/>
      <c r="C18" s="25"/>
      <c r="D18" s="7" t="s">
        <v>40</v>
      </c>
      <c r="E18" s="35">
        <v>0</v>
      </c>
      <c r="F18" s="35">
        <v>0</v>
      </c>
    </row>
    <row r="19" spans="1:6" s="4" customFormat="1" ht="18" customHeight="1" thickBot="1">
      <c r="A19" s="6"/>
      <c r="B19" s="66"/>
      <c r="C19" s="25"/>
      <c r="D19" s="17"/>
      <c r="E19" s="35"/>
      <c r="F19" s="47"/>
    </row>
    <row r="20" spans="1:6" s="4" customFormat="1" ht="18" customHeight="1" thickBot="1">
      <c r="A20" s="12" t="s">
        <v>24</v>
      </c>
      <c r="B20" s="61">
        <f>SUM(B15:B19)</f>
        <v>3520000</v>
      </c>
      <c r="C20" s="24">
        <f>SUM(C15:C19)</f>
        <v>2761621</v>
      </c>
      <c r="D20" s="69"/>
      <c r="E20" s="54"/>
      <c r="F20" s="54"/>
    </row>
    <row r="21" spans="1:6" s="4" customFormat="1" ht="18" customHeight="1" thickBot="1">
      <c r="A21" s="15" t="s">
        <v>50</v>
      </c>
      <c r="B21" s="28"/>
      <c r="C21" s="28"/>
      <c r="D21" s="33" t="s">
        <v>33</v>
      </c>
      <c r="E21" s="20">
        <f>SUM(E16:E20)</f>
        <v>156627081</v>
      </c>
      <c r="F21" s="20">
        <f>SUM(F16:F20)</f>
        <v>148333878</v>
      </c>
    </row>
    <row r="22" spans="1:6" s="4" customFormat="1" ht="18" customHeight="1">
      <c r="A22" s="6" t="s">
        <v>26</v>
      </c>
      <c r="B22" s="25">
        <v>263591</v>
      </c>
      <c r="C22" s="25">
        <v>471777</v>
      </c>
      <c r="D22" s="7"/>
      <c r="E22" s="34"/>
      <c r="F22" s="47"/>
    </row>
    <row r="23" spans="1:6" s="4" customFormat="1" ht="18" customHeight="1" thickBot="1">
      <c r="A23" s="6"/>
      <c r="B23" s="25"/>
      <c r="C23" s="25"/>
      <c r="D23" s="8" t="s">
        <v>9</v>
      </c>
      <c r="E23" s="35"/>
      <c r="F23" s="47"/>
    </row>
    <row r="24" spans="1:6" s="4" customFormat="1" ht="18" customHeight="1" thickBot="1">
      <c r="A24" s="12" t="s">
        <v>28</v>
      </c>
      <c r="B24" s="24">
        <f>SUM(B21:B23)</f>
        <v>263591</v>
      </c>
      <c r="C24" s="24">
        <f>SUM(C21:C23)</f>
        <v>471777</v>
      </c>
      <c r="D24" s="7" t="s">
        <v>30</v>
      </c>
      <c r="E24" s="35">
        <v>7524000</v>
      </c>
      <c r="F24" s="47">
        <v>0</v>
      </c>
    </row>
    <row r="25" spans="1:6" s="4" customFormat="1" ht="18" customHeight="1">
      <c r="A25" s="71" t="s">
        <v>58</v>
      </c>
      <c r="B25" s="68">
        <v>89768705</v>
      </c>
      <c r="C25" s="27">
        <v>89768705</v>
      </c>
      <c r="D25" s="7"/>
      <c r="E25" s="35"/>
      <c r="F25" s="47"/>
    </row>
    <row r="26" spans="1:6" s="4" customFormat="1" ht="18" customHeight="1">
      <c r="A26" s="15" t="s">
        <v>59</v>
      </c>
      <c r="B26" s="66">
        <v>64523103</v>
      </c>
      <c r="C26" s="25">
        <v>64523103</v>
      </c>
      <c r="D26" s="58"/>
      <c r="E26" s="40"/>
      <c r="F26" s="48"/>
    </row>
    <row r="27" spans="1:6" s="4" customFormat="1" ht="18" customHeight="1" thickBot="1">
      <c r="A27" s="15" t="s">
        <v>60</v>
      </c>
      <c r="B27" s="66">
        <v>2320504</v>
      </c>
      <c r="C27" s="25">
        <v>2320504</v>
      </c>
      <c r="D27" s="7"/>
      <c r="E27" s="36"/>
      <c r="F27" s="47"/>
    </row>
    <row r="28" spans="1:6" s="4" customFormat="1" ht="35.25" customHeight="1" thickBot="1">
      <c r="A28" s="6" t="s">
        <v>74</v>
      </c>
      <c r="B28" s="66">
        <v>20218905</v>
      </c>
      <c r="C28" s="25">
        <v>20218905</v>
      </c>
      <c r="D28" s="33" t="s">
        <v>34</v>
      </c>
      <c r="E28" s="21">
        <f>SUM(E24:E26)</f>
        <v>7524000</v>
      </c>
      <c r="F28" s="119">
        <f>SUM(F24:F26)</f>
        <v>0</v>
      </c>
    </row>
    <row r="29" spans="1:6" s="4" customFormat="1" ht="18" customHeight="1">
      <c r="A29" s="6" t="s">
        <v>71</v>
      </c>
      <c r="B29" s="66">
        <v>72227936</v>
      </c>
      <c r="C29" s="25">
        <v>72227936</v>
      </c>
      <c r="D29" s="17"/>
      <c r="E29" s="117"/>
      <c r="F29" s="46"/>
    </row>
    <row r="30" spans="1:6" s="4" customFormat="1" ht="18" customHeight="1" thickBot="1">
      <c r="A30" s="6"/>
      <c r="B30" s="66"/>
      <c r="C30" s="25"/>
      <c r="D30" s="17"/>
      <c r="E30" s="62"/>
      <c r="F30" s="47"/>
    </row>
    <row r="31" spans="1:6" s="4" customFormat="1" ht="18" customHeight="1" thickBot="1">
      <c r="A31" s="12" t="s">
        <v>29</v>
      </c>
      <c r="B31" s="61">
        <f>SUM(B25:B30)</f>
        <v>249059153</v>
      </c>
      <c r="C31" s="24">
        <f>SUM(C25:C30)</f>
        <v>249059153</v>
      </c>
      <c r="D31" s="121" t="s">
        <v>63</v>
      </c>
      <c r="E31" s="62"/>
      <c r="F31" s="47">
        <v>0</v>
      </c>
    </row>
    <row r="32" spans="1:6" s="4" customFormat="1" ht="14.25">
      <c r="A32" s="6" t="s">
        <v>64</v>
      </c>
      <c r="B32" s="66">
        <v>8000000</v>
      </c>
      <c r="C32" s="27">
        <v>7480678</v>
      </c>
      <c r="D32" s="7"/>
      <c r="E32" s="62"/>
      <c r="F32" s="47"/>
    </row>
    <row r="33" spans="1:6" s="4" customFormat="1" ht="18" customHeight="1">
      <c r="A33" s="6" t="s">
        <v>51</v>
      </c>
      <c r="B33" s="70">
        <v>124881571</v>
      </c>
      <c r="C33" s="29">
        <v>71410549</v>
      </c>
      <c r="D33" s="9"/>
      <c r="E33" s="62"/>
      <c r="F33" s="47"/>
    </row>
    <row r="34" spans="1:6" s="4" customFormat="1" ht="26.25" customHeight="1">
      <c r="A34" s="15" t="s">
        <v>56</v>
      </c>
      <c r="B34" s="70">
        <v>1000000</v>
      </c>
      <c r="C34" s="29">
        <v>888599</v>
      </c>
      <c r="D34" s="9" t="s">
        <v>89</v>
      </c>
      <c r="E34" s="62">
        <v>6210000</v>
      </c>
      <c r="F34" s="29">
        <v>6209868</v>
      </c>
    </row>
    <row r="35" spans="1:6" s="4" customFormat="1" ht="25.5" customHeight="1">
      <c r="A35" s="6" t="s">
        <v>72</v>
      </c>
      <c r="B35" s="70">
        <v>1100000</v>
      </c>
      <c r="C35" s="29">
        <v>1100000</v>
      </c>
      <c r="D35" s="120"/>
      <c r="E35" s="63"/>
      <c r="F35" s="40"/>
    </row>
    <row r="36" spans="1:6" s="4" customFormat="1" ht="21" customHeight="1">
      <c r="A36" s="6" t="s">
        <v>73</v>
      </c>
      <c r="B36" s="63"/>
      <c r="C36" s="40"/>
      <c r="D36" s="9"/>
      <c r="E36" s="62"/>
      <c r="F36" s="47"/>
    </row>
    <row r="37" spans="1:6" s="4" customFormat="1" ht="16.5" customHeight="1">
      <c r="A37" s="6" t="s">
        <v>76</v>
      </c>
      <c r="B37" s="72">
        <v>655328</v>
      </c>
      <c r="C37" s="29">
        <v>655328</v>
      </c>
      <c r="D37" s="9"/>
      <c r="E37" s="62"/>
      <c r="F37" s="47"/>
    </row>
    <row r="38" spans="1:6" s="4" customFormat="1" ht="14.25" customHeight="1">
      <c r="A38" s="48" t="s">
        <v>80</v>
      </c>
      <c r="B38" s="70">
        <v>1000500</v>
      </c>
      <c r="C38" s="29">
        <v>1000500</v>
      </c>
      <c r="D38" s="9"/>
      <c r="E38" s="62"/>
      <c r="F38" s="47"/>
    </row>
    <row r="39" spans="1:6" s="4" customFormat="1" ht="18" customHeight="1">
      <c r="A39" s="47" t="s">
        <v>84</v>
      </c>
      <c r="B39" s="70">
        <v>854000</v>
      </c>
      <c r="C39" s="29">
        <v>48728</v>
      </c>
      <c r="D39" s="9"/>
      <c r="E39" s="62"/>
      <c r="F39" s="47"/>
    </row>
    <row r="40" spans="1:6" s="4" customFormat="1" ht="18.75" customHeight="1">
      <c r="A40" s="6" t="s">
        <v>88</v>
      </c>
      <c r="B40" s="70">
        <v>0</v>
      </c>
      <c r="C40" s="29">
        <v>5304090</v>
      </c>
      <c r="D40" s="9"/>
      <c r="E40" s="62"/>
      <c r="F40" s="47"/>
    </row>
    <row r="41" spans="1:6" s="4" customFormat="1" ht="18.75" customHeight="1">
      <c r="A41" s="6" t="s">
        <v>66</v>
      </c>
      <c r="B41" s="70">
        <f>'Közös Hivatal'!B34+Humán!B32+Önkormányzat!B41</f>
        <v>22639153</v>
      </c>
      <c r="C41" s="29">
        <f>'Közös Hivatal'!C34+Humán!C32+Önkormányzat!C41</f>
        <v>22639153</v>
      </c>
      <c r="D41" s="9"/>
      <c r="E41" s="62"/>
      <c r="F41" s="47"/>
    </row>
    <row r="42" spans="1:6" s="4" customFormat="1" ht="18.75" customHeight="1">
      <c r="A42" s="47" t="s">
        <v>69</v>
      </c>
      <c r="B42" s="70">
        <v>163097279</v>
      </c>
      <c r="C42" s="29">
        <v>148333878</v>
      </c>
      <c r="D42" s="9"/>
      <c r="E42" s="62"/>
      <c r="F42" s="47"/>
    </row>
    <row r="43" spans="1:6" s="4" customFormat="1" ht="18.75" customHeight="1">
      <c r="A43" s="47"/>
      <c r="B43" s="70"/>
      <c r="C43" s="29"/>
      <c r="D43" s="9"/>
      <c r="E43" s="62"/>
      <c r="F43" s="47"/>
    </row>
    <row r="44" spans="1:6" s="4" customFormat="1" ht="18.75" customHeight="1">
      <c r="A44" s="6"/>
      <c r="B44" s="66"/>
      <c r="C44" s="25"/>
      <c r="D44" s="9"/>
      <c r="E44" s="62"/>
      <c r="F44" s="47"/>
    </row>
    <row r="45" spans="1:6" s="4" customFormat="1" ht="18" customHeight="1" thickBot="1">
      <c r="A45" s="6"/>
      <c r="B45" s="66"/>
      <c r="C45" s="131"/>
      <c r="D45" s="9"/>
      <c r="E45" s="118"/>
      <c r="F45" s="52"/>
    </row>
    <row r="46" spans="1:6" s="4" customFormat="1" ht="21.95" customHeight="1" thickTop="1" thickBot="1">
      <c r="A46" s="79" t="s">
        <v>12</v>
      </c>
      <c r="B46" s="80">
        <f>B8+B13+B20+B24+B31+B32+B33+B45+B35+B39+B38+B34+B36+B37+B40+B41+B44+B42+B43</f>
        <v>690891098</v>
      </c>
      <c r="C46" s="21">
        <f>C8+C13+C20+C24+C31+C32+C33+C45+C35+C39+C38+C34+C36+C37+C40+C41+C44+C42+C43</f>
        <v>631445325</v>
      </c>
      <c r="D46" s="81" t="s">
        <v>13</v>
      </c>
      <c r="E46" s="82">
        <f>E13+E21+E28+E32+E34+E35</f>
        <v>679828634</v>
      </c>
      <c r="F46" s="99">
        <f>F13+F21+F28+F32+F34</f>
        <v>555397012</v>
      </c>
    </row>
    <row r="47" spans="1:6" s="4" customFormat="1" ht="60" customHeight="1" thickBot="1">
      <c r="A47" s="137" t="s">
        <v>14</v>
      </c>
      <c r="B47" s="138"/>
      <c r="C47" s="138"/>
      <c r="D47" s="138"/>
      <c r="E47" s="138"/>
      <c r="F47" s="139"/>
    </row>
    <row r="48" spans="1:6" s="93" customFormat="1" ht="27.75" customHeight="1" thickBot="1">
      <c r="A48" s="91" t="s">
        <v>47</v>
      </c>
      <c r="B48" s="21"/>
      <c r="C48" s="21"/>
      <c r="D48" s="92" t="s">
        <v>62</v>
      </c>
      <c r="E48" s="21"/>
      <c r="F48" s="21"/>
    </row>
    <row r="49" spans="1:6" s="9" customFormat="1" ht="18" customHeight="1">
      <c r="A49" s="47"/>
      <c r="B49" s="47"/>
      <c r="C49" s="46"/>
      <c r="E49" s="34"/>
      <c r="F49" s="102"/>
    </row>
    <row r="50" spans="1:6" s="10" customFormat="1" ht="18" customHeight="1">
      <c r="A50" s="6" t="s">
        <v>82</v>
      </c>
      <c r="B50" s="40">
        <v>0</v>
      </c>
      <c r="C50" s="40">
        <v>12015748</v>
      </c>
      <c r="D50" s="113" t="s">
        <v>85</v>
      </c>
      <c r="E50" s="29">
        <v>2500000</v>
      </c>
      <c r="F50" s="124">
        <v>1415195</v>
      </c>
    </row>
    <row r="51" spans="1:6" s="10" customFormat="1" ht="18" customHeight="1">
      <c r="A51" s="6" t="s">
        <v>81</v>
      </c>
      <c r="B51" s="40">
        <v>124572178</v>
      </c>
      <c r="C51" s="40">
        <v>203073042</v>
      </c>
      <c r="D51" s="122" t="s">
        <v>86</v>
      </c>
      <c r="E51" s="107">
        <v>55030000</v>
      </c>
      <c r="F51" s="125">
        <v>54853350</v>
      </c>
    </row>
    <row r="52" spans="1:6" s="10" customFormat="1" ht="20.100000000000001" customHeight="1">
      <c r="A52" s="6" t="s">
        <v>83</v>
      </c>
      <c r="B52" s="40">
        <v>12000</v>
      </c>
      <c r="C52" s="40">
        <v>12000</v>
      </c>
      <c r="D52" s="113" t="s">
        <v>87</v>
      </c>
      <c r="E52" s="29">
        <v>54976000</v>
      </c>
      <c r="F52" s="124">
        <v>50590120</v>
      </c>
    </row>
    <row r="53" spans="1:6" s="10" customFormat="1" ht="20.100000000000001" customHeight="1">
      <c r="A53" s="6"/>
      <c r="B53" s="40"/>
      <c r="C53" s="40"/>
      <c r="D53" s="110" t="s">
        <v>65</v>
      </c>
      <c r="E53" s="35">
        <v>439595</v>
      </c>
      <c r="F53" s="124">
        <v>195140</v>
      </c>
    </row>
    <row r="54" spans="1:6" s="10" customFormat="1" ht="20.100000000000001" customHeight="1">
      <c r="A54" s="6"/>
      <c r="B54" s="40"/>
      <c r="C54" s="40"/>
      <c r="D54" s="122" t="s">
        <v>79</v>
      </c>
      <c r="E54" s="107">
        <f>'Közös Hivatal'!E40+Humán!E37+Önkormányzat!E50</f>
        <v>22701047</v>
      </c>
      <c r="F54" s="107">
        <f>'Közös Hivatal'!F40+Humán!F37+Önkormányzat!F50</f>
        <v>22127749</v>
      </c>
    </row>
    <row r="55" spans="1:6" s="10" customFormat="1" ht="20.100000000000001" customHeight="1">
      <c r="A55" s="6"/>
      <c r="B55" s="40"/>
      <c r="C55" s="40"/>
      <c r="D55" s="122"/>
      <c r="E55" s="107"/>
      <c r="F55" s="124"/>
    </row>
    <row r="56" spans="1:6" s="10" customFormat="1" ht="20.100000000000001" customHeight="1">
      <c r="A56" s="15"/>
      <c r="B56" s="70"/>
      <c r="C56" s="29"/>
      <c r="D56" s="122"/>
      <c r="E56" s="107"/>
      <c r="F56" s="124"/>
    </row>
    <row r="57" spans="1:6" s="10" customFormat="1" ht="20.100000000000001" customHeight="1">
      <c r="A57" s="15"/>
      <c r="B57" s="40"/>
      <c r="C57" s="40"/>
      <c r="D57" s="122"/>
      <c r="E57" s="107"/>
      <c r="F57" s="124"/>
    </row>
    <row r="58" spans="1:6" s="10" customFormat="1" ht="20.100000000000001" customHeight="1">
      <c r="A58" s="15"/>
      <c r="B58" s="40"/>
      <c r="C58" s="40"/>
      <c r="D58" s="122"/>
      <c r="E58" s="107"/>
      <c r="F58" s="126"/>
    </row>
    <row r="59" spans="1:6" s="10" customFormat="1" ht="20.100000000000001" customHeight="1">
      <c r="A59" s="15"/>
      <c r="B59" s="40"/>
      <c r="C59" s="40"/>
      <c r="D59" s="113"/>
      <c r="E59" s="35"/>
      <c r="F59" s="127"/>
    </row>
    <row r="60" spans="1:6" s="10" customFormat="1" ht="20.100000000000001" customHeight="1">
      <c r="A60" s="6"/>
      <c r="B60" s="40"/>
      <c r="C60" s="40"/>
      <c r="D60" s="114"/>
      <c r="E60" s="35"/>
      <c r="F60" s="124"/>
    </row>
    <row r="61" spans="1:6" s="10" customFormat="1" ht="20.100000000000001" customHeight="1">
      <c r="A61" s="6"/>
      <c r="B61" s="40"/>
      <c r="C61" s="40"/>
      <c r="D61" s="122"/>
      <c r="E61" s="107"/>
      <c r="F61" s="124"/>
    </row>
    <row r="62" spans="1:6" s="10" customFormat="1" ht="20.100000000000001" customHeight="1" thickBot="1">
      <c r="A62" s="15"/>
      <c r="B62" s="40"/>
      <c r="C62" s="73"/>
      <c r="D62" s="110"/>
      <c r="E62" s="130"/>
      <c r="F62" s="128"/>
    </row>
    <row r="63" spans="1:6" s="4" customFormat="1" ht="16.5" thickTop="1" thickBot="1">
      <c r="A63" s="56" t="s">
        <v>15</v>
      </c>
      <c r="B63" s="41">
        <f>SUM(B49:B62)</f>
        <v>124584178</v>
      </c>
      <c r="C63" s="123">
        <f>SUM(C48:C62)</f>
        <v>215100790</v>
      </c>
      <c r="D63" s="14" t="s">
        <v>16</v>
      </c>
      <c r="E63" s="129">
        <f>SUM(E49:E62)</f>
        <v>135646642</v>
      </c>
      <c r="F63" s="39">
        <f>SUM(F49:F62)</f>
        <v>129181554</v>
      </c>
    </row>
    <row r="64" spans="1:6" ht="21.95" customHeight="1" thickTop="1" thickBot="1">
      <c r="A64" s="19" t="s">
        <v>17</v>
      </c>
      <c r="B64" s="42">
        <f>B46+B63</f>
        <v>815475276</v>
      </c>
      <c r="C64" s="42">
        <f>C46+C63</f>
        <v>846546115</v>
      </c>
      <c r="D64" s="43" t="s">
        <v>18</v>
      </c>
      <c r="E64" s="44">
        <f>E46+E63</f>
        <v>815475276</v>
      </c>
      <c r="F64" s="85">
        <f>F46+F63</f>
        <v>684578566</v>
      </c>
    </row>
    <row r="65" spans="4:6" ht="13.5" thickTop="1"/>
    <row r="66" spans="4:6">
      <c r="F66" s="2"/>
    </row>
    <row r="70" spans="4:6">
      <c r="D70" s="2"/>
    </row>
  </sheetData>
  <mergeCells count="8">
    <mergeCell ref="A7:F7"/>
    <mergeCell ref="A47:F47"/>
    <mergeCell ref="A1:E1"/>
    <mergeCell ref="A2:E2"/>
    <mergeCell ref="A3:E3"/>
    <mergeCell ref="D4:E4"/>
    <mergeCell ref="A5:C5"/>
    <mergeCell ref="D5:F5"/>
  </mergeCells>
  <printOptions horizontalCentered="1" headings="1" gridLines="1"/>
  <pageMargins left="0.19685039370078741" right="0.19685039370078741" top="0.59055118110236227" bottom="0.39370078740157483" header="0.31496062992125984" footer="0.31496062992125984"/>
  <pageSetup paperSize="9" scale="50" orientation="portrait" horizontalDpi="4294967292" r:id="rId1"/>
  <headerFooter alignWithMargins="0">
    <oddHeader>&amp;R&amp;"Times New Roman,Normál"&amp;11 3. melléklet a    
/2018. (V. 30.) Ör rendelethez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F72"/>
  <sheetViews>
    <sheetView view="pageLayout" zoomScale="74" zoomScaleSheetLayoutView="100" zoomScalePageLayoutView="74" workbookViewId="0">
      <selection activeCell="D35" sqref="D35"/>
    </sheetView>
  </sheetViews>
  <sheetFormatPr defaultRowHeight="12.75"/>
  <cols>
    <col min="1" max="1" width="43.85546875" style="1" customWidth="1"/>
    <col min="2" max="3" width="20.7109375" style="2" customWidth="1"/>
    <col min="4" max="4" width="44.28515625" style="1" customWidth="1"/>
    <col min="5" max="5" width="20.7109375" style="1" customWidth="1"/>
    <col min="6" max="6" width="19.85546875" style="1" customWidth="1"/>
    <col min="7" max="16384" width="9.140625" style="1"/>
  </cols>
  <sheetData>
    <row r="1" spans="1:6" ht="27" customHeight="1">
      <c r="A1" s="140"/>
      <c r="B1" s="141"/>
      <c r="C1" s="141"/>
      <c r="D1" s="141"/>
      <c r="E1" s="141"/>
    </row>
    <row r="2" spans="1:6" s="3" customFormat="1" ht="30" customHeight="1">
      <c r="A2" s="142" t="s">
        <v>20</v>
      </c>
      <c r="B2" s="142"/>
      <c r="C2" s="142"/>
      <c r="D2" s="142"/>
      <c r="E2" s="142"/>
    </row>
    <row r="3" spans="1:6" s="3" customFormat="1" ht="30" customHeight="1">
      <c r="A3" s="142" t="s">
        <v>91</v>
      </c>
      <c r="B3" s="142"/>
      <c r="C3" s="142"/>
      <c r="D3" s="142"/>
      <c r="E3" s="142"/>
    </row>
    <row r="4" spans="1:6" ht="21.75" customHeight="1" thickBot="1">
      <c r="D4" s="143" t="s">
        <v>67</v>
      </c>
      <c r="E4" s="143"/>
      <c r="F4" s="11"/>
    </row>
    <row r="5" spans="1:6" s="22" customFormat="1" ht="45" customHeight="1" thickBot="1">
      <c r="A5" s="144" t="s">
        <v>0</v>
      </c>
      <c r="B5" s="145"/>
      <c r="C5" s="146"/>
      <c r="D5" s="144" t="s">
        <v>1</v>
      </c>
      <c r="E5" s="145"/>
      <c r="F5" s="136"/>
    </row>
    <row r="6" spans="1:6" s="18" customFormat="1" ht="30" customHeight="1" thickBot="1">
      <c r="A6" s="23" t="s">
        <v>2</v>
      </c>
      <c r="B6" s="26" t="s">
        <v>92</v>
      </c>
      <c r="C6" s="26" t="s">
        <v>57</v>
      </c>
      <c r="D6" s="31" t="s">
        <v>2</v>
      </c>
      <c r="E6" s="26" t="s">
        <v>92</v>
      </c>
      <c r="F6" s="26" t="s">
        <v>57</v>
      </c>
    </row>
    <row r="7" spans="1:6" ht="60" customHeight="1" thickBot="1">
      <c r="A7" s="134" t="s">
        <v>3</v>
      </c>
      <c r="B7" s="135"/>
      <c r="C7" s="135"/>
      <c r="D7" s="135"/>
      <c r="E7" s="135"/>
      <c r="F7" s="136"/>
    </row>
    <row r="8" spans="1:6" s="4" customFormat="1" ht="21.75" customHeight="1" thickBot="1">
      <c r="A8" s="12" t="s">
        <v>4</v>
      </c>
      <c r="B8" s="24">
        <v>44899264</v>
      </c>
      <c r="C8" s="61">
        <v>66920714</v>
      </c>
      <c r="D8" s="57" t="s">
        <v>42</v>
      </c>
      <c r="E8" s="54"/>
      <c r="F8" s="54"/>
    </row>
    <row r="9" spans="1:6" s="4" customFormat="1" ht="18" customHeight="1">
      <c r="A9" s="6" t="s">
        <v>5</v>
      </c>
      <c r="B9" s="66"/>
      <c r="C9" s="27"/>
      <c r="D9" s="5" t="s">
        <v>43</v>
      </c>
      <c r="E9" s="35">
        <v>100084487</v>
      </c>
      <c r="F9" s="29">
        <v>69490079</v>
      </c>
    </row>
    <row r="10" spans="1:6" s="4" customFormat="1" ht="18" customHeight="1">
      <c r="A10" s="6" t="s">
        <v>6</v>
      </c>
      <c r="B10" s="66">
        <v>20115479</v>
      </c>
      <c r="C10" s="25">
        <v>15756833</v>
      </c>
      <c r="D10" s="7" t="s">
        <v>44</v>
      </c>
      <c r="E10" s="35">
        <v>13375000</v>
      </c>
      <c r="F10" s="29">
        <v>9048086</v>
      </c>
    </row>
    <row r="11" spans="1:6" s="4" customFormat="1" ht="18" customHeight="1">
      <c r="A11" s="6" t="s">
        <v>21</v>
      </c>
      <c r="B11" s="66"/>
      <c r="C11" s="25"/>
      <c r="D11" s="7" t="s">
        <v>45</v>
      </c>
      <c r="E11" s="35">
        <v>148473403</v>
      </c>
      <c r="F11" s="29">
        <v>123779418</v>
      </c>
    </row>
    <row r="12" spans="1:6" s="4" customFormat="1" ht="18" customHeight="1" thickBot="1">
      <c r="A12" s="6"/>
      <c r="B12" s="66"/>
      <c r="C12" s="25"/>
      <c r="D12" s="7" t="s">
        <v>46</v>
      </c>
      <c r="E12" s="35">
        <v>38033639</v>
      </c>
      <c r="F12" s="29">
        <v>25153214</v>
      </c>
    </row>
    <row r="13" spans="1:6" s="4" customFormat="1" ht="18" customHeight="1" thickBot="1">
      <c r="A13" s="13" t="s">
        <v>7</v>
      </c>
      <c r="B13" s="67">
        <f>SUM(B10:B12)</f>
        <v>20115479</v>
      </c>
      <c r="C13" s="24">
        <f>SUM(C10:C12)</f>
        <v>15756833</v>
      </c>
      <c r="D13" s="32" t="s">
        <v>32</v>
      </c>
      <c r="E13" s="37">
        <f>SUM(E9:E12)</f>
        <v>299966529</v>
      </c>
      <c r="F13" s="20">
        <f>SUM(F9:F12)</f>
        <v>227470797</v>
      </c>
    </row>
    <row r="14" spans="1:6" s="4" customFormat="1" ht="18" customHeight="1">
      <c r="A14" s="6" t="s">
        <v>8</v>
      </c>
      <c r="B14" s="68"/>
      <c r="C14" s="25"/>
      <c r="D14" s="8"/>
      <c r="E14" s="34"/>
      <c r="F14" s="34"/>
    </row>
    <row r="15" spans="1:6" s="4" customFormat="1" ht="18" customHeight="1">
      <c r="A15" s="6" t="s">
        <v>10</v>
      </c>
      <c r="B15" s="66">
        <v>3500000</v>
      </c>
      <c r="C15" s="25">
        <v>2756641</v>
      </c>
      <c r="D15" s="8" t="s">
        <v>31</v>
      </c>
      <c r="E15" s="35"/>
      <c r="F15" s="35"/>
    </row>
    <row r="16" spans="1:6" s="4" customFormat="1" ht="14.25">
      <c r="A16" s="6" t="s">
        <v>19</v>
      </c>
      <c r="B16" s="66">
        <v>20000</v>
      </c>
      <c r="C16" s="25">
        <v>4980</v>
      </c>
      <c r="D16" s="7" t="s">
        <v>48</v>
      </c>
      <c r="E16" s="35">
        <v>156627081</v>
      </c>
      <c r="F16" s="35">
        <v>148333878</v>
      </c>
    </row>
    <row r="17" spans="1:6" s="4" customFormat="1" ht="18" customHeight="1">
      <c r="A17" s="6"/>
      <c r="B17" s="66"/>
      <c r="C17" s="25"/>
      <c r="D17" s="7" t="s">
        <v>39</v>
      </c>
      <c r="E17" s="35">
        <v>0</v>
      </c>
      <c r="F17" s="35">
        <v>0</v>
      </c>
    </row>
    <row r="18" spans="1:6" s="4" customFormat="1" ht="18" customHeight="1">
      <c r="A18" s="6"/>
      <c r="B18" s="66"/>
      <c r="C18" s="25"/>
      <c r="D18" s="7" t="s">
        <v>40</v>
      </c>
      <c r="E18" s="35">
        <v>0</v>
      </c>
      <c r="F18" s="35">
        <v>0</v>
      </c>
    </row>
    <row r="19" spans="1:6" s="4" customFormat="1" ht="18" customHeight="1" thickBot="1">
      <c r="A19" s="6"/>
      <c r="B19" s="66"/>
      <c r="C19" s="25"/>
      <c r="D19" s="17" t="s">
        <v>49</v>
      </c>
      <c r="E19" s="35">
        <v>158963000</v>
      </c>
      <c r="F19" s="29">
        <v>136984842</v>
      </c>
    </row>
    <row r="20" spans="1:6" s="4" customFormat="1" ht="18" customHeight="1" thickBot="1">
      <c r="A20" s="12" t="s">
        <v>24</v>
      </c>
      <c r="B20" s="61">
        <f>SUM(B15:B19)</f>
        <v>3520000</v>
      </c>
      <c r="C20" s="24">
        <f>SUM(C15:C19)</f>
        <v>2761621</v>
      </c>
      <c r="D20" s="69"/>
      <c r="E20" s="54"/>
      <c r="F20" s="54"/>
    </row>
    <row r="21" spans="1:6" s="4" customFormat="1" ht="18" customHeight="1" thickBot="1">
      <c r="A21" s="15" t="s">
        <v>50</v>
      </c>
      <c r="B21" s="28"/>
      <c r="C21" s="28"/>
      <c r="D21" s="33" t="s">
        <v>33</v>
      </c>
      <c r="E21" s="20">
        <f>SUM(E16:E20)</f>
        <v>315590081</v>
      </c>
      <c r="F21" s="20">
        <f>SUM(F16:F20)</f>
        <v>285318720</v>
      </c>
    </row>
    <row r="22" spans="1:6" s="4" customFormat="1" ht="18" customHeight="1">
      <c r="A22" s="6" t="s">
        <v>26</v>
      </c>
      <c r="B22" s="25">
        <v>263591</v>
      </c>
      <c r="C22" s="25">
        <v>471777</v>
      </c>
      <c r="D22" s="7"/>
      <c r="E22" s="34"/>
      <c r="F22" s="47"/>
    </row>
    <row r="23" spans="1:6" s="4" customFormat="1" ht="18" customHeight="1" thickBot="1">
      <c r="A23" s="6"/>
      <c r="B23" s="25"/>
      <c r="C23" s="25"/>
      <c r="D23" s="8" t="s">
        <v>9</v>
      </c>
      <c r="E23" s="35"/>
      <c r="F23" s="47"/>
    </row>
    <row r="24" spans="1:6" s="4" customFormat="1" ht="18" customHeight="1" thickBot="1">
      <c r="A24" s="12" t="s">
        <v>28</v>
      </c>
      <c r="B24" s="24">
        <f>SUM(B21:B23)</f>
        <v>263591</v>
      </c>
      <c r="C24" s="24">
        <f>SUM(C21:C23)</f>
        <v>471777</v>
      </c>
      <c r="D24" s="7" t="s">
        <v>30</v>
      </c>
      <c r="E24" s="35">
        <v>7524000</v>
      </c>
      <c r="F24" s="29">
        <v>0</v>
      </c>
    </row>
    <row r="25" spans="1:6" s="4" customFormat="1" ht="18" customHeight="1">
      <c r="A25" s="71" t="s">
        <v>58</v>
      </c>
      <c r="B25" s="68">
        <v>89768705</v>
      </c>
      <c r="C25" s="27">
        <v>89768705</v>
      </c>
      <c r="D25" s="7"/>
      <c r="E25" s="35"/>
      <c r="F25" s="47"/>
    </row>
    <row r="26" spans="1:6" s="4" customFormat="1" ht="18" customHeight="1">
      <c r="A26" s="15" t="s">
        <v>59</v>
      </c>
      <c r="B26" s="66">
        <v>64523103</v>
      </c>
      <c r="C26" s="25">
        <v>64523103</v>
      </c>
      <c r="D26" s="58"/>
      <c r="E26" s="40"/>
      <c r="F26" s="48"/>
    </row>
    <row r="27" spans="1:6" s="4" customFormat="1" ht="18" customHeight="1" thickBot="1">
      <c r="A27" s="15" t="s">
        <v>60</v>
      </c>
      <c r="B27" s="66">
        <v>2320504</v>
      </c>
      <c r="C27" s="25">
        <v>2320504</v>
      </c>
      <c r="D27" s="7"/>
      <c r="E27" s="36"/>
      <c r="F27" s="47"/>
    </row>
    <row r="28" spans="1:6" s="4" customFormat="1" ht="33.75" customHeight="1" thickBot="1">
      <c r="A28" s="6" t="s">
        <v>74</v>
      </c>
      <c r="B28" s="66">
        <v>20218905</v>
      </c>
      <c r="C28" s="25">
        <v>20218905</v>
      </c>
      <c r="D28" s="33" t="s">
        <v>34</v>
      </c>
      <c r="E28" s="21">
        <f>SUM(E24:E26)</f>
        <v>7524000</v>
      </c>
      <c r="F28" s="21">
        <f>SUM(F24:F25)</f>
        <v>0</v>
      </c>
    </row>
    <row r="29" spans="1:6" s="4" customFormat="1" ht="18" customHeight="1">
      <c r="A29" s="6" t="s">
        <v>71</v>
      </c>
      <c r="B29" s="66">
        <v>72227936</v>
      </c>
      <c r="C29" s="25">
        <v>72227936</v>
      </c>
      <c r="D29" s="17"/>
      <c r="E29" s="34"/>
      <c r="F29" s="47"/>
    </row>
    <row r="30" spans="1:6" s="4" customFormat="1" ht="18" customHeight="1" thickBot="1">
      <c r="A30" s="6"/>
      <c r="B30" s="66"/>
      <c r="C30" s="25"/>
      <c r="D30" s="17"/>
      <c r="E30" s="35"/>
      <c r="F30" s="47"/>
    </row>
    <row r="31" spans="1:6" s="4" customFormat="1" ht="18" customHeight="1" thickBot="1">
      <c r="A31" s="12" t="s">
        <v>29</v>
      </c>
      <c r="B31" s="61">
        <f>SUM(B25:B30)</f>
        <v>249059153</v>
      </c>
      <c r="C31" s="24">
        <f>SUM(C25:C30)</f>
        <v>249059153</v>
      </c>
      <c r="D31" s="48" t="s">
        <v>63</v>
      </c>
      <c r="E31" s="35"/>
      <c r="F31" s="47">
        <v>0</v>
      </c>
    </row>
    <row r="32" spans="1:6" s="4" customFormat="1" ht="15" customHeight="1">
      <c r="A32" s="6" t="s">
        <v>64</v>
      </c>
      <c r="B32" s="66">
        <v>8000000</v>
      </c>
      <c r="C32" s="25">
        <v>7480678</v>
      </c>
      <c r="D32" s="7"/>
      <c r="E32" s="35"/>
      <c r="F32" s="47"/>
    </row>
    <row r="33" spans="1:6" s="4" customFormat="1" ht="18" customHeight="1">
      <c r="A33" s="6" t="s">
        <v>51</v>
      </c>
      <c r="B33" s="70">
        <v>124881571</v>
      </c>
      <c r="C33" s="29">
        <v>71410549</v>
      </c>
      <c r="D33" s="9" t="s">
        <v>89</v>
      </c>
      <c r="E33" s="35">
        <v>6210000</v>
      </c>
      <c r="F33" s="29">
        <v>6209868</v>
      </c>
    </row>
    <row r="34" spans="1:6" s="4" customFormat="1" ht="27" customHeight="1">
      <c r="A34" s="15" t="s">
        <v>56</v>
      </c>
      <c r="B34" s="70">
        <v>1000000</v>
      </c>
      <c r="C34" s="29">
        <v>888599</v>
      </c>
      <c r="D34" s="9"/>
      <c r="E34" s="35"/>
      <c r="F34" s="47"/>
    </row>
    <row r="35" spans="1:6" s="4" customFormat="1" ht="27" customHeight="1">
      <c r="A35" s="6" t="s">
        <v>72</v>
      </c>
      <c r="B35" s="70">
        <v>1100000</v>
      </c>
      <c r="C35" s="29">
        <v>1100000</v>
      </c>
      <c r="D35" s="9"/>
      <c r="E35" s="35"/>
      <c r="F35" s="47"/>
    </row>
    <row r="36" spans="1:6" s="4" customFormat="1" ht="27" customHeight="1">
      <c r="A36" s="6" t="s">
        <v>73</v>
      </c>
      <c r="B36" s="40"/>
      <c r="C36" s="40"/>
      <c r="D36" s="9"/>
      <c r="E36" s="35"/>
      <c r="F36" s="47"/>
    </row>
    <row r="37" spans="1:6" s="4" customFormat="1" ht="18" customHeight="1">
      <c r="A37" s="6"/>
      <c r="B37" s="70"/>
      <c r="C37" s="29"/>
      <c r="D37" s="9"/>
      <c r="E37" s="35"/>
      <c r="F37" s="47"/>
    </row>
    <row r="38" spans="1:6" s="4" customFormat="1" ht="18" customHeight="1">
      <c r="A38" s="48" t="s">
        <v>80</v>
      </c>
      <c r="B38" s="70">
        <v>1000500</v>
      </c>
      <c r="C38" s="29">
        <v>1000500</v>
      </c>
      <c r="D38" s="9"/>
      <c r="E38" s="35"/>
      <c r="F38" s="47"/>
    </row>
    <row r="39" spans="1:6" s="4" customFormat="1" ht="18" customHeight="1">
      <c r="A39" s="47" t="s">
        <v>84</v>
      </c>
      <c r="B39" s="70">
        <v>854000</v>
      </c>
      <c r="C39" s="29">
        <v>48728</v>
      </c>
      <c r="D39" s="9"/>
      <c r="E39" s="35"/>
      <c r="F39" s="47"/>
    </row>
    <row r="40" spans="1:6" s="4" customFormat="1" ht="18" customHeight="1">
      <c r="A40" s="6" t="s">
        <v>88</v>
      </c>
      <c r="B40" s="70">
        <v>0</v>
      </c>
      <c r="C40" s="29">
        <v>5304090</v>
      </c>
      <c r="D40" s="9"/>
      <c r="E40" s="35"/>
      <c r="F40" s="47"/>
    </row>
    <row r="41" spans="1:6" s="4" customFormat="1" ht="18" customHeight="1">
      <c r="A41" s="6" t="s">
        <v>66</v>
      </c>
      <c r="B41" s="70">
        <v>22053595</v>
      </c>
      <c r="C41" s="29">
        <v>22053595</v>
      </c>
      <c r="D41" s="9"/>
      <c r="E41" s="35"/>
      <c r="F41" s="47"/>
    </row>
    <row r="42" spans="1:6" s="4" customFormat="1" ht="21.95" customHeight="1" thickBot="1">
      <c r="A42" s="47" t="s">
        <v>69</v>
      </c>
      <c r="B42" s="70">
        <v>163097279</v>
      </c>
      <c r="C42" s="29">
        <v>148333878</v>
      </c>
      <c r="D42" s="9"/>
      <c r="E42" s="36"/>
      <c r="F42" s="52"/>
    </row>
    <row r="43" spans="1:6" s="4" customFormat="1" ht="60" customHeight="1" thickTop="1" thickBot="1">
      <c r="A43" s="79" t="s">
        <v>12</v>
      </c>
      <c r="B43" s="80">
        <f>B8+B13+B20+B24+B31+B32+B33+B42+B34+B38+B37+B35+B36+B39+B40+B41</f>
        <v>639844432</v>
      </c>
      <c r="C43" s="21">
        <f>C8+C13+C20+C24+C31+C32+C33+C42+C34+C38+C37+C35+C36+C39+C40+C41</f>
        <v>592590715</v>
      </c>
      <c r="D43" s="81" t="s">
        <v>13</v>
      </c>
      <c r="E43" s="99">
        <f>E13+E21+E28+E32+E33</f>
        <v>629290610</v>
      </c>
      <c r="F43" s="89">
        <f>F13+F21+F28+F32+F31+F33</f>
        <v>518999385</v>
      </c>
    </row>
    <row r="44" spans="1:6" s="93" customFormat="1" ht="27.75" customHeight="1" thickBot="1">
      <c r="A44" s="94" t="s">
        <v>14</v>
      </c>
      <c r="B44" s="95"/>
      <c r="C44" s="95"/>
      <c r="D44" s="95"/>
      <c r="E44" s="95"/>
      <c r="F44" s="96"/>
    </row>
    <row r="45" spans="1:6" s="9" customFormat="1" ht="18" customHeight="1" thickBot="1">
      <c r="A45" s="91" t="s">
        <v>47</v>
      </c>
      <c r="B45" s="21"/>
      <c r="C45" s="21"/>
      <c r="D45" s="92" t="s">
        <v>62</v>
      </c>
      <c r="E45" s="21"/>
      <c r="F45" s="21"/>
    </row>
    <row r="46" spans="1:6" s="10" customFormat="1" ht="14.25" customHeight="1">
      <c r="A46" s="47"/>
      <c r="B46" s="47"/>
      <c r="C46" s="47"/>
      <c r="D46" s="9"/>
      <c r="E46" s="35"/>
      <c r="F46" s="47"/>
    </row>
    <row r="47" spans="1:6" s="10" customFormat="1" ht="15.75" customHeight="1">
      <c r="A47" s="6"/>
      <c r="B47" s="40"/>
      <c r="C47" s="63"/>
      <c r="D47" s="105" t="s">
        <v>85</v>
      </c>
      <c r="E47" s="29">
        <v>2500000</v>
      </c>
      <c r="F47" s="101">
        <v>1415195</v>
      </c>
    </row>
    <row r="48" spans="1:6" s="10" customFormat="1" ht="18" customHeight="1">
      <c r="A48" s="6"/>
      <c r="B48" s="35"/>
      <c r="C48" s="62"/>
      <c r="D48" s="106" t="s">
        <v>86</v>
      </c>
      <c r="E48" s="107">
        <v>55030000</v>
      </c>
      <c r="F48" s="107">
        <v>54853350</v>
      </c>
    </row>
    <row r="49" spans="1:6" s="10" customFormat="1" ht="21.75" customHeight="1">
      <c r="A49" s="6"/>
      <c r="B49" s="35"/>
      <c r="C49" s="62"/>
      <c r="D49" s="105" t="s">
        <v>87</v>
      </c>
      <c r="E49" s="29">
        <v>54976000</v>
      </c>
      <c r="F49" s="101">
        <v>50590120</v>
      </c>
    </row>
    <row r="50" spans="1:6" s="10" customFormat="1" ht="22.5" customHeight="1">
      <c r="A50" s="6" t="s">
        <v>82</v>
      </c>
      <c r="B50" s="40">
        <v>0</v>
      </c>
      <c r="C50" s="63">
        <v>12015748</v>
      </c>
      <c r="D50" s="6" t="s">
        <v>79</v>
      </c>
      <c r="E50" s="29">
        <v>22632000</v>
      </c>
      <c r="F50" s="101">
        <v>22075060</v>
      </c>
    </row>
    <row r="51" spans="1:6" s="10" customFormat="1" ht="16.5" customHeight="1">
      <c r="A51" s="6" t="s">
        <v>81</v>
      </c>
      <c r="B51" s="40">
        <v>124572178</v>
      </c>
      <c r="C51" s="63">
        <v>203073042</v>
      </c>
      <c r="D51" s="6"/>
      <c r="E51" s="29"/>
      <c r="F51" s="48"/>
    </row>
    <row r="52" spans="1:6" s="10" customFormat="1" ht="18.75" customHeight="1">
      <c r="A52" s="6" t="s">
        <v>83</v>
      </c>
      <c r="B52" s="40">
        <v>12000</v>
      </c>
      <c r="C52" s="63">
        <v>12000</v>
      </c>
      <c r="D52" s="6"/>
      <c r="E52" s="29"/>
      <c r="F52" s="48"/>
    </row>
    <row r="53" spans="1:6" s="10" customFormat="1" ht="19.5" customHeight="1">
      <c r="A53" s="15"/>
      <c r="B53" s="40"/>
      <c r="C53" s="63"/>
      <c r="D53" s="98"/>
      <c r="E53" s="100"/>
      <c r="F53" s="48"/>
    </row>
    <row r="54" spans="1:6" s="10" customFormat="1" ht="20.25" customHeight="1">
      <c r="A54" s="58"/>
      <c r="B54" s="40"/>
      <c r="C54" s="63"/>
      <c r="D54" s="48"/>
      <c r="E54" s="29"/>
      <c r="F54" s="29"/>
    </row>
    <row r="55" spans="1:6" s="10" customFormat="1" ht="18" customHeight="1">
      <c r="A55" s="6"/>
      <c r="B55" s="40"/>
      <c r="C55" s="63"/>
      <c r="D55" s="6"/>
      <c r="E55" s="101"/>
      <c r="F55" s="48"/>
    </row>
    <row r="56" spans="1:6" s="10" customFormat="1" ht="19.5" customHeight="1">
      <c r="A56" s="15"/>
      <c r="B56" s="70"/>
      <c r="C56" s="29"/>
      <c r="D56" s="105"/>
      <c r="E56" s="101"/>
      <c r="F56" s="101"/>
    </row>
    <row r="57" spans="1:6" s="10" customFormat="1" ht="19.5" customHeight="1">
      <c r="A57" s="15"/>
      <c r="B57" s="40"/>
      <c r="C57" s="63"/>
      <c r="D57" s="105"/>
      <c r="E57" s="101"/>
      <c r="F57" s="101"/>
    </row>
    <row r="58" spans="1:6" s="10" customFormat="1" ht="18" customHeight="1">
      <c r="A58" s="15"/>
      <c r="B58" s="40"/>
      <c r="C58" s="63"/>
      <c r="D58" s="106"/>
      <c r="E58" s="107"/>
      <c r="F58" s="107"/>
    </row>
    <row r="59" spans="1:6" s="10" customFormat="1" ht="19.5" customHeight="1">
      <c r="A59" s="15"/>
      <c r="B59" s="40"/>
      <c r="C59" s="63"/>
      <c r="D59" s="106"/>
      <c r="E59" s="107"/>
      <c r="F59" s="101"/>
    </row>
    <row r="60" spans="1:6" s="10" customFormat="1" ht="18" customHeight="1">
      <c r="A60" s="15"/>
      <c r="B60" s="40"/>
      <c r="C60" s="63"/>
      <c r="D60" s="106"/>
      <c r="E60" s="107"/>
      <c r="F60" s="101"/>
    </row>
    <row r="61" spans="1:6" s="10" customFormat="1" ht="21.75" customHeight="1">
      <c r="A61" s="15"/>
      <c r="B61" s="40"/>
      <c r="C61" s="63"/>
      <c r="D61" s="106"/>
      <c r="E61" s="107"/>
      <c r="F61" s="101"/>
    </row>
    <row r="62" spans="1:6" s="10" customFormat="1" ht="18.75" customHeight="1">
      <c r="A62" s="15"/>
      <c r="B62" s="40"/>
      <c r="C62" s="63"/>
      <c r="D62" s="106"/>
      <c r="E62" s="107"/>
      <c r="F62" s="109"/>
    </row>
    <row r="63" spans="1:6" s="10" customFormat="1" ht="20.25" customHeight="1">
      <c r="A63" s="6"/>
      <c r="B63" s="40"/>
      <c r="C63" s="63"/>
      <c r="D63" s="106"/>
      <c r="E63" s="107"/>
      <c r="F63" s="101"/>
    </row>
    <row r="64" spans="1:6" s="10" customFormat="1" ht="18" customHeight="1" thickBot="1">
      <c r="A64" s="6"/>
      <c r="B64" s="40"/>
      <c r="C64" s="63"/>
      <c r="D64" s="110"/>
      <c r="E64" s="108"/>
      <c r="F64" s="108"/>
    </row>
    <row r="65" spans="1:6" ht="21.95" customHeight="1" thickTop="1" thickBot="1">
      <c r="A65" s="56" t="s">
        <v>15</v>
      </c>
      <c r="B65" s="41">
        <f>SUM(B45:B64)</f>
        <v>124584178</v>
      </c>
      <c r="C65" s="41">
        <f>SUM(C45:C64)</f>
        <v>215100790</v>
      </c>
      <c r="D65" s="14" t="s">
        <v>16</v>
      </c>
      <c r="E65" s="39">
        <f>SUM(E46:E64)</f>
        <v>135138000</v>
      </c>
      <c r="F65" s="39">
        <f>SUM(F46:F64)</f>
        <v>128933725</v>
      </c>
    </row>
    <row r="66" spans="1:6" ht="16.5" thickTop="1" thickBot="1">
      <c r="A66" s="19" t="s">
        <v>17</v>
      </c>
      <c r="B66" s="42">
        <f>B43+B65</f>
        <v>764428610</v>
      </c>
      <c r="C66" s="42">
        <f>C43+C65</f>
        <v>807691505</v>
      </c>
      <c r="D66" s="43" t="s">
        <v>18</v>
      </c>
      <c r="E66" s="44">
        <f>E43+E65</f>
        <v>764428610</v>
      </c>
      <c r="F66" s="85">
        <f>F43+F65</f>
        <v>647933110</v>
      </c>
    </row>
    <row r="67" spans="1:6" ht="13.5" thickTop="1"/>
    <row r="68" spans="1:6" ht="15.75">
      <c r="F68" s="97"/>
    </row>
    <row r="71" spans="1:6">
      <c r="D71" s="2"/>
    </row>
    <row r="72" spans="1:6">
      <c r="B72" s="1"/>
      <c r="C72" s="1"/>
    </row>
  </sheetData>
  <mergeCells count="7">
    <mergeCell ref="A7:F7"/>
    <mergeCell ref="A1:E1"/>
    <mergeCell ref="A2:E2"/>
    <mergeCell ref="A3:E3"/>
    <mergeCell ref="D4:E4"/>
    <mergeCell ref="A5:C5"/>
    <mergeCell ref="D5:F5"/>
  </mergeCells>
  <phoneticPr fontId="0" type="noConversion"/>
  <printOptions horizontalCentered="1" headings="1" gridLines="1"/>
  <pageMargins left="0.19685039370078741" right="0.19685039370078741" top="0.59055118110236227" bottom="0.59055118110236227" header="0.31496062992125984" footer="0.51181102362204722"/>
  <pageSetup paperSize="9" scale="52" orientation="portrait" horizontalDpi="4294967292" r:id="rId1"/>
  <headerFooter alignWithMargins="0">
    <oddHeader xml:space="preserve">&amp;R&amp;"Times New Roman,Normál"&amp;11 3. melléklet a    /2018. (V. 30.) Ör. rendelethez. 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F47"/>
  <sheetViews>
    <sheetView view="pageLayout" zoomScale="81" zoomScaleSheetLayoutView="100" zoomScalePageLayoutView="81" workbookViewId="0">
      <selection activeCell="E6" sqref="E6"/>
    </sheetView>
  </sheetViews>
  <sheetFormatPr defaultRowHeight="12.75"/>
  <cols>
    <col min="1" max="1" width="42.7109375" style="1" customWidth="1"/>
    <col min="2" max="2" width="20.7109375" style="2" customWidth="1"/>
    <col min="3" max="3" width="23.28515625" style="2" customWidth="1"/>
    <col min="4" max="4" width="42.7109375" style="1" customWidth="1"/>
    <col min="5" max="5" width="20.7109375" style="1" customWidth="1"/>
    <col min="6" max="6" width="21.5703125" style="1" customWidth="1"/>
    <col min="7" max="16384" width="9.140625" style="1"/>
  </cols>
  <sheetData>
    <row r="1" spans="1:6" ht="27" customHeight="1">
      <c r="A1" s="140"/>
      <c r="B1" s="141"/>
      <c r="C1" s="141"/>
      <c r="D1" s="141"/>
      <c r="E1" s="141"/>
    </row>
    <row r="2" spans="1:6" s="3" customFormat="1" ht="30" customHeight="1">
      <c r="A2" s="142" t="s">
        <v>54</v>
      </c>
      <c r="B2" s="142"/>
      <c r="C2" s="142"/>
      <c r="D2" s="142"/>
      <c r="E2" s="142"/>
    </row>
    <row r="3" spans="1:6" s="3" customFormat="1" ht="30" customHeight="1">
      <c r="A3" s="142" t="s">
        <v>91</v>
      </c>
      <c r="B3" s="142"/>
      <c r="C3" s="142"/>
      <c r="D3" s="142"/>
      <c r="E3" s="142"/>
    </row>
    <row r="4" spans="1:6" ht="21.75" customHeight="1" thickBot="1">
      <c r="D4" s="151" t="s">
        <v>67</v>
      </c>
      <c r="E4" s="151"/>
      <c r="F4" s="11"/>
    </row>
    <row r="5" spans="1:6" s="22" customFormat="1" ht="45" customHeight="1" thickBot="1">
      <c r="A5" s="144" t="s">
        <v>0</v>
      </c>
      <c r="B5" s="145"/>
      <c r="C5" s="146"/>
      <c r="D5" s="144" t="s">
        <v>1</v>
      </c>
      <c r="E5" s="145"/>
      <c r="F5" s="136"/>
    </row>
    <row r="6" spans="1:6" s="18" customFormat="1" ht="30" customHeight="1" thickBot="1">
      <c r="A6" s="59" t="s">
        <v>2</v>
      </c>
      <c r="B6" s="26" t="s">
        <v>92</v>
      </c>
      <c r="C6" s="26" t="s">
        <v>57</v>
      </c>
      <c r="D6" s="31" t="s">
        <v>2</v>
      </c>
      <c r="E6" s="26" t="s">
        <v>92</v>
      </c>
      <c r="F6" s="26" t="s">
        <v>57</v>
      </c>
    </row>
    <row r="7" spans="1:6" ht="60" customHeight="1" thickBot="1">
      <c r="A7" s="134" t="s">
        <v>3</v>
      </c>
      <c r="B7" s="135"/>
      <c r="C7" s="135"/>
      <c r="D7" s="135"/>
      <c r="E7" s="147"/>
      <c r="F7" s="136"/>
    </row>
    <row r="8" spans="1:6" s="4" customFormat="1" ht="21.75" customHeight="1" thickBot="1">
      <c r="A8" s="12" t="s">
        <v>4</v>
      </c>
      <c r="B8" s="61">
        <v>0</v>
      </c>
      <c r="C8" s="24">
        <v>1</v>
      </c>
      <c r="D8" s="78" t="s">
        <v>42</v>
      </c>
      <c r="E8" s="54"/>
      <c r="F8" s="103"/>
    </row>
    <row r="9" spans="1:6" s="4" customFormat="1" ht="18" customHeight="1">
      <c r="A9" s="6" t="s">
        <v>5</v>
      </c>
      <c r="B9" s="66"/>
      <c r="C9" s="25"/>
      <c r="D9" s="5" t="s">
        <v>43</v>
      </c>
      <c r="E9" s="132">
        <v>5767000</v>
      </c>
      <c r="F9" s="127">
        <v>2342961</v>
      </c>
    </row>
    <row r="10" spans="1:6" s="4" customFormat="1" ht="18" customHeight="1">
      <c r="A10" s="6" t="s">
        <v>6</v>
      </c>
      <c r="B10" s="66">
        <v>0</v>
      </c>
      <c r="C10" s="25"/>
      <c r="D10" s="7" t="s">
        <v>44</v>
      </c>
      <c r="E10" s="133">
        <v>1240000</v>
      </c>
      <c r="F10" s="127">
        <v>493509</v>
      </c>
    </row>
    <row r="11" spans="1:6" s="4" customFormat="1" ht="18" customHeight="1">
      <c r="A11" s="6" t="s">
        <v>21</v>
      </c>
      <c r="B11" s="66">
        <v>0</v>
      </c>
      <c r="C11" s="25"/>
      <c r="D11" s="7" t="s">
        <v>45</v>
      </c>
      <c r="E11" s="29">
        <v>4195000</v>
      </c>
      <c r="F11" s="127">
        <v>502039</v>
      </c>
    </row>
    <row r="12" spans="1:6" s="4" customFormat="1" ht="18" customHeight="1" thickBot="1">
      <c r="A12" s="6"/>
      <c r="B12" s="66"/>
      <c r="C12" s="25"/>
      <c r="D12" s="7" t="s">
        <v>46</v>
      </c>
      <c r="E12" s="36"/>
      <c r="F12" s="102"/>
    </row>
    <row r="13" spans="1:6" s="4" customFormat="1" ht="18" customHeight="1" thickBot="1">
      <c r="A13" s="13" t="s">
        <v>7</v>
      </c>
      <c r="B13" s="67">
        <f>SUM(B10:B12)</f>
        <v>0</v>
      </c>
      <c r="C13" s="24"/>
      <c r="D13" s="32" t="s">
        <v>32</v>
      </c>
      <c r="E13" s="104">
        <f>SUM(E9:E12)</f>
        <v>11202000</v>
      </c>
      <c r="F13" s="20">
        <f>SUM(F9:F12)</f>
        <v>3338509</v>
      </c>
    </row>
    <row r="14" spans="1:6" s="4" customFormat="1" ht="18" customHeight="1">
      <c r="A14" s="6" t="s">
        <v>8</v>
      </c>
      <c r="B14" s="68"/>
      <c r="C14" s="25"/>
      <c r="D14" s="8"/>
      <c r="E14" s="34"/>
      <c r="F14" s="47"/>
    </row>
    <row r="15" spans="1:6" s="4" customFormat="1" ht="18" customHeight="1">
      <c r="A15" s="6" t="s">
        <v>38</v>
      </c>
      <c r="B15" s="66">
        <v>0</v>
      </c>
      <c r="C15" s="25"/>
      <c r="D15" s="8" t="s">
        <v>31</v>
      </c>
      <c r="E15" s="35"/>
      <c r="F15" s="47"/>
    </row>
    <row r="16" spans="1:6" s="4" customFormat="1" ht="25.5">
      <c r="A16" s="6" t="s">
        <v>22</v>
      </c>
      <c r="B16" s="66">
        <v>0</v>
      </c>
      <c r="C16" s="25"/>
      <c r="D16" s="7" t="s">
        <v>48</v>
      </c>
      <c r="E16" s="35"/>
      <c r="F16" s="47"/>
    </row>
    <row r="17" spans="1:6" s="4" customFormat="1" ht="18" customHeight="1">
      <c r="A17" s="6"/>
      <c r="B17" s="66"/>
      <c r="C17" s="25"/>
      <c r="D17" s="7" t="s">
        <v>39</v>
      </c>
      <c r="E17" s="35"/>
      <c r="F17" s="47"/>
    </row>
    <row r="18" spans="1:6" s="4" customFormat="1" ht="18" customHeight="1">
      <c r="A18" s="6" t="s">
        <v>10</v>
      </c>
      <c r="B18" s="66">
        <v>0</v>
      </c>
      <c r="C18" s="25"/>
      <c r="D18" s="7" t="s">
        <v>40</v>
      </c>
      <c r="E18" s="35"/>
      <c r="F18" s="47"/>
    </row>
    <row r="19" spans="1:6" s="4" customFormat="1" ht="18" customHeight="1" thickBot="1">
      <c r="A19" s="6" t="s">
        <v>19</v>
      </c>
      <c r="B19" s="66">
        <v>0</v>
      </c>
      <c r="C19" s="25"/>
      <c r="D19" s="8" t="s">
        <v>41</v>
      </c>
      <c r="E19" s="35"/>
      <c r="F19" s="47"/>
    </row>
    <row r="20" spans="1:6" s="4" customFormat="1" ht="18" customHeight="1" thickBot="1">
      <c r="A20" s="12" t="s">
        <v>24</v>
      </c>
      <c r="B20" s="61">
        <f>SUM(B15:B19)</f>
        <v>0</v>
      </c>
      <c r="C20" s="24">
        <f>SUM(C15:C19)</f>
        <v>0</v>
      </c>
      <c r="D20" s="8"/>
      <c r="E20" s="36"/>
      <c r="F20" s="47"/>
    </row>
    <row r="21" spans="1:6" s="4" customFormat="1" ht="18" customHeight="1" thickBot="1">
      <c r="A21" s="15" t="s">
        <v>25</v>
      </c>
      <c r="B21" s="72"/>
      <c r="C21" s="28"/>
      <c r="D21" s="33" t="s">
        <v>33</v>
      </c>
      <c r="E21" s="20">
        <f>SUM(E16:E20)</f>
        <v>0</v>
      </c>
      <c r="F21" s="20">
        <f>SUM(F16:F20)</f>
        <v>0</v>
      </c>
    </row>
    <row r="22" spans="1:6" s="4" customFormat="1" ht="18" customHeight="1">
      <c r="A22" s="6" t="s">
        <v>26</v>
      </c>
      <c r="B22" s="66">
        <v>0</v>
      </c>
      <c r="C22" s="25"/>
      <c r="D22" s="7"/>
      <c r="E22" s="34"/>
      <c r="F22" s="47"/>
    </row>
    <row r="23" spans="1:6" s="4" customFormat="1" ht="18" customHeight="1" thickBot="1">
      <c r="A23" s="6" t="s">
        <v>27</v>
      </c>
      <c r="B23" s="66">
        <v>0</v>
      </c>
      <c r="C23" s="25"/>
      <c r="D23" s="8" t="s">
        <v>9</v>
      </c>
      <c r="E23" s="35"/>
      <c r="F23" s="47"/>
    </row>
    <row r="24" spans="1:6" s="4" customFormat="1" ht="18" customHeight="1" thickBot="1">
      <c r="A24" s="12" t="s">
        <v>28</v>
      </c>
      <c r="B24" s="61">
        <f>SUM(B22:B23)</f>
        <v>0</v>
      </c>
      <c r="C24" s="24">
        <f>SUM(C22:C23)</f>
        <v>0</v>
      </c>
      <c r="D24" s="7" t="s">
        <v>30</v>
      </c>
      <c r="E24" s="35"/>
      <c r="F24" s="47"/>
    </row>
    <row r="25" spans="1:6" s="4" customFormat="1" ht="18" customHeight="1" thickBot="1">
      <c r="A25" s="16" t="s">
        <v>11</v>
      </c>
      <c r="B25" s="68">
        <v>0</v>
      </c>
      <c r="C25" s="25"/>
      <c r="D25" s="7"/>
      <c r="E25" s="36"/>
      <c r="F25" s="47"/>
    </row>
    <row r="26" spans="1:6" s="4" customFormat="1" ht="18" customHeight="1" thickBot="1">
      <c r="A26" s="6" t="s">
        <v>23</v>
      </c>
      <c r="B26" s="66">
        <v>0</v>
      </c>
      <c r="C26" s="25"/>
      <c r="D26" s="33" t="s">
        <v>34</v>
      </c>
      <c r="E26" s="21">
        <f>SUM(E24:E25)</f>
        <v>0</v>
      </c>
      <c r="F26" s="21">
        <f>SUM(F24:F25)</f>
        <v>0</v>
      </c>
    </row>
    <row r="27" spans="1:6" s="4" customFormat="1" ht="18" customHeight="1">
      <c r="A27" s="6" t="s">
        <v>36</v>
      </c>
      <c r="B27" s="66"/>
      <c r="C27" s="25"/>
      <c r="D27" s="17"/>
      <c r="E27" s="34"/>
      <c r="F27" s="47"/>
    </row>
    <row r="28" spans="1:6" s="4" customFormat="1" ht="18" customHeight="1" thickBot="1">
      <c r="A28" s="6" t="s">
        <v>37</v>
      </c>
      <c r="B28" s="66"/>
      <c r="C28" s="25"/>
      <c r="D28" s="17"/>
      <c r="E28" s="35"/>
      <c r="F28" s="47"/>
    </row>
    <row r="29" spans="1:6" s="4" customFormat="1" ht="18" customHeight="1" thickBot="1">
      <c r="A29" s="12" t="s">
        <v>29</v>
      </c>
      <c r="B29" s="61">
        <f>SUM(B25:B28)</f>
        <v>0</v>
      </c>
      <c r="C29" s="24">
        <f>SUM(C25:C28)</f>
        <v>0</v>
      </c>
      <c r="D29" s="7"/>
      <c r="E29" s="35"/>
      <c r="F29" s="47"/>
    </row>
    <row r="30" spans="1:6" s="4" customFormat="1" ht="14.25">
      <c r="A30" s="6"/>
      <c r="B30" s="66"/>
      <c r="C30" s="25"/>
      <c r="D30" s="7" t="s">
        <v>35</v>
      </c>
      <c r="E30" s="35">
        <v>0</v>
      </c>
      <c r="F30" s="47"/>
    </row>
    <row r="31" spans="1:6" s="4" customFormat="1" ht="18" customHeight="1">
      <c r="A31" s="6" t="s">
        <v>53</v>
      </c>
      <c r="B31" s="70">
        <v>11202000</v>
      </c>
      <c r="C31" s="29">
        <v>3298181</v>
      </c>
      <c r="D31" s="9"/>
      <c r="E31" s="35"/>
      <c r="F31" s="47"/>
    </row>
    <row r="32" spans="1:6" s="4" customFormat="1" ht="18" customHeight="1" thickBot="1">
      <c r="A32" s="6" t="s">
        <v>68</v>
      </c>
      <c r="B32" s="70">
        <v>0</v>
      </c>
      <c r="C32" s="65">
        <v>42649</v>
      </c>
      <c r="D32" s="9"/>
      <c r="E32" s="38"/>
      <c r="F32" s="47"/>
    </row>
    <row r="33" spans="1:6" s="4" customFormat="1" ht="21.95" customHeight="1" thickTop="1" thickBot="1">
      <c r="A33" s="45" t="s">
        <v>12</v>
      </c>
      <c r="B33" s="30">
        <f>B8+B13+B20+B24+B29+B30+B31+B32</f>
        <v>11202000</v>
      </c>
      <c r="C33" s="21">
        <f>C8+C13+C20+C24+C29+C30+C31+C32</f>
        <v>3340831</v>
      </c>
      <c r="D33" s="75" t="s">
        <v>13</v>
      </c>
      <c r="E33" s="74">
        <f>E13+E21+E26+E30</f>
        <v>11202000</v>
      </c>
      <c r="F33" s="86">
        <f>F13+F21+F26+F30</f>
        <v>3338509</v>
      </c>
    </row>
    <row r="34" spans="1:6" s="4" customFormat="1" ht="60" customHeight="1" thickTop="1" thickBot="1">
      <c r="A34" s="148" t="s">
        <v>14</v>
      </c>
      <c r="B34" s="149"/>
      <c r="C34" s="149"/>
      <c r="D34" s="149"/>
      <c r="E34" s="149"/>
      <c r="F34" s="150"/>
    </row>
    <row r="35" spans="1:6" s="9" customFormat="1" ht="27.75" customHeight="1" thickBot="1">
      <c r="A35" s="53" t="s">
        <v>47</v>
      </c>
      <c r="B35" s="54"/>
      <c r="C35" s="54"/>
      <c r="D35" s="55" t="s">
        <v>62</v>
      </c>
      <c r="E35" s="54"/>
      <c r="F35" s="76"/>
    </row>
    <row r="36" spans="1:6" s="9" customFormat="1" ht="18" customHeight="1">
      <c r="A36" s="47"/>
      <c r="B36" s="47"/>
      <c r="C36" s="46"/>
      <c r="E36" s="35"/>
      <c r="F36" s="46"/>
    </row>
    <row r="37" spans="1:6" s="10" customFormat="1" ht="18" customHeight="1">
      <c r="A37" s="47"/>
      <c r="B37" s="35"/>
      <c r="C37" s="35"/>
      <c r="D37" s="9"/>
      <c r="E37" s="35"/>
      <c r="F37" s="48"/>
    </row>
    <row r="38" spans="1:6" s="10" customFormat="1" ht="18" customHeight="1">
      <c r="A38" s="48"/>
      <c r="B38" s="40"/>
      <c r="C38" s="40"/>
      <c r="D38" s="7"/>
      <c r="E38" s="35"/>
      <c r="F38" s="48"/>
    </row>
    <row r="39" spans="1:6" s="10" customFormat="1" ht="18" customHeight="1" thickBot="1">
      <c r="A39" s="52"/>
      <c r="B39" s="40"/>
      <c r="C39" s="40"/>
      <c r="E39" s="38"/>
      <c r="F39" s="77"/>
    </row>
    <row r="40" spans="1:6" s="4" customFormat="1" ht="27" thickTop="1" thickBot="1">
      <c r="A40" s="51" t="s">
        <v>15</v>
      </c>
      <c r="B40" s="41">
        <f>SUM(B35:B39)</f>
        <v>0</v>
      </c>
      <c r="C40" s="41">
        <v>0</v>
      </c>
      <c r="D40" s="14" t="s">
        <v>16</v>
      </c>
      <c r="E40" s="39">
        <f>SUM(E36:E39)</f>
        <v>0</v>
      </c>
      <c r="F40" s="39">
        <f>SUM(F36:F39)</f>
        <v>0</v>
      </c>
    </row>
    <row r="41" spans="1:6" ht="21.95" customHeight="1" thickTop="1" thickBot="1">
      <c r="A41" s="19" t="s">
        <v>17</v>
      </c>
      <c r="B41" s="42">
        <f>B33+B40</f>
        <v>11202000</v>
      </c>
      <c r="C41" s="88">
        <f>C33+C40</f>
        <v>3340831</v>
      </c>
      <c r="D41" s="43" t="s">
        <v>18</v>
      </c>
      <c r="E41" s="44">
        <f>E33+E40</f>
        <v>11202000</v>
      </c>
      <c r="F41" s="44">
        <f>F33+F40</f>
        <v>3338509</v>
      </c>
    </row>
    <row r="42" spans="1:6" ht="13.5" thickTop="1"/>
    <row r="47" spans="1:6">
      <c r="D47" s="2"/>
    </row>
  </sheetData>
  <mergeCells count="8">
    <mergeCell ref="A7:F7"/>
    <mergeCell ref="A34:F34"/>
    <mergeCell ref="A1:E1"/>
    <mergeCell ref="A2:E2"/>
    <mergeCell ref="A3:E3"/>
    <mergeCell ref="D4:E4"/>
    <mergeCell ref="A5:C5"/>
    <mergeCell ref="D5:F5"/>
  </mergeCells>
  <phoneticPr fontId="0" type="noConversion"/>
  <printOptions horizontalCentered="1" headings="1" gridLines="1"/>
  <pageMargins left="0.19685039370078741" right="0.19685039370078741" top="0.59055118110236227" bottom="0.59055118110236227" header="0.31496062992125984" footer="0.51181102362204722"/>
  <pageSetup paperSize="9" scale="55" orientation="portrait" horizontalDpi="4294967292" r:id="rId1"/>
  <headerFooter alignWithMargins="0">
    <oddHeader>&amp;R3. melléklet a     /2018. (V. 30.) Ör. rendelethez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F47"/>
  <sheetViews>
    <sheetView view="pageLayout" zoomScale="80" zoomScaleSheetLayoutView="100" zoomScalePageLayoutView="80" workbookViewId="0">
      <selection activeCell="E6" sqref="E6"/>
    </sheetView>
  </sheetViews>
  <sheetFormatPr defaultRowHeight="12.75"/>
  <cols>
    <col min="1" max="1" width="42.7109375" style="1" customWidth="1"/>
    <col min="2" max="3" width="20.7109375" style="2" customWidth="1"/>
    <col min="4" max="4" width="42.7109375" style="1" customWidth="1"/>
    <col min="5" max="5" width="20.7109375" style="1" customWidth="1"/>
    <col min="6" max="6" width="23" style="1" customWidth="1"/>
    <col min="7" max="16384" width="9.140625" style="1"/>
  </cols>
  <sheetData>
    <row r="1" spans="1:6" ht="27" customHeight="1">
      <c r="A1" s="140"/>
      <c r="B1" s="141"/>
      <c r="C1" s="141"/>
      <c r="D1" s="141"/>
      <c r="E1" s="141"/>
    </row>
    <row r="2" spans="1:6" s="3" customFormat="1" ht="30" customHeight="1">
      <c r="A2" s="152" t="s">
        <v>55</v>
      </c>
      <c r="B2" s="152"/>
      <c r="C2" s="152"/>
      <c r="D2" s="152"/>
      <c r="E2" s="152"/>
    </row>
    <row r="3" spans="1:6" s="3" customFormat="1" ht="30" customHeight="1">
      <c r="A3" s="142" t="s">
        <v>91</v>
      </c>
      <c r="B3" s="142"/>
      <c r="C3" s="142"/>
      <c r="D3" s="142"/>
      <c r="E3" s="142"/>
    </row>
    <row r="4" spans="1:6" ht="21.75" customHeight="1" thickBot="1">
      <c r="D4" s="143" t="s">
        <v>67</v>
      </c>
      <c r="E4" s="143"/>
      <c r="F4" s="11"/>
    </row>
    <row r="5" spans="1:6" s="22" customFormat="1" ht="45" customHeight="1" thickBot="1">
      <c r="A5" s="144" t="s">
        <v>0</v>
      </c>
      <c r="B5" s="145"/>
      <c r="C5" s="146"/>
      <c r="D5" s="144" t="s">
        <v>1</v>
      </c>
      <c r="E5" s="145"/>
      <c r="F5" s="136"/>
    </row>
    <row r="6" spans="1:6" s="18" customFormat="1" ht="30" customHeight="1" thickBot="1">
      <c r="A6" s="23" t="s">
        <v>2</v>
      </c>
      <c r="B6" s="26" t="s">
        <v>92</v>
      </c>
      <c r="C6" s="26" t="s">
        <v>57</v>
      </c>
      <c r="D6" s="31" t="s">
        <v>2</v>
      </c>
      <c r="E6" s="26" t="s">
        <v>92</v>
      </c>
      <c r="F6" s="26" t="s">
        <v>57</v>
      </c>
    </row>
    <row r="7" spans="1:6" ht="60" customHeight="1" thickBot="1">
      <c r="A7" s="134" t="s">
        <v>3</v>
      </c>
      <c r="B7" s="135"/>
      <c r="C7" s="135"/>
      <c r="D7" s="135"/>
      <c r="E7" s="135"/>
      <c r="F7" s="136"/>
    </row>
    <row r="8" spans="1:6" s="4" customFormat="1" ht="21.75" customHeight="1" thickBot="1">
      <c r="A8" s="12" t="s">
        <v>4</v>
      </c>
      <c r="B8" s="24">
        <v>49804485</v>
      </c>
      <c r="C8" s="61">
        <v>37612388</v>
      </c>
      <c r="D8" s="57" t="s">
        <v>42</v>
      </c>
      <c r="E8" s="54"/>
      <c r="F8" s="54"/>
    </row>
    <row r="9" spans="1:6" s="4" customFormat="1" ht="18" customHeight="1">
      <c r="A9" s="6" t="s">
        <v>5</v>
      </c>
      <c r="B9" s="66"/>
      <c r="C9" s="27"/>
      <c r="D9" s="5" t="s">
        <v>43</v>
      </c>
      <c r="E9" s="35">
        <v>47524955</v>
      </c>
      <c r="F9" s="112">
        <v>46904757</v>
      </c>
    </row>
    <row r="10" spans="1:6" s="4" customFormat="1" ht="18" customHeight="1">
      <c r="A10" s="6" t="s">
        <v>6</v>
      </c>
      <c r="B10" s="66">
        <v>0</v>
      </c>
      <c r="C10" s="25"/>
      <c r="D10" s="7" t="s">
        <v>44</v>
      </c>
      <c r="E10" s="35">
        <v>12122000</v>
      </c>
      <c r="F10" s="29">
        <v>12121149</v>
      </c>
    </row>
    <row r="11" spans="1:6" s="4" customFormat="1" ht="18" customHeight="1">
      <c r="A11" s="6" t="s">
        <v>21</v>
      </c>
      <c r="B11" s="66">
        <v>0</v>
      </c>
      <c r="C11" s="25"/>
      <c r="D11" s="7" t="s">
        <v>45</v>
      </c>
      <c r="E11" s="35">
        <v>56536645</v>
      </c>
      <c r="F11" s="29">
        <v>39232143</v>
      </c>
    </row>
    <row r="12" spans="1:6" s="4" customFormat="1" ht="18" customHeight="1" thickBot="1">
      <c r="A12" s="6"/>
      <c r="B12" s="66"/>
      <c r="C12" s="25"/>
      <c r="D12" s="7" t="s">
        <v>46</v>
      </c>
      <c r="E12" s="35">
        <v>21000</v>
      </c>
      <c r="F12" s="52"/>
    </row>
    <row r="13" spans="1:6" s="4" customFormat="1" ht="18" customHeight="1" thickBot="1">
      <c r="A13" s="13" t="s">
        <v>7</v>
      </c>
      <c r="B13" s="67">
        <f>SUM(B10:B12)</f>
        <v>0</v>
      </c>
      <c r="C13" s="24">
        <v>0</v>
      </c>
      <c r="D13" s="32" t="s">
        <v>32</v>
      </c>
      <c r="E13" s="37">
        <f>SUM(E9:E12)</f>
        <v>116204600</v>
      </c>
      <c r="F13" s="20">
        <f>SUM(F9:F12)</f>
        <v>98258049</v>
      </c>
    </row>
    <row r="14" spans="1:6" s="4" customFormat="1" ht="18" customHeight="1">
      <c r="A14" s="6" t="s">
        <v>8</v>
      </c>
      <c r="B14" s="68"/>
      <c r="C14" s="25"/>
      <c r="D14" s="8"/>
      <c r="E14" s="34"/>
      <c r="F14" s="46"/>
    </row>
    <row r="15" spans="1:6" s="4" customFormat="1" ht="18" customHeight="1">
      <c r="A15" s="6" t="s">
        <v>38</v>
      </c>
      <c r="B15" s="66">
        <v>0</v>
      </c>
      <c r="C15" s="25"/>
      <c r="D15" s="8" t="s">
        <v>31</v>
      </c>
      <c r="E15" s="35"/>
      <c r="F15" s="47"/>
    </row>
    <row r="16" spans="1:6" s="4" customFormat="1" ht="25.5">
      <c r="A16" s="6" t="s">
        <v>22</v>
      </c>
      <c r="B16" s="66">
        <v>0</v>
      </c>
      <c r="C16" s="25"/>
      <c r="D16" s="7" t="s">
        <v>48</v>
      </c>
      <c r="E16" s="35">
        <v>0</v>
      </c>
      <c r="F16" s="47"/>
    </row>
    <row r="17" spans="1:6" s="4" customFormat="1" ht="18" customHeight="1">
      <c r="A17" s="6"/>
      <c r="B17" s="66"/>
      <c r="C17" s="25"/>
      <c r="D17" s="7" t="s">
        <v>39</v>
      </c>
      <c r="E17" s="35"/>
      <c r="F17" s="47"/>
    </row>
    <row r="18" spans="1:6" s="4" customFormat="1" ht="18" customHeight="1">
      <c r="A18" s="6" t="s">
        <v>10</v>
      </c>
      <c r="B18" s="66">
        <v>0</v>
      </c>
      <c r="C18" s="25"/>
      <c r="D18" s="7" t="s">
        <v>40</v>
      </c>
      <c r="E18" s="35"/>
      <c r="F18" s="47"/>
    </row>
    <row r="19" spans="1:6" s="4" customFormat="1" ht="18" customHeight="1" thickBot="1">
      <c r="A19" s="6" t="s">
        <v>19</v>
      </c>
      <c r="B19" s="66">
        <v>0</v>
      </c>
      <c r="C19" s="25"/>
      <c r="D19" s="8" t="s">
        <v>41</v>
      </c>
      <c r="E19" s="35"/>
      <c r="F19" s="47"/>
    </row>
    <row r="20" spans="1:6" s="4" customFormat="1" ht="18" customHeight="1" thickBot="1">
      <c r="A20" s="12" t="s">
        <v>24</v>
      </c>
      <c r="B20" s="61">
        <f>SUM(B15:B19)</f>
        <v>0</v>
      </c>
      <c r="C20" s="24">
        <f>SUM(C15:C19)</f>
        <v>0</v>
      </c>
      <c r="D20" s="8"/>
      <c r="E20" s="36"/>
      <c r="F20" s="52"/>
    </row>
    <row r="21" spans="1:6" s="4" customFormat="1" ht="18" customHeight="1" thickBot="1">
      <c r="A21" s="15" t="s">
        <v>25</v>
      </c>
      <c r="B21" s="72"/>
      <c r="C21" s="28"/>
      <c r="D21" s="33" t="s">
        <v>33</v>
      </c>
      <c r="E21" s="20">
        <f>SUM(E16:E20)</f>
        <v>0</v>
      </c>
      <c r="F21" s="20">
        <f>SUM(F16:F20)</f>
        <v>0</v>
      </c>
    </row>
    <row r="22" spans="1:6" s="4" customFormat="1" ht="18" customHeight="1">
      <c r="A22" s="6" t="s">
        <v>26</v>
      </c>
      <c r="B22" s="66">
        <v>0</v>
      </c>
      <c r="C22" s="25"/>
      <c r="D22" s="7"/>
      <c r="E22" s="34"/>
      <c r="F22" s="47"/>
    </row>
    <row r="23" spans="1:6" s="4" customFormat="1" ht="18" customHeight="1" thickBot="1">
      <c r="A23" s="6" t="s">
        <v>27</v>
      </c>
      <c r="B23" s="66">
        <v>0</v>
      </c>
      <c r="C23" s="25"/>
      <c r="D23" s="8" t="s">
        <v>9</v>
      </c>
      <c r="E23" s="35"/>
      <c r="F23" s="47"/>
    </row>
    <row r="24" spans="1:6" s="4" customFormat="1" ht="18" customHeight="1" thickBot="1">
      <c r="A24" s="12" t="s">
        <v>28</v>
      </c>
      <c r="B24" s="61">
        <f>SUM(B22:B23)</f>
        <v>0</v>
      </c>
      <c r="C24" s="24">
        <f>SUM(C22:C23)</f>
        <v>0</v>
      </c>
      <c r="D24" s="7" t="s">
        <v>30</v>
      </c>
      <c r="E24" s="35">
        <v>0</v>
      </c>
      <c r="F24" s="47"/>
    </row>
    <row r="25" spans="1:6" s="4" customFormat="1" ht="18" customHeight="1" thickBot="1">
      <c r="A25" s="16" t="s">
        <v>11</v>
      </c>
      <c r="B25" s="68">
        <v>0</v>
      </c>
      <c r="C25" s="25"/>
      <c r="D25" s="7"/>
      <c r="E25" s="36"/>
      <c r="F25" s="47"/>
    </row>
    <row r="26" spans="1:6" s="4" customFormat="1" ht="18" customHeight="1" thickBot="1">
      <c r="A26" s="6" t="s">
        <v>23</v>
      </c>
      <c r="B26" s="66">
        <v>0</v>
      </c>
      <c r="C26" s="25"/>
      <c r="D26" s="33" t="s">
        <v>34</v>
      </c>
      <c r="E26" s="21">
        <f>SUM(E24:E25)</f>
        <v>0</v>
      </c>
      <c r="F26" s="21">
        <f>SUM(F24:F25)</f>
        <v>0</v>
      </c>
    </row>
    <row r="27" spans="1:6" s="4" customFormat="1" ht="18" customHeight="1">
      <c r="A27" s="6" t="s">
        <v>36</v>
      </c>
      <c r="B27" s="66"/>
      <c r="C27" s="25"/>
      <c r="D27" s="17"/>
      <c r="E27" s="34"/>
      <c r="F27" s="47"/>
    </row>
    <row r="28" spans="1:6" s="4" customFormat="1" ht="18" customHeight="1" thickBot="1">
      <c r="A28" s="6" t="s">
        <v>37</v>
      </c>
      <c r="B28" s="66"/>
      <c r="C28" s="25"/>
      <c r="D28" s="17"/>
      <c r="E28" s="35"/>
      <c r="F28" s="47"/>
    </row>
    <row r="29" spans="1:6" s="4" customFormat="1" ht="18" customHeight="1" thickBot="1">
      <c r="A29" s="12" t="s">
        <v>29</v>
      </c>
      <c r="B29" s="61">
        <f>SUM(B25:B28)</f>
        <v>0</v>
      </c>
      <c r="C29" s="24">
        <f>SUM(C25:C28)</f>
        <v>0</v>
      </c>
      <c r="D29" s="7"/>
      <c r="E29" s="35"/>
      <c r="F29" s="47"/>
    </row>
    <row r="30" spans="1:6" s="4" customFormat="1" ht="14.25">
      <c r="A30" s="6" t="s">
        <v>75</v>
      </c>
      <c r="B30" s="66">
        <v>0</v>
      </c>
      <c r="C30" s="25"/>
      <c r="D30" s="7" t="s">
        <v>35</v>
      </c>
      <c r="E30" s="35">
        <v>0</v>
      </c>
      <c r="F30" s="47"/>
    </row>
    <row r="31" spans="1:6" s="4" customFormat="1" ht="18" customHeight="1">
      <c r="A31" s="6" t="s">
        <v>53</v>
      </c>
      <c r="B31" s="70">
        <v>66824000</v>
      </c>
      <c r="C31" s="29">
        <v>62532313</v>
      </c>
      <c r="D31" s="9"/>
      <c r="E31" s="35"/>
      <c r="F31" s="47"/>
    </row>
    <row r="32" spans="1:6" s="4" customFormat="1" ht="18" customHeight="1" thickBot="1">
      <c r="A32" s="6" t="s">
        <v>68</v>
      </c>
      <c r="B32" s="70">
        <v>9072</v>
      </c>
      <c r="C32" s="29">
        <v>9072</v>
      </c>
      <c r="D32" s="9"/>
      <c r="E32" s="38"/>
      <c r="F32" s="47"/>
    </row>
    <row r="33" spans="1:6" s="4" customFormat="1" ht="21.95" customHeight="1" thickTop="1" thickBot="1">
      <c r="A33" s="79" t="s">
        <v>12</v>
      </c>
      <c r="B33" s="80">
        <f>B8+B13+B20+B24+B29+B30+B31+B32</f>
        <v>116637557</v>
      </c>
      <c r="C33" s="21">
        <f>C8+C13+C20+C24+C29+C30+C31+C32</f>
        <v>100153773</v>
      </c>
      <c r="D33" s="81" t="s">
        <v>13</v>
      </c>
      <c r="E33" s="82">
        <f>E13+E21+E26+E30</f>
        <v>116204600</v>
      </c>
      <c r="F33" s="82">
        <f>F13+F21+F26+F30</f>
        <v>98258049</v>
      </c>
    </row>
    <row r="34" spans="1:6" s="4" customFormat="1" ht="60" customHeight="1" thickBot="1">
      <c r="A34" s="137" t="s">
        <v>14</v>
      </c>
      <c r="B34" s="138"/>
      <c r="C34" s="138"/>
      <c r="D34" s="138"/>
      <c r="E34" s="138"/>
      <c r="F34" s="139"/>
    </row>
    <row r="35" spans="1:6" s="9" customFormat="1" ht="27.75" customHeight="1" thickBot="1">
      <c r="A35" s="46" t="s">
        <v>47</v>
      </c>
      <c r="B35" s="34"/>
      <c r="C35" s="34"/>
      <c r="D35" s="55" t="s">
        <v>62</v>
      </c>
      <c r="E35" s="34"/>
      <c r="F35" s="46"/>
    </row>
    <row r="36" spans="1:6" s="9" customFormat="1" ht="18" customHeight="1">
      <c r="A36" s="47"/>
      <c r="B36" s="47"/>
      <c r="C36" s="47"/>
      <c r="D36" s="9" t="s">
        <v>90</v>
      </c>
      <c r="E36" s="35">
        <v>380000</v>
      </c>
      <c r="F36" s="29">
        <v>135545</v>
      </c>
    </row>
    <row r="37" spans="1:6" s="10" customFormat="1" ht="18" customHeight="1">
      <c r="A37" s="47"/>
      <c r="B37" s="35">
        <v>0</v>
      </c>
      <c r="C37" s="35"/>
      <c r="D37" s="9" t="s">
        <v>79</v>
      </c>
      <c r="E37" s="35">
        <v>52957</v>
      </c>
      <c r="F37" s="109">
        <v>36599</v>
      </c>
    </row>
    <row r="38" spans="1:6" s="10" customFormat="1" ht="18" customHeight="1">
      <c r="A38" s="48"/>
      <c r="B38" s="40">
        <v>0</v>
      </c>
      <c r="C38" s="40"/>
      <c r="D38" s="7"/>
      <c r="E38" s="35"/>
      <c r="F38" s="48"/>
    </row>
    <row r="39" spans="1:6" s="10" customFormat="1" ht="18" customHeight="1" thickBot="1">
      <c r="A39" s="52"/>
      <c r="B39" s="40">
        <v>0</v>
      </c>
      <c r="C39" s="73"/>
      <c r="E39" s="38"/>
      <c r="F39" s="77"/>
    </row>
    <row r="40" spans="1:6" s="4" customFormat="1" ht="27" thickTop="1" thickBot="1">
      <c r="A40" s="51" t="s">
        <v>15</v>
      </c>
      <c r="B40" s="41">
        <f>SUM(B35:B39)</f>
        <v>0</v>
      </c>
      <c r="C40" s="41">
        <f>SUM(C35:C39)</f>
        <v>0</v>
      </c>
      <c r="D40" s="14" t="s">
        <v>16</v>
      </c>
      <c r="E40" s="39">
        <f>SUM(E36:E39)</f>
        <v>432957</v>
      </c>
      <c r="F40" s="39">
        <f>SUM(F36:F39)</f>
        <v>172144</v>
      </c>
    </row>
    <row r="41" spans="1:6" ht="21.95" customHeight="1" thickTop="1" thickBot="1">
      <c r="A41" s="19" t="s">
        <v>17</v>
      </c>
      <c r="B41" s="42">
        <f>B33+B40</f>
        <v>116637557</v>
      </c>
      <c r="C41" s="42">
        <f>C33+C40</f>
        <v>100153773</v>
      </c>
      <c r="D41" s="43" t="s">
        <v>18</v>
      </c>
      <c r="E41" s="44">
        <f>E33+E40</f>
        <v>116637557</v>
      </c>
      <c r="F41" s="44">
        <f>F33+F40</f>
        <v>98430193</v>
      </c>
    </row>
    <row r="42" spans="1:6" ht="13.5" thickTop="1"/>
    <row r="47" spans="1:6">
      <c r="D47" s="2"/>
    </row>
  </sheetData>
  <mergeCells count="8">
    <mergeCell ref="A7:F7"/>
    <mergeCell ref="A34:F34"/>
    <mergeCell ref="A1:E1"/>
    <mergeCell ref="A2:E2"/>
    <mergeCell ref="A3:E3"/>
    <mergeCell ref="D4:E4"/>
    <mergeCell ref="A5:C5"/>
    <mergeCell ref="D5:F5"/>
  </mergeCells>
  <phoneticPr fontId="0" type="noConversion"/>
  <printOptions horizontalCentered="1" headings="1" gridLines="1"/>
  <pageMargins left="0.19685039370078741" right="0.19685039370078741" top="0.59055118110236227" bottom="0.59055118110236227" header="0.31496062992125984" footer="0.51181102362204722"/>
  <pageSetup paperSize="9" scale="55" orientation="portrait" horizontalDpi="4294967292" r:id="rId1"/>
  <headerFooter alignWithMargins="0">
    <oddHeader>&amp;R&amp;9 3. melléklet a     /2018. (V. 30.) Ör. rendelethez.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F49"/>
  <sheetViews>
    <sheetView view="pageLayout" zoomScale="76" zoomScaleSheetLayoutView="100" zoomScalePageLayoutView="76" workbookViewId="0">
      <selection activeCell="E6" sqref="E6"/>
    </sheetView>
  </sheetViews>
  <sheetFormatPr defaultRowHeight="12.75"/>
  <cols>
    <col min="1" max="1" width="42.7109375" style="1" customWidth="1"/>
    <col min="2" max="3" width="20.7109375" style="2" customWidth="1"/>
    <col min="4" max="4" width="42.7109375" style="1" customWidth="1"/>
    <col min="5" max="5" width="20.7109375" style="1" customWidth="1"/>
    <col min="6" max="6" width="19.85546875" style="1" customWidth="1"/>
    <col min="7" max="16384" width="9.140625" style="1"/>
  </cols>
  <sheetData>
    <row r="1" spans="1:6" ht="27" customHeight="1">
      <c r="A1" s="140"/>
      <c r="B1" s="141"/>
      <c r="C1" s="141"/>
      <c r="D1" s="141"/>
      <c r="E1" s="141"/>
    </row>
    <row r="2" spans="1:6" s="3" customFormat="1" ht="30" customHeight="1">
      <c r="A2" s="142" t="s">
        <v>70</v>
      </c>
      <c r="B2" s="142"/>
      <c r="C2" s="142"/>
      <c r="D2" s="142"/>
      <c r="E2" s="142"/>
    </row>
    <row r="3" spans="1:6" s="3" customFormat="1" ht="30" customHeight="1">
      <c r="A3" s="142" t="s">
        <v>91</v>
      </c>
      <c r="B3" s="142"/>
      <c r="C3" s="142"/>
      <c r="D3" s="142"/>
      <c r="E3" s="142"/>
    </row>
    <row r="4" spans="1:6" ht="21.75" customHeight="1" thickBot="1">
      <c r="D4" s="143" t="s">
        <v>67</v>
      </c>
      <c r="E4" s="143"/>
      <c r="F4" s="11"/>
    </row>
    <row r="5" spans="1:6" s="22" customFormat="1" ht="45" customHeight="1" thickBot="1">
      <c r="A5" s="144" t="s">
        <v>0</v>
      </c>
      <c r="B5" s="145"/>
      <c r="C5" s="153"/>
      <c r="D5" s="144" t="s">
        <v>1</v>
      </c>
      <c r="E5" s="145"/>
      <c r="F5" s="136"/>
    </row>
    <row r="6" spans="1:6" s="18" customFormat="1" ht="30" customHeight="1" thickBot="1">
      <c r="A6" s="23" t="s">
        <v>2</v>
      </c>
      <c r="B6" s="26" t="s">
        <v>92</v>
      </c>
      <c r="C6" s="26" t="s">
        <v>57</v>
      </c>
      <c r="D6" s="31" t="s">
        <v>2</v>
      </c>
      <c r="E6" s="26" t="s">
        <v>92</v>
      </c>
      <c r="F6" s="26" t="s">
        <v>57</v>
      </c>
    </row>
    <row r="7" spans="1:6" ht="60" customHeight="1" thickBot="1">
      <c r="A7" s="134" t="s">
        <v>3</v>
      </c>
      <c r="B7" s="135"/>
      <c r="C7" s="135"/>
      <c r="D7" s="135"/>
      <c r="E7" s="135"/>
      <c r="F7" s="136"/>
    </row>
    <row r="8" spans="1:6" s="4" customFormat="1" ht="21.75" customHeight="1" thickBot="1">
      <c r="A8" s="12" t="s">
        <v>4</v>
      </c>
      <c r="B8" s="24">
        <v>1295</v>
      </c>
      <c r="C8" s="61">
        <v>1336</v>
      </c>
      <c r="D8" s="57" t="s">
        <v>42</v>
      </c>
      <c r="E8" s="54"/>
      <c r="F8" s="54"/>
    </row>
    <row r="9" spans="1:6" s="4" customFormat="1" ht="18" customHeight="1">
      <c r="A9" s="6" t="s">
        <v>5</v>
      </c>
      <c r="B9" s="66"/>
      <c r="C9" s="27"/>
      <c r="D9" s="5" t="s">
        <v>43</v>
      </c>
      <c r="E9" s="35">
        <v>60448126</v>
      </c>
      <c r="F9" s="29">
        <v>54913597</v>
      </c>
    </row>
    <row r="10" spans="1:6" s="4" customFormat="1" ht="18" customHeight="1">
      <c r="A10" s="6" t="s">
        <v>6</v>
      </c>
      <c r="B10" s="66">
        <v>0</v>
      </c>
      <c r="C10" s="25"/>
      <c r="D10" s="7" t="s">
        <v>44</v>
      </c>
      <c r="E10" s="35">
        <v>13203000</v>
      </c>
      <c r="F10" s="29">
        <v>12402141</v>
      </c>
    </row>
    <row r="11" spans="1:6" s="4" customFormat="1" ht="18" customHeight="1">
      <c r="A11" s="6" t="s">
        <v>21</v>
      </c>
      <c r="B11" s="66">
        <v>0</v>
      </c>
      <c r="C11" s="25"/>
      <c r="D11" s="7" t="s">
        <v>45</v>
      </c>
      <c r="E11" s="35">
        <v>19645298</v>
      </c>
      <c r="F11" s="29">
        <v>7808682</v>
      </c>
    </row>
    <row r="12" spans="1:6" s="4" customFormat="1" ht="18" customHeight="1" thickBot="1">
      <c r="A12" s="6"/>
      <c r="B12" s="66"/>
      <c r="C12" s="25"/>
      <c r="D12" s="7" t="s">
        <v>46</v>
      </c>
      <c r="E12" s="35">
        <v>0</v>
      </c>
      <c r="F12" s="47">
        <v>0</v>
      </c>
    </row>
    <row r="13" spans="1:6" s="4" customFormat="1" ht="18" customHeight="1" thickBot="1">
      <c r="A13" s="13" t="s">
        <v>7</v>
      </c>
      <c r="B13" s="67">
        <f>SUM(B10:B12)</f>
        <v>0</v>
      </c>
      <c r="C13" s="24">
        <f>SUM(C10:C12)</f>
        <v>0</v>
      </c>
      <c r="D13" s="32" t="s">
        <v>32</v>
      </c>
      <c r="E13" s="37">
        <f>SUM(E9:E12)</f>
        <v>93296424</v>
      </c>
      <c r="F13" s="20">
        <f>SUM(F9:F12)</f>
        <v>75124420</v>
      </c>
    </row>
    <row r="14" spans="1:6" s="4" customFormat="1" ht="18" customHeight="1">
      <c r="A14" s="6" t="s">
        <v>8</v>
      </c>
      <c r="B14" s="68"/>
      <c r="C14" s="25"/>
      <c r="D14" s="8"/>
      <c r="E14" s="34"/>
      <c r="F14" s="47"/>
    </row>
    <row r="15" spans="1:6" s="4" customFormat="1" ht="18" customHeight="1">
      <c r="A15" s="6" t="s">
        <v>38</v>
      </c>
      <c r="B15" s="66">
        <v>0</v>
      </c>
      <c r="C15" s="25"/>
      <c r="D15" s="8" t="s">
        <v>31</v>
      </c>
      <c r="E15" s="35"/>
      <c r="F15" s="47"/>
    </row>
    <row r="16" spans="1:6" s="4" customFormat="1" ht="25.5">
      <c r="A16" s="6" t="s">
        <v>22</v>
      </c>
      <c r="B16" s="66">
        <v>0</v>
      </c>
      <c r="C16" s="25"/>
      <c r="D16" s="7" t="s">
        <v>48</v>
      </c>
      <c r="E16" s="35">
        <v>0</v>
      </c>
      <c r="F16" s="47"/>
    </row>
    <row r="17" spans="1:6" s="4" customFormat="1" ht="18" customHeight="1">
      <c r="A17" s="6"/>
      <c r="B17" s="66"/>
      <c r="C17" s="25"/>
      <c r="D17" s="7" t="s">
        <v>39</v>
      </c>
      <c r="E17" s="35"/>
      <c r="F17" s="47"/>
    </row>
    <row r="18" spans="1:6" s="4" customFormat="1" ht="18" customHeight="1">
      <c r="A18" s="6" t="s">
        <v>10</v>
      </c>
      <c r="B18" s="66">
        <v>0</v>
      </c>
      <c r="C18" s="25"/>
      <c r="D18" s="7" t="s">
        <v>40</v>
      </c>
      <c r="E18" s="35"/>
      <c r="F18" s="47"/>
    </row>
    <row r="19" spans="1:6" s="4" customFormat="1" ht="18" customHeight="1" thickBot="1">
      <c r="A19" s="6" t="s">
        <v>19</v>
      </c>
      <c r="B19" s="66">
        <v>0</v>
      </c>
      <c r="C19" s="25"/>
      <c r="D19" s="8" t="s">
        <v>41</v>
      </c>
      <c r="E19" s="35"/>
      <c r="F19" s="47"/>
    </row>
    <row r="20" spans="1:6" s="4" customFormat="1" ht="18" customHeight="1" thickBot="1">
      <c r="A20" s="12" t="s">
        <v>24</v>
      </c>
      <c r="B20" s="61">
        <f>SUM(B15:B19)</f>
        <v>0</v>
      </c>
      <c r="C20" s="24">
        <f>SUM(C15:C19)</f>
        <v>0</v>
      </c>
      <c r="D20" s="8"/>
      <c r="E20" s="36"/>
      <c r="F20" s="47"/>
    </row>
    <row r="21" spans="1:6" s="4" customFormat="1" ht="18" customHeight="1" thickBot="1">
      <c r="A21" s="15" t="s">
        <v>25</v>
      </c>
      <c r="B21" s="72"/>
      <c r="C21" s="28"/>
      <c r="D21" s="33" t="s">
        <v>33</v>
      </c>
      <c r="E21" s="20">
        <f>SUM(E16:E20)</f>
        <v>0</v>
      </c>
      <c r="F21" s="20">
        <f>SUM(F16:F20)</f>
        <v>0</v>
      </c>
    </row>
    <row r="22" spans="1:6" s="4" customFormat="1" ht="18" customHeight="1">
      <c r="A22" s="6" t="s">
        <v>26</v>
      </c>
      <c r="B22" s="66">
        <v>0</v>
      </c>
      <c r="C22" s="25"/>
      <c r="D22" s="7"/>
      <c r="E22" s="34"/>
      <c r="F22" s="47"/>
    </row>
    <row r="23" spans="1:6" s="4" customFormat="1" ht="18" customHeight="1" thickBot="1">
      <c r="A23" s="6" t="s">
        <v>27</v>
      </c>
      <c r="B23" s="66">
        <v>0</v>
      </c>
      <c r="C23" s="25"/>
      <c r="D23" s="8" t="s">
        <v>9</v>
      </c>
      <c r="E23" s="35"/>
      <c r="F23" s="47"/>
    </row>
    <row r="24" spans="1:6" s="4" customFormat="1" ht="18" customHeight="1" thickBot="1">
      <c r="A24" s="12" t="s">
        <v>28</v>
      </c>
      <c r="B24" s="61">
        <f>SUM(B22:B23)</f>
        <v>0</v>
      </c>
      <c r="C24" s="24">
        <f>SUM(C22:C23)</f>
        <v>0</v>
      </c>
      <c r="D24" s="7" t="s">
        <v>30</v>
      </c>
      <c r="E24" s="35">
        <v>0</v>
      </c>
      <c r="F24" s="47"/>
    </row>
    <row r="25" spans="1:6" s="4" customFormat="1" ht="18" customHeight="1" thickBot="1">
      <c r="A25" s="16" t="s">
        <v>11</v>
      </c>
      <c r="B25" s="68">
        <v>0</v>
      </c>
      <c r="C25" s="25"/>
      <c r="D25" s="7"/>
      <c r="E25" s="36"/>
      <c r="F25" s="47"/>
    </row>
    <row r="26" spans="1:6" s="4" customFormat="1" ht="18" customHeight="1" thickBot="1">
      <c r="A26" s="6" t="s">
        <v>23</v>
      </c>
      <c r="B26" s="66">
        <v>0</v>
      </c>
      <c r="C26" s="25"/>
      <c r="D26" s="33" t="s">
        <v>34</v>
      </c>
      <c r="E26" s="21">
        <f>SUM(E24:E25)</f>
        <v>0</v>
      </c>
      <c r="F26" s="21">
        <f>SUM(F24:F25)</f>
        <v>0</v>
      </c>
    </row>
    <row r="27" spans="1:6" s="4" customFormat="1" ht="18" customHeight="1">
      <c r="A27" s="6" t="s">
        <v>36</v>
      </c>
      <c r="B27" s="66"/>
      <c r="C27" s="25"/>
      <c r="D27" s="17"/>
      <c r="E27" s="34"/>
      <c r="F27" s="47"/>
    </row>
    <row r="28" spans="1:6" s="4" customFormat="1" ht="18" customHeight="1" thickBot="1">
      <c r="A28" s="6" t="s">
        <v>37</v>
      </c>
      <c r="B28" s="66"/>
      <c r="C28" s="25"/>
      <c r="D28" s="17"/>
      <c r="E28" s="35"/>
      <c r="F28" s="47"/>
    </row>
    <row r="29" spans="1:6" s="4" customFormat="1" ht="18" customHeight="1" thickBot="1">
      <c r="A29" s="12" t="s">
        <v>29</v>
      </c>
      <c r="B29" s="61">
        <f>SUM(B25:B28)</f>
        <v>0</v>
      </c>
      <c r="C29" s="24">
        <f>SUM(C25:C28)</f>
        <v>0</v>
      </c>
      <c r="D29" s="7"/>
      <c r="E29" s="35"/>
      <c r="F29" s="47"/>
    </row>
    <row r="30" spans="1:6" s="4" customFormat="1" ht="14.25">
      <c r="A30" s="6" t="s">
        <v>52</v>
      </c>
      <c r="B30" s="115">
        <v>92139000</v>
      </c>
      <c r="C30" s="25">
        <v>74452529</v>
      </c>
      <c r="D30" s="7" t="s">
        <v>35</v>
      </c>
      <c r="E30" s="35">
        <v>0</v>
      </c>
      <c r="F30" s="47"/>
    </row>
    <row r="31" spans="1:6" s="4" customFormat="1" ht="28.5" customHeight="1">
      <c r="A31" s="6"/>
      <c r="B31" s="28"/>
      <c r="C31" s="29"/>
      <c r="D31" s="9"/>
      <c r="E31" s="35"/>
      <c r="F31" s="47"/>
    </row>
    <row r="32" spans="1:6" s="4" customFormat="1" ht="28.5" customHeight="1">
      <c r="A32" s="6" t="s">
        <v>76</v>
      </c>
      <c r="B32" s="28">
        <v>655328</v>
      </c>
      <c r="C32" s="29">
        <v>655328</v>
      </c>
      <c r="D32" s="9"/>
      <c r="E32" s="35"/>
      <c r="F32" s="47"/>
    </row>
    <row r="33" spans="1:6" s="4" customFormat="1" ht="28.5" customHeight="1">
      <c r="A33" s="6"/>
      <c r="B33" s="28"/>
      <c r="C33" s="29"/>
      <c r="D33" s="9"/>
      <c r="E33" s="35"/>
      <c r="F33" s="47"/>
    </row>
    <row r="34" spans="1:6" s="4" customFormat="1" ht="18" customHeight="1" thickBot="1">
      <c r="A34" s="6" t="s">
        <v>68</v>
      </c>
      <c r="B34" s="83">
        <v>576486</v>
      </c>
      <c r="C34" s="29">
        <v>576486</v>
      </c>
      <c r="D34" s="9"/>
      <c r="E34" s="38"/>
      <c r="F34" s="87"/>
    </row>
    <row r="35" spans="1:6" s="4" customFormat="1" ht="21.95" customHeight="1" thickTop="1" thickBot="1">
      <c r="A35" s="79" t="s">
        <v>12</v>
      </c>
      <c r="B35" s="80">
        <f>B8+B30+B31+B34+B32+B33</f>
        <v>93372109</v>
      </c>
      <c r="C35" s="21">
        <f>C8+C13+C20+C24+C29+C30+C31+C34+C32</f>
        <v>75685679</v>
      </c>
      <c r="D35" s="81" t="s">
        <v>13</v>
      </c>
      <c r="E35" s="82">
        <f>E13+E21+E26+E30</f>
        <v>93296424</v>
      </c>
      <c r="F35" s="82">
        <f>F13+F21+F26+F30</f>
        <v>75124420</v>
      </c>
    </row>
    <row r="36" spans="1:6" s="4" customFormat="1" ht="60" customHeight="1" thickBot="1">
      <c r="A36" s="137" t="s">
        <v>14</v>
      </c>
      <c r="B36" s="138"/>
      <c r="C36" s="138"/>
      <c r="D36" s="138"/>
      <c r="E36" s="138"/>
      <c r="F36" s="139"/>
    </row>
    <row r="37" spans="1:6" s="9" customFormat="1" ht="27.75" customHeight="1" thickBot="1">
      <c r="A37" s="53" t="s">
        <v>47</v>
      </c>
      <c r="B37" s="54"/>
      <c r="C37" s="54"/>
      <c r="D37" s="55" t="s">
        <v>62</v>
      </c>
      <c r="E37" s="54"/>
      <c r="F37" s="53"/>
    </row>
    <row r="38" spans="1:6" s="9" customFormat="1" ht="18" customHeight="1">
      <c r="A38" s="47"/>
      <c r="B38" s="47"/>
      <c r="C38" s="47"/>
      <c r="D38" s="9" t="s">
        <v>77</v>
      </c>
      <c r="E38" s="35">
        <v>17406</v>
      </c>
      <c r="F38" s="116">
        <v>17406</v>
      </c>
    </row>
    <row r="39" spans="1:6" s="10" customFormat="1" ht="18" customHeight="1">
      <c r="A39" s="47"/>
      <c r="B39" s="35">
        <v>0</v>
      </c>
      <c r="C39" s="35"/>
      <c r="D39" s="9" t="s">
        <v>78</v>
      </c>
      <c r="E39" s="35">
        <v>42189</v>
      </c>
      <c r="F39" s="109">
        <v>42189</v>
      </c>
    </row>
    <row r="40" spans="1:6" s="10" customFormat="1" ht="18" customHeight="1">
      <c r="A40" s="48"/>
      <c r="B40" s="40">
        <v>0</v>
      </c>
      <c r="C40" s="40"/>
      <c r="D40" s="7" t="s">
        <v>79</v>
      </c>
      <c r="E40" s="35">
        <v>16090</v>
      </c>
      <c r="F40" s="101">
        <v>16090</v>
      </c>
    </row>
    <row r="41" spans="1:6" s="10" customFormat="1" ht="18" customHeight="1" thickBot="1">
      <c r="A41" s="47"/>
      <c r="B41" s="40">
        <v>0</v>
      </c>
      <c r="C41" s="73"/>
      <c r="D41" s="64"/>
      <c r="E41" s="38"/>
      <c r="F41" s="111"/>
    </row>
    <row r="42" spans="1:6" s="4" customFormat="1" ht="23.25" customHeight="1" thickTop="1" thickBot="1">
      <c r="A42" s="50" t="s">
        <v>15</v>
      </c>
      <c r="B42" s="41">
        <f>SUM(B37:B41)</f>
        <v>0</v>
      </c>
      <c r="C42" s="41">
        <f>SUM(C37:C41)</f>
        <v>0</v>
      </c>
      <c r="D42" s="14" t="s">
        <v>16</v>
      </c>
      <c r="E42" s="39">
        <f>SUM(E38:E41)</f>
        <v>75685</v>
      </c>
      <c r="F42" s="39">
        <f>SUM(F38:F41)</f>
        <v>75685</v>
      </c>
    </row>
    <row r="43" spans="1:6" ht="21.95" customHeight="1" thickTop="1" thickBot="1">
      <c r="A43" s="49" t="s">
        <v>17</v>
      </c>
      <c r="B43" s="42">
        <f>B35+B42</f>
        <v>93372109</v>
      </c>
      <c r="C43" s="42">
        <f>C35+C42</f>
        <v>75685679</v>
      </c>
      <c r="D43" s="43" t="s">
        <v>18</v>
      </c>
      <c r="E43" s="44">
        <f>E35+E42</f>
        <v>93372109</v>
      </c>
      <c r="F43" s="85">
        <f>F35+F42</f>
        <v>75200105</v>
      </c>
    </row>
    <row r="44" spans="1:6" ht="13.5" thickTop="1"/>
    <row r="49" spans="4:4">
      <c r="D49" s="2"/>
    </row>
  </sheetData>
  <mergeCells count="8">
    <mergeCell ref="A7:F7"/>
    <mergeCell ref="A36:F36"/>
    <mergeCell ref="A1:E1"/>
    <mergeCell ref="A2:E2"/>
    <mergeCell ref="A3:E3"/>
    <mergeCell ref="D4:E4"/>
    <mergeCell ref="A5:C5"/>
    <mergeCell ref="D5:F5"/>
  </mergeCells>
  <phoneticPr fontId="0" type="noConversion"/>
  <printOptions horizontalCentered="1" headings="1" gridLines="1"/>
  <pageMargins left="0.19685039370078741" right="0.19685039370078741" top="0.59055118110236227" bottom="0.39370078740157483" header="0.31496062992125984" footer="0.31496062992125984"/>
  <pageSetup paperSize="9" scale="55" orientation="portrait" horizontalDpi="4294967292" r:id="rId1"/>
  <headerFooter alignWithMargins="0">
    <oddHeader>&amp;R&amp;9 3. melléklet a     /2018. (V. 30.) Ör. rendelethez.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5</vt:i4>
      </vt:variant>
      <vt:variant>
        <vt:lpstr>Névvel ellátott tartományok</vt:lpstr>
      </vt:variant>
      <vt:variant>
        <vt:i4>5</vt:i4>
      </vt:variant>
    </vt:vector>
  </HeadingPairs>
  <TitlesOfParts>
    <vt:vector size="10" baseType="lpstr">
      <vt:lpstr>Önkormányzat összesített (2)</vt:lpstr>
      <vt:lpstr>Önkormányzat</vt:lpstr>
      <vt:lpstr>Könyvtár</vt:lpstr>
      <vt:lpstr>Humán</vt:lpstr>
      <vt:lpstr>Közös Hivatal</vt:lpstr>
      <vt:lpstr>Humán!Nyomtatási_terület</vt:lpstr>
      <vt:lpstr>Könyvtár!Nyomtatási_terület</vt:lpstr>
      <vt:lpstr>'Közös Hivatal'!Nyomtatási_terület</vt:lpstr>
      <vt:lpstr>Önkormányzat!Nyomtatási_terület</vt:lpstr>
      <vt:lpstr>'Önkormányzat összesített (2)'!Nyomtatási_terület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usb</dc:creator>
  <cp:lastModifiedBy>kaszaper-1</cp:lastModifiedBy>
  <cp:lastPrinted>2018-05-29T14:37:15Z</cp:lastPrinted>
  <dcterms:created xsi:type="dcterms:W3CDTF">2006-02-10T07:44:02Z</dcterms:created>
  <dcterms:modified xsi:type="dcterms:W3CDTF">2018-06-07T12:21:16Z</dcterms:modified>
</cp:coreProperties>
</file>