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.m.Önk.korm. funkc.bev.ki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958" i="1"/>
  <c r="F958" s="1"/>
  <c r="D958"/>
  <c r="C958"/>
  <c r="F957"/>
  <c r="E954"/>
  <c r="E955" s="1"/>
  <c r="F955" s="1"/>
  <c r="D954"/>
  <c r="D955" s="1"/>
  <c r="C954"/>
  <c r="C955" s="1"/>
  <c r="F952"/>
  <c r="F951"/>
  <c r="F950"/>
  <c r="F948"/>
  <c r="E947"/>
  <c r="D947"/>
  <c r="D956" s="1"/>
  <c r="C947"/>
  <c r="F946"/>
  <c r="F945"/>
  <c r="D937"/>
  <c r="D938" s="1"/>
  <c r="F936"/>
  <c r="E935"/>
  <c r="E937" s="1"/>
  <c r="D935"/>
  <c r="C935"/>
  <c r="C937" s="1"/>
  <c r="C938" s="1"/>
  <c r="F934"/>
  <c r="F933"/>
  <c r="E930"/>
  <c r="F930" s="1"/>
  <c r="D930"/>
  <c r="C930"/>
  <c r="F929"/>
  <c r="F928"/>
  <c r="F927"/>
  <c r="E925"/>
  <c r="D925"/>
  <c r="F925" s="1"/>
  <c r="C925"/>
  <c r="F924"/>
  <c r="F923"/>
  <c r="F922"/>
  <c r="F921"/>
  <c r="E920"/>
  <c r="D920"/>
  <c r="D926" s="1"/>
  <c r="C920"/>
  <c r="F919"/>
  <c r="F918"/>
  <c r="F917"/>
  <c r="F916"/>
  <c r="F915"/>
  <c r="E914"/>
  <c r="E926" s="1"/>
  <c r="F926" s="1"/>
  <c r="D914"/>
  <c r="C914"/>
  <c r="C926" s="1"/>
  <c r="F913"/>
  <c r="F912"/>
  <c r="F911"/>
  <c r="D910"/>
  <c r="F909"/>
  <c r="E908"/>
  <c r="E910" s="1"/>
  <c r="F910" s="1"/>
  <c r="D908"/>
  <c r="C908"/>
  <c r="C910" s="1"/>
  <c r="F906"/>
  <c r="E904"/>
  <c r="E905" s="1"/>
  <c r="D904"/>
  <c r="D905" s="1"/>
  <c r="D931" s="1"/>
  <c r="D932" s="1"/>
  <c r="C904"/>
  <c r="C905" s="1"/>
  <c r="C931" s="1"/>
  <c r="C932" s="1"/>
  <c r="F903"/>
  <c r="F902"/>
  <c r="F901"/>
  <c r="F900"/>
  <c r="F899"/>
  <c r="F898"/>
  <c r="F897"/>
  <c r="E889"/>
  <c r="F889" s="1"/>
  <c r="D889"/>
  <c r="C889"/>
  <c r="F888"/>
  <c r="F887"/>
  <c r="E885"/>
  <c r="E890" s="1"/>
  <c r="D885"/>
  <c r="D890" s="1"/>
  <c r="C885"/>
  <c r="C890" s="1"/>
  <c r="F884"/>
  <c r="E877"/>
  <c r="D877"/>
  <c r="F877" s="1"/>
  <c r="C877"/>
  <c r="F876"/>
  <c r="F875"/>
  <c r="E874"/>
  <c r="E878" s="1"/>
  <c r="F878" s="1"/>
  <c r="D874"/>
  <c r="D878" s="1"/>
  <c r="C874"/>
  <c r="C878" s="1"/>
  <c r="F873"/>
  <c r="E865"/>
  <c r="E866" s="1"/>
  <c r="F866" s="1"/>
  <c r="D865"/>
  <c r="D866" s="1"/>
  <c r="C865"/>
  <c r="C866" s="1"/>
  <c r="F864"/>
  <c r="F862"/>
  <c r="E861"/>
  <c r="D861"/>
  <c r="D867" s="1"/>
  <c r="C861"/>
  <c r="F860"/>
  <c r="F859"/>
  <c r="E851"/>
  <c r="E852" s="1"/>
  <c r="D851"/>
  <c r="D852" s="1"/>
  <c r="C851"/>
  <c r="C852" s="1"/>
  <c r="C853" s="1"/>
  <c r="F850"/>
  <c r="F849"/>
  <c r="E848"/>
  <c r="D848"/>
  <c r="D853" s="1"/>
  <c r="C848"/>
  <c r="D840"/>
  <c r="D841" s="1"/>
  <c r="F839"/>
  <c r="E837"/>
  <c r="E840" s="1"/>
  <c r="F840" s="1"/>
  <c r="D837"/>
  <c r="C837"/>
  <c r="C840" s="1"/>
  <c r="F836"/>
  <c r="F835"/>
  <c r="E834"/>
  <c r="D834"/>
  <c r="C834"/>
  <c r="F833"/>
  <c r="E826"/>
  <c r="E827" s="1"/>
  <c r="D826"/>
  <c r="D827" s="1"/>
  <c r="C826"/>
  <c r="C827" s="1"/>
  <c r="F825"/>
  <c r="F824"/>
  <c r="E817"/>
  <c r="E818" s="1"/>
  <c r="F818" s="1"/>
  <c r="D817"/>
  <c r="D818" s="1"/>
  <c r="C817"/>
  <c r="C818" s="1"/>
  <c r="F816"/>
  <c r="F815"/>
  <c r="D811"/>
  <c r="F810"/>
  <c r="E809"/>
  <c r="E811" s="1"/>
  <c r="F811" s="1"/>
  <c r="D809"/>
  <c r="C809"/>
  <c r="C811" s="1"/>
  <c r="F808"/>
  <c r="F807"/>
  <c r="F806"/>
  <c r="E804"/>
  <c r="D804"/>
  <c r="F804" s="1"/>
  <c r="C804"/>
  <c r="F803"/>
  <c r="F802"/>
  <c r="F801"/>
  <c r="F800"/>
  <c r="F799"/>
  <c r="E798"/>
  <c r="F798" s="1"/>
  <c r="D798"/>
  <c r="C798"/>
  <c r="F797"/>
  <c r="F796"/>
  <c r="F795"/>
  <c r="F794"/>
  <c r="F793"/>
  <c r="E792"/>
  <c r="E805" s="1"/>
  <c r="D792"/>
  <c r="D805" s="1"/>
  <c r="C792"/>
  <c r="C805" s="1"/>
  <c r="F791"/>
  <c r="F790"/>
  <c r="F789"/>
  <c r="E788"/>
  <c r="C788"/>
  <c r="F787"/>
  <c r="E786"/>
  <c r="D786"/>
  <c r="F786" s="1"/>
  <c r="C786"/>
  <c r="F785"/>
  <c r="F784"/>
  <c r="E782"/>
  <c r="E783" s="1"/>
  <c r="D782"/>
  <c r="D783" s="1"/>
  <c r="C782"/>
  <c r="C783" s="1"/>
  <c r="C812" s="1"/>
  <c r="F781"/>
  <c r="F780"/>
  <c r="F779"/>
  <c r="F778"/>
  <c r="F777"/>
  <c r="F776"/>
  <c r="F775"/>
  <c r="E774"/>
  <c r="F774" s="1"/>
  <c r="D774"/>
  <c r="C774"/>
  <c r="F773"/>
  <c r="F772"/>
  <c r="F771"/>
  <c r="E768"/>
  <c r="D768"/>
  <c r="F768" s="1"/>
  <c r="C768"/>
  <c r="F766"/>
  <c r="F765"/>
  <c r="F764"/>
  <c r="E763"/>
  <c r="F763" s="1"/>
  <c r="D763"/>
  <c r="C763"/>
  <c r="F762"/>
  <c r="F761"/>
  <c r="F760"/>
  <c r="E758"/>
  <c r="E769" s="1"/>
  <c r="D758"/>
  <c r="D769" s="1"/>
  <c r="D770" s="1"/>
  <c r="C758"/>
  <c r="C769" s="1"/>
  <c r="C770" s="1"/>
  <c r="C813" s="1"/>
  <c r="F757"/>
  <c r="F755"/>
  <c r="E748"/>
  <c r="E749" s="1"/>
  <c r="F749" s="1"/>
  <c r="D748"/>
  <c r="D749" s="1"/>
  <c r="C748"/>
  <c r="C749" s="1"/>
  <c r="F747"/>
  <c r="E739"/>
  <c r="E740" s="1"/>
  <c r="F740" s="1"/>
  <c r="D739"/>
  <c r="D740" s="1"/>
  <c r="C739"/>
  <c r="C740" s="1"/>
  <c r="F738"/>
  <c r="F737"/>
  <c r="F735"/>
  <c r="E733"/>
  <c r="E734" s="1"/>
  <c r="D733"/>
  <c r="D734" s="1"/>
  <c r="D736" s="1"/>
  <c r="D741" s="1"/>
  <c r="C733"/>
  <c r="C734" s="1"/>
  <c r="C736" s="1"/>
  <c r="C741" s="1"/>
  <c r="F732"/>
  <c r="F731"/>
  <c r="E724"/>
  <c r="E725" s="1"/>
  <c r="D724"/>
  <c r="D725" s="1"/>
  <c r="C724"/>
  <c r="C725" s="1"/>
  <c r="F723"/>
  <c r="F722"/>
  <c r="F719"/>
  <c r="E717"/>
  <c r="E718" s="1"/>
  <c r="D717"/>
  <c r="D718" s="1"/>
  <c r="D720" s="1"/>
  <c r="D721" s="1"/>
  <c r="C717"/>
  <c r="C718" s="1"/>
  <c r="C720" s="1"/>
  <c r="C721" s="1"/>
  <c r="F716"/>
  <c r="F715"/>
  <c r="E709"/>
  <c r="C709"/>
  <c r="F708"/>
  <c r="E707"/>
  <c r="D707"/>
  <c r="F707" s="1"/>
  <c r="C707"/>
  <c r="F706"/>
  <c r="F705"/>
  <c r="F704"/>
  <c r="F703"/>
  <c r="F702"/>
  <c r="E700"/>
  <c r="F700" s="1"/>
  <c r="D700"/>
  <c r="C700"/>
  <c r="F699"/>
  <c r="F697"/>
  <c r="E695"/>
  <c r="F695" s="1"/>
  <c r="D695"/>
  <c r="C695"/>
  <c r="F693"/>
  <c r="F692"/>
  <c r="E690"/>
  <c r="F690" s="1"/>
  <c r="D690"/>
  <c r="C690"/>
  <c r="F689"/>
  <c r="F688"/>
  <c r="F687"/>
  <c r="F686"/>
  <c r="F685"/>
  <c r="F684"/>
  <c r="E683"/>
  <c r="E691" s="1"/>
  <c r="D683"/>
  <c r="C683"/>
  <c r="C691" s="1"/>
  <c r="F682"/>
  <c r="F681"/>
  <c r="F680"/>
  <c r="F679"/>
  <c r="F678"/>
  <c r="E677"/>
  <c r="D677"/>
  <c r="F677" s="1"/>
  <c r="C677"/>
  <c r="F676"/>
  <c r="F675"/>
  <c r="F674"/>
  <c r="E673"/>
  <c r="F673" s="1"/>
  <c r="D673"/>
  <c r="C673"/>
  <c r="F672"/>
  <c r="F671"/>
  <c r="E669"/>
  <c r="E670" s="1"/>
  <c r="D669"/>
  <c r="D670" s="1"/>
  <c r="C669"/>
  <c r="C670" s="1"/>
  <c r="F668"/>
  <c r="F667"/>
  <c r="F666"/>
  <c r="F665"/>
  <c r="F664"/>
  <c r="F663"/>
  <c r="E662"/>
  <c r="F662" s="1"/>
  <c r="D662"/>
  <c r="C662"/>
  <c r="F661"/>
  <c r="F660"/>
  <c r="F659"/>
  <c r="F658"/>
  <c r="E656"/>
  <c r="F656" s="1"/>
  <c r="D656"/>
  <c r="C656"/>
  <c r="F655"/>
  <c r="F654"/>
  <c r="E653"/>
  <c r="E657" s="1"/>
  <c r="C653"/>
  <c r="C657" s="1"/>
  <c r="F651"/>
  <c r="E650"/>
  <c r="D650"/>
  <c r="F650" s="1"/>
  <c r="C650"/>
  <c r="F649"/>
  <c r="F648"/>
  <c r="E646"/>
  <c r="D646"/>
  <c r="F646" s="1"/>
  <c r="C646"/>
  <c r="F645"/>
  <c r="F644"/>
  <c r="E637"/>
  <c r="E638" s="1"/>
  <c r="D637"/>
  <c r="D638" s="1"/>
  <c r="C637"/>
  <c r="C638" s="1"/>
  <c r="F636"/>
  <c r="F635"/>
  <c r="E633"/>
  <c r="D633"/>
  <c r="F633" s="1"/>
  <c r="C633"/>
  <c r="F632"/>
  <c r="F631"/>
  <c r="F630"/>
  <c r="F628"/>
  <c r="E626"/>
  <c r="D626"/>
  <c r="F626" s="1"/>
  <c r="C626"/>
  <c r="F625"/>
  <c r="F624"/>
  <c r="F623"/>
  <c r="F622"/>
  <c r="F621"/>
  <c r="E620"/>
  <c r="E627" s="1"/>
  <c r="D620"/>
  <c r="D627" s="1"/>
  <c r="C620"/>
  <c r="C627" s="1"/>
  <c r="F619"/>
  <c r="F618"/>
  <c r="F617"/>
  <c r="E616"/>
  <c r="F616" s="1"/>
  <c r="D616"/>
  <c r="C616"/>
  <c r="F615"/>
  <c r="F614"/>
  <c r="E612"/>
  <c r="F612" s="1"/>
  <c r="D612"/>
  <c r="D613" s="1"/>
  <c r="C612"/>
  <c r="C613" s="1"/>
  <c r="C629" s="1"/>
  <c r="C634" s="1"/>
  <c r="F611"/>
  <c r="F610"/>
  <c r="F609"/>
  <c r="F608"/>
  <c r="E601"/>
  <c r="F601" s="1"/>
  <c r="D601"/>
  <c r="C601"/>
  <c r="F600"/>
  <c r="F599"/>
  <c r="E598"/>
  <c r="F598" s="1"/>
  <c r="D598"/>
  <c r="C598"/>
  <c r="F597"/>
  <c r="F596"/>
  <c r="F595"/>
  <c r="E593"/>
  <c r="D593"/>
  <c r="F593" s="1"/>
  <c r="C593"/>
  <c r="F592"/>
  <c r="E589"/>
  <c r="F589" s="1"/>
  <c r="D589"/>
  <c r="C589"/>
  <c r="F587"/>
  <c r="E585"/>
  <c r="D585"/>
  <c r="F585" s="1"/>
  <c r="C585"/>
  <c r="F584"/>
  <c r="F583"/>
  <c r="F582"/>
  <c r="F581"/>
  <c r="E580"/>
  <c r="E586" s="1"/>
  <c r="D580"/>
  <c r="D586" s="1"/>
  <c r="D590" s="1"/>
  <c r="D602" s="1"/>
  <c r="C580"/>
  <c r="C586" s="1"/>
  <c r="C590" s="1"/>
  <c r="C602" s="1"/>
  <c r="F579"/>
  <c r="F578"/>
  <c r="F577"/>
  <c r="F576"/>
  <c r="E570"/>
  <c r="D570"/>
  <c r="F570" s="1"/>
  <c r="C570"/>
  <c r="F569"/>
  <c r="F567"/>
  <c r="E565"/>
  <c r="D565"/>
  <c r="F565" s="1"/>
  <c r="C565"/>
  <c r="F564"/>
  <c r="F563"/>
  <c r="F562"/>
  <c r="F560"/>
  <c r="F558"/>
  <c r="F557"/>
  <c r="E555"/>
  <c r="D555"/>
  <c r="D556" s="1"/>
  <c r="C555"/>
  <c r="F553"/>
  <c r="F552"/>
  <c r="F550"/>
  <c r="F549"/>
  <c r="F548"/>
  <c r="E547"/>
  <c r="E556" s="1"/>
  <c r="F556" s="1"/>
  <c r="D547"/>
  <c r="C547"/>
  <c r="C556" s="1"/>
  <c r="F546"/>
  <c r="F545"/>
  <c r="F544"/>
  <c r="E543"/>
  <c r="D543"/>
  <c r="F543" s="1"/>
  <c r="C543"/>
  <c r="F542"/>
  <c r="E539"/>
  <c r="F539" s="1"/>
  <c r="D539"/>
  <c r="C539"/>
  <c r="F538"/>
  <c r="F537"/>
  <c r="F536"/>
  <c r="F535"/>
  <c r="E534"/>
  <c r="F534" s="1"/>
  <c r="D534"/>
  <c r="D540" s="1"/>
  <c r="D559" s="1"/>
  <c r="C534"/>
  <c r="C540" s="1"/>
  <c r="F533"/>
  <c r="F532"/>
  <c r="F531"/>
  <c r="E529"/>
  <c r="E530" s="1"/>
  <c r="D529"/>
  <c r="D530" s="1"/>
  <c r="D566" s="1"/>
  <c r="C529"/>
  <c r="C530" s="1"/>
  <c r="F528"/>
  <c r="F527"/>
  <c r="F524"/>
  <c r="E515"/>
  <c r="F515" s="1"/>
  <c r="D515"/>
  <c r="D516" s="1"/>
  <c r="C515"/>
  <c r="C516" s="1"/>
  <c r="F514"/>
  <c r="F513"/>
  <c r="F509"/>
  <c r="E507"/>
  <c r="D507"/>
  <c r="F507" s="1"/>
  <c r="C507"/>
  <c r="F506"/>
  <c r="F505"/>
  <c r="F503"/>
  <c r="F502"/>
  <c r="E501"/>
  <c r="E508" s="1"/>
  <c r="D501"/>
  <c r="D508" s="1"/>
  <c r="D510" s="1"/>
  <c r="D511" s="1"/>
  <c r="C501"/>
  <c r="C508" s="1"/>
  <c r="C510" s="1"/>
  <c r="C511" s="1"/>
  <c r="F500"/>
  <c r="F499"/>
  <c r="E491"/>
  <c r="E492" s="1"/>
  <c r="D491"/>
  <c r="D492" s="1"/>
  <c r="C491"/>
  <c r="C492" s="1"/>
  <c r="F490"/>
  <c r="F489"/>
  <c r="E485"/>
  <c r="E486" s="1"/>
  <c r="D485"/>
  <c r="C485"/>
  <c r="C486" s="1"/>
  <c r="C487" s="1"/>
  <c r="F484"/>
  <c r="F483"/>
  <c r="E481"/>
  <c r="D481"/>
  <c r="D482" s="1"/>
  <c r="C481"/>
  <c r="F479"/>
  <c r="F477"/>
  <c r="F476"/>
  <c r="E475"/>
  <c r="E482" s="1"/>
  <c r="D475"/>
  <c r="C475"/>
  <c r="C482" s="1"/>
  <c r="F474"/>
  <c r="F473"/>
  <c r="F472"/>
  <c r="E465"/>
  <c r="D465"/>
  <c r="C465"/>
  <c r="E462"/>
  <c r="D462"/>
  <c r="C462"/>
  <c r="E459"/>
  <c r="D459"/>
  <c r="F459" s="1"/>
  <c r="C459"/>
  <c r="F458"/>
  <c r="F457"/>
  <c r="F455"/>
  <c r="F454"/>
  <c r="E452"/>
  <c r="E453" s="1"/>
  <c r="F453" s="1"/>
  <c r="D452"/>
  <c r="D453" s="1"/>
  <c r="C452"/>
  <c r="C453" s="1"/>
  <c r="F451"/>
  <c r="F450"/>
  <c r="E448"/>
  <c r="D448"/>
  <c r="D456" s="1"/>
  <c r="C448"/>
  <c r="F447"/>
  <c r="F446"/>
  <c r="E445"/>
  <c r="D445"/>
  <c r="F445" s="1"/>
  <c r="C445"/>
  <c r="F444"/>
  <c r="F443"/>
  <c r="F442"/>
  <c r="F441"/>
  <c r="F439"/>
  <c r="F437"/>
  <c r="F436"/>
  <c r="E435"/>
  <c r="F435" s="1"/>
  <c r="D435"/>
  <c r="C435"/>
  <c r="F434"/>
  <c r="F433"/>
  <c r="E431"/>
  <c r="D431"/>
  <c r="D438" s="1"/>
  <c r="D440" s="1"/>
  <c r="D466" s="1"/>
  <c r="C431"/>
  <c r="C438" s="1"/>
  <c r="C440" s="1"/>
  <c r="F430"/>
  <c r="F429"/>
  <c r="F427"/>
  <c r="D421"/>
  <c r="E420"/>
  <c r="E421" s="1"/>
  <c r="F421" s="1"/>
  <c r="D420"/>
  <c r="F420" s="1"/>
  <c r="C420"/>
  <c r="C421" s="1"/>
  <c r="F419"/>
  <c r="E417"/>
  <c r="F417" s="1"/>
  <c r="D417"/>
  <c r="C417"/>
  <c r="F416"/>
  <c r="F415"/>
  <c r="F413"/>
  <c r="E411"/>
  <c r="D411"/>
  <c r="D412" s="1"/>
  <c r="C411"/>
  <c r="F409"/>
  <c r="F408"/>
  <c r="F406"/>
  <c r="E405"/>
  <c r="D405"/>
  <c r="C405"/>
  <c r="C412" s="1"/>
  <c r="F404"/>
  <c r="F403"/>
  <c r="E401"/>
  <c r="F401" s="1"/>
  <c r="D401"/>
  <c r="D402" s="1"/>
  <c r="C401"/>
  <c r="C402" s="1"/>
  <c r="C414" s="1"/>
  <c r="F400"/>
  <c r="F399"/>
  <c r="F398"/>
  <c r="F397"/>
  <c r="F396"/>
  <c r="F395"/>
  <c r="F394"/>
  <c r="F393"/>
  <c r="E392"/>
  <c r="F392" s="1"/>
  <c r="D392"/>
  <c r="C392"/>
  <c r="C418" s="1"/>
  <c r="F391"/>
  <c r="D381"/>
  <c r="D385" s="1"/>
  <c r="F380"/>
  <c r="E379"/>
  <c r="D379"/>
  <c r="C379"/>
  <c r="C381" s="1"/>
  <c r="C385" s="1"/>
  <c r="F378"/>
  <c r="F377"/>
  <c r="C371"/>
  <c r="E370"/>
  <c r="F370" s="1"/>
  <c r="D370"/>
  <c r="D371" s="1"/>
  <c r="C370"/>
  <c r="F369"/>
  <c r="F368"/>
  <c r="E361"/>
  <c r="F361" s="1"/>
  <c r="C361"/>
  <c r="C362" s="1"/>
  <c r="F360"/>
  <c r="E359"/>
  <c r="D359"/>
  <c r="D361" s="1"/>
  <c r="D362" s="1"/>
  <c r="C359"/>
  <c r="F357"/>
  <c r="E355"/>
  <c r="F355" s="1"/>
  <c r="D355"/>
  <c r="C355"/>
  <c r="F354"/>
  <c r="F353"/>
  <c r="E352"/>
  <c r="F352" s="1"/>
  <c r="D352"/>
  <c r="D356" s="1"/>
  <c r="C352"/>
  <c r="C356" s="1"/>
  <c r="F351"/>
  <c r="F350"/>
  <c r="F349"/>
  <c r="F348"/>
  <c r="E341"/>
  <c r="F341" s="1"/>
  <c r="D341"/>
  <c r="D342" s="1"/>
  <c r="C341"/>
  <c r="C342" s="1"/>
  <c r="F339"/>
  <c r="F337"/>
  <c r="E335"/>
  <c r="F335" s="1"/>
  <c r="D335"/>
  <c r="C335"/>
  <c r="F334"/>
  <c r="F333"/>
  <c r="E332"/>
  <c r="F332" s="1"/>
  <c r="C332"/>
  <c r="F331"/>
  <c r="E330"/>
  <c r="D330"/>
  <c r="D332" s="1"/>
  <c r="C330"/>
  <c r="F329"/>
  <c r="F328"/>
  <c r="F327"/>
  <c r="E325"/>
  <c r="F325" s="1"/>
  <c r="D325"/>
  <c r="C325"/>
  <c r="F324"/>
  <c r="F323"/>
  <c r="F322"/>
  <c r="E320"/>
  <c r="D320"/>
  <c r="D321" s="1"/>
  <c r="C320"/>
  <c r="F319"/>
  <c r="F318"/>
  <c r="F316"/>
  <c r="E315"/>
  <c r="F315" s="1"/>
  <c r="D315"/>
  <c r="C315"/>
  <c r="F313"/>
  <c r="F312"/>
  <c r="F311"/>
  <c r="F310"/>
  <c r="E309"/>
  <c r="D309"/>
  <c r="C309"/>
  <c r="C321" s="1"/>
  <c r="F308"/>
  <c r="F307"/>
  <c r="F306"/>
  <c r="D305"/>
  <c r="F304"/>
  <c r="E303"/>
  <c r="D303"/>
  <c r="C303"/>
  <c r="C305" s="1"/>
  <c r="F301"/>
  <c r="D300"/>
  <c r="E299"/>
  <c r="E300" s="1"/>
  <c r="F300" s="1"/>
  <c r="D299"/>
  <c r="F299" s="1"/>
  <c r="C299"/>
  <c r="C300" s="1"/>
  <c r="C326" s="1"/>
  <c r="C336" s="1"/>
  <c r="F298"/>
  <c r="F297"/>
  <c r="F296"/>
  <c r="F295"/>
  <c r="F294"/>
  <c r="F293"/>
  <c r="D286"/>
  <c r="E285"/>
  <c r="E286" s="1"/>
  <c r="F286" s="1"/>
  <c r="D285"/>
  <c r="F285" s="1"/>
  <c r="C285"/>
  <c r="C286" s="1"/>
  <c r="F284"/>
  <c r="F283"/>
  <c r="E281"/>
  <c r="D281"/>
  <c r="F281" s="1"/>
  <c r="C281"/>
  <c r="F280"/>
  <c r="F279"/>
  <c r="E278"/>
  <c r="D278"/>
  <c r="F278" s="1"/>
  <c r="C278"/>
  <c r="F277"/>
  <c r="F276"/>
  <c r="F275"/>
  <c r="F273"/>
  <c r="D272"/>
  <c r="E271"/>
  <c r="E272" s="1"/>
  <c r="F272" s="1"/>
  <c r="D271"/>
  <c r="F271" s="1"/>
  <c r="C271"/>
  <c r="C272" s="1"/>
  <c r="F269"/>
  <c r="F268"/>
  <c r="F266"/>
  <c r="F265"/>
  <c r="F264"/>
  <c r="E262"/>
  <c r="F262" s="1"/>
  <c r="D262"/>
  <c r="D263" s="1"/>
  <c r="C262"/>
  <c r="C263" s="1"/>
  <c r="C274" s="1"/>
  <c r="C282" s="1"/>
  <c r="F261"/>
  <c r="F260"/>
  <c r="C254"/>
  <c r="F253"/>
  <c r="E251"/>
  <c r="E252" s="1"/>
  <c r="E254" s="1"/>
  <c r="D251"/>
  <c r="D252" s="1"/>
  <c r="C251"/>
  <c r="C252" s="1"/>
  <c r="F250"/>
  <c r="E247"/>
  <c r="F247" s="1"/>
  <c r="D247"/>
  <c r="C247"/>
  <c r="F246"/>
  <c r="E244"/>
  <c r="D244"/>
  <c r="F244" s="1"/>
  <c r="C244"/>
  <c r="F242"/>
  <c r="E240"/>
  <c r="F240" s="1"/>
  <c r="D240"/>
  <c r="D241" s="1"/>
  <c r="C240"/>
  <c r="C241" s="1"/>
  <c r="F239"/>
  <c r="F238"/>
  <c r="F237"/>
  <c r="E235"/>
  <c r="E236" s="1"/>
  <c r="D235"/>
  <c r="D236" s="1"/>
  <c r="C235"/>
  <c r="C236" s="1"/>
  <c r="F234"/>
  <c r="F233"/>
  <c r="E232"/>
  <c r="D232"/>
  <c r="F232" s="1"/>
  <c r="C232"/>
  <c r="F231"/>
  <c r="F230"/>
  <c r="E228"/>
  <c r="D228"/>
  <c r="D229" s="1"/>
  <c r="C228"/>
  <c r="F226"/>
  <c r="E225"/>
  <c r="D225"/>
  <c r="C225"/>
  <c r="C229" s="1"/>
  <c r="F224"/>
  <c r="E218"/>
  <c r="D218"/>
  <c r="F218" s="1"/>
  <c r="C218"/>
  <c r="F217"/>
  <c r="E215"/>
  <c r="F215" s="1"/>
  <c r="D215"/>
  <c r="D216" s="1"/>
  <c r="C215"/>
  <c r="C216" s="1"/>
  <c r="F214"/>
  <c r="E207"/>
  <c r="D207"/>
  <c r="F207" s="1"/>
  <c r="C207"/>
  <c r="F206"/>
  <c r="F205"/>
  <c r="E203"/>
  <c r="D203"/>
  <c r="F203" s="1"/>
  <c r="C203"/>
  <c r="F202"/>
  <c r="F201"/>
  <c r="F200"/>
  <c r="C198"/>
  <c r="E197"/>
  <c r="D197"/>
  <c r="D198" s="1"/>
  <c r="C197"/>
  <c r="F196"/>
  <c r="F195"/>
  <c r="F194"/>
  <c r="F193"/>
  <c r="E192"/>
  <c r="D192"/>
  <c r="D204" s="1"/>
  <c r="C192"/>
  <c r="F191"/>
  <c r="F190"/>
  <c r="D189"/>
  <c r="D208" s="1"/>
  <c r="F188"/>
  <c r="E187"/>
  <c r="E189" s="1"/>
  <c r="D187"/>
  <c r="C187"/>
  <c r="C189" s="1"/>
  <c r="F186"/>
  <c r="F185"/>
  <c r="F184"/>
  <c r="F183"/>
  <c r="F182"/>
  <c r="F181"/>
  <c r="F180"/>
  <c r="F179"/>
  <c r="F178"/>
  <c r="F177"/>
  <c r="F176"/>
  <c r="F175"/>
  <c r="F174"/>
  <c r="F173"/>
  <c r="F172"/>
  <c r="E169"/>
  <c r="E170" s="1"/>
  <c r="F170" s="1"/>
  <c r="D169"/>
  <c r="D170" s="1"/>
  <c r="D171" s="1"/>
  <c r="C169"/>
  <c r="C170" s="1"/>
  <c r="F168"/>
  <c r="F167"/>
  <c r="F166"/>
  <c r="E165"/>
  <c r="E171" s="1"/>
  <c r="F171" s="1"/>
  <c r="D165"/>
  <c r="C165"/>
  <c r="C171" s="1"/>
  <c r="F164"/>
  <c r="F163"/>
  <c r="E156"/>
  <c r="F156" s="1"/>
  <c r="D156"/>
  <c r="D157" s="1"/>
  <c r="C156"/>
  <c r="C157" s="1"/>
  <c r="F155"/>
  <c r="F154"/>
  <c r="F153"/>
  <c r="F152"/>
  <c r="F151"/>
  <c r="F147"/>
  <c r="E145"/>
  <c r="F145" s="1"/>
  <c r="D145"/>
  <c r="C145"/>
  <c r="C146" s="1"/>
  <c r="F144"/>
  <c r="F143"/>
  <c r="F142"/>
  <c r="F141"/>
  <c r="F140"/>
  <c r="E139"/>
  <c r="D139"/>
  <c r="D146" s="1"/>
  <c r="C139"/>
  <c r="F138"/>
  <c r="F137"/>
  <c r="F136"/>
  <c r="F135"/>
  <c r="F134"/>
  <c r="F133"/>
  <c r="E132"/>
  <c r="D132"/>
  <c r="D148" s="1"/>
  <c r="D149" s="1"/>
  <c r="C132"/>
  <c r="F130"/>
  <c r="E123"/>
  <c r="F123" s="1"/>
  <c r="D123"/>
  <c r="C123"/>
  <c r="F122"/>
  <c r="F121"/>
  <c r="E120"/>
  <c r="F120" s="1"/>
  <c r="D120"/>
  <c r="C120"/>
  <c r="F119"/>
  <c r="F117"/>
  <c r="F115"/>
  <c r="E113"/>
  <c r="D113"/>
  <c r="F113" s="1"/>
  <c r="C113"/>
  <c r="F112"/>
  <c r="F111"/>
  <c r="F110"/>
  <c r="F109"/>
  <c r="E108"/>
  <c r="E114" s="1"/>
  <c r="D108"/>
  <c r="D114" s="1"/>
  <c r="C108"/>
  <c r="C114" s="1"/>
  <c r="F107"/>
  <c r="F106"/>
  <c r="E104"/>
  <c r="E105" s="1"/>
  <c r="D104"/>
  <c r="D105" s="1"/>
  <c r="C104"/>
  <c r="C105" s="1"/>
  <c r="C116" s="1"/>
  <c r="C124" s="1"/>
  <c r="F103"/>
  <c r="F102"/>
  <c r="E95"/>
  <c r="D95"/>
  <c r="F95" s="1"/>
  <c r="C95"/>
  <c r="F94"/>
  <c r="F92"/>
  <c r="F90"/>
  <c r="F89"/>
  <c r="F88"/>
  <c r="F87"/>
  <c r="E86"/>
  <c r="E91" s="1"/>
  <c r="D86"/>
  <c r="D91" s="1"/>
  <c r="D96" s="1"/>
  <c r="C86"/>
  <c r="C91" s="1"/>
  <c r="C96" s="1"/>
  <c r="F85"/>
  <c r="F84"/>
  <c r="F83"/>
  <c r="F82"/>
  <c r="E80"/>
  <c r="D80"/>
  <c r="F80" s="1"/>
  <c r="C80"/>
  <c r="F79"/>
  <c r="F78"/>
  <c r="D77"/>
  <c r="F76"/>
  <c r="F75"/>
  <c r="F74"/>
  <c r="E72"/>
  <c r="E77" s="1"/>
  <c r="F77" s="1"/>
  <c r="D72"/>
  <c r="C72"/>
  <c r="C77" s="1"/>
  <c r="F71"/>
  <c r="F70"/>
  <c r="F69"/>
  <c r="E68"/>
  <c r="D68"/>
  <c r="F68" s="1"/>
  <c r="C68"/>
  <c r="F67"/>
  <c r="F65"/>
  <c r="E61"/>
  <c r="E62" s="1"/>
  <c r="D61"/>
  <c r="D62" s="1"/>
  <c r="C61"/>
  <c r="C62" s="1"/>
  <c r="F60"/>
  <c r="F59"/>
  <c r="F58"/>
  <c r="F57"/>
  <c r="F56"/>
  <c r="E54"/>
  <c r="F54" s="1"/>
  <c r="D54"/>
  <c r="C54"/>
  <c r="C55" s="1"/>
  <c r="F53"/>
  <c r="F52"/>
  <c r="F51"/>
  <c r="F50"/>
  <c r="F49"/>
  <c r="E48"/>
  <c r="D48"/>
  <c r="D55" s="1"/>
  <c r="C48"/>
  <c r="F47"/>
  <c r="F46"/>
  <c r="F45"/>
  <c r="F44"/>
  <c r="F42"/>
  <c r="F41"/>
  <c r="F40"/>
  <c r="E38"/>
  <c r="F38" s="1"/>
  <c r="D38"/>
  <c r="D39" s="1"/>
  <c r="C38"/>
  <c r="C39" s="1"/>
  <c r="F37"/>
  <c r="F36"/>
  <c r="E34"/>
  <c r="F34" s="1"/>
  <c r="D34"/>
  <c r="D35" s="1"/>
  <c r="C34"/>
  <c r="C35" s="1"/>
  <c r="C63" s="1"/>
  <c r="F33"/>
  <c r="F32"/>
  <c r="F31"/>
  <c r="F30"/>
  <c r="F28"/>
  <c r="E27"/>
  <c r="D27"/>
  <c r="F27" s="1"/>
  <c r="C27"/>
  <c r="F26"/>
  <c r="F25"/>
  <c r="F24"/>
  <c r="E22"/>
  <c r="F22" s="1"/>
  <c r="D22"/>
  <c r="C22"/>
  <c r="F21"/>
  <c r="F20"/>
  <c r="F19"/>
  <c r="F18"/>
  <c r="F17"/>
  <c r="F16"/>
  <c r="F15"/>
  <c r="F13"/>
  <c r="E12"/>
  <c r="F12" s="1"/>
  <c r="D12"/>
  <c r="C12"/>
  <c r="F11"/>
  <c r="F10"/>
  <c r="F8"/>
  <c r="E7"/>
  <c r="E14" s="1"/>
  <c r="D7"/>
  <c r="D14" s="1"/>
  <c r="D23" s="1"/>
  <c r="C7"/>
  <c r="C14" s="1"/>
  <c r="C23" s="1"/>
  <c r="F6"/>
  <c r="I4"/>
  <c r="E96" l="1"/>
  <c r="F91"/>
  <c r="E116"/>
  <c r="F105"/>
  <c r="F189"/>
  <c r="E23"/>
  <c r="F14"/>
  <c r="D245"/>
  <c r="F236"/>
  <c r="D254"/>
  <c r="F254" s="1"/>
  <c r="F252"/>
  <c r="D81"/>
  <c r="C81"/>
  <c r="D63"/>
  <c r="F62"/>
  <c r="D116"/>
  <c r="D124" s="1"/>
  <c r="F114"/>
  <c r="C148"/>
  <c r="C149" s="1"/>
  <c r="D248"/>
  <c r="E321"/>
  <c r="F321" s="1"/>
  <c r="F309"/>
  <c r="E381"/>
  <c r="F379"/>
  <c r="E487"/>
  <c r="F486"/>
  <c r="E510"/>
  <c r="F508"/>
  <c r="E736"/>
  <c r="F734"/>
  <c r="E853"/>
  <c r="F853" s="1"/>
  <c r="F852"/>
  <c r="E931"/>
  <c r="F905"/>
  <c r="F937"/>
  <c r="E938"/>
  <c r="F938" s="1"/>
  <c r="E229"/>
  <c r="F225"/>
  <c r="E305"/>
  <c r="F305" s="1"/>
  <c r="F303"/>
  <c r="E412"/>
  <c r="F412" s="1"/>
  <c r="F405"/>
  <c r="F431"/>
  <c r="E438"/>
  <c r="F530"/>
  <c r="E590"/>
  <c r="F586"/>
  <c r="E696"/>
  <c r="F670"/>
  <c r="E720"/>
  <c r="F718"/>
  <c r="F769"/>
  <c r="E770"/>
  <c r="F783"/>
  <c r="E812"/>
  <c r="F7"/>
  <c r="E35"/>
  <c r="E39"/>
  <c r="F39" s="1"/>
  <c r="F48"/>
  <c r="E55"/>
  <c r="F55" s="1"/>
  <c r="F61"/>
  <c r="F86"/>
  <c r="F104"/>
  <c r="F108"/>
  <c r="F132"/>
  <c r="F139"/>
  <c r="E146"/>
  <c r="F146" s="1"/>
  <c r="E157"/>
  <c r="F157" s="1"/>
  <c r="F169"/>
  <c r="F192"/>
  <c r="E216"/>
  <c r="F216" s="1"/>
  <c r="F228"/>
  <c r="F235"/>
  <c r="E241"/>
  <c r="F241" s="1"/>
  <c r="F251"/>
  <c r="E263"/>
  <c r="D326"/>
  <c r="D336" s="1"/>
  <c r="F320"/>
  <c r="E326"/>
  <c r="E342"/>
  <c r="F342" s="1"/>
  <c r="E356"/>
  <c r="F356" s="1"/>
  <c r="E362"/>
  <c r="F362" s="1"/>
  <c r="E402"/>
  <c r="F411"/>
  <c r="F72"/>
  <c r="F165"/>
  <c r="F187"/>
  <c r="C204"/>
  <c r="C208" s="1"/>
  <c r="C963" s="1"/>
  <c r="F197"/>
  <c r="E198"/>
  <c r="F198" s="1"/>
  <c r="C245"/>
  <c r="C248" s="1"/>
  <c r="E245"/>
  <c r="D274"/>
  <c r="D282" s="1"/>
  <c r="F330"/>
  <c r="F359"/>
  <c r="E371"/>
  <c r="F371" s="1"/>
  <c r="D414"/>
  <c r="D418" s="1"/>
  <c r="C456"/>
  <c r="C466" s="1"/>
  <c r="E456"/>
  <c r="F456" s="1"/>
  <c r="F482"/>
  <c r="D486"/>
  <c r="D487" s="1"/>
  <c r="F492"/>
  <c r="C559"/>
  <c r="C566" s="1"/>
  <c r="D629"/>
  <c r="D634" s="1"/>
  <c r="F627"/>
  <c r="F638"/>
  <c r="C701"/>
  <c r="C696"/>
  <c r="F725"/>
  <c r="F805"/>
  <c r="F827"/>
  <c r="C841"/>
  <c r="E841"/>
  <c r="F841" s="1"/>
  <c r="C867"/>
  <c r="E867"/>
  <c r="F867" s="1"/>
  <c r="F890"/>
  <c r="C956"/>
  <c r="E956"/>
  <c r="F448"/>
  <c r="F452"/>
  <c r="F481"/>
  <c r="F485"/>
  <c r="F491"/>
  <c r="F501"/>
  <c r="E516"/>
  <c r="F516" s="1"/>
  <c r="F529"/>
  <c r="E540"/>
  <c r="F555"/>
  <c r="F580"/>
  <c r="E613"/>
  <c r="F620"/>
  <c r="D653"/>
  <c r="D657" s="1"/>
  <c r="F669"/>
  <c r="F683"/>
  <c r="D691"/>
  <c r="D696" s="1"/>
  <c r="D709"/>
  <c r="F709" s="1"/>
  <c r="F717"/>
  <c r="F739"/>
  <c r="D788"/>
  <c r="D812" s="1"/>
  <c r="D813" s="1"/>
  <c r="F809"/>
  <c r="F834"/>
  <c r="F837"/>
  <c r="F851"/>
  <c r="F861"/>
  <c r="F865"/>
  <c r="F885"/>
  <c r="F908"/>
  <c r="F914"/>
  <c r="F935"/>
  <c r="F475"/>
  <c r="F547"/>
  <c r="F637"/>
  <c r="F724"/>
  <c r="F733"/>
  <c r="F748"/>
  <c r="F758"/>
  <c r="F782"/>
  <c r="F792"/>
  <c r="F817"/>
  <c r="F826"/>
  <c r="F874"/>
  <c r="F904"/>
  <c r="F920"/>
  <c r="F947"/>
  <c r="F954"/>
  <c r="D961" l="1"/>
  <c r="E629"/>
  <c r="F613"/>
  <c r="F956"/>
  <c r="F326"/>
  <c r="E336"/>
  <c r="F336" s="1"/>
  <c r="E63"/>
  <c r="F63" s="1"/>
  <c r="F35"/>
  <c r="F770"/>
  <c r="E813"/>
  <c r="F813" s="1"/>
  <c r="E440"/>
  <c r="F438"/>
  <c r="E81"/>
  <c r="F81" s="1"/>
  <c r="F23"/>
  <c r="F116"/>
  <c r="E124"/>
  <c r="F124" s="1"/>
  <c r="F96"/>
  <c r="E559"/>
  <c r="F540"/>
  <c r="F402"/>
  <c r="E414"/>
  <c r="F263"/>
  <c r="E274"/>
  <c r="F720"/>
  <c r="E721"/>
  <c r="F721" s="1"/>
  <c r="F590"/>
  <c r="E602"/>
  <c r="F602" s="1"/>
  <c r="E248"/>
  <c r="F248" s="1"/>
  <c r="F229"/>
  <c r="E932"/>
  <c r="F932" s="1"/>
  <c r="F931"/>
  <c r="E741"/>
  <c r="F741" s="1"/>
  <c r="F736"/>
  <c r="F510"/>
  <c r="E511"/>
  <c r="F511" s="1"/>
  <c r="E385"/>
  <c r="F385" s="1"/>
  <c r="F381"/>
  <c r="D701"/>
  <c r="F691"/>
  <c r="F812"/>
  <c r="F657"/>
  <c r="F653"/>
  <c r="C961"/>
  <c r="F788"/>
  <c r="F245"/>
  <c r="E204"/>
  <c r="F696"/>
  <c r="E701"/>
  <c r="F701" s="1"/>
  <c r="F487"/>
  <c r="E148"/>
  <c r="D963"/>
  <c r="E282" l="1"/>
  <c r="F282" s="1"/>
  <c r="F274"/>
  <c r="F414"/>
  <c r="E418"/>
  <c r="F418" s="1"/>
  <c r="E149"/>
  <c r="F149" s="1"/>
  <c r="F148"/>
  <c r="F204"/>
  <c r="E208"/>
  <c r="F559"/>
  <c r="E566"/>
  <c r="F566" s="1"/>
  <c r="E466"/>
  <c r="F466" s="1"/>
  <c r="F440"/>
  <c r="E634"/>
  <c r="F634" s="1"/>
  <c r="F629"/>
  <c r="E961"/>
  <c r="F208" l="1"/>
  <c r="E963"/>
</calcChain>
</file>

<file path=xl/sharedStrings.xml><?xml version="1.0" encoding="utf-8"?>
<sst xmlns="http://schemas.openxmlformats.org/spreadsheetml/2006/main" count="1854" uniqueCount="582">
  <si>
    <t>Öskü Község Önkormányzata Bevétel- Kiadás kormányzati funkciónként</t>
  </si>
  <si>
    <t>Rovat/tétel</t>
  </si>
  <si>
    <t>Rovat neve</t>
  </si>
  <si>
    <t>Eredeti előirányzat</t>
  </si>
  <si>
    <t>Módosított előirányzat</t>
  </si>
  <si>
    <t>Teljesítés 2015.dec.31.</t>
  </si>
  <si>
    <t>Teljesítés %-a</t>
  </si>
  <si>
    <t>Kiadások:</t>
  </si>
  <si>
    <t>011130 Önkormányzatok és önkorm.hivat.jogalkot.ált.ig.tev.</t>
  </si>
  <si>
    <t>K1101/1</t>
  </si>
  <si>
    <t>Alapilletmény</t>
  </si>
  <si>
    <t xml:space="preserve">K1101     </t>
  </si>
  <si>
    <t>Törvény szerinti illetmények, munkabérek</t>
  </si>
  <si>
    <t>K1102</t>
  </si>
  <si>
    <t>Normatív jutalmak</t>
  </si>
  <si>
    <t xml:space="preserve">K1103     </t>
  </si>
  <si>
    <t>Céljuttatás, projektprémium</t>
  </si>
  <si>
    <t xml:space="preserve">K1107/1   </t>
  </si>
  <si>
    <t xml:space="preserve"> Étkezési hozzájár</t>
  </si>
  <si>
    <t>K1107/3</t>
  </si>
  <si>
    <t>Erzsébet-utalvány kiadása</t>
  </si>
  <si>
    <t xml:space="preserve">K1107     </t>
  </si>
  <si>
    <t xml:space="preserve">Béren kívüli juttatások                 </t>
  </si>
  <si>
    <t xml:space="preserve">K1110     </t>
  </si>
  <si>
    <t>Egyéb költségtérítések/folyószla.ktg.tér</t>
  </si>
  <si>
    <t xml:space="preserve">K11       </t>
  </si>
  <si>
    <t xml:space="preserve">Foglalkoztatottak személyi juttatásai   </t>
  </si>
  <si>
    <t>K121/11</t>
  </si>
  <si>
    <t>Önkorm.képv.polgármesterek/alapill.</t>
  </si>
  <si>
    <t>K121/12</t>
  </si>
  <si>
    <t>Polgármester Erzsébet ut.</t>
  </si>
  <si>
    <t xml:space="preserve">K121/13   </t>
  </si>
  <si>
    <t>Polgármester SZÉP kártya</t>
  </si>
  <si>
    <t>K121/14</t>
  </si>
  <si>
    <t>Polgármester Ktg.átalány</t>
  </si>
  <si>
    <t>K121/2</t>
  </si>
  <si>
    <t>Alpolgármester Ktg.átalány</t>
  </si>
  <si>
    <t>K121/3</t>
  </si>
  <si>
    <t>Önkorm.képviselők tisztaletdíja</t>
  </si>
  <si>
    <t>K122/1</t>
  </si>
  <si>
    <t>Állom. nem tartozók megbízási díja</t>
  </si>
  <si>
    <t xml:space="preserve">K12       </t>
  </si>
  <si>
    <t xml:space="preserve">Külső személyi juttatások               </t>
  </si>
  <si>
    <t xml:space="preserve">K1        </t>
  </si>
  <si>
    <t xml:space="preserve">Személyi juttatások                     </t>
  </si>
  <si>
    <t>K2/1</t>
  </si>
  <si>
    <t>Szociális hozzájárulási adó</t>
  </si>
  <si>
    <t>K2/3</t>
  </si>
  <si>
    <t>Egészségügyi hozzájárulás</t>
  </si>
  <si>
    <t>K2/7</t>
  </si>
  <si>
    <t>Munkáltatót terhel.személyi jövedelemadó</t>
  </si>
  <si>
    <t xml:space="preserve">K2        </t>
  </si>
  <si>
    <t xml:space="preserve">Munkaadókat terh.járulék.és szoc.hj.adó </t>
  </si>
  <si>
    <t>K311/3</t>
  </si>
  <si>
    <t>Könyvbeszerzés</t>
  </si>
  <si>
    <t>K311/4</t>
  </si>
  <si>
    <t>Folyóirat beszerzés</t>
  </si>
  <si>
    <t xml:space="preserve">K312/2    </t>
  </si>
  <si>
    <t>Irodaszer,nyomtatv.beszerzés</t>
  </si>
  <si>
    <t>K312/91</t>
  </si>
  <si>
    <t>Tisztítószer beszerzés</t>
  </si>
  <si>
    <t>K312/92</t>
  </si>
  <si>
    <t>Karbantartási anyag</t>
  </si>
  <si>
    <t>K312/93</t>
  </si>
  <si>
    <t>Egyéb üzemeltetési anyag/egyéb</t>
  </si>
  <si>
    <t xml:space="preserve">K312      </t>
  </si>
  <si>
    <t xml:space="preserve">Üzemeltetési anyagok beszerzése         </t>
  </si>
  <si>
    <t xml:space="preserve">K31       </t>
  </si>
  <si>
    <t xml:space="preserve">Készletbeszerzés                        </t>
  </si>
  <si>
    <t xml:space="preserve">K321/2    </t>
  </si>
  <si>
    <t>Számítást.szoftv.kapcs.inform.szolgált.</t>
  </si>
  <si>
    <t xml:space="preserve">K321/5    </t>
  </si>
  <si>
    <t xml:space="preserve">Adatátviteli, távközlési díjak </t>
  </si>
  <si>
    <t xml:space="preserve">K321      </t>
  </si>
  <si>
    <t>Informatikai szolgáltatások igénybevétel</t>
  </si>
  <si>
    <t xml:space="preserve">K32       </t>
  </si>
  <si>
    <t xml:space="preserve">Kommunikációs szolgáltatások            </t>
  </si>
  <si>
    <t xml:space="preserve">K333      </t>
  </si>
  <si>
    <t xml:space="preserve">Bérleti és lízing díjak                 </t>
  </si>
  <si>
    <t>K334</t>
  </si>
  <si>
    <t>Karbantartási, kisjavítási szolgáltatás</t>
  </si>
  <si>
    <t>K335/1</t>
  </si>
  <si>
    <t>Államházt.bel. közvetített szolgáltatás</t>
  </si>
  <si>
    <t>K336/92</t>
  </si>
  <si>
    <t>Oktatás, továbbképzés</t>
  </si>
  <si>
    <t>K336/91</t>
  </si>
  <si>
    <t>Munkavédelem</t>
  </si>
  <si>
    <t>K336/93</t>
  </si>
  <si>
    <t>Foglalkozás egészségügy</t>
  </si>
  <si>
    <t>K336/94</t>
  </si>
  <si>
    <t>Egyéb szakmai szolg./Cs.s.</t>
  </si>
  <si>
    <t xml:space="preserve">K336/94   </t>
  </si>
  <si>
    <t>Egyéb szakmai szolg./egyéb</t>
  </si>
  <si>
    <t xml:space="preserve">K336      </t>
  </si>
  <si>
    <t xml:space="preserve">Szakmai tevékenységet segítő szolgált.  </t>
  </si>
  <si>
    <t>K337/1</t>
  </si>
  <si>
    <t>Biztosítási szolgáltatási díjak</t>
  </si>
  <si>
    <t xml:space="preserve">K337/2    </t>
  </si>
  <si>
    <t>Pénügyi, befektetési szolg.díjak</t>
  </si>
  <si>
    <t>K337/3</t>
  </si>
  <si>
    <t xml:space="preserve">Szállítási szolgáltatási díjak </t>
  </si>
  <si>
    <t xml:space="preserve">K337/4    </t>
  </si>
  <si>
    <t>Postai díjak</t>
  </si>
  <si>
    <t>K337/95</t>
  </si>
  <si>
    <t>Egyéb üz.szolg.</t>
  </si>
  <si>
    <t xml:space="preserve">K337      </t>
  </si>
  <si>
    <t xml:space="preserve">Egyéb szolgáltatások                    </t>
  </si>
  <si>
    <t xml:space="preserve">K33       </t>
  </si>
  <si>
    <t xml:space="preserve">Szolgáltatási kiadások                  </t>
  </si>
  <si>
    <t xml:space="preserve">K341/1    </t>
  </si>
  <si>
    <t>Belföldi kiküldetések kiadásai</t>
  </si>
  <si>
    <t>K351/2</t>
  </si>
  <si>
    <t>Működ.célú előzet.felsz.le nem vonh.ÁFA</t>
  </si>
  <si>
    <t xml:space="preserve">K353/29      </t>
  </si>
  <si>
    <t xml:space="preserve">ÁH.k. egyéb kamatkiadások                           </t>
  </si>
  <si>
    <t xml:space="preserve">K355/2    </t>
  </si>
  <si>
    <t>Díjak, egyéb befizetések kiadásai</t>
  </si>
  <si>
    <t xml:space="preserve">K355/9    </t>
  </si>
  <si>
    <t>Egyéb külünféle dologi kiadások</t>
  </si>
  <si>
    <t xml:space="preserve">K355      </t>
  </si>
  <si>
    <t xml:space="preserve">Egyéb dologi kiadások                   </t>
  </si>
  <si>
    <t xml:space="preserve">K35       </t>
  </si>
  <si>
    <t>Különféle befizet.és egyéb dologi kiadás</t>
  </si>
  <si>
    <t xml:space="preserve">K3        </t>
  </si>
  <si>
    <t xml:space="preserve">Dologi kiadások                         </t>
  </si>
  <si>
    <t xml:space="preserve">K506/7    </t>
  </si>
  <si>
    <t>Társulások működ.c.támogatás</t>
  </si>
  <si>
    <t xml:space="preserve">K512/5    </t>
  </si>
  <si>
    <t>Egyházak működ.c.támogatás</t>
  </si>
  <si>
    <t xml:space="preserve">K513      </t>
  </si>
  <si>
    <t>Fejlesztési tartalék</t>
  </si>
  <si>
    <t xml:space="preserve">Tartalékok                              </t>
  </si>
  <si>
    <t xml:space="preserve">K5        </t>
  </si>
  <si>
    <t xml:space="preserve">Egyéb működési célú kiadások            </t>
  </si>
  <si>
    <t xml:space="preserve">K61/2      </t>
  </si>
  <si>
    <t>Szellemi termékek beszerzése</t>
  </si>
  <si>
    <t xml:space="preserve">K62/21    </t>
  </si>
  <si>
    <t>Lakótelek beszerzés</t>
  </si>
  <si>
    <t>K62/33</t>
  </si>
  <si>
    <t>Egyéb épület beszerzés</t>
  </si>
  <si>
    <t xml:space="preserve">K62       </t>
  </si>
  <si>
    <t xml:space="preserve">Ingatlanok beszerzése, létesítése       </t>
  </si>
  <si>
    <t>K63/1</t>
  </si>
  <si>
    <t>Informatikai gép, berendezés beszerzés</t>
  </si>
  <si>
    <t>K63/2</t>
  </si>
  <si>
    <t>Kisértékű informatikai eszköz  beszerzés</t>
  </si>
  <si>
    <t xml:space="preserve">K64/7     </t>
  </si>
  <si>
    <t>Kisértékű gép, berendezés beszerzése</t>
  </si>
  <si>
    <t>K67/2</t>
  </si>
  <si>
    <t>Beruházás célú le nem von.elöz.felsz.ÁFA</t>
  </si>
  <si>
    <t xml:space="preserve">K6        </t>
  </si>
  <si>
    <t xml:space="preserve">Beruházások                             </t>
  </si>
  <si>
    <t xml:space="preserve">K71/33    </t>
  </si>
  <si>
    <t>Egyéb épület felújítása</t>
  </si>
  <si>
    <t>K74/2</t>
  </si>
  <si>
    <t>Felújat.c.előz.felsz.le nem vonható ÁFA</t>
  </si>
  <si>
    <t xml:space="preserve">K7        </t>
  </si>
  <si>
    <t xml:space="preserve">Felújítások                             </t>
  </si>
  <si>
    <t>**</t>
  </si>
  <si>
    <t>Kiadási rovatok összesen</t>
  </si>
  <si>
    <t xml:space="preserve">B36/11    </t>
  </si>
  <si>
    <t>Igazgatási szolgáltatási díj</t>
  </si>
  <si>
    <t>B402/4</t>
  </si>
  <si>
    <t>Egyéb szolgáltatások miatti bevételek</t>
  </si>
  <si>
    <t xml:space="preserve">B403/1    </t>
  </si>
  <si>
    <t>ÁH.bel.továbbsz.közvet.szolg.bevétele</t>
  </si>
  <si>
    <t>B403/2</t>
  </si>
  <si>
    <t>ÁH.kiv.továbbsz.közvet.szolg.bevétele</t>
  </si>
  <si>
    <t xml:space="preserve">B403      </t>
  </si>
  <si>
    <t xml:space="preserve">Közvetített szolgáltatások ellenértéke  </t>
  </si>
  <si>
    <t xml:space="preserve">B404/349    </t>
  </si>
  <si>
    <t>Egyéb önk.vagyon bérbead./közterület</t>
  </si>
  <si>
    <t xml:space="preserve">B406/1    </t>
  </si>
  <si>
    <t>Kiszáml.egy.adóz.ért.term.szolg.ÁFA</t>
  </si>
  <si>
    <t>B408/29</t>
  </si>
  <si>
    <t xml:space="preserve">ÁH.kiv.egyéb kamatbevételek                   </t>
  </si>
  <si>
    <t xml:space="preserve">B411/99   </t>
  </si>
  <si>
    <t>Egyéb különféle működési bevételek</t>
  </si>
  <si>
    <t xml:space="preserve">B4        </t>
  </si>
  <si>
    <t xml:space="preserve">Működési bevételek                      </t>
  </si>
  <si>
    <t>B52/21</t>
  </si>
  <si>
    <t>Lakótelek értékesítés</t>
  </si>
  <si>
    <t>B8123/3</t>
  </si>
  <si>
    <t xml:space="preserve">Befekt.c.belf.jegyek beváltása       </t>
  </si>
  <si>
    <t>B8131</t>
  </si>
  <si>
    <t xml:space="preserve">Előző évi kv-i maradvány igénybevétele               </t>
  </si>
  <si>
    <t xml:space="preserve">B8        </t>
  </si>
  <si>
    <t xml:space="preserve">Finanszírozási bevételek                </t>
  </si>
  <si>
    <t>Bevételi rovatok összesen</t>
  </si>
  <si>
    <t>013320 Köztemető-fenntartás és-működtetés</t>
  </si>
  <si>
    <t xml:space="preserve">K312/92   </t>
  </si>
  <si>
    <t xml:space="preserve">K331/1    </t>
  </si>
  <si>
    <t>Villamosenergia szolg. díjak</t>
  </si>
  <si>
    <t>K331/4</t>
  </si>
  <si>
    <t>Víz- és csatornadíjak</t>
  </si>
  <si>
    <t xml:space="preserve">K331      </t>
  </si>
  <si>
    <t xml:space="preserve">Közüzemi díjak                          </t>
  </si>
  <si>
    <t xml:space="preserve">K337/92   </t>
  </si>
  <si>
    <t>Szemétdíjak</t>
  </si>
  <si>
    <t xml:space="preserve">K337/95   </t>
  </si>
  <si>
    <t>K62/1</t>
  </si>
  <si>
    <t>Termőföld beszerzés</t>
  </si>
  <si>
    <t xml:space="preserve">K64/1     </t>
  </si>
  <si>
    <t>Egyéb gép, berendezésbeszerzés</t>
  </si>
  <si>
    <t xml:space="preserve">K67/2     </t>
  </si>
  <si>
    <t xml:space="preserve">K71/4     </t>
  </si>
  <si>
    <t>Egyéb építmény felújítása</t>
  </si>
  <si>
    <t>013350 Az önkormányzati vagyonnal való gazdálk.kapcs.fel.</t>
  </si>
  <si>
    <t>K321/5</t>
  </si>
  <si>
    <t>Adatátviteli, távközlési díjak</t>
  </si>
  <si>
    <t>K322/1</t>
  </si>
  <si>
    <t xml:space="preserve">Nem adatátvit.célú távközlési díjak </t>
  </si>
  <si>
    <t>K331/1</t>
  </si>
  <si>
    <t>K331/2</t>
  </si>
  <si>
    <t>Gázenergia-szolgáltatási díjak</t>
  </si>
  <si>
    <t>K335/2</t>
  </si>
  <si>
    <t>Államházt.kiv. közvetített szolgáltatás</t>
  </si>
  <si>
    <t>K337/91</t>
  </si>
  <si>
    <t>Kéményseprés,rovarírtás</t>
  </si>
  <si>
    <t>K337/92</t>
  </si>
  <si>
    <t>B52</t>
  </si>
  <si>
    <t>Ingatlanértékesítés</t>
  </si>
  <si>
    <t>B401/1</t>
  </si>
  <si>
    <t>Készletértékesítés</t>
  </si>
  <si>
    <t xml:space="preserve">B404/341  </t>
  </si>
  <si>
    <t>Önkorm.lakások lakbérbevétele</t>
  </si>
  <si>
    <t xml:space="preserve">B406/1      </t>
  </si>
  <si>
    <t>B410</t>
  </si>
  <si>
    <t xml:space="preserve">Biztosító által fizetett kártérítés </t>
  </si>
  <si>
    <t>018010 Önkormányzatok elszámolásai a központi költségv.</t>
  </si>
  <si>
    <t xml:space="preserve">K5021     </t>
  </si>
  <si>
    <t>Helyi önkorm.előző évi elszám.szárm.kiad</t>
  </si>
  <si>
    <t>K506/7</t>
  </si>
  <si>
    <t xml:space="preserve">K84/6     </t>
  </si>
  <si>
    <t>Helyi önk.kv.sz.felh.c.támogatás</t>
  </si>
  <si>
    <t>K9121/6</t>
  </si>
  <si>
    <t>Egyéb forg.c.belföldi értékpapír vásárl.</t>
  </si>
  <si>
    <t>K914</t>
  </si>
  <si>
    <t>ÁH.bel.megelőlegezések visszafizetése</t>
  </si>
  <si>
    <t xml:space="preserve">K91       </t>
  </si>
  <si>
    <t xml:space="preserve">Belföldi finanszírozási kiadások        </t>
  </si>
  <si>
    <t xml:space="preserve">K9        </t>
  </si>
  <si>
    <t xml:space="preserve">Finanszírozási kiadások                 </t>
  </si>
  <si>
    <t xml:space="preserve">B111      </t>
  </si>
  <si>
    <t>Helyi önkorm.működésének ált.támogatása</t>
  </si>
  <si>
    <t>B112/1</t>
  </si>
  <si>
    <t>Óvodapedagógusok tám.</t>
  </si>
  <si>
    <t xml:space="preserve">B112/2    </t>
  </si>
  <si>
    <t>Segítők bértám.</t>
  </si>
  <si>
    <t>B112/3</t>
  </si>
  <si>
    <t>Óvónők kiegészítő bértám.</t>
  </si>
  <si>
    <t xml:space="preserve">B112/4    </t>
  </si>
  <si>
    <t>Óvodaműködtetési tám.</t>
  </si>
  <si>
    <t>B113/1</t>
  </si>
  <si>
    <t>MÁK-Egyes jöv.pótló/Szociális étkeztetés</t>
  </si>
  <si>
    <t xml:space="preserve">B113/2    </t>
  </si>
  <si>
    <t>MÁK- Egyes jöv.pótló/Gyerm.étk bértám.</t>
  </si>
  <si>
    <t>B113/3</t>
  </si>
  <si>
    <t>MÁK- Egyes jöv.pótló/Gyerm.étk.üzem.tám.</t>
  </si>
  <si>
    <t xml:space="preserve">B113/4    </t>
  </si>
  <si>
    <t>MÁK-Egyes jöv.pótló/Telep.önk.szoc.felad</t>
  </si>
  <si>
    <t xml:space="preserve">B113/5    </t>
  </si>
  <si>
    <t>MÁK-Egyes jöv.pótló/Rendsz.szoc.segély</t>
  </si>
  <si>
    <t>B113/6</t>
  </si>
  <si>
    <t>MÁK-Egyes jöv.pótló/Lakásfennt. tám.</t>
  </si>
  <si>
    <t xml:space="preserve">B113/7    </t>
  </si>
  <si>
    <t>MÁK-Egyes jöv.pótló/Fogl.hely.tám.</t>
  </si>
  <si>
    <t>B114</t>
  </si>
  <si>
    <t>Telep.önkorm.kulturális felad.támogatása</t>
  </si>
  <si>
    <t>B115/1</t>
  </si>
  <si>
    <t>MÁK-2015.évi bérkomp</t>
  </si>
  <si>
    <t xml:space="preserve">B115/6    </t>
  </si>
  <si>
    <t>MÁK-szoc.tüzifa</t>
  </si>
  <si>
    <t xml:space="preserve">B11       </t>
  </si>
  <si>
    <t xml:space="preserve">Önkormányzatok működési támogatásai     </t>
  </si>
  <si>
    <t>B16/6</t>
  </si>
  <si>
    <t>Helyi önk.kv.sz.működ.c.támogatás bev.</t>
  </si>
  <si>
    <t xml:space="preserve">B1        </t>
  </si>
  <si>
    <t xml:space="preserve">Működési célú támogatások ÁH-on belül   </t>
  </si>
  <si>
    <t>B34/11</t>
  </si>
  <si>
    <t>Építményadó</t>
  </si>
  <si>
    <t>B34/14</t>
  </si>
  <si>
    <t>Magánszem.kommunális adója</t>
  </si>
  <si>
    <t xml:space="preserve">B34       </t>
  </si>
  <si>
    <t xml:space="preserve">Vagyoni típusú adók                     </t>
  </si>
  <si>
    <t>B351/21</t>
  </si>
  <si>
    <t>Állandó jell.végz.tevék.ut.iparűzési adó</t>
  </si>
  <si>
    <t>B354/21</t>
  </si>
  <si>
    <t>Helyi önkorm.megillető belf.gépjárműadó</t>
  </si>
  <si>
    <t>B355/15</t>
  </si>
  <si>
    <t>Talajterhelési díj</t>
  </si>
  <si>
    <t>B355/21</t>
  </si>
  <si>
    <t>Idegenforgalmi adó (tartózkodás alapján)</t>
  </si>
  <si>
    <t xml:space="preserve">B355      </t>
  </si>
  <si>
    <t xml:space="preserve">Egyéb áruhasználati és szolgáltat.adók  </t>
  </si>
  <si>
    <t xml:space="preserve">B35       </t>
  </si>
  <si>
    <t xml:space="preserve">Termékek és szolgáltatások adói         </t>
  </si>
  <si>
    <t>B36/26</t>
  </si>
  <si>
    <t>Önk.megill.helysz.és szabálysért.bírság</t>
  </si>
  <si>
    <t>B36/28</t>
  </si>
  <si>
    <t>Helyi adópótlék, adóbírság</t>
  </si>
  <si>
    <t>B36/29</t>
  </si>
  <si>
    <t>Egyéb helyi közhat.bevételek</t>
  </si>
  <si>
    <t xml:space="preserve">B36       </t>
  </si>
  <si>
    <t xml:space="preserve">Egyéb közhatalmi bevételek              </t>
  </si>
  <si>
    <t xml:space="preserve">B3        </t>
  </si>
  <si>
    <t xml:space="preserve">Közhatalmi bevételek                    </t>
  </si>
  <si>
    <t xml:space="preserve">B8123/3   </t>
  </si>
  <si>
    <t>Befekt.c.belf.jegyek beváltása</t>
  </si>
  <si>
    <t>B814</t>
  </si>
  <si>
    <t>ÁH-on belüli megelőlegezések</t>
  </si>
  <si>
    <t>Teljesítés 2015.dec.31</t>
  </si>
  <si>
    <t>018030 Támogatási célú finanszírozási műveletek</t>
  </si>
  <si>
    <t>K915/2</t>
  </si>
  <si>
    <t>Közp.irány.szervi működ.támog.folyósítás</t>
  </si>
  <si>
    <t xml:space="preserve">B16/6     </t>
  </si>
  <si>
    <t>041233 Hosszabb időtartamú közfoglalkoztatás</t>
  </si>
  <si>
    <t xml:space="preserve">K1101/1   </t>
  </si>
  <si>
    <t>K1113/7</t>
  </si>
  <si>
    <t>Betegszabadság</t>
  </si>
  <si>
    <t>K1113/9</t>
  </si>
  <si>
    <t>Egyéb sajátos juttatások/jutalom,megbdíj</t>
  </si>
  <si>
    <t xml:space="preserve">K1113     </t>
  </si>
  <si>
    <t>Foglalkoztatottak egyéb személyi juttat.</t>
  </si>
  <si>
    <t>K2/4</t>
  </si>
  <si>
    <t>Táppénz hozzájárulás</t>
  </si>
  <si>
    <t xml:space="preserve">K312/5    </t>
  </si>
  <si>
    <t>Munkaruha, védőruha,egyenruha beszerzés</t>
  </si>
  <si>
    <t>K337/4</t>
  </si>
  <si>
    <t>K353/29</t>
  </si>
  <si>
    <t>ÁH.k. egyéb kamatkiadások</t>
  </si>
  <si>
    <t>K9</t>
  </si>
  <si>
    <t>Finanszírozási kiadások</t>
  </si>
  <si>
    <t xml:space="preserve">B16/32    </t>
  </si>
  <si>
    <t>Egyéb fej.kez.ei.működ.c.támog.bev.</t>
  </si>
  <si>
    <t xml:space="preserve">B16/5     </t>
  </si>
  <si>
    <t>Elk.áll.pa.működ.c.támogatás bev.</t>
  </si>
  <si>
    <t xml:space="preserve">B16       </t>
  </si>
  <si>
    <t xml:space="preserve">Egyéb működ.célú támog.bevét.ÁH-on bel. </t>
  </si>
  <si>
    <t>045160 Közutak, hidak, alagutak üzemeltetése, fenntartása</t>
  </si>
  <si>
    <t xml:space="preserve">K312/93   </t>
  </si>
  <si>
    <t xml:space="preserve">K334      </t>
  </si>
  <si>
    <t xml:space="preserve">K337/3    </t>
  </si>
  <si>
    <t xml:space="preserve">K337/93   </t>
  </si>
  <si>
    <t>Hóeltakarítás</t>
  </si>
  <si>
    <t xml:space="preserve">K351/2    </t>
  </si>
  <si>
    <t>K62/4</t>
  </si>
  <si>
    <t>Egyéb építmény beszerzés</t>
  </si>
  <si>
    <t>K71/4</t>
  </si>
  <si>
    <t xml:space="preserve">B406/1  </t>
  </si>
  <si>
    <t>Kiszámlázott egy.adóz.ért.term.szolg.ÁFA</t>
  </si>
  <si>
    <t>B411/2</t>
  </si>
  <si>
    <t>Egyéb kártérítési bevételek</t>
  </si>
  <si>
    <t>049010 Máshova nem sorolt gazdasági ügyek</t>
  </si>
  <si>
    <t xml:space="preserve">K312/1    </t>
  </si>
  <si>
    <t>Élelmiszer beszerzés</t>
  </si>
  <si>
    <t>K312/2</t>
  </si>
  <si>
    <t>K321/2</t>
  </si>
  <si>
    <t>K332</t>
  </si>
  <si>
    <t>Vásárólt élelmezés</t>
  </si>
  <si>
    <t>K341/1</t>
  </si>
  <si>
    <t>K351/1</t>
  </si>
  <si>
    <t>Működ.célú előzetes.felszám.levonh.ÁFA</t>
  </si>
  <si>
    <t>K352</t>
  </si>
  <si>
    <t xml:space="preserve">Kiszáml.egyenes adóz.érték.term.ÁFA bef </t>
  </si>
  <si>
    <t xml:space="preserve">K61/2     </t>
  </si>
  <si>
    <t>K64/1</t>
  </si>
  <si>
    <t>K64/7</t>
  </si>
  <si>
    <t xml:space="preserve">K64       </t>
  </si>
  <si>
    <t>Egyéb tárgyi eszközök beszerzése, létes.</t>
  </si>
  <si>
    <t>K67/1</t>
  </si>
  <si>
    <t>Beruházás célú levonható előz.felsz. ÁFA</t>
  </si>
  <si>
    <t>K71/33</t>
  </si>
  <si>
    <t xml:space="preserve">K74/1     </t>
  </si>
  <si>
    <t>Felújít.célú előz.felszám.levonható ÁFA</t>
  </si>
  <si>
    <t xml:space="preserve">B405/1    </t>
  </si>
  <si>
    <t>Intézményi ellátási díjak</t>
  </si>
  <si>
    <t>B407</t>
  </si>
  <si>
    <t>Áfa visszatérítése</t>
  </si>
  <si>
    <t>052020 Szennyvíz gyűjtése, tisztítása, elhelyezése</t>
  </si>
  <si>
    <t xml:space="preserve">K337/1    </t>
  </si>
  <si>
    <t xml:space="preserve">B404/31   </t>
  </si>
  <si>
    <t>Önk.vagy.üzemelt.kezel.adásb.szár.bev.</t>
  </si>
  <si>
    <t xml:space="preserve">B404/343  </t>
  </si>
  <si>
    <t>Egyéb önk.tárgyi eszk.bérbead.szárm.bev.</t>
  </si>
  <si>
    <t xml:space="preserve">B404      </t>
  </si>
  <si>
    <t xml:space="preserve">Tulajdonosi bevételek                   </t>
  </si>
  <si>
    <t>063020 Víztermelés,- kezelés, - ellátás</t>
  </si>
  <si>
    <t xml:space="preserve">B404/31    </t>
  </si>
  <si>
    <t>B406/1</t>
  </si>
  <si>
    <t>B4</t>
  </si>
  <si>
    <t>Működési bevételek</t>
  </si>
  <si>
    <t>04610 Közvilágítás</t>
  </si>
  <si>
    <t>Egyéb gép, berendezés beszerzés</t>
  </si>
  <si>
    <t>Beruházási célú le nem von. előz.felsz. ÁFA</t>
  </si>
  <si>
    <t>K6</t>
  </si>
  <si>
    <t>Beruházások</t>
  </si>
  <si>
    <t>066010 Zöldterület-kezelés</t>
  </si>
  <si>
    <t>K1101/7</t>
  </si>
  <si>
    <t>Kompenzáció</t>
  </si>
  <si>
    <t xml:space="preserve">K2/1      </t>
  </si>
  <si>
    <t xml:space="preserve">K311/2    </t>
  </si>
  <si>
    <t>Vegyszerbeszerzés</t>
  </si>
  <si>
    <t>K312/3</t>
  </si>
  <si>
    <t>Tüzelőanyag beszerzés</t>
  </si>
  <si>
    <t>K312/4</t>
  </si>
  <si>
    <t>Hajtó- és kenőanyag beszerzés</t>
  </si>
  <si>
    <t>K312/5</t>
  </si>
  <si>
    <t xml:space="preserve">K312/91   </t>
  </si>
  <si>
    <t xml:space="preserve">K331/4    </t>
  </si>
  <si>
    <t xml:space="preserve">B404/39   </t>
  </si>
  <si>
    <t>Egyéb önk.tulajdonosi bevétel</t>
  </si>
  <si>
    <t xml:space="preserve">066020 Város-, községgazdálkodási egyéb szolgáltatások </t>
  </si>
  <si>
    <t xml:space="preserve">K1101/5   </t>
  </si>
  <si>
    <t>Egyéb kötelező pótlék</t>
  </si>
  <si>
    <t xml:space="preserve">K1101/6   </t>
  </si>
  <si>
    <t>Egyéb feltételektől függő pótlékok</t>
  </si>
  <si>
    <t>Normatí jutalmak</t>
  </si>
  <si>
    <t xml:space="preserve">K1113/4   </t>
  </si>
  <si>
    <t>Távolléti díj,szabadságmegváltás</t>
  </si>
  <si>
    <t xml:space="preserve">K2/5      </t>
  </si>
  <si>
    <t>Korkedvezmény-biztosítási járulék</t>
  </si>
  <si>
    <t xml:space="preserve">K322/1    </t>
  </si>
  <si>
    <t>Oktatás, tov.képzés</t>
  </si>
  <si>
    <t xml:space="preserve">K336/93   </t>
  </si>
  <si>
    <t xml:space="preserve">K5022/1   </t>
  </si>
  <si>
    <t>Munkaelyvéd.akcióterv.összefüggő befiz.</t>
  </si>
  <si>
    <t xml:space="preserve">K5023/9   </t>
  </si>
  <si>
    <t>Egyéb elvonások és befizetések</t>
  </si>
  <si>
    <t xml:space="preserve">K74/2     </t>
  </si>
  <si>
    <t>072111 Háziorvosi ellátás</t>
  </si>
  <si>
    <t xml:space="preserve">K331/2    </t>
  </si>
  <si>
    <t xml:space="preserve">B404/342  </t>
  </si>
  <si>
    <t>Önk.egyéb helységek bérbeadása</t>
  </si>
  <si>
    <t>072311 Fogorvosi alapellátás</t>
  </si>
  <si>
    <t xml:space="preserve">074031 Család és nővédelmi egészségügyi gondozás </t>
  </si>
  <si>
    <t xml:space="preserve">K1104/1   </t>
  </si>
  <si>
    <t>Készenléti, ügyeleti, helyettesítési díj</t>
  </si>
  <si>
    <t>K1107/1</t>
  </si>
  <si>
    <t>Étkezési hozzájárulás</t>
  </si>
  <si>
    <t>Erzsébet- utalvány kiadása</t>
  </si>
  <si>
    <t>K1109</t>
  </si>
  <si>
    <t>Közlekedési költségtérítés</t>
  </si>
  <si>
    <t>K1110</t>
  </si>
  <si>
    <t xml:space="preserve">K311/1    </t>
  </si>
  <si>
    <t>Gyógyszerbeszerzés</t>
  </si>
  <si>
    <t xml:space="preserve">K311      </t>
  </si>
  <si>
    <t xml:space="preserve">Szakmai anyagok beszerzése              </t>
  </si>
  <si>
    <t xml:space="preserve">K337/91   </t>
  </si>
  <si>
    <t xml:space="preserve">K63/1     </t>
  </si>
  <si>
    <t xml:space="preserve">K63/2     </t>
  </si>
  <si>
    <t xml:space="preserve">B16/4     </t>
  </si>
  <si>
    <t>Tb.pü.alap.működ.c.támogatás bev.</t>
  </si>
  <si>
    <t xml:space="preserve">B403/2    </t>
  </si>
  <si>
    <t>081030 Sportlétesítmények, edzőtáborok működtet. és fejl.</t>
  </si>
  <si>
    <t xml:space="preserve">K512/41   </t>
  </si>
  <si>
    <t>Civil szerv.működ.c.támogatás</t>
  </si>
  <si>
    <t xml:space="preserve">K513/1    </t>
  </si>
  <si>
    <t>Tartalékok előirányzata</t>
  </si>
  <si>
    <t>K62/22</t>
  </si>
  <si>
    <t>Egyéb telek beszerzés</t>
  </si>
  <si>
    <t xml:space="preserve">K62/4     </t>
  </si>
  <si>
    <t>082091 Közművelődés- közösségi és társadalmi részvétel</t>
  </si>
  <si>
    <t>082092 Közművelődés - hagyom. közösségi kultur érték. gond.</t>
  </si>
  <si>
    <t xml:space="preserve">K123/9    </t>
  </si>
  <si>
    <t>Egyéb különf.külső személyi juttatások</t>
  </si>
  <si>
    <t xml:space="preserve">K2/7      </t>
  </si>
  <si>
    <t>K311/2</t>
  </si>
  <si>
    <t xml:space="preserve">K312/3    </t>
  </si>
  <si>
    <t xml:space="preserve">K336/92   </t>
  </si>
  <si>
    <t>Oktatás,tov.képzés</t>
  </si>
  <si>
    <t>B404/342</t>
  </si>
  <si>
    <t>Kiszáml.egy.adóz.ért.term.szolg. ÁFA</t>
  </si>
  <si>
    <t xml:space="preserve">B65/23       </t>
  </si>
  <si>
    <t>Egyéb váll.műk.c.átvett pénzeszköz</t>
  </si>
  <si>
    <t>083030 Egyéb kiadói tevékenység</t>
  </si>
  <si>
    <t>K337/94</t>
  </si>
  <si>
    <t>Ösküi Hírek,kiadv.szerk/egyéb szolg.</t>
  </si>
  <si>
    <t>084031 Civil szervezetek működési támogatása</t>
  </si>
  <si>
    <t>K512/42</t>
  </si>
  <si>
    <t>Egyéb nonpr.sz.működ.c.támpogatás</t>
  </si>
  <si>
    <t xml:space="preserve">K512      </t>
  </si>
  <si>
    <t xml:space="preserve">Egyéb működ.c.támogatások ÁH-on kivül   </t>
  </si>
  <si>
    <t>091140 Óvodai nevelés, ellátás müködtetési feladatai</t>
  </si>
  <si>
    <t>B25/31</t>
  </si>
  <si>
    <t>Fej.kez.ei.EU-s pr.felh.c.támog.bevét.</t>
  </si>
  <si>
    <t xml:space="preserve">B2        </t>
  </si>
  <si>
    <t xml:space="preserve">Felhalm.célú támogatások ÁH-on belül    </t>
  </si>
  <si>
    <t xml:space="preserve">Módosított előirányzat </t>
  </si>
  <si>
    <t>096015 Gyermekétkeztetés köznevelési intézményben</t>
  </si>
  <si>
    <t>K1101/2</t>
  </si>
  <si>
    <t>Illetménykiegészítés</t>
  </si>
  <si>
    <t xml:space="preserve">K1102     </t>
  </si>
  <si>
    <t>K1107/5</t>
  </si>
  <si>
    <t>Iskolakezdési támogatás</t>
  </si>
  <si>
    <t xml:space="preserve">K1113/7   </t>
  </si>
  <si>
    <t xml:space="preserve">K1113/9   </t>
  </si>
  <si>
    <t xml:space="preserve">K311/3    </t>
  </si>
  <si>
    <t xml:space="preserve"> Élelmiszer beszerzés</t>
  </si>
  <si>
    <t xml:space="preserve">K332      </t>
  </si>
  <si>
    <t xml:space="preserve">K336/91   </t>
  </si>
  <si>
    <t xml:space="preserve">K351/1    </t>
  </si>
  <si>
    <t xml:space="preserve">K351      </t>
  </si>
  <si>
    <t>Működési célra előzetesen felszámít. ÁFA</t>
  </si>
  <si>
    <t>Kiszáml.egyenes adóz.érték.term.ÁFA</t>
  </si>
  <si>
    <t>B405/1</t>
  </si>
  <si>
    <t xml:space="preserve">096025 Munkahelyi étkeztetés köznevelési intézményben </t>
  </si>
  <si>
    <t>101150 Betegséggel kapcsolatos pénzbeli ellátások, támog.</t>
  </si>
  <si>
    <t>K44/21</t>
  </si>
  <si>
    <t>Helyi megállapítású ápolási díj</t>
  </si>
  <si>
    <t xml:space="preserve">K44/22    </t>
  </si>
  <si>
    <t>Helyi megállapítású közgyógyellátás</t>
  </si>
  <si>
    <t xml:space="preserve">K44       </t>
  </si>
  <si>
    <t xml:space="preserve">Betegséggel kapcs.(nem Tb.)ellátások    </t>
  </si>
  <si>
    <t>K48/</t>
  </si>
  <si>
    <t>Települési tám./Ápolási díj</t>
  </si>
  <si>
    <t xml:space="preserve">K48/245   </t>
  </si>
  <si>
    <t>Települési tám/gyógyszer</t>
  </si>
  <si>
    <t xml:space="preserve">K4        </t>
  </si>
  <si>
    <t xml:space="preserve">Ellátottak pénzbeli juttatásai          </t>
  </si>
  <si>
    <t>103010 Elhunyt személyek hátramaradottainak pénzbeli ell.</t>
  </si>
  <si>
    <t xml:space="preserve">K48/23    </t>
  </si>
  <si>
    <t>Köztemetés (pénzbeli)</t>
  </si>
  <si>
    <t xml:space="preserve">K48/244   </t>
  </si>
  <si>
    <t>Települési tám./temetési tám.</t>
  </si>
  <si>
    <t xml:space="preserve">K48       </t>
  </si>
  <si>
    <t xml:space="preserve">Egyéb nem intézményi ellátások          </t>
  </si>
  <si>
    <t>104051 Gyermekvédelmi pénzbeli és természetbeni ellátás</t>
  </si>
  <si>
    <t xml:space="preserve">K42/31    </t>
  </si>
  <si>
    <t>Természetben nyújt.gyermekvédelmi támog.</t>
  </si>
  <si>
    <t xml:space="preserve">K48/21    </t>
  </si>
  <si>
    <t>Rendszeres pénzbeli szociális segély</t>
  </si>
  <si>
    <t xml:space="preserve">K48/246   </t>
  </si>
  <si>
    <t>Települési tám./gyereknevelési</t>
  </si>
  <si>
    <t>105010 Munkanélküli aktív korúak ellátásai</t>
  </si>
  <si>
    <t>K45/27</t>
  </si>
  <si>
    <t>Foglalkoztatást helyettesítő támogatás</t>
  </si>
  <si>
    <t>106020 Lakásfenntartással, lakhatással összefüggő ellátás</t>
  </si>
  <si>
    <t xml:space="preserve">K45/27    </t>
  </si>
  <si>
    <t>K46/21</t>
  </si>
  <si>
    <t>Lakásfenntartási támogatás</t>
  </si>
  <si>
    <t>K48/242</t>
  </si>
  <si>
    <t>Települési tám./lakásfennt.tám.</t>
  </si>
  <si>
    <t>Kiadások</t>
  </si>
  <si>
    <t>107051 Szociális étkeztetés</t>
  </si>
  <si>
    <t xml:space="preserve">K312/2 </t>
  </si>
  <si>
    <t xml:space="preserve">K312/91 </t>
  </si>
  <si>
    <t xml:space="preserve">K312/92  </t>
  </si>
  <si>
    <t xml:space="preserve">K312/93  </t>
  </si>
  <si>
    <t xml:space="preserve">K321/5   </t>
  </si>
  <si>
    <t xml:space="preserve">K322/1   </t>
  </si>
  <si>
    <t xml:space="preserve">K331/1   </t>
  </si>
  <si>
    <t xml:space="preserve">K332   </t>
  </si>
  <si>
    <t xml:space="preserve">K334     </t>
  </si>
  <si>
    <t xml:space="preserve">K336/93 </t>
  </si>
  <si>
    <t xml:space="preserve">K337/1  </t>
  </si>
  <si>
    <t xml:space="preserve">K337/3  </t>
  </si>
  <si>
    <t xml:space="preserve">K337/91  </t>
  </si>
  <si>
    <t xml:space="preserve">K337/92  </t>
  </si>
  <si>
    <t xml:space="preserve">K341/1   </t>
  </si>
  <si>
    <t xml:space="preserve">K351/1   </t>
  </si>
  <si>
    <t xml:space="preserve">K352  </t>
  </si>
  <si>
    <t xml:space="preserve">B405/5    </t>
  </si>
  <si>
    <t>Szociális étkeztetés</t>
  </si>
  <si>
    <t xml:space="preserve">B405      </t>
  </si>
  <si>
    <t xml:space="preserve">Ellátási díjak                          </t>
  </si>
  <si>
    <t>107060 Egyéb szociális pénzbeli és természetbeni ellátás</t>
  </si>
  <si>
    <t xml:space="preserve">K48/22    </t>
  </si>
  <si>
    <t>Átmeneti pénzbeli segély</t>
  </si>
  <si>
    <t>K48/243</t>
  </si>
  <si>
    <t xml:space="preserve">Települési tám./létfennt. tám./átmeneti </t>
  </si>
  <si>
    <t>K48/247</t>
  </si>
  <si>
    <t>Szociális tüzifa</t>
  </si>
  <si>
    <t>K48/34</t>
  </si>
  <si>
    <t>Rászor.függő normatív kedvezmények</t>
  </si>
  <si>
    <t xml:space="preserve">K48/39    </t>
  </si>
  <si>
    <t>Önkorm.által saj.hat.adott termész.ellát</t>
  </si>
  <si>
    <t>B64/3</t>
  </si>
  <si>
    <t>Háztart.műk.vissz.tám.kölcs.vtérítése</t>
  </si>
  <si>
    <r>
      <t xml:space="preserve">Költségvetési </t>
    </r>
    <r>
      <rPr>
        <b/>
        <i/>
        <sz val="11"/>
        <color indexed="10"/>
        <rFont val="Times New Roman"/>
        <family val="1"/>
        <charset val="238"/>
      </rPr>
      <t>kiadások</t>
    </r>
    <r>
      <rPr>
        <b/>
        <sz val="11"/>
        <color indexed="8"/>
        <rFont val="Times New Roman"/>
        <family val="1"/>
        <charset val="238"/>
      </rPr>
      <t xml:space="preserve"> mindösszesen:</t>
    </r>
  </si>
  <si>
    <r>
      <t xml:space="preserve">Költségvetési </t>
    </r>
    <r>
      <rPr>
        <b/>
        <i/>
        <sz val="11"/>
        <color indexed="10"/>
        <rFont val="Times New Roman"/>
        <family val="1"/>
        <charset val="238"/>
      </rPr>
      <t>bevételek</t>
    </r>
    <r>
      <rPr>
        <b/>
        <sz val="11"/>
        <color indexed="8"/>
        <rFont val="Times New Roman"/>
        <family val="1"/>
        <charset val="238"/>
      </rPr>
      <t xml:space="preserve"> mindösszesen:</t>
    </r>
  </si>
  <si>
    <t>18.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</si>
</sst>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9" fontId="8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4" borderId="0" applyNumberFormat="0" applyBorder="0" applyAlignment="0" applyProtection="0"/>
    <xf numFmtId="0" fontId="20" fillId="34" borderId="4" applyNumberFormat="0" applyAlignment="0" applyProtection="0"/>
    <xf numFmtId="0" fontId="21" fillId="35" borderId="5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18" borderId="4" applyNumberFormat="0" applyAlignment="0" applyProtection="0"/>
    <xf numFmtId="0" fontId="29" fillId="0" borderId="9" applyNumberFormat="0" applyFill="0" applyAlignment="0" applyProtection="0"/>
    <xf numFmtId="0" fontId="30" fillId="36" borderId="0" applyNumberFormat="0" applyBorder="0" applyAlignment="0" applyProtection="0"/>
    <xf numFmtId="0" fontId="8" fillId="0" borderId="0"/>
    <xf numFmtId="0" fontId="31" fillId="0" borderId="0"/>
    <xf numFmtId="0" fontId="31" fillId="0" borderId="0"/>
    <xf numFmtId="0" fontId="1" fillId="0" borderId="0"/>
    <xf numFmtId="0" fontId="22" fillId="0" borderId="0"/>
    <xf numFmtId="0" fontId="17" fillId="37" borderId="10" applyNumberFormat="0" applyFont="0" applyAlignment="0" applyProtection="0"/>
    <xf numFmtId="0" fontId="33" fillId="34" borderId="11" applyNumberFormat="0" applyAlignment="0" applyProtection="0"/>
    <xf numFmtId="164" fontId="22" fillId="0" borderId="0"/>
    <xf numFmtId="164" fontId="32" fillId="0" borderId="0"/>
    <xf numFmtId="44" fontId="32" fillId="0" borderId="0" applyFont="0" applyFill="0" applyBorder="0" applyAlignment="0" applyProtection="0"/>
    <xf numFmtId="164" fontId="32" fillId="0" borderId="0" applyFill="0" applyBorder="0" applyAlignment="0" applyProtection="0"/>
    <xf numFmtId="9" fontId="32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1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/>
    <xf numFmtId="9" fontId="7" fillId="0" borderId="1" xfId="1" applyFont="1" applyBorder="1"/>
    <xf numFmtId="1" fontId="5" fillId="3" borderId="1" xfId="0" applyNumberFormat="1" applyFont="1" applyFill="1" applyBorder="1"/>
    <xf numFmtId="1" fontId="9" fillId="0" borderId="0" xfId="0" applyNumberFormat="1" applyFont="1"/>
    <xf numFmtId="1" fontId="2" fillId="0" borderId="0" xfId="0" applyNumberFormat="1" applyFont="1"/>
    <xf numFmtId="1" fontId="5" fillId="4" borderId="1" xfId="0" applyNumberFormat="1" applyFont="1" applyFill="1" applyBorder="1"/>
    <xf numFmtId="1" fontId="5" fillId="5" borderId="1" xfId="0" applyNumberFormat="1" applyFont="1" applyFill="1" applyBorder="1"/>
    <xf numFmtId="1" fontId="7" fillId="0" borderId="1" xfId="0" applyNumberFormat="1" applyFont="1" applyFill="1" applyBorder="1"/>
    <xf numFmtId="1" fontId="0" fillId="0" borderId="0" xfId="0" applyNumberFormat="1" applyFont="1" applyFill="1"/>
    <xf numFmtId="1" fontId="5" fillId="6" borderId="1" xfId="0" applyNumberFormat="1" applyFont="1" applyFill="1" applyBorder="1"/>
    <xf numFmtId="1" fontId="7" fillId="7" borderId="1" xfId="0" applyNumberFormat="1" applyFont="1" applyFill="1" applyBorder="1"/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9" fontId="7" fillId="0" borderId="1" xfId="1" applyFont="1" applyBorder="1" applyAlignment="1">
      <alignment horizontal="right" vertical="center" wrapText="1"/>
    </xf>
    <xf numFmtId="1" fontId="0" fillId="0" borderId="1" xfId="0" applyNumberFormat="1" applyBorder="1"/>
    <xf numFmtId="1" fontId="5" fillId="4" borderId="2" xfId="0" applyNumberFormat="1" applyFont="1" applyFill="1" applyBorder="1"/>
    <xf numFmtId="1" fontId="0" fillId="0" borderId="0" xfId="0" applyNumberFormat="1" applyFont="1" applyFill="1" applyBorder="1"/>
    <xf numFmtId="1" fontId="2" fillId="4" borderId="1" xfId="0" applyNumberFormat="1" applyFont="1" applyFill="1" applyBorder="1"/>
    <xf numFmtId="1" fontId="7" fillId="0" borderId="3" xfId="0" applyNumberFormat="1" applyFont="1" applyBorder="1"/>
    <xf numFmtId="9" fontId="7" fillId="7" borderId="1" xfId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Alignment="1">
      <alignment horizontal="left" vertical="center"/>
    </xf>
    <xf numFmtId="1" fontId="5" fillId="8" borderId="1" xfId="0" applyNumberFormat="1" applyFont="1" applyFill="1" applyBorder="1"/>
    <xf numFmtId="9" fontId="7" fillId="7" borderId="1" xfId="1" applyFont="1" applyFill="1" applyBorder="1"/>
    <xf numFmtId="1" fontId="0" fillId="0" borderId="0" xfId="0" applyNumberFormat="1" applyFont="1"/>
    <xf numFmtId="1" fontId="5" fillId="5" borderId="1" xfId="0" applyNumberFormat="1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1" fontId="5" fillId="0" borderId="1" xfId="0" applyNumberFormat="1" applyFont="1" applyFill="1" applyBorder="1"/>
    <xf numFmtId="1" fontId="5" fillId="9" borderId="1" xfId="0" applyNumberFormat="1" applyFont="1" applyFill="1" applyBorder="1"/>
    <xf numFmtId="1" fontId="7" fillId="0" borderId="1" xfId="0" applyNumberFormat="1" applyFont="1" applyFill="1" applyBorder="1" applyAlignment="1">
      <alignment horizontal="right" vertical="center" wrapText="1"/>
    </xf>
    <xf numFmtId="9" fontId="7" fillId="0" borderId="1" xfId="1" applyFont="1" applyFill="1" applyBorder="1" applyAlignment="1">
      <alignment horizontal="right" vertical="center" wrapText="1"/>
    </xf>
    <xf numFmtId="1" fontId="2" fillId="0" borderId="0" xfId="0" applyNumberFormat="1" applyFont="1" applyFill="1" applyAlignment="1">
      <alignment horizontal="left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right"/>
    </xf>
    <xf numFmtId="1" fontId="0" fillId="0" borderId="0" xfId="0" applyNumberFormat="1" applyFont="1" applyFill="1" applyAlignment="1">
      <alignment horizontal="left"/>
    </xf>
    <xf numFmtId="1" fontId="7" fillId="0" borderId="1" xfId="0" applyNumberFormat="1" applyFont="1" applyFill="1" applyBorder="1" applyAlignment="1"/>
    <xf numFmtId="1" fontId="10" fillId="0" borderId="0" xfId="0" applyNumberFormat="1" applyFont="1"/>
    <xf numFmtId="3" fontId="11" fillId="10" borderId="0" xfId="0" applyNumberFormat="1" applyFont="1" applyFill="1" applyAlignment="1">
      <alignment horizontal="left"/>
    </xf>
    <xf numFmtId="3" fontId="14" fillId="10" borderId="0" xfId="0" applyNumberFormat="1" applyFont="1" applyFill="1"/>
    <xf numFmtId="9" fontId="1" fillId="0" borderId="0" xfId="1" applyFont="1"/>
    <xf numFmtId="3" fontId="7" fillId="0" borderId="0" xfId="0" applyNumberFormat="1" applyFont="1"/>
    <xf numFmtId="3" fontId="11" fillId="0" borderId="0" xfId="0" applyNumberFormat="1" applyFont="1"/>
    <xf numFmtId="3" fontId="15" fillId="10" borderId="0" xfId="0" applyNumberFormat="1" applyFont="1" applyFill="1"/>
    <xf numFmtId="1" fontId="7" fillId="0" borderId="0" xfId="0" applyNumberFormat="1" applyFont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1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6"/>
  <sheetViews>
    <sheetView tabSelected="1" workbookViewId="0">
      <selection activeCell="C4" sqref="C4"/>
    </sheetView>
  </sheetViews>
  <sheetFormatPr defaultColWidth="17.85546875" defaultRowHeight="15"/>
  <cols>
    <col min="1" max="1" width="12.85546875" style="2" customWidth="1"/>
    <col min="2" max="2" width="32.42578125" style="2" customWidth="1"/>
    <col min="3" max="3" width="15.5703125" style="2" customWidth="1"/>
    <col min="4" max="4" width="15.7109375" style="2" customWidth="1"/>
    <col min="5" max="5" width="15" style="2" customWidth="1"/>
    <col min="6" max="6" width="12.7109375" style="2" customWidth="1"/>
    <col min="7" max="7" width="17.85546875" style="3" customWidth="1"/>
    <col min="8" max="16384" width="17.85546875" style="2"/>
  </cols>
  <sheetData>
    <row r="1" spans="1:12">
      <c r="A1" s="1" t="s">
        <v>581</v>
      </c>
      <c r="B1" s="1"/>
      <c r="C1" s="1"/>
      <c r="D1" s="1"/>
      <c r="E1" s="1"/>
    </row>
    <row r="2" spans="1:12">
      <c r="A2" s="4" t="s">
        <v>0</v>
      </c>
      <c r="B2" s="4"/>
      <c r="C2" s="4"/>
      <c r="D2" s="4"/>
      <c r="E2" s="4"/>
      <c r="F2" s="4"/>
    </row>
    <row r="3" spans="1:12">
      <c r="A3" s="4"/>
      <c r="B3" s="4"/>
      <c r="C3" s="4"/>
      <c r="D3" s="4"/>
      <c r="E3" s="4"/>
      <c r="F3" s="4"/>
    </row>
    <row r="4" spans="1:12" ht="25.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I4" s="2">
        <f>F961-F963</f>
        <v>0</v>
      </c>
    </row>
    <row r="5" spans="1:12" ht="60.75" customHeight="1">
      <c r="A5" s="6" t="s">
        <v>7</v>
      </c>
      <c r="B5" s="7" t="s">
        <v>8</v>
      </c>
      <c r="C5" s="5"/>
      <c r="D5" s="5"/>
      <c r="E5" s="5"/>
      <c r="F5" s="5"/>
    </row>
    <row r="6" spans="1:12">
      <c r="A6" s="8" t="s">
        <v>9</v>
      </c>
      <c r="B6" s="8" t="s">
        <v>10</v>
      </c>
      <c r="C6" s="8">
        <v>2567</v>
      </c>
      <c r="D6" s="8">
        <v>2132</v>
      </c>
      <c r="E6" s="8">
        <v>2353</v>
      </c>
      <c r="F6" s="9">
        <f>E6/D6</f>
        <v>1.1036585365853659</v>
      </c>
    </row>
    <row r="7" spans="1:12">
      <c r="A7" s="10" t="s">
        <v>11</v>
      </c>
      <c r="B7" s="10" t="s">
        <v>12</v>
      </c>
      <c r="C7" s="10">
        <f>C6</f>
        <v>2567</v>
      </c>
      <c r="D7" s="10">
        <f>D6</f>
        <v>2132</v>
      </c>
      <c r="E7" s="10">
        <f>E6</f>
        <v>2353</v>
      </c>
      <c r="F7" s="9">
        <f t="shared" ref="F7:F70" si="0">E7/D7</f>
        <v>1.1036585365853659</v>
      </c>
    </row>
    <row r="8" spans="1:12">
      <c r="A8" s="8" t="s">
        <v>13</v>
      </c>
      <c r="B8" s="8" t="s">
        <v>14</v>
      </c>
      <c r="C8" s="8"/>
      <c r="D8" s="8">
        <v>118</v>
      </c>
      <c r="E8" s="8">
        <v>118</v>
      </c>
      <c r="F8" s="9">
        <f t="shared" si="0"/>
        <v>1</v>
      </c>
      <c r="K8" s="11"/>
      <c r="L8" s="12"/>
    </row>
    <row r="9" spans="1:12">
      <c r="A9" s="8" t="s">
        <v>15</v>
      </c>
      <c r="B9" s="8" t="s">
        <v>16</v>
      </c>
      <c r="C9" s="8">
        <v>118</v>
      </c>
      <c r="D9" s="8"/>
      <c r="E9" s="8"/>
      <c r="F9" s="9">
        <v>0</v>
      </c>
    </row>
    <row r="10" spans="1:12">
      <c r="A10" s="8" t="s">
        <v>17</v>
      </c>
      <c r="B10" s="8" t="s">
        <v>18</v>
      </c>
      <c r="C10" s="8"/>
      <c r="D10" s="8">
        <v>91</v>
      </c>
      <c r="E10" s="8">
        <v>62</v>
      </c>
      <c r="F10" s="9">
        <f t="shared" si="0"/>
        <v>0.68131868131868134</v>
      </c>
      <c r="K10" s="11"/>
      <c r="L10" s="12"/>
    </row>
    <row r="11" spans="1:12">
      <c r="A11" s="8" t="s">
        <v>19</v>
      </c>
      <c r="B11" s="8" t="s">
        <v>20</v>
      </c>
      <c r="C11" s="8">
        <v>355</v>
      </c>
      <c r="D11" s="8">
        <v>83</v>
      </c>
      <c r="E11" s="8">
        <v>83</v>
      </c>
      <c r="F11" s="9">
        <f t="shared" si="0"/>
        <v>1</v>
      </c>
    </row>
    <row r="12" spans="1:12">
      <c r="A12" s="10" t="s">
        <v>21</v>
      </c>
      <c r="B12" s="10" t="s">
        <v>22</v>
      </c>
      <c r="C12" s="10">
        <f>C10+C11</f>
        <v>355</v>
      </c>
      <c r="D12" s="10">
        <f>D10+D11</f>
        <v>174</v>
      </c>
      <c r="E12" s="10">
        <f>E10+E11</f>
        <v>145</v>
      </c>
      <c r="F12" s="9">
        <f t="shared" si="0"/>
        <v>0.83333333333333337</v>
      </c>
      <c r="K12" s="11"/>
      <c r="L12" s="12"/>
    </row>
    <row r="13" spans="1:12">
      <c r="A13" s="8" t="s">
        <v>23</v>
      </c>
      <c r="B13" s="8" t="s">
        <v>24</v>
      </c>
      <c r="C13" s="8">
        <v>920</v>
      </c>
      <c r="D13" s="8">
        <v>27</v>
      </c>
      <c r="E13" s="8">
        <v>34</v>
      </c>
      <c r="F13" s="9">
        <f t="shared" si="0"/>
        <v>1.2592592592592593</v>
      </c>
    </row>
    <row r="14" spans="1:12">
      <c r="A14" s="13" t="s">
        <v>25</v>
      </c>
      <c r="B14" s="13" t="s">
        <v>26</v>
      </c>
      <c r="C14" s="13">
        <f>C7+C8+C9+C12+C13</f>
        <v>3960</v>
      </c>
      <c r="D14" s="13">
        <f>D7+D8+D9+D12+D13</f>
        <v>2451</v>
      </c>
      <c r="E14" s="13">
        <f>E7+E8+E9+E12+E13</f>
        <v>2650</v>
      </c>
      <c r="F14" s="9">
        <f t="shared" si="0"/>
        <v>1.0811913504691963</v>
      </c>
      <c r="K14" s="11"/>
      <c r="L14" s="12"/>
    </row>
    <row r="15" spans="1:12">
      <c r="A15" s="8" t="s">
        <v>27</v>
      </c>
      <c r="B15" s="8" t="s">
        <v>28</v>
      </c>
      <c r="C15" s="8">
        <v>5385</v>
      </c>
      <c r="D15" s="8">
        <v>5537</v>
      </c>
      <c r="E15" s="8">
        <v>5537</v>
      </c>
      <c r="F15" s="9">
        <f t="shared" si="0"/>
        <v>1</v>
      </c>
      <c r="K15" s="11"/>
      <c r="L15" s="12"/>
    </row>
    <row r="16" spans="1:12">
      <c r="A16" s="8" t="s">
        <v>29</v>
      </c>
      <c r="B16" s="8" t="s">
        <v>30</v>
      </c>
      <c r="C16" s="8"/>
      <c r="D16" s="8">
        <v>108</v>
      </c>
      <c r="E16" s="8">
        <v>108</v>
      </c>
      <c r="F16" s="9">
        <f t="shared" si="0"/>
        <v>1</v>
      </c>
      <c r="K16" s="11"/>
      <c r="L16" s="12"/>
    </row>
    <row r="17" spans="1:12">
      <c r="A17" s="8" t="s">
        <v>31</v>
      </c>
      <c r="B17" s="8" t="s">
        <v>32</v>
      </c>
      <c r="C17" s="8"/>
      <c r="D17" s="8">
        <v>51</v>
      </c>
      <c r="E17" s="8">
        <v>50</v>
      </c>
      <c r="F17" s="9">
        <f t="shared" si="0"/>
        <v>0.98039215686274506</v>
      </c>
      <c r="K17" s="11"/>
      <c r="L17" s="12"/>
    </row>
    <row r="18" spans="1:12">
      <c r="A18" s="8" t="s">
        <v>33</v>
      </c>
      <c r="B18" s="8" t="s">
        <v>34</v>
      </c>
      <c r="C18" s="8"/>
      <c r="D18" s="8">
        <v>832</v>
      </c>
      <c r="E18" s="8">
        <v>830</v>
      </c>
      <c r="F18" s="9">
        <f t="shared" si="0"/>
        <v>0.99759615384615385</v>
      </c>
      <c r="K18" s="11"/>
      <c r="L18" s="12"/>
    </row>
    <row r="19" spans="1:12">
      <c r="A19" s="8" t="s">
        <v>35</v>
      </c>
      <c r="B19" s="8" t="s">
        <v>36</v>
      </c>
      <c r="C19" s="8"/>
      <c r="D19" s="8">
        <v>286</v>
      </c>
      <c r="E19" s="8">
        <v>283</v>
      </c>
      <c r="F19" s="9">
        <f t="shared" si="0"/>
        <v>0.98951048951048948</v>
      </c>
      <c r="K19" s="11"/>
      <c r="L19" s="12"/>
    </row>
    <row r="20" spans="1:12">
      <c r="A20" s="8" t="s">
        <v>37</v>
      </c>
      <c r="B20" s="8" t="s">
        <v>38</v>
      </c>
      <c r="C20" s="8">
        <v>4882</v>
      </c>
      <c r="D20" s="8">
        <v>4536</v>
      </c>
      <c r="E20" s="8">
        <v>4536</v>
      </c>
      <c r="F20" s="9">
        <f t="shared" si="0"/>
        <v>1</v>
      </c>
      <c r="K20" s="11"/>
      <c r="L20" s="12"/>
    </row>
    <row r="21" spans="1:12">
      <c r="A21" s="8" t="s">
        <v>39</v>
      </c>
      <c r="B21" s="8" t="s">
        <v>40</v>
      </c>
      <c r="C21" s="8"/>
      <c r="D21" s="8">
        <v>171</v>
      </c>
      <c r="E21" s="8">
        <v>171</v>
      </c>
      <c r="F21" s="9">
        <f t="shared" si="0"/>
        <v>1</v>
      </c>
      <c r="K21" s="11"/>
      <c r="L21" s="12"/>
    </row>
    <row r="22" spans="1:12">
      <c r="A22" s="13" t="s">
        <v>41</v>
      </c>
      <c r="B22" s="13" t="s">
        <v>42</v>
      </c>
      <c r="C22" s="13">
        <f>SUM(C15:C21)</f>
        <v>10267</v>
      </c>
      <c r="D22" s="13">
        <f>SUM(D15:D21)</f>
        <v>11521</v>
      </c>
      <c r="E22" s="13">
        <f>SUM(E15:E21)</f>
        <v>11515</v>
      </c>
      <c r="F22" s="9">
        <f t="shared" si="0"/>
        <v>0.99947921187396926</v>
      </c>
      <c r="K22" s="11"/>
      <c r="L22" s="12"/>
    </row>
    <row r="23" spans="1:12">
      <c r="A23" s="14" t="s">
        <v>43</v>
      </c>
      <c r="B23" s="14" t="s">
        <v>44</v>
      </c>
      <c r="C23" s="14">
        <f>C14+C22</f>
        <v>14227</v>
      </c>
      <c r="D23" s="14">
        <f>D14+D22</f>
        <v>13972</v>
      </c>
      <c r="E23" s="14">
        <f>E14+E22</f>
        <v>14165</v>
      </c>
      <c r="F23" s="9">
        <f t="shared" si="0"/>
        <v>1.0138133409676495</v>
      </c>
    </row>
    <row r="24" spans="1:12">
      <c r="A24" s="8" t="s">
        <v>45</v>
      </c>
      <c r="B24" s="8" t="s">
        <v>46</v>
      </c>
      <c r="C24" s="8">
        <v>3809</v>
      </c>
      <c r="D24" s="8">
        <v>3627</v>
      </c>
      <c r="E24" s="8">
        <v>3817</v>
      </c>
      <c r="F24" s="9">
        <f t="shared" si="0"/>
        <v>1.0523848910945686</v>
      </c>
    </row>
    <row r="25" spans="1:12">
      <c r="A25" s="8" t="s">
        <v>47</v>
      </c>
      <c r="B25" s="8" t="s">
        <v>48</v>
      </c>
      <c r="C25" s="8"/>
      <c r="D25" s="8">
        <v>49</v>
      </c>
      <c r="E25" s="8">
        <v>56</v>
      </c>
      <c r="F25" s="9">
        <f t="shared" si="0"/>
        <v>1.1428571428571428</v>
      </c>
    </row>
    <row r="26" spans="1:12">
      <c r="A26" s="8" t="s">
        <v>49</v>
      </c>
      <c r="B26" s="8" t="s">
        <v>50</v>
      </c>
      <c r="C26" s="8"/>
      <c r="D26" s="8">
        <v>86</v>
      </c>
      <c r="E26" s="8">
        <v>58</v>
      </c>
      <c r="F26" s="9">
        <f t="shared" si="0"/>
        <v>0.67441860465116277</v>
      </c>
    </row>
    <row r="27" spans="1:12">
      <c r="A27" s="14" t="s">
        <v>51</v>
      </c>
      <c r="B27" s="14" t="s">
        <v>52</v>
      </c>
      <c r="C27" s="14">
        <f>SUM(C24:C26)</f>
        <v>3809</v>
      </c>
      <c r="D27" s="14">
        <f>SUM(D24:D26)</f>
        <v>3762</v>
      </c>
      <c r="E27" s="14">
        <f>SUM(E24:E26)</f>
        <v>3931</v>
      </c>
      <c r="F27" s="9">
        <f t="shared" si="0"/>
        <v>1.0449229133439659</v>
      </c>
    </row>
    <row r="28" spans="1:12">
      <c r="A28" s="8" t="s">
        <v>53</v>
      </c>
      <c r="B28" s="8" t="s">
        <v>54</v>
      </c>
      <c r="C28" s="8"/>
      <c r="D28" s="8">
        <v>10</v>
      </c>
      <c r="E28" s="8">
        <v>10</v>
      </c>
      <c r="F28" s="9">
        <f t="shared" si="0"/>
        <v>1</v>
      </c>
    </row>
    <row r="29" spans="1:12">
      <c r="A29" s="8" t="s">
        <v>55</v>
      </c>
      <c r="B29" s="8" t="s">
        <v>56</v>
      </c>
      <c r="C29" s="8"/>
      <c r="D29" s="8"/>
      <c r="E29" s="8"/>
      <c r="F29" s="9">
        <v>0</v>
      </c>
    </row>
    <row r="30" spans="1:12">
      <c r="A30" s="8" t="s">
        <v>57</v>
      </c>
      <c r="B30" s="8" t="s">
        <v>58</v>
      </c>
      <c r="C30" s="8">
        <v>100</v>
      </c>
      <c r="D30" s="8">
        <v>69</v>
      </c>
      <c r="E30" s="8">
        <v>58</v>
      </c>
      <c r="F30" s="9">
        <f t="shared" si="0"/>
        <v>0.84057971014492749</v>
      </c>
    </row>
    <row r="31" spans="1:12">
      <c r="A31" s="8" t="s">
        <v>59</v>
      </c>
      <c r="B31" s="8" t="s">
        <v>60</v>
      </c>
      <c r="C31" s="8">
        <v>50</v>
      </c>
      <c r="D31" s="8">
        <v>50</v>
      </c>
      <c r="E31" s="8">
        <v>63</v>
      </c>
      <c r="F31" s="9">
        <f t="shared" si="0"/>
        <v>1.26</v>
      </c>
    </row>
    <row r="32" spans="1:12">
      <c r="A32" s="8" t="s">
        <v>61</v>
      </c>
      <c r="B32" s="8" t="s">
        <v>62</v>
      </c>
      <c r="C32" s="8">
        <v>150</v>
      </c>
      <c r="D32" s="8">
        <v>472</v>
      </c>
      <c r="E32" s="8">
        <v>471</v>
      </c>
      <c r="F32" s="9">
        <f t="shared" si="0"/>
        <v>0.9978813559322034</v>
      </c>
    </row>
    <row r="33" spans="1:8">
      <c r="A33" s="8" t="s">
        <v>63</v>
      </c>
      <c r="B33" s="8" t="s">
        <v>64</v>
      </c>
      <c r="C33" s="8">
        <v>100</v>
      </c>
      <c r="D33" s="8">
        <v>555</v>
      </c>
      <c r="E33" s="8">
        <v>273</v>
      </c>
      <c r="F33" s="9">
        <f t="shared" si="0"/>
        <v>0.49189189189189192</v>
      </c>
    </row>
    <row r="34" spans="1:8">
      <c r="A34" s="10" t="s">
        <v>65</v>
      </c>
      <c r="B34" s="10" t="s">
        <v>66</v>
      </c>
      <c r="C34" s="10">
        <f>SUM(C30:C33)</f>
        <v>400</v>
      </c>
      <c r="D34" s="10">
        <f>SUM(D30:D33)</f>
        <v>1146</v>
      </c>
      <c r="E34" s="10">
        <f>SUM(E30:E33)</f>
        <v>865</v>
      </c>
      <c r="F34" s="9">
        <f t="shared" si="0"/>
        <v>0.75479930191972078</v>
      </c>
    </row>
    <row r="35" spans="1:8">
      <c r="A35" s="13" t="s">
        <v>67</v>
      </c>
      <c r="B35" s="13" t="s">
        <v>68</v>
      </c>
      <c r="C35" s="13">
        <f>C28+C34+C29</f>
        <v>400</v>
      </c>
      <c r="D35" s="13">
        <f>D28+D34+D29</f>
        <v>1156</v>
      </c>
      <c r="E35" s="13">
        <f>E28+E34+E29</f>
        <v>875</v>
      </c>
      <c r="F35" s="9">
        <f t="shared" si="0"/>
        <v>0.75692041522491349</v>
      </c>
    </row>
    <row r="36" spans="1:8">
      <c r="A36" s="8" t="s">
        <v>69</v>
      </c>
      <c r="B36" s="8" t="s">
        <v>70</v>
      </c>
      <c r="C36" s="8"/>
      <c r="D36" s="8">
        <v>220</v>
      </c>
      <c r="E36" s="8">
        <v>211</v>
      </c>
      <c r="F36" s="9">
        <f t="shared" si="0"/>
        <v>0.95909090909090911</v>
      </c>
    </row>
    <row r="37" spans="1:8">
      <c r="A37" s="8" t="s">
        <v>71</v>
      </c>
      <c r="B37" s="8" t="s">
        <v>72</v>
      </c>
      <c r="C37" s="8">
        <v>100</v>
      </c>
      <c r="D37" s="8">
        <v>-53</v>
      </c>
      <c r="E37" s="8"/>
      <c r="F37" s="9">
        <f t="shared" si="0"/>
        <v>0</v>
      </c>
    </row>
    <row r="38" spans="1:8">
      <c r="A38" s="10" t="s">
        <v>73</v>
      </c>
      <c r="B38" s="10" t="s">
        <v>74</v>
      </c>
      <c r="C38" s="10">
        <f>C36+C37</f>
        <v>100</v>
      </c>
      <c r="D38" s="10">
        <f>D36+D37</f>
        <v>167</v>
      </c>
      <c r="E38" s="10">
        <f>E36+E37</f>
        <v>211</v>
      </c>
      <c r="F38" s="9">
        <f t="shared" si="0"/>
        <v>1.2634730538922156</v>
      </c>
    </row>
    <row r="39" spans="1:8">
      <c r="A39" s="13" t="s">
        <v>75</v>
      </c>
      <c r="B39" s="13" t="s">
        <v>76</v>
      </c>
      <c r="C39" s="13">
        <f>C38</f>
        <v>100</v>
      </c>
      <c r="D39" s="13">
        <f>D38</f>
        <v>167</v>
      </c>
      <c r="E39" s="13">
        <f>E38</f>
        <v>211</v>
      </c>
      <c r="F39" s="9">
        <f t="shared" si="0"/>
        <v>1.2634730538922156</v>
      </c>
    </row>
    <row r="40" spans="1:8">
      <c r="A40" s="8" t="s">
        <v>77</v>
      </c>
      <c r="B40" s="8" t="s">
        <v>78</v>
      </c>
      <c r="C40" s="8"/>
      <c r="D40" s="8">
        <v>18</v>
      </c>
      <c r="E40" s="8">
        <v>18</v>
      </c>
      <c r="F40" s="9">
        <f t="shared" si="0"/>
        <v>1</v>
      </c>
    </row>
    <row r="41" spans="1:8">
      <c r="A41" s="8" t="s">
        <v>79</v>
      </c>
      <c r="B41" s="8" t="s">
        <v>80</v>
      </c>
      <c r="C41" s="8">
        <v>100</v>
      </c>
      <c r="D41" s="8">
        <v>1209</v>
      </c>
      <c r="E41" s="8">
        <v>1795</v>
      </c>
      <c r="F41" s="9">
        <f t="shared" si="0"/>
        <v>1.4846980976013233</v>
      </c>
    </row>
    <row r="42" spans="1:8">
      <c r="A42" s="8" t="s">
        <v>81</v>
      </c>
      <c r="B42" s="8" t="s">
        <v>82</v>
      </c>
      <c r="C42" s="8"/>
      <c r="D42" s="8">
        <v>99</v>
      </c>
      <c r="E42" s="8">
        <v>99</v>
      </c>
      <c r="F42" s="9">
        <f t="shared" si="0"/>
        <v>1</v>
      </c>
    </row>
    <row r="43" spans="1:8">
      <c r="A43" s="8" t="s">
        <v>83</v>
      </c>
      <c r="B43" s="8" t="s">
        <v>84</v>
      </c>
      <c r="C43" s="8"/>
      <c r="D43" s="8"/>
      <c r="E43" s="8"/>
      <c r="F43" s="9">
        <v>0</v>
      </c>
    </row>
    <row r="44" spans="1:8">
      <c r="A44" s="8" t="s">
        <v>85</v>
      </c>
      <c r="B44" s="8" t="s">
        <v>86</v>
      </c>
      <c r="C44" s="8">
        <v>60</v>
      </c>
      <c r="D44" s="8">
        <v>60</v>
      </c>
      <c r="E44" s="8">
        <v>20</v>
      </c>
      <c r="F44" s="9">
        <f t="shared" si="0"/>
        <v>0.33333333333333331</v>
      </c>
      <c r="H44" s="3"/>
    </row>
    <row r="45" spans="1:8">
      <c r="A45" s="8" t="s">
        <v>87</v>
      </c>
      <c r="B45" s="8" t="s">
        <v>88</v>
      </c>
      <c r="C45" s="8"/>
      <c r="D45" s="8">
        <v>15</v>
      </c>
      <c r="E45" s="8">
        <v>15</v>
      </c>
      <c r="F45" s="9">
        <f t="shared" si="0"/>
        <v>1</v>
      </c>
    </row>
    <row r="46" spans="1:8">
      <c r="A46" s="8" t="s">
        <v>89</v>
      </c>
      <c r="B46" s="8" t="s">
        <v>90</v>
      </c>
      <c r="C46" s="8">
        <v>580</v>
      </c>
      <c r="D46" s="8">
        <v>221</v>
      </c>
      <c r="E46" s="8">
        <v>288</v>
      </c>
      <c r="F46" s="9">
        <f t="shared" si="0"/>
        <v>1.3031674208144797</v>
      </c>
    </row>
    <row r="47" spans="1:8">
      <c r="A47" s="8" t="s">
        <v>91</v>
      </c>
      <c r="B47" s="8" t="s">
        <v>92</v>
      </c>
      <c r="C47" s="8">
        <v>3250</v>
      </c>
      <c r="D47" s="8">
        <v>4380</v>
      </c>
      <c r="E47" s="8">
        <v>4387</v>
      </c>
      <c r="F47" s="9">
        <f t="shared" si="0"/>
        <v>1.0015981735159818</v>
      </c>
    </row>
    <row r="48" spans="1:8">
      <c r="A48" s="10" t="s">
        <v>93</v>
      </c>
      <c r="B48" s="10" t="s">
        <v>94</v>
      </c>
      <c r="C48" s="10">
        <f>C44+C45+C47+C43+C46</f>
        <v>3890</v>
      </c>
      <c r="D48" s="10">
        <f>D44+D45+D47+D43+D46</f>
        <v>4676</v>
      </c>
      <c r="E48" s="10">
        <f>E44+E45+E47+E43+E46</f>
        <v>4710</v>
      </c>
      <c r="F48" s="9">
        <f t="shared" si="0"/>
        <v>1.0072711719418306</v>
      </c>
    </row>
    <row r="49" spans="1:6">
      <c r="A49" s="8" t="s">
        <v>95</v>
      </c>
      <c r="B49" s="8" t="s">
        <v>96</v>
      </c>
      <c r="C49" s="8">
        <v>180</v>
      </c>
      <c r="D49" s="8">
        <v>180</v>
      </c>
      <c r="E49" s="8">
        <v>105</v>
      </c>
      <c r="F49" s="9">
        <f t="shared" si="0"/>
        <v>0.58333333333333337</v>
      </c>
    </row>
    <row r="50" spans="1:6">
      <c r="A50" s="8" t="s">
        <v>97</v>
      </c>
      <c r="B50" s="8" t="s">
        <v>98</v>
      </c>
      <c r="C50" s="8">
        <v>1500</v>
      </c>
      <c r="D50" s="8">
        <v>1578</v>
      </c>
      <c r="E50" s="8">
        <v>1578</v>
      </c>
      <c r="F50" s="9">
        <f t="shared" si="0"/>
        <v>1</v>
      </c>
    </row>
    <row r="51" spans="1:6">
      <c r="A51" s="8" t="s">
        <v>99</v>
      </c>
      <c r="B51" s="8" t="s">
        <v>100</v>
      </c>
      <c r="C51" s="8">
        <v>320</v>
      </c>
      <c r="D51" s="8">
        <v>29</v>
      </c>
      <c r="E51" s="8">
        <v>24</v>
      </c>
      <c r="F51" s="9">
        <f t="shared" si="0"/>
        <v>0.82758620689655171</v>
      </c>
    </row>
    <row r="52" spans="1:6">
      <c r="A52" s="8" t="s">
        <v>101</v>
      </c>
      <c r="B52" s="8" t="s">
        <v>102</v>
      </c>
      <c r="C52" s="8">
        <v>1000</v>
      </c>
      <c r="D52" s="8">
        <v>93</v>
      </c>
      <c r="E52" s="8">
        <v>68</v>
      </c>
      <c r="F52" s="9">
        <f t="shared" si="0"/>
        <v>0.73118279569892475</v>
      </c>
    </row>
    <row r="53" spans="1:6">
      <c r="A53" s="8" t="s">
        <v>103</v>
      </c>
      <c r="B53" s="8" t="s">
        <v>104</v>
      </c>
      <c r="C53" s="8">
        <v>200</v>
      </c>
      <c r="D53" s="8">
        <v>179</v>
      </c>
      <c r="E53" s="8">
        <v>179</v>
      </c>
      <c r="F53" s="9">
        <f t="shared" si="0"/>
        <v>1</v>
      </c>
    </row>
    <row r="54" spans="1:6">
      <c r="A54" s="10" t="s">
        <v>105</v>
      </c>
      <c r="B54" s="10" t="s">
        <v>106</v>
      </c>
      <c r="C54" s="10">
        <f>SUM(C49:C53)</f>
        <v>3200</v>
      </c>
      <c r="D54" s="10">
        <f>SUM(D49:D53)</f>
        <v>2059</v>
      </c>
      <c r="E54" s="10">
        <f>SUM(E49:E53)</f>
        <v>1954</v>
      </c>
      <c r="F54" s="9">
        <f t="shared" si="0"/>
        <v>0.94900437105390967</v>
      </c>
    </row>
    <row r="55" spans="1:6">
      <c r="A55" s="13" t="s">
        <v>107</v>
      </c>
      <c r="B55" s="13" t="s">
        <v>108</v>
      </c>
      <c r="C55" s="13">
        <f>C40+C41+C42+C48+C54</f>
        <v>7190</v>
      </c>
      <c r="D55" s="13">
        <f>D40+D41+D42+D48+D54</f>
        <v>8061</v>
      </c>
      <c r="E55" s="13">
        <f>E40+E41+E42+E48+E54</f>
        <v>8576</v>
      </c>
      <c r="F55" s="9">
        <f t="shared" si="0"/>
        <v>1.0638878551048256</v>
      </c>
    </row>
    <row r="56" spans="1:6">
      <c r="A56" s="8" t="s">
        <v>109</v>
      </c>
      <c r="B56" s="8" t="s">
        <v>110</v>
      </c>
      <c r="C56" s="8">
        <v>60</v>
      </c>
      <c r="D56" s="8">
        <v>73</v>
      </c>
      <c r="E56" s="8">
        <v>73</v>
      </c>
      <c r="F56" s="9">
        <f t="shared" si="0"/>
        <v>1</v>
      </c>
    </row>
    <row r="57" spans="1:6">
      <c r="A57" s="8" t="s">
        <v>111</v>
      </c>
      <c r="B57" s="8" t="s">
        <v>112</v>
      </c>
      <c r="C57" s="8">
        <v>826</v>
      </c>
      <c r="D57" s="8">
        <v>1041</v>
      </c>
      <c r="E57" s="8">
        <v>1652</v>
      </c>
      <c r="F57" s="9">
        <f t="shared" si="0"/>
        <v>1.5869356388088376</v>
      </c>
    </row>
    <row r="58" spans="1:6">
      <c r="A58" s="8" t="s">
        <v>113</v>
      </c>
      <c r="B58" s="8" t="s">
        <v>114</v>
      </c>
      <c r="C58" s="8"/>
      <c r="D58" s="8">
        <v>1</v>
      </c>
      <c r="E58" s="8"/>
      <c r="F58" s="9">
        <f t="shared" si="0"/>
        <v>0</v>
      </c>
    </row>
    <row r="59" spans="1:6">
      <c r="A59" s="8" t="s">
        <v>115</v>
      </c>
      <c r="B59" s="8" t="s">
        <v>116</v>
      </c>
      <c r="C59" s="8"/>
      <c r="D59" s="8">
        <v>113</v>
      </c>
      <c r="E59" s="8">
        <v>113</v>
      </c>
      <c r="F59" s="9">
        <f t="shared" si="0"/>
        <v>1</v>
      </c>
    </row>
    <row r="60" spans="1:6">
      <c r="A60" s="8" t="s">
        <v>117</v>
      </c>
      <c r="B60" s="8" t="s">
        <v>118</v>
      </c>
      <c r="C60" s="8"/>
      <c r="D60" s="8">
        <v>33</v>
      </c>
      <c r="E60" s="8">
        <v>34</v>
      </c>
      <c r="F60" s="9">
        <f t="shared" si="0"/>
        <v>1.0303030303030303</v>
      </c>
    </row>
    <row r="61" spans="1:6">
      <c r="A61" s="10" t="s">
        <v>119</v>
      </c>
      <c r="B61" s="10" t="s">
        <v>120</v>
      </c>
      <c r="C61" s="10">
        <f>C59+C60</f>
        <v>0</v>
      </c>
      <c r="D61" s="10">
        <f>D59+D60</f>
        <v>146</v>
      </c>
      <c r="E61" s="10">
        <f>E59+E60</f>
        <v>147</v>
      </c>
      <c r="F61" s="9">
        <f t="shared" si="0"/>
        <v>1.0068493150684932</v>
      </c>
    </row>
    <row r="62" spans="1:6">
      <c r="A62" s="13" t="s">
        <v>121</v>
      </c>
      <c r="B62" s="13" t="s">
        <v>122</v>
      </c>
      <c r="C62" s="13">
        <f>C57+C58+C61</f>
        <v>826</v>
      </c>
      <c r="D62" s="13">
        <f>D57+D58+D61</f>
        <v>1188</v>
      </c>
      <c r="E62" s="13">
        <f>E57+E58+E61</f>
        <v>1799</v>
      </c>
      <c r="F62" s="9">
        <f t="shared" si="0"/>
        <v>1.5143097643097643</v>
      </c>
    </row>
    <row r="63" spans="1:6">
      <c r="A63" s="14" t="s">
        <v>123</v>
      </c>
      <c r="B63" s="14" t="s">
        <v>124</v>
      </c>
      <c r="C63" s="14">
        <f>C35+C39+C55+C56+C62</f>
        <v>8576</v>
      </c>
      <c r="D63" s="14">
        <f>D35+D39+D55+D56+D62</f>
        <v>10645</v>
      </c>
      <c r="E63" s="14">
        <f>E35+E39+E55+E56+E62</f>
        <v>11534</v>
      </c>
      <c r="F63" s="9">
        <f t="shared" si="0"/>
        <v>1.0835133865664632</v>
      </c>
    </row>
    <row r="64" spans="1:6">
      <c r="A64" s="8" t="s">
        <v>125</v>
      </c>
      <c r="B64" s="8" t="s">
        <v>126</v>
      </c>
      <c r="C64" s="8">
        <v>2150</v>
      </c>
      <c r="D64" s="8"/>
      <c r="E64" s="8"/>
      <c r="F64" s="9">
        <v>0</v>
      </c>
    </row>
    <row r="65" spans="1:8">
      <c r="A65" s="8" t="s">
        <v>127</v>
      </c>
      <c r="B65" s="8" t="s">
        <v>128</v>
      </c>
      <c r="C65" s="8"/>
      <c r="D65" s="8">
        <v>100</v>
      </c>
      <c r="E65" s="8">
        <v>100</v>
      </c>
      <c r="F65" s="9">
        <f t="shared" si="0"/>
        <v>1</v>
      </c>
    </row>
    <row r="66" spans="1:8">
      <c r="A66" s="8" t="s">
        <v>129</v>
      </c>
      <c r="B66" s="8" t="s">
        <v>130</v>
      </c>
      <c r="C66" s="8"/>
      <c r="D66" s="8"/>
      <c r="E66" s="8"/>
      <c r="F66" s="9">
        <v>0</v>
      </c>
    </row>
    <row r="67" spans="1:8">
      <c r="A67" s="8" t="s">
        <v>129</v>
      </c>
      <c r="B67" s="8" t="s">
        <v>131</v>
      </c>
      <c r="C67" s="8">
        <v>19024</v>
      </c>
      <c r="D67" s="8">
        <v>15438</v>
      </c>
      <c r="E67" s="8"/>
      <c r="F67" s="9">
        <f t="shared" si="0"/>
        <v>0</v>
      </c>
    </row>
    <row r="68" spans="1:8">
      <c r="A68" s="14" t="s">
        <v>132</v>
      </c>
      <c r="B68" s="14" t="s">
        <v>133</v>
      </c>
      <c r="C68" s="14">
        <f>SUM(C64:C67)</f>
        <v>21174</v>
      </c>
      <c r="D68" s="14">
        <f>SUM(D64:D67)</f>
        <v>15538</v>
      </c>
      <c r="E68" s="14">
        <f>SUM(E64:E67)</f>
        <v>100</v>
      </c>
      <c r="F68" s="9">
        <f t="shared" si="0"/>
        <v>6.4358347277641914E-3</v>
      </c>
    </row>
    <row r="69" spans="1:8">
      <c r="A69" s="8" t="s">
        <v>134</v>
      </c>
      <c r="B69" s="8" t="s">
        <v>135</v>
      </c>
      <c r="C69" s="8"/>
      <c r="D69" s="8">
        <v>90</v>
      </c>
      <c r="E69" s="8">
        <v>90</v>
      </c>
      <c r="F69" s="9">
        <f t="shared" si="0"/>
        <v>1</v>
      </c>
    </row>
    <row r="70" spans="1:8">
      <c r="A70" s="8" t="s">
        <v>136</v>
      </c>
      <c r="B70" s="8" t="s">
        <v>137</v>
      </c>
      <c r="C70" s="8"/>
      <c r="D70" s="8">
        <v>40</v>
      </c>
      <c r="E70" s="8">
        <v>40</v>
      </c>
      <c r="F70" s="9">
        <f t="shared" si="0"/>
        <v>1</v>
      </c>
    </row>
    <row r="71" spans="1:8">
      <c r="A71" s="8" t="s">
        <v>138</v>
      </c>
      <c r="B71" s="8" t="s">
        <v>139</v>
      </c>
      <c r="C71" s="8"/>
      <c r="D71" s="8">
        <v>1543</v>
      </c>
      <c r="E71" s="8">
        <v>1543</v>
      </c>
      <c r="F71" s="9">
        <f t="shared" ref="F71:F96" si="1">E71/D71</f>
        <v>1</v>
      </c>
    </row>
    <row r="72" spans="1:8">
      <c r="A72" s="10" t="s">
        <v>140</v>
      </c>
      <c r="B72" s="10" t="s">
        <v>141</v>
      </c>
      <c r="C72" s="10">
        <f>C70+C71</f>
        <v>0</v>
      </c>
      <c r="D72" s="10">
        <f>D70+D71</f>
        <v>1583</v>
      </c>
      <c r="E72" s="10">
        <f>E70+E71</f>
        <v>1583</v>
      </c>
      <c r="F72" s="9">
        <f t="shared" si="1"/>
        <v>1</v>
      </c>
    </row>
    <row r="73" spans="1:8" s="16" customFormat="1">
      <c r="A73" s="15" t="s">
        <v>142</v>
      </c>
      <c r="B73" s="15" t="s">
        <v>143</v>
      </c>
      <c r="C73" s="15"/>
      <c r="D73" s="15"/>
      <c r="E73" s="15"/>
      <c r="F73" s="9">
        <v>0</v>
      </c>
    </row>
    <row r="74" spans="1:8">
      <c r="A74" s="8" t="s">
        <v>144</v>
      </c>
      <c r="B74" s="8" t="s">
        <v>145</v>
      </c>
      <c r="C74" s="8"/>
      <c r="D74" s="8">
        <v>111</v>
      </c>
      <c r="E74" s="8">
        <v>114</v>
      </c>
      <c r="F74" s="9">
        <f t="shared" si="1"/>
        <v>1.027027027027027</v>
      </c>
    </row>
    <row r="75" spans="1:8">
      <c r="A75" s="8" t="s">
        <v>146</v>
      </c>
      <c r="B75" s="8" t="s">
        <v>147</v>
      </c>
      <c r="C75" s="8">
        <v>885</v>
      </c>
      <c r="D75" s="8">
        <v>296</v>
      </c>
      <c r="E75" s="8">
        <v>397</v>
      </c>
      <c r="F75" s="9">
        <f t="shared" si="1"/>
        <v>1.3412162162162162</v>
      </c>
    </row>
    <row r="76" spans="1:8">
      <c r="A76" s="8" t="s">
        <v>148</v>
      </c>
      <c r="B76" s="8" t="s">
        <v>149</v>
      </c>
      <c r="C76" s="8">
        <v>239</v>
      </c>
      <c r="D76" s="8">
        <v>515</v>
      </c>
      <c r="E76" s="8">
        <v>500</v>
      </c>
      <c r="F76" s="9">
        <f t="shared" si="1"/>
        <v>0.970873786407767</v>
      </c>
      <c r="H76" s="3"/>
    </row>
    <row r="77" spans="1:8">
      <c r="A77" s="14" t="s">
        <v>150</v>
      </c>
      <c r="B77" s="14" t="s">
        <v>151</v>
      </c>
      <c r="C77" s="14">
        <f>C69+C72+C74+C75+C76</f>
        <v>1124</v>
      </c>
      <c r="D77" s="14">
        <f>D69+D72+D74+D75+D76</f>
        <v>2595</v>
      </c>
      <c r="E77" s="14">
        <f>E69+E72+E74+E75+E76</f>
        <v>2684</v>
      </c>
      <c r="F77" s="9">
        <f t="shared" si="1"/>
        <v>1.0342967244701349</v>
      </c>
    </row>
    <row r="78" spans="1:8">
      <c r="A78" s="8" t="s">
        <v>152</v>
      </c>
      <c r="B78" s="8" t="s">
        <v>153</v>
      </c>
      <c r="C78" s="8">
        <v>9380</v>
      </c>
      <c r="D78" s="8">
        <v>168</v>
      </c>
      <c r="E78" s="8">
        <v>168</v>
      </c>
      <c r="F78" s="9">
        <f t="shared" si="1"/>
        <v>1</v>
      </c>
    </row>
    <row r="79" spans="1:8">
      <c r="A79" s="8" t="s">
        <v>154</v>
      </c>
      <c r="B79" s="8" t="s">
        <v>155</v>
      </c>
      <c r="C79" s="8">
        <v>2533</v>
      </c>
      <c r="D79" s="8">
        <v>45</v>
      </c>
      <c r="E79" s="8">
        <v>45</v>
      </c>
      <c r="F79" s="9">
        <f t="shared" si="1"/>
        <v>1</v>
      </c>
    </row>
    <row r="80" spans="1:8">
      <c r="A80" s="14" t="s">
        <v>156</v>
      </c>
      <c r="B80" s="14" t="s">
        <v>157</v>
      </c>
      <c r="C80" s="14">
        <f>C78+C79</f>
        <v>11913</v>
      </c>
      <c r="D80" s="14">
        <f>D78+D79</f>
        <v>213</v>
      </c>
      <c r="E80" s="14">
        <f>E78+E79</f>
        <v>213</v>
      </c>
      <c r="F80" s="9">
        <f t="shared" si="1"/>
        <v>1</v>
      </c>
    </row>
    <row r="81" spans="1:6">
      <c r="A81" s="17" t="s">
        <v>158</v>
      </c>
      <c r="B81" s="17" t="s">
        <v>159</v>
      </c>
      <c r="C81" s="17">
        <f>C23+C27+C63+C68+C77+C80</f>
        <v>60823</v>
      </c>
      <c r="D81" s="17">
        <f>D23+D27+D63+D68+D77+D80</f>
        <v>46725</v>
      </c>
      <c r="E81" s="17">
        <f>E23+E27+E63+E68+E77+E80</f>
        <v>32627</v>
      </c>
      <c r="F81" s="9">
        <f t="shared" si="1"/>
        <v>0.69827715355805242</v>
      </c>
    </row>
    <row r="82" spans="1:6">
      <c r="A82" s="8" t="s">
        <v>160</v>
      </c>
      <c r="B82" s="8" t="s">
        <v>161</v>
      </c>
      <c r="C82" s="8">
        <v>20</v>
      </c>
      <c r="D82" s="8">
        <v>71</v>
      </c>
      <c r="E82" s="8">
        <v>71</v>
      </c>
      <c r="F82" s="9">
        <f t="shared" si="1"/>
        <v>1</v>
      </c>
    </row>
    <row r="83" spans="1:6">
      <c r="A83" s="8" t="s">
        <v>162</v>
      </c>
      <c r="B83" s="8" t="s">
        <v>163</v>
      </c>
      <c r="C83" s="8"/>
      <c r="D83" s="8">
        <v>1042</v>
      </c>
      <c r="E83" s="8">
        <v>995</v>
      </c>
      <c r="F83" s="9">
        <f t="shared" si="1"/>
        <v>0.95489443378118999</v>
      </c>
    </row>
    <row r="84" spans="1:6">
      <c r="A84" s="8" t="s">
        <v>164</v>
      </c>
      <c r="B84" s="8" t="s">
        <v>165</v>
      </c>
      <c r="C84" s="8"/>
      <c r="D84" s="8">
        <v>189</v>
      </c>
      <c r="E84" s="8">
        <v>189</v>
      </c>
      <c r="F84" s="9">
        <f t="shared" si="1"/>
        <v>1</v>
      </c>
    </row>
    <row r="85" spans="1:6">
      <c r="A85" s="8" t="s">
        <v>166</v>
      </c>
      <c r="B85" s="8" t="s">
        <v>167</v>
      </c>
      <c r="C85" s="8"/>
      <c r="D85" s="8">
        <v>31</v>
      </c>
      <c r="E85" s="8">
        <v>15</v>
      </c>
      <c r="F85" s="9">
        <f t="shared" si="1"/>
        <v>0.4838709677419355</v>
      </c>
    </row>
    <row r="86" spans="1:6">
      <c r="A86" s="10" t="s">
        <v>168</v>
      </c>
      <c r="B86" s="10" t="s">
        <v>169</v>
      </c>
      <c r="C86" s="10">
        <f>C84+C85</f>
        <v>0</v>
      </c>
      <c r="D86" s="10">
        <f>D84+D85</f>
        <v>220</v>
      </c>
      <c r="E86" s="10">
        <f>E84+E85</f>
        <v>204</v>
      </c>
      <c r="F86" s="9">
        <f t="shared" si="1"/>
        <v>0.92727272727272725</v>
      </c>
    </row>
    <row r="87" spans="1:6">
      <c r="A87" s="8" t="s">
        <v>170</v>
      </c>
      <c r="B87" s="8" t="s">
        <v>171</v>
      </c>
      <c r="C87" s="8"/>
      <c r="D87" s="8">
        <v>17</v>
      </c>
      <c r="E87" s="8">
        <v>17</v>
      </c>
      <c r="F87" s="9">
        <f t="shared" si="1"/>
        <v>1</v>
      </c>
    </row>
    <row r="88" spans="1:6">
      <c r="A88" s="8" t="s">
        <v>172</v>
      </c>
      <c r="B88" s="8" t="s">
        <v>173</v>
      </c>
      <c r="C88" s="8"/>
      <c r="D88" s="8">
        <v>27</v>
      </c>
      <c r="E88" s="8">
        <v>25</v>
      </c>
      <c r="F88" s="9">
        <f t="shared" si="1"/>
        <v>0.92592592592592593</v>
      </c>
    </row>
    <row r="89" spans="1:6">
      <c r="A89" s="8" t="s">
        <v>174</v>
      </c>
      <c r="B89" s="8" t="s">
        <v>175</v>
      </c>
      <c r="C89" s="8">
        <v>1150</v>
      </c>
      <c r="D89" s="8">
        <v>1668</v>
      </c>
      <c r="E89" s="8">
        <v>1668</v>
      </c>
      <c r="F89" s="9">
        <f t="shared" si="1"/>
        <v>1</v>
      </c>
    </row>
    <row r="90" spans="1:6">
      <c r="A90" s="8" t="s">
        <v>176</v>
      </c>
      <c r="B90" s="8" t="s">
        <v>177</v>
      </c>
      <c r="C90" s="8"/>
      <c r="D90" s="8">
        <v>245</v>
      </c>
      <c r="E90" s="8">
        <v>190</v>
      </c>
      <c r="F90" s="9">
        <f t="shared" si="1"/>
        <v>0.77551020408163263</v>
      </c>
    </row>
    <row r="91" spans="1:6">
      <c r="A91" s="14" t="s">
        <v>178</v>
      </c>
      <c r="B91" s="14" t="s">
        <v>179</v>
      </c>
      <c r="C91" s="14">
        <f>C83+C86+C87+C88+C89+C90</f>
        <v>1150</v>
      </c>
      <c r="D91" s="14">
        <f>D83+D86+D87+D88+D89+D90</f>
        <v>3219</v>
      </c>
      <c r="E91" s="14">
        <f>E83+E86+E87+E88+E89+E90</f>
        <v>3099</v>
      </c>
      <c r="F91" s="9">
        <f t="shared" si="1"/>
        <v>0.96272134203168691</v>
      </c>
    </row>
    <row r="92" spans="1:6">
      <c r="A92" s="8" t="s">
        <v>180</v>
      </c>
      <c r="B92" s="8" t="s">
        <v>181</v>
      </c>
      <c r="C92" s="8"/>
      <c r="D92" s="8">
        <v>150</v>
      </c>
      <c r="E92" s="8">
        <v>151</v>
      </c>
      <c r="F92" s="9">
        <f t="shared" si="1"/>
        <v>1.0066666666666666</v>
      </c>
    </row>
    <row r="93" spans="1:6">
      <c r="A93" s="8" t="s">
        <v>182</v>
      </c>
      <c r="B93" s="8" t="s">
        <v>183</v>
      </c>
      <c r="C93" s="8"/>
      <c r="D93" s="8"/>
      <c r="E93" s="8"/>
      <c r="F93" s="9">
        <v>0</v>
      </c>
    </row>
    <row r="94" spans="1:6">
      <c r="A94" s="8" t="s">
        <v>184</v>
      </c>
      <c r="B94" s="8" t="s">
        <v>185</v>
      </c>
      <c r="C94" s="8">
        <v>51428</v>
      </c>
      <c r="D94" s="8">
        <v>25023</v>
      </c>
      <c r="E94" s="8">
        <v>25023</v>
      </c>
      <c r="F94" s="9">
        <f t="shared" si="1"/>
        <v>1</v>
      </c>
    </row>
    <row r="95" spans="1:6">
      <c r="A95" s="14" t="s">
        <v>186</v>
      </c>
      <c r="B95" s="14" t="s">
        <v>187</v>
      </c>
      <c r="C95" s="14">
        <f>C93+C94</f>
        <v>51428</v>
      </c>
      <c r="D95" s="14">
        <f>D93+D94</f>
        <v>25023</v>
      </c>
      <c r="E95" s="14">
        <f>E93+E94</f>
        <v>25023</v>
      </c>
      <c r="F95" s="9">
        <f t="shared" si="1"/>
        <v>1</v>
      </c>
    </row>
    <row r="96" spans="1:6">
      <c r="A96" s="17" t="s">
        <v>158</v>
      </c>
      <c r="B96" s="17" t="s">
        <v>188</v>
      </c>
      <c r="C96" s="17">
        <f>C82+C91+C92+C95</f>
        <v>52598</v>
      </c>
      <c r="D96" s="17">
        <f>D82+D91+D92+D95</f>
        <v>28463</v>
      </c>
      <c r="E96" s="17">
        <f>E82+E91+E92+E95</f>
        <v>28344</v>
      </c>
      <c r="F96" s="9">
        <f t="shared" si="1"/>
        <v>0.99581913361205776</v>
      </c>
    </row>
    <row r="100" spans="1:6" ht="25.5">
      <c r="A100" s="5" t="s">
        <v>1</v>
      </c>
      <c r="B100" s="5" t="s">
        <v>2</v>
      </c>
      <c r="C100" s="5" t="s">
        <v>3</v>
      </c>
      <c r="D100" s="5" t="s">
        <v>4</v>
      </c>
      <c r="E100" s="5" t="s">
        <v>5</v>
      </c>
      <c r="F100" s="5" t="s">
        <v>6</v>
      </c>
    </row>
    <row r="101" spans="1:6" ht="57" customHeight="1">
      <c r="A101" s="6" t="s">
        <v>7</v>
      </c>
      <c r="B101" s="7" t="s">
        <v>189</v>
      </c>
      <c r="C101" s="5"/>
      <c r="D101" s="5"/>
      <c r="E101" s="5"/>
      <c r="F101" s="8"/>
    </row>
    <row r="102" spans="1:6">
      <c r="A102" s="8" t="s">
        <v>190</v>
      </c>
      <c r="B102" s="8" t="s">
        <v>62</v>
      </c>
      <c r="C102" s="8">
        <v>260</v>
      </c>
      <c r="D102" s="8">
        <v>230</v>
      </c>
      <c r="E102" s="8">
        <v>230</v>
      </c>
      <c r="F102" s="9">
        <f>E102/D102</f>
        <v>1</v>
      </c>
    </row>
    <row r="103" spans="1:6">
      <c r="A103" s="8" t="s">
        <v>63</v>
      </c>
      <c r="B103" s="8" t="s">
        <v>64</v>
      </c>
      <c r="C103" s="8"/>
      <c r="D103" s="8">
        <v>12</v>
      </c>
      <c r="E103" s="8">
        <v>12</v>
      </c>
      <c r="F103" s="9">
        <f t="shared" ref="F103:F124" si="2">E103/D103</f>
        <v>1</v>
      </c>
    </row>
    <row r="104" spans="1:6">
      <c r="A104" s="10" t="s">
        <v>65</v>
      </c>
      <c r="B104" s="10" t="s">
        <v>66</v>
      </c>
      <c r="C104" s="10">
        <f>C102+C103</f>
        <v>260</v>
      </c>
      <c r="D104" s="10">
        <f>D102+D103</f>
        <v>242</v>
      </c>
      <c r="E104" s="10">
        <f>E102+E103</f>
        <v>242</v>
      </c>
      <c r="F104" s="9">
        <f t="shared" si="2"/>
        <v>1</v>
      </c>
    </row>
    <row r="105" spans="1:6">
      <c r="A105" s="13" t="s">
        <v>67</v>
      </c>
      <c r="B105" s="13" t="s">
        <v>68</v>
      </c>
      <c r="C105" s="13">
        <f>C104</f>
        <v>260</v>
      </c>
      <c r="D105" s="13">
        <f>D104</f>
        <v>242</v>
      </c>
      <c r="E105" s="13">
        <f>E104</f>
        <v>242</v>
      </c>
      <c r="F105" s="9">
        <f t="shared" si="2"/>
        <v>1</v>
      </c>
    </row>
    <row r="106" spans="1:6">
      <c r="A106" s="8" t="s">
        <v>191</v>
      </c>
      <c r="B106" s="8" t="s">
        <v>192</v>
      </c>
      <c r="C106" s="8">
        <v>45</v>
      </c>
      <c r="D106" s="8">
        <v>43</v>
      </c>
      <c r="E106" s="8">
        <v>8</v>
      </c>
      <c r="F106" s="9">
        <f t="shared" si="2"/>
        <v>0.18604651162790697</v>
      </c>
    </row>
    <row r="107" spans="1:6">
      <c r="A107" s="8" t="s">
        <v>193</v>
      </c>
      <c r="B107" s="8" t="s">
        <v>194</v>
      </c>
      <c r="C107" s="8">
        <v>45</v>
      </c>
      <c r="D107" s="8">
        <v>197</v>
      </c>
      <c r="E107" s="8">
        <v>197</v>
      </c>
      <c r="F107" s="9">
        <f t="shared" si="2"/>
        <v>1</v>
      </c>
    </row>
    <row r="108" spans="1:6">
      <c r="A108" s="10" t="s">
        <v>195</v>
      </c>
      <c r="B108" s="10" t="s">
        <v>196</v>
      </c>
      <c r="C108" s="10">
        <f>C106+C107</f>
        <v>90</v>
      </c>
      <c r="D108" s="10">
        <f>D106+D107</f>
        <v>240</v>
      </c>
      <c r="E108" s="10">
        <f>E106+E107</f>
        <v>205</v>
      </c>
      <c r="F108" s="9">
        <f t="shared" si="2"/>
        <v>0.85416666666666663</v>
      </c>
    </row>
    <row r="109" spans="1:6">
      <c r="A109" s="8" t="s">
        <v>95</v>
      </c>
      <c r="B109" s="8" t="s">
        <v>96</v>
      </c>
      <c r="C109" s="8">
        <v>10</v>
      </c>
      <c r="D109" s="8">
        <v>15</v>
      </c>
      <c r="E109" s="8">
        <v>14</v>
      </c>
      <c r="F109" s="9">
        <f t="shared" si="2"/>
        <v>0.93333333333333335</v>
      </c>
    </row>
    <row r="110" spans="1:6">
      <c r="A110" s="8" t="s">
        <v>99</v>
      </c>
      <c r="B110" s="8" t="s">
        <v>100</v>
      </c>
      <c r="C110" s="8"/>
      <c r="D110" s="8">
        <v>15</v>
      </c>
      <c r="E110" s="8">
        <v>15</v>
      </c>
      <c r="F110" s="9">
        <f t="shared" si="2"/>
        <v>1</v>
      </c>
    </row>
    <row r="111" spans="1:6">
      <c r="A111" s="8" t="s">
        <v>197</v>
      </c>
      <c r="B111" s="8" t="s">
        <v>198</v>
      </c>
      <c r="C111" s="8">
        <v>420</v>
      </c>
      <c r="D111" s="8">
        <v>10</v>
      </c>
      <c r="E111" s="8"/>
      <c r="F111" s="9">
        <f t="shared" si="2"/>
        <v>0</v>
      </c>
    </row>
    <row r="112" spans="1:6">
      <c r="A112" s="8" t="s">
        <v>199</v>
      </c>
      <c r="B112" s="8" t="s">
        <v>104</v>
      </c>
      <c r="C112" s="8"/>
      <c r="D112" s="8">
        <v>20</v>
      </c>
      <c r="E112" s="8">
        <v>18</v>
      </c>
      <c r="F112" s="9">
        <f t="shared" si="2"/>
        <v>0.9</v>
      </c>
    </row>
    <row r="113" spans="1:8">
      <c r="A113" s="10" t="s">
        <v>105</v>
      </c>
      <c r="B113" s="10" t="s">
        <v>106</v>
      </c>
      <c r="C113" s="10">
        <f>SUM(C109:C112)</f>
        <v>430</v>
      </c>
      <c r="D113" s="10">
        <f>SUM(D109:D112)</f>
        <v>60</v>
      </c>
      <c r="E113" s="10">
        <f>SUM(E109:E112)</f>
        <v>47</v>
      </c>
      <c r="F113" s="9">
        <f t="shared" si="2"/>
        <v>0.78333333333333333</v>
      </c>
    </row>
    <row r="114" spans="1:8">
      <c r="A114" s="13" t="s">
        <v>107</v>
      </c>
      <c r="B114" s="13" t="s">
        <v>108</v>
      </c>
      <c r="C114" s="13">
        <f>C108+C113</f>
        <v>520</v>
      </c>
      <c r="D114" s="13">
        <f>D108+D113</f>
        <v>300</v>
      </c>
      <c r="E114" s="13">
        <f>E108+E113</f>
        <v>252</v>
      </c>
      <c r="F114" s="9">
        <f t="shared" si="2"/>
        <v>0.84</v>
      </c>
    </row>
    <row r="115" spans="1:8">
      <c r="A115" s="18" t="s">
        <v>111</v>
      </c>
      <c r="B115" s="18" t="s">
        <v>112</v>
      </c>
      <c r="C115" s="18">
        <v>200</v>
      </c>
      <c r="D115" s="18">
        <v>129</v>
      </c>
      <c r="E115" s="18">
        <v>129</v>
      </c>
      <c r="F115" s="9">
        <f t="shared" si="2"/>
        <v>1</v>
      </c>
    </row>
    <row r="116" spans="1:8">
      <c r="A116" s="14" t="s">
        <v>123</v>
      </c>
      <c r="B116" s="14" t="s">
        <v>124</v>
      </c>
      <c r="C116" s="14">
        <f>C105+C114+C115</f>
        <v>980</v>
      </c>
      <c r="D116" s="14">
        <f>D105+D114+D115</f>
        <v>671</v>
      </c>
      <c r="E116" s="14">
        <f>E105+E114+E115</f>
        <v>623</v>
      </c>
      <c r="F116" s="9">
        <f t="shared" si="2"/>
        <v>0.92846497764530556</v>
      </c>
    </row>
    <row r="117" spans="1:8">
      <c r="A117" s="18" t="s">
        <v>200</v>
      </c>
      <c r="B117" s="18" t="s">
        <v>201</v>
      </c>
      <c r="C117" s="18"/>
      <c r="D117" s="18">
        <v>50</v>
      </c>
      <c r="E117" s="18">
        <v>50</v>
      </c>
      <c r="F117" s="9">
        <f t="shared" si="2"/>
        <v>1</v>
      </c>
    </row>
    <row r="118" spans="1:8">
      <c r="A118" s="18" t="s">
        <v>202</v>
      </c>
      <c r="B118" s="18" t="s">
        <v>203</v>
      </c>
      <c r="C118" s="18">
        <v>472</v>
      </c>
      <c r="D118" s="18">
        <v>0</v>
      </c>
      <c r="E118" s="18"/>
      <c r="F118" s="9">
        <v>0</v>
      </c>
    </row>
    <row r="119" spans="1:8">
      <c r="A119" s="18" t="s">
        <v>204</v>
      </c>
      <c r="B119" s="18" t="s">
        <v>149</v>
      </c>
      <c r="C119" s="18">
        <v>128</v>
      </c>
      <c r="D119" s="18">
        <v>72</v>
      </c>
      <c r="E119" s="18"/>
      <c r="F119" s="9">
        <f t="shared" si="2"/>
        <v>0</v>
      </c>
    </row>
    <row r="120" spans="1:8">
      <c r="A120" s="14" t="s">
        <v>150</v>
      </c>
      <c r="B120" s="14" t="s">
        <v>151</v>
      </c>
      <c r="C120" s="14">
        <f>SUM(C117:C119)</f>
        <v>600</v>
      </c>
      <c r="D120" s="14">
        <f>SUM(D117:D119)</f>
        <v>122</v>
      </c>
      <c r="E120" s="14">
        <f>SUM(E117:E119)</f>
        <v>50</v>
      </c>
      <c r="F120" s="9">
        <f t="shared" si="2"/>
        <v>0.4098360655737705</v>
      </c>
    </row>
    <row r="121" spans="1:8">
      <c r="A121" s="18" t="s">
        <v>205</v>
      </c>
      <c r="B121" s="18" t="s">
        <v>206</v>
      </c>
      <c r="C121" s="18"/>
      <c r="D121" s="18">
        <v>874</v>
      </c>
      <c r="E121" s="18">
        <v>459</v>
      </c>
      <c r="F121" s="9">
        <f t="shared" si="2"/>
        <v>0.52517162471395884</v>
      </c>
    </row>
    <row r="122" spans="1:8">
      <c r="A122" s="18" t="s">
        <v>154</v>
      </c>
      <c r="B122" s="18" t="s">
        <v>155</v>
      </c>
      <c r="C122" s="18"/>
      <c r="D122" s="18">
        <v>247</v>
      </c>
      <c r="E122" s="18">
        <v>118</v>
      </c>
      <c r="F122" s="9">
        <f t="shared" si="2"/>
        <v>0.47773279352226722</v>
      </c>
      <c r="H122" s="3"/>
    </row>
    <row r="123" spans="1:8">
      <c r="A123" s="14" t="s">
        <v>156</v>
      </c>
      <c r="B123" s="14" t="s">
        <v>157</v>
      </c>
      <c r="C123" s="14">
        <f>SUM(C121:C122)</f>
        <v>0</v>
      </c>
      <c r="D123" s="14">
        <f>SUM(D121:D122)</f>
        <v>1121</v>
      </c>
      <c r="E123" s="14">
        <f>SUM(E121:E122)</f>
        <v>577</v>
      </c>
      <c r="F123" s="9">
        <f t="shared" si="2"/>
        <v>0.51471900089206069</v>
      </c>
    </row>
    <row r="124" spans="1:8">
      <c r="A124" s="17" t="s">
        <v>158</v>
      </c>
      <c r="B124" s="17" t="s">
        <v>159</v>
      </c>
      <c r="C124" s="17">
        <f>C116+C120+C123</f>
        <v>1580</v>
      </c>
      <c r="D124" s="17">
        <f>D116+D120+D123</f>
        <v>1914</v>
      </c>
      <c r="E124" s="17">
        <f>E116+E120+E123</f>
        <v>1250</v>
      </c>
      <c r="F124" s="9">
        <f t="shared" si="2"/>
        <v>0.65308254963427381</v>
      </c>
    </row>
    <row r="128" spans="1:8" ht="25.5">
      <c r="A128" s="5" t="s">
        <v>1</v>
      </c>
      <c r="B128" s="5" t="s">
        <v>2</v>
      </c>
      <c r="C128" s="5" t="s">
        <v>3</v>
      </c>
      <c r="D128" s="5" t="s">
        <v>4</v>
      </c>
      <c r="E128" s="5" t="s">
        <v>5</v>
      </c>
      <c r="F128" s="5" t="s">
        <v>6</v>
      </c>
    </row>
    <row r="129" spans="1:6" ht="70.5" customHeight="1">
      <c r="A129" s="7" t="s">
        <v>7</v>
      </c>
      <c r="B129" s="7" t="s">
        <v>207</v>
      </c>
      <c r="C129" s="5"/>
      <c r="D129" s="5"/>
      <c r="E129" s="5"/>
      <c r="F129" s="5"/>
    </row>
    <row r="130" spans="1:6">
      <c r="A130" s="19" t="s">
        <v>61</v>
      </c>
      <c r="B130" s="19" t="s">
        <v>62</v>
      </c>
      <c r="C130" s="20"/>
      <c r="D130" s="20">
        <v>157</v>
      </c>
      <c r="E130" s="20">
        <v>157</v>
      </c>
      <c r="F130" s="21">
        <f>E130/D130</f>
        <v>1</v>
      </c>
    </row>
    <row r="131" spans="1:6">
      <c r="A131" s="22" t="s">
        <v>63</v>
      </c>
      <c r="B131" s="22" t="s">
        <v>64</v>
      </c>
      <c r="C131" s="22"/>
      <c r="D131" s="22">
        <v>0</v>
      </c>
      <c r="E131" s="22"/>
      <c r="F131" s="21">
        <v>0</v>
      </c>
    </row>
    <row r="132" spans="1:6">
      <c r="A132" s="23" t="s">
        <v>67</v>
      </c>
      <c r="B132" s="23" t="s">
        <v>68</v>
      </c>
      <c r="C132" s="23">
        <f>C130</f>
        <v>0</v>
      </c>
      <c r="D132" s="23">
        <f>SUM(D130:D131)</f>
        <v>157</v>
      </c>
      <c r="E132" s="23">
        <f>SUM(E130:E131)</f>
        <v>157</v>
      </c>
      <c r="F132" s="21">
        <f t="shared" ref="F132:F157" si="3">E132/D132</f>
        <v>1</v>
      </c>
    </row>
    <row r="133" spans="1:6" s="24" customFormat="1">
      <c r="A133" s="15" t="s">
        <v>208</v>
      </c>
      <c r="B133" s="15" t="s">
        <v>209</v>
      </c>
      <c r="C133" s="15"/>
      <c r="D133" s="15">
        <v>5</v>
      </c>
      <c r="E133" s="15">
        <v>4</v>
      </c>
      <c r="F133" s="21">
        <f t="shared" si="3"/>
        <v>0.8</v>
      </c>
    </row>
    <row r="134" spans="1:6" s="24" customFormat="1">
      <c r="A134" s="22" t="s">
        <v>210</v>
      </c>
      <c r="B134" s="22" t="s">
        <v>211</v>
      </c>
      <c r="C134" s="22">
        <v>50</v>
      </c>
      <c r="D134" s="22">
        <v>34</v>
      </c>
      <c r="E134" s="22">
        <v>34</v>
      </c>
      <c r="F134" s="21">
        <f t="shared" si="3"/>
        <v>1</v>
      </c>
    </row>
    <row r="135" spans="1:6" s="24" customFormat="1">
      <c r="A135" s="25" t="s">
        <v>75</v>
      </c>
      <c r="B135" s="25" t="s">
        <v>76</v>
      </c>
      <c r="C135" s="25">
        <v>50</v>
      </c>
      <c r="D135" s="25">
        <v>55</v>
      </c>
      <c r="E135" s="25">
        <v>38</v>
      </c>
      <c r="F135" s="21">
        <f t="shared" si="3"/>
        <v>0.69090909090909092</v>
      </c>
    </row>
    <row r="136" spans="1:6">
      <c r="A136" s="26" t="s">
        <v>212</v>
      </c>
      <c r="B136" s="26" t="s">
        <v>192</v>
      </c>
      <c r="C136" s="26">
        <v>100</v>
      </c>
      <c r="D136" s="26">
        <v>130</v>
      </c>
      <c r="E136" s="26">
        <v>130</v>
      </c>
      <c r="F136" s="21">
        <f t="shared" si="3"/>
        <v>1</v>
      </c>
    </row>
    <row r="137" spans="1:6">
      <c r="A137" s="8" t="s">
        <v>213</v>
      </c>
      <c r="B137" s="8" t="s">
        <v>214</v>
      </c>
      <c r="C137" s="8">
        <v>300</v>
      </c>
      <c r="D137" s="8">
        <v>164</v>
      </c>
      <c r="E137" s="8">
        <v>164</v>
      </c>
      <c r="F137" s="21">
        <f t="shared" si="3"/>
        <v>1</v>
      </c>
    </row>
    <row r="138" spans="1:6">
      <c r="A138" s="8" t="s">
        <v>193</v>
      </c>
      <c r="B138" s="8" t="s">
        <v>194</v>
      </c>
      <c r="C138" s="8">
        <v>50</v>
      </c>
      <c r="D138" s="8">
        <v>20</v>
      </c>
      <c r="E138" s="8">
        <v>20</v>
      </c>
      <c r="F138" s="21">
        <f t="shared" si="3"/>
        <v>1</v>
      </c>
    </row>
    <row r="139" spans="1:6">
      <c r="A139" s="10" t="s">
        <v>195</v>
      </c>
      <c r="B139" s="10" t="s">
        <v>196</v>
      </c>
      <c r="C139" s="10">
        <f>SUM(C136:C138)</f>
        <v>450</v>
      </c>
      <c r="D139" s="10">
        <f>SUM(D136:D138)</f>
        <v>314</v>
      </c>
      <c r="E139" s="10">
        <f>SUM(E136:E138)</f>
        <v>314</v>
      </c>
      <c r="F139" s="21">
        <f t="shared" si="3"/>
        <v>1</v>
      </c>
    </row>
    <row r="140" spans="1:6">
      <c r="A140" s="8" t="s">
        <v>79</v>
      </c>
      <c r="B140" s="8" t="s">
        <v>80</v>
      </c>
      <c r="C140" s="8"/>
      <c r="D140" s="8">
        <v>473</v>
      </c>
      <c r="E140" s="8">
        <v>473</v>
      </c>
      <c r="F140" s="21">
        <f t="shared" si="3"/>
        <v>1</v>
      </c>
    </row>
    <row r="141" spans="1:6">
      <c r="A141" s="8" t="s">
        <v>215</v>
      </c>
      <c r="B141" s="8" t="s">
        <v>216</v>
      </c>
      <c r="C141" s="8"/>
      <c r="D141" s="8">
        <v>328</v>
      </c>
      <c r="E141" s="8">
        <v>328</v>
      </c>
      <c r="F141" s="21">
        <f t="shared" si="3"/>
        <v>1</v>
      </c>
    </row>
    <row r="142" spans="1:6">
      <c r="A142" s="8" t="s">
        <v>95</v>
      </c>
      <c r="B142" s="8" t="s">
        <v>96</v>
      </c>
      <c r="C142" s="8"/>
      <c r="D142" s="8">
        <v>225</v>
      </c>
      <c r="E142" s="8">
        <v>527</v>
      </c>
      <c r="F142" s="21">
        <f t="shared" si="3"/>
        <v>2.3422222222222224</v>
      </c>
    </row>
    <row r="143" spans="1:6">
      <c r="A143" s="8" t="s">
        <v>217</v>
      </c>
      <c r="B143" s="8" t="s">
        <v>218</v>
      </c>
      <c r="C143" s="8">
        <v>10</v>
      </c>
      <c r="D143" s="8">
        <v>3</v>
      </c>
      <c r="E143" s="8">
        <v>3</v>
      </c>
      <c r="F143" s="21">
        <f t="shared" si="3"/>
        <v>1</v>
      </c>
    </row>
    <row r="144" spans="1:6">
      <c r="A144" s="8" t="s">
        <v>219</v>
      </c>
      <c r="B144" s="8" t="s">
        <v>198</v>
      </c>
      <c r="C144" s="8">
        <v>20</v>
      </c>
      <c r="D144" s="8">
        <v>3</v>
      </c>
      <c r="E144" s="8">
        <v>3</v>
      </c>
      <c r="F144" s="21">
        <f t="shared" si="3"/>
        <v>1</v>
      </c>
    </row>
    <row r="145" spans="1:6">
      <c r="A145" s="10" t="s">
        <v>105</v>
      </c>
      <c r="B145" s="10" t="s">
        <v>106</v>
      </c>
      <c r="C145" s="10">
        <f>C142+C143+C144</f>
        <v>30</v>
      </c>
      <c r="D145" s="10">
        <f>D142+D143+D144</f>
        <v>231</v>
      </c>
      <c r="E145" s="10">
        <f>E142+E143+E144</f>
        <v>533</v>
      </c>
      <c r="F145" s="21">
        <f t="shared" si="3"/>
        <v>2.3073593073593073</v>
      </c>
    </row>
    <row r="146" spans="1:6">
      <c r="A146" s="13" t="s">
        <v>107</v>
      </c>
      <c r="B146" s="13" t="s">
        <v>108</v>
      </c>
      <c r="C146" s="13">
        <f>C139+C140+C141+C145</f>
        <v>480</v>
      </c>
      <c r="D146" s="13">
        <f>D139+D140+D141+D145</f>
        <v>1346</v>
      </c>
      <c r="E146" s="13">
        <f>E139+E140+E141+E145</f>
        <v>1648</v>
      </c>
      <c r="F146" s="21">
        <f t="shared" si="3"/>
        <v>1.224368499257058</v>
      </c>
    </row>
    <row r="147" spans="1:6">
      <c r="A147" s="8" t="s">
        <v>111</v>
      </c>
      <c r="B147" s="8" t="s">
        <v>112</v>
      </c>
      <c r="C147" s="8">
        <v>314</v>
      </c>
      <c r="D147" s="8">
        <v>192</v>
      </c>
      <c r="E147" s="8">
        <v>192</v>
      </c>
      <c r="F147" s="21">
        <f t="shared" si="3"/>
        <v>1</v>
      </c>
    </row>
    <row r="148" spans="1:6">
      <c r="A148" s="14" t="s">
        <v>123</v>
      </c>
      <c r="B148" s="14" t="s">
        <v>124</v>
      </c>
      <c r="C148" s="14">
        <f>C132+C146+C147+C135</f>
        <v>844</v>
      </c>
      <c r="D148" s="14">
        <f>D132+D146+D147+D135</f>
        <v>1750</v>
      </c>
      <c r="E148" s="14">
        <f>E132+E146+E147+E135</f>
        <v>2035</v>
      </c>
      <c r="F148" s="21">
        <f t="shared" si="3"/>
        <v>1.1628571428571428</v>
      </c>
    </row>
    <row r="149" spans="1:6">
      <c r="A149" s="17" t="s">
        <v>158</v>
      </c>
      <c r="B149" s="17" t="s">
        <v>159</v>
      </c>
      <c r="C149" s="17">
        <f>C148</f>
        <v>844</v>
      </c>
      <c r="D149" s="17">
        <f>D148</f>
        <v>1750</v>
      </c>
      <c r="E149" s="17">
        <f>E148</f>
        <v>2035</v>
      </c>
      <c r="F149" s="21">
        <f t="shared" si="3"/>
        <v>1.1628571428571428</v>
      </c>
    </row>
    <row r="150" spans="1:6">
      <c r="A150" s="15" t="s">
        <v>220</v>
      </c>
      <c r="B150" s="15" t="s">
        <v>221</v>
      </c>
      <c r="C150" s="15"/>
      <c r="D150" s="15"/>
      <c r="E150" s="15"/>
      <c r="F150" s="21">
        <v>0</v>
      </c>
    </row>
    <row r="151" spans="1:6">
      <c r="A151" s="8" t="s">
        <v>222</v>
      </c>
      <c r="B151" s="8" t="s">
        <v>223</v>
      </c>
      <c r="C151" s="8"/>
      <c r="D151" s="8">
        <v>27</v>
      </c>
      <c r="E151" s="8">
        <v>27</v>
      </c>
      <c r="F151" s="21">
        <f t="shared" si="3"/>
        <v>1</v>
      </c>
    </row>
    <row r="152" spans="1:6">
      <c r="A152" s="8" t="s">
        <v>166</v>
      </c>
      <c r="B152" s="8" t="s">
        <v>167</v>
      </c>
      <c r="C152" s="8">
        <v>162</v>
      </c>
      <c r="D152" s="8">
        <v>1103</v>
      </c>
      <c r="E152" s="8">
        <v>625</v>
      </c>
      <c r="F152" s="21">
        <f t="shared" si="3"/>
        <v>0.56663644605621033</v>
      </c>
    </row>
    <row r="153" spans="1:6">
      <c r="A153" s="8" t="s">
        <v>224</v>
      </c>
      <c r="B153" s="8" t="s">
        <v>225</v>
      </c>
      <c r="C153" s="8">
        <v>1700</v>
      </c>
      <c r="D153" s="8">
        <v>3206</v>
      </c>
      <c r="E153" s="8">
        <v>2616</v>
      </c>
      <c r="F153" s="21">
        <f t="shared" si="3"/>
        <v>0.81597005614472862</v>
      </c>
    </row>
    <row r="154" spans="1:6">
      <c r="A154" s="8" t="s">
        <v>226</v>
      </c>
      <c r="B154" s="8" t="s">
        <v>173</v>
      </c>
      <c r="C154" s="8"/>
      <c r="D154" s="8">
        <v>133</v>
      </c>
      <c r="E154" s="8">
        <v>133</v>
      </c>
      <c r="F154" s="21">
        <f t="shared" si="3"/>
        <v>1</v>
      </c>
    </row>
    <row r="155" spans="1:6">
      <c r="A155" s="8" t="s">
        <v>227</v>
      </c>
      <c r="B155" s="8" t="s">
        <v>228</v>
      </c>
      <c r="C155" s="8"/>
      <c r="D155" s="8">
        <v>100</v>
      </c>
      <c r="E155" s="8">
        <v>100</v>
      </c>
      <c r="F155" s="21">
        <f t="shared" si="3"/>
        <v>1</v>
      </c>
    </row>
    <row r="156" spans="1:6">
      <c r="A156" s="14" t="s">
        <v>178</v>
      </c>
      <c r="B156" s="14" t="s">
        <v>179</v>
      </c>
      <c r="C156" s="14">
        <f>SUM(C151:C155)</f>
        <v>1862</v>
      </c>
      <c r="D156" s="14">
        <f>SUM(D151:D155)</f>
        <v>4569</v>
      </c>
      <c r="E156" s="14">
        <f>SUM(E151:E155)</f>
        <v>3501</v>
      </c>
      <c r="F156" s="21">
        <f t="shared" si="3"/>
        <v>0.76625082074852269</v>
      </c>
    </row>
    <row r="157" spans="1:6">
      <c r="A157" s="17" t="s">
        <v>158</v>
      </c>
      <c r="B157" s="17" t="s">
        <v>188</v>
      </c>
      <c r="C157" s="17">
        <f>C156</f>
        <v>1862</v>
      </c>
      <c r="D157" s="17">
        <f>D156</f>
        <v>4569</v>
      </c>
      <c r="E157" s="17">
        <f>E156</f>
        <v>3501</v>
      </c>
      <c r="F157" s="21">
        <f t="shared" si="3"/>
        <v>0.76625082074852269</v>
      </c>
    </row>
    <row r="161" spans="1:6" ht="25.5">
      <c r="A161" s="5" t="s">
        <v>1</v>
      </c>
      <c r="B161" s="5" t="s">
        <v>2</v>
      </c>
      <c r="C161" s="5" t="s">
        <v>3</v>
      </c>
      <c r="D161" s="5" t="s">
        <v>4</v>
      </c>
      <c r="E161" s="5" t="s">
        <v>5</v>
      </c>
      <c r="F161" s="5" t="s">
        <v>6</v>
      </c>
    </row>
    <row r="162" spans="1:6" ht="67.5" customHeight="1">
      <c r="A162" s="6" t="s">
        <v>7</v>
      </c>
      <c r="B162" s="7" t="s">
        <v>229</v>
      </c>
      <c r="C162" s="5"/>
      <c r="D162" s="5"/>
      <c r="E162" s="5"/>
      <c r="F162" s="5"/>
    </row>
    <row r="163" spans="1:6">
      <c r="A163" s="18" t="s">
        <v>230</v>
      </c>
      <c r="B163" s="18" t="s">
        <v>231</v>
      </c>
      <c r="C163" s="18"/>
      <c r="D163" s="18">
        <v>1761</v>
      </c>
      <c r="E163" s="18">
        <v>1761</v>
      </c>
      <c r="F163" s="27">
        <f>E163/D163</f>
        <v>1</v>
      </c>
    </row>
    <row r="164" spans="1:6">
      <c r="A164" s="18" t="s">
        <v>232</v>
      </c>
      <c r="B164" s="18" t="s">
        <v>126</v>
      </c>
      <c r="C164" s="18"/>
      <c r="D164" s="18">
        <v>2075</v>
      </c>
      <c r="E164" s="18">
        <v>2006</v>
      </c>
      <c r="F164" s="27">
        <f t="shared" ref="F164:F208" si="4">E164/D164</f>
        <v>0.96674698795180725</v>
      </c>
    </row>
    <row r="165" spans="1:6">
      <c r="A165" s="14" t="s">
        <v>132</v>
      </c>
      <c r="B165" s="14" t="s">
        <v>133</v>
      </c>
      <c r="C165" s="14">
        <f>C163+C164</f>
        <v>0</v>
      </c>
      <c r="D165" s="14">
        <f>D163+D164</f>
        <v>3836</v>
      </c>
      <c r="E165" s="14">
        <f>E163+E164</f>
        <v>3767</v>
      </c>
      <c r="F165" s="27">
        <f t="shared" si="4"/>
        <v>0.98201251303441084</v>
      </c>
    </row>
    <row r="166" spans="1:6">
      <c r="A166" s="18" t="s">
        <v>233</v>
      </c>
      <c r="B166" s="18" t="s">
        <v>234</v>
      </c>
      <c r="C166" s="18"/>
      <c r="D166" s="18">
        <v>75</v>
      </c>
      <c r="E166" s="18">
        <v>69</v>
      </c>
      <c r="F166" s="27">
        <f t="shared" si="4"/>
        <v>0.92</v>
      </c>
    </row>
    <row r="167" spans="1:6">
      <c r="A167" s="18" t="s">
        <v>235</v>
      </c>
      <c r="B167" s="18" t="s">
        <v>236</v>
      </c>
      <c r="C167" s="18"/>
      <c r="D167" s="18">
        <v>7430</v>
      </c>
      <c r="E167" s="18">
        <v>7430</v>
      </c>
      <c r="F167" s="27">
        <f t="shared" si="4"/>
        <v>1</v>
      </c>
    </row>
    <row r="168" spans="1:6">
      <c r="A168" s="18" t="s">
        <v>237</v>
      </c>
      <c r="B168" s="18" t="s">
        <v>238</v>
      </c>
      <c r="C168" s="18">
        <v>5713</v>
      </c>
      <c r="D168" s="18">
        <v>5713</v>
      </c>
      <c r="E168" s="18">
        <v>5713</v>
      </c>
      <c r="F168" s="27">
        <f t="shared" si="4"/>
        <v>1</v>
      </c>
    </row>
    <row r="169" spans="1:6">
      <c r="A169" s="13" t="s">
        <v>239</v>
      </c>
      <c r="B169" s="13" t="s">
        <v>240</v>
      </c>
      <c r="C169" s="13">
        <f>C167+C168</f>
        <v>5713</v>
      </c>
      <c r="D169" s="13">
        <f>D167+D168</f>
        <v>13143</v>
      </c>
      <c r="E169" s="13">
        <f>E167+E168</f>
        <v>13143</v>
      </c>
      <c r="F169" s="27">
        <f t="shared" si="4"/>
        <v>1</v>
      </c>
    </row>
    <row r="170" spans="1:6">
      <c r="A170" s="14" t="s">
        <v>241</v>
      </c>
      <c r="B170" s="14" t="s">
        <v>242</v>
      </c>
      <c r="C170" s="14">
        <f>C169</f>
        <v>5713</v>
      </c>
      <c r="D170" s="14">
        <f>D169</f>
        <v>13143</v>
      </c>
      <c r="E170" s="14">
        <f>E169</f>
        <v>13143</v>
      </c>
      <c r="F170" s="27">
        <f t="shared" si="4"/>
        <v>1</v>
      </c>
    </row>
    <row r="171" spans="1:6">
      <c r="A171" s="17" t="s">
        <v>158</v>
      </c>
      <c r="B171" s="17" t="s">
        <v>159</v>
      </c>
      <c r="C171" s="17">
        <f>C165+C166+C170</f>
        <v>5713</v>
      </c>
      <c r="D171" s="17">
        <f>D165+D166+D170</f>
        <v>17054</v>
      </c>
      <c r="E171" s="17">
        <f>E165+E166+E170</f>
        <v>16979</v>
      </c>
      <c r="F171" s="27">
        <f t="shared" si="4"/>
        <v>0.99560220476134631</v>
      </c>
    </row>
    <row r="172" spans="1:6">
      <c r="A172" s="18" t="s">
        <v>243</v>
      </c>
      <c r="B172" s="18" t="s">
        <v>244</v>
      </c>
      <c r="C172" s="18">
        <v>90482</v>
      </c>
      <c r="D172" s="18">
        <v>90651</v>
      </c>
      <c r="E172" s="18">
        <v>90651</v>
      </c>
      <c r="F172" s="27">
        <f t="shared" si="4"/>
        <v>1</v>
      </c>
    </row>
    <row r="173" spans="1:6">
      <c r="A173" s="8" t="s">
        <v>245</v>
      </c>
      <c r="B173" s="8" t="s">
        <v>246</v>
      </c>
      <c r="C173" s="8">
        <v>32109</v>
      </c>
      <c r="D173" s="8">
        <v>32109</v>
      </c>
      <c r="E173" s="8">
        <v>32109</v>
      </c>
      <c r="F173" s="27">
        <f t="shared" si="4"/>
        <v>1</v>
      </c>
    </row>
    <row r="174" spans="1:6">
      <c r="A174" s="8" t="s">
        <v>247</v>
      </c>
      <c r="B174" s="8" t="s">
        <v>248</v>
      </c>
      <c r="C174" s="8">
        <v>9000</v>
      </c>
      <c r="D174" s="8">
        <v>9000</v>
      </c>
      <c r="E174" s="8">
        <v>9000</v>
      </c>
      <c r="F174" s="27">
        <f t="shared" si="4"/>
        <v>1</v>
      </c>
    </row>
    <row r="175" spans="1:6">
      <c r="A175" s="8" t="s">
        <v>249</v>
      </c>
      <c r="B175" s="8" t="s">
        <v>250</v>
      </c>
      <c r="C175" s="8">
        <v>266</v>
      </c>
      <c r="D175" s="8">
        <v>266</v>
      </c>
      <c r="E175" s="8">
        <v>266</v>
      </c>
      <c r="F175" s="27">
        <f t="shared" si="4"/>
        <v>1</v>
      </c>
    </row>
    <row r="176" spans="1:6">
      <c r="A176" s="8" t="s">
        <v>251</v>
      </c>
      <c r="B176" s="8" t="s">
        <v>252</v>
      </c>
      <c r="C176" s="8">
        <v>5740</v>
      </c>
      <c r="D176" s="8">
        <v>5740</v>
      </c>
      <c r="E176" s="8">
        <v>5740</v>
      </c>
      <c r="F176" s="27">
        <f t="shared" si="4"/>
        <v>1</v>
      </c>
    </row>
    <row r="177" spans="1:6">
      <c r="A177" s="8" t="s">
        <v>253</v>
      </c>
      <c r="B177" s="8" t="s">
        <v>254</v>
      </c>
      <c r="C177" s="8">
        <v>2159</v>
      </c>
      <c r="D177" s="8">
        <v>2159</v>
      </c>
      <c r="E177" s="8">
        <v>2159</v>
      </c>
      <c r="F177" s="27">
        <f t="shared" si="4"/>
        <v>1</v>
      </c>
    </row>
    <row r="178" spans="1:6">
      <c r="A178" s="8" t="s">
        <v>255</v>
      </c>
      <c r="B178" s="8" t="s">
        <v>256</v>
      </c>
      <c r="C178" s="8">
        <v>8112</v>
      </c>
      <c r="D178" s="8">
        <v>7997</v>
      </c>
      <c r="E178" s="8">
        <v>7997</v>
      </c>
      <c r="F178" s="27">
        <f t="shared" si="4"/>
        <v>1</v>
      </c>
    </row>
    <row r="179" spans="1:6">
      <c r="A179" s="8" t="s">
        <v>257</v>
      </c>
      <c r="B179" s="8" t="s">
        <v>258</v>
      </c>
      <c r="C179" s="8">
        <v>820</v>
      </c>
      <c r="D179" s="8">
        <v>1756</v>
      </c>
      <c r="E179" s="8">
        <v>1756</v>
      </c>
      <c r="F179" s="27">
        <f t="shared" si="4"/>
        <v>1</v>
      </c>
    </row>
    <row r="180" spans="1:6">
      <c r="A180" s="8" t="s">
        <v>259</v>
      </c>
      <c r="B180" s="8" t="s">
        <v>260</v>
      </c>
      <c r="C180" s="8"/>
      <c r="D180" s="8">
        <v>8014</v>
      </c>
      <c r="E180" s="8">
        <v>8014</v>
      </c>
      <c r="F180" s="27">
        <f t="shared" si="4"/>
        <v>1</v>
      </c>
    </row>
    <row r="181" spans="1:6">
      <c r="A181" s="8" t="s">
        <v>261</v>
      </c>
      <c r="B181" s="8" t="s">
        <v>262</v>
      </c>
      <c r="C181" s="8">
        <v>8014</v>
      </c>
      <c r="D181" s="8">
        <v>189</v>
      </c>
      <c r="E181" s="8">
        <v>189</v>
      </c>
      <c r="F181" s="27">
        <f t="shared" si="4"/>
        <v>1</v>
      </c>
    </row>
    <row r="182" spans="1:6">
      <c r="A182" s="8" t="s">
        <v>263</v>
      </c>
      <c r="B182" s="8" t="s">
        <v>264</v>
      </c>
      <c r="C182" s="8"/>
      <c r="D182" s="8">
        <v>717</v>
      </c>
      <c r="E182" s="8">
        <v>717</v>
      </c>
      <c r="F182" s="27">
        <f t="shared" si="4"/>
        <v>1</v>
      </c>
    </row>
    <row r="183" spans="1:6">
      <c r="A183" s="8" t="s">
        <v>265</v>
      </c>
      <c r="B183" s="8" t="s">
        <v>266</v>
      </c>
      <c r="C183" s="8"/>
      <c r="D183" s="8">
        <v>551</v>
      </c>
      <c r="E183" s="8">
        <v>551</v>
      </c>
      <c r="F183" s="27">
        <f t="shared" si="4"/>
        <v>1</v>
      </c>
    </row>
    <row r="184" spans="1:6">
      <c r="A184" s="8" t="s">
        <v>267</v>
      </c>
      <c r="B184" s="8" t="s">
        <v>268</v>
      </c>
      <c r="C184" s="8">
        <v>2583</v>
      </c>
      <c r="D184" s="8">
        <v>2583</v>
      </c>
      <c r="E184" s="8">
        <v>2583</v>
      </c>
      <c r="F184" s="27">
        <f t="shared" si="4"/>
        <v>1</v>
      </c>
    </row>
    <row r="185" spans="1:6">
      <c r="A185" s="8" t="s">
        <v>269</v>
      </c>
      <c r="B185" s="8" t="s">
        <v>270</v>
      </c>
      <c r="C185" s="8"/>
      <c r="D185" s="8">
        <v>1662</v>
      </c>
      <c r="E185" s="8">
        <v>1662</v>
      </c>
      <c r="F185" s="27">
        <f t="shared" si="4"/>
        <v>1</v>
      </c>
    </row>
    <row r="186" spans="1:6">
      <c r="A186" s="8" t="s">
        <v>271</v>
      </c>
      <c r="B186" s="8" t="s">
        <v>272</v>
      </c>
      <c r="C186" s="8"/>
      <c r="D186" s="8">
        <v>569</v>
      </c>
      <c r="E186" s="8">
        <v>569</v>
      </c>
      <c r="F186" s="27">
        <f t="shared" si="4"/>
        <v>1</v>
      </c>
    </row>
    <row r="187" spans="1:6">
      <c r="A187" s="10" t="s">
        <v>273</v>
      </c>
      <c r="B187" s="10" t="s">
        <v>274</v>
      </c>
      <c r="C187" s="10">
        <f>SUM(C172:C186)</f>
        <v>159285</v>
      </c>
      <c r="D187" s="10">
        <f>SUM(D172:D186)</f>
        <v>163963</v>
      </c>
      <c r="E187" s="10">
        <f>SUM(E172:E186)</f>
        <v>163963</v>
      </c>
      <c r="F187" s="27">
        <f t="shared" si="4"/>
        <v>1</v>
      </c>
    </row>
    <row r="188" spans="1:6" s="30" customFormat="1">
      <c r="A188" s="28" t="s">
        <v>275</v>
      </c>
      <c r="B188" s="28" t="s">
        <v>276</v>
      </c>
      <c r="C188" s="28"/>
      <c r="D188" s="29">
        <v>-594</v>
      </c>
      <c r="E188" s="28"/>
      <c r="F188" s="27">
        <f t="shared" si="4"/>
        <v>0</v>
      </c>
    </row>
    <row r="189" spans="1:6">
      <c r="A189" s="14" t="s">
        <v>277</v>
      </c>
      <c r="B189" s="14" t="s">
        <v>278</v>
      </c>
      <c r="C189" s="14">
        <f>C187+C188</f>
        <v>159285</v>
      </c>
      <c r="D189" s="14">
        <f>D187+D188</f>
        <v>163369</v>
      </c>
      <c r="E189" s="14">
        <f>E187+E188</f>
        <v>163963</v>
      </c>
      <c r="F189" s="27">
        <f t="shared" si="4"/>
        <v>1.0036359407231481</v>
      </c>
    </row>
    <row r="190" spans="1:6">
      <c r="A190" s="8" t="s">
        <v>279</v>
      </c>
      <c r="B190" s="8" t="s">
        <v>280</v>
      </c>
      <c r="C190" s="8">
        <v>150</v>
      </c>
      <c r="D190" s="8">
        <v>2640</v>
      </c>
      <c r="E190" s="8">
        <v>2640</v>
      </c>
      <c r="F190" s="27">
        <f t="shared" si="4"/>
        <v>1</v>
      </c>
    </row>
    <row r="191" spans="1:6">
      <c r="A191" s="8" t="s">
        <v>281</v>
      </c>
      <c r="B191" s="8" t="s">
        <v>282</v>
      </c>
      <c r="C191" s="8">
        <v>6000</v>
      </c>
      <c r="D191" s="8">
        <v>6256</v>
      </c>
      <c r="E191" s="8">
        <v>5750</v>
      </c>
      <c r="F191" s="27">
        <f t="shared" si="4"/>
        <v>0.91911764705882348</v>
      </c>
    </row>
    <row r="192" spans="1:6">
      <c r="A192" s="13" t="s">
        <v>283</v>
      </c>
      <c r="B192" s="13" t="s">
        <v>284</v>
      </c>
      <c r="C192" s="13">
        <f>C190+C191</f>
        <v>6150</v>
      </c>
      <c r="D192" s="13">
        <f>D190+D191</f>
        <v>8896</v>
      </c>
      <c r="E192" s="13">
        <f>E190+E191</f>
        <v>8390</v>
      </c>
      <c r="F192" s="27">
        <f t="shared" si="4"/>
        <v>0.94312050359712229</v>
      </c>
    </row>
    <row r="193" spans="1:6">
      <c r="A193" s="18" t="s">
        <v>285</v>
      </c>
      <c r="B193" s="18" t="s">
        <v>286</v>
      </c>
      <c r="C193" s="18">
        <v>15000</v>
      </c>
      <c r="D193" s="18">
        <v>40486</v>
      </c>
      <c r="E193" s="18">
        <v>38524</v>
      </c>
      <c r="F193" s="27">
        <f t="shared" si="4"/>
        <v>0.95153880353702514</v>
      </c>
    </row>
    <row r="194" spans="1:6">
      <c r="A194" s="18" t="s">
        <v>287</v>
      </c>
      <c r="B194" s="18" t="s">
        <v>288</v>
      </c>
      <c r="C194" s="18">
        <v>4500</v>
      </c>
      <c r="D194" s="18">
        <v>4804</v>
      </c>
      <c r="E194" s="18">
        <v>4430</v>
      </c>
      <c r="F194" s="27">
        <f t="shared" si="4"/>
        <v>0.92214820982514567</v>
      </c>
    </row>
    <row r="195" spans="1:6">
      <c r="A195" s="8" t="s">
        <v>289</v>
      </c>
      <c r="B195" s="8" t="s">
        <v>290</v>
      </c>
      <c r="C195" s="8">
        <v>60</v>
      </c>
      <c r="D195" s="8">
        <v>906</v>
      </c>
      <c r="E195" s="8">
        <v>876</v>
      </c>
      <c r="F195" s="27">
        <f t="shared" si="4"/>
        <v>0.9668874172185431</v>
      </c>
    </row>
    <row r="196" spans="1:6">
      <c r="A196" s="8" t="s">
        <v>291</v>
      </c>
      <c r="B196" s="8" t="s">
        <v>292</v>
      </c>
      <c r="C196" s="8">
        <v>300</v>
      </c>
      <c r="D196" s="8">
        <v>232</v>
      </c>
      <c r="E196" s="8">
        <v>224</v>
      </c>
      <c r="F196" s="27">
        <f t="shared" si="4"/>
        <v>0.96551724137931039</v>
      </c>
    </row>
    <row r="197" spans="1:6">
      <c r="A197" s="10" t="s">
        <v>293</v>
      </c>
      <c r="B197" s="10" t="s">
        <v>294</v>
      </c>
      <c r="C197" s="10">
        <f>C195+C196</f>
        <v>360</v>
      </c>
      <c r="D197" s="10">
        <f>D195+D196</f>
        <v>1138</v>
      </c>
      <c r="E197" s="10">
        <f>E195+E196</f>
        <v>1100</v>
      </c>
      <c r="F197" s="27">
        <f t="shared" si="4"/>
        <v>0.96660808435852374</v>
      </c>
    </row>
    <row r="198" spans="1:6">
      <c r="A198" s="13" t="s">
        <v>295</v>
      </c>
      <c r="B198" s="13" t="s">
        <v>296</v>
      </c>
      <c r="C198" s="13">
        <f>C193+C194+C197</f>
        <v>19860</v>
      </c>
      <c r="D198" s="13">
        <f>D193+D194+D197</f>
        <v>46428</v>
      </c>
      <c r="E198" s="13">
        <f>E193+E194+E197</f>
        <v>44054</v>
      </c>
      <c r="F198" s="27">
        <f t="shared" si="4"/>
        <v>0.94886706297923662</v>
      </c>
    </row>
    <row r="199" spans="1:6">
      <c r="A199" s="8" t="s">
        <v>160</v>
      </c>
      <c r="B199" s="8" t="s">
        <v>161</v>
      </c>
      <c r="C199" s="8">
        <v>200</v>
      </c>
      <c r="D199" s="8"/>
      <c r="E199" s="8"/>
      <c r="F199" s="27">
        <v>0</v>
      </c>
    </row>
    <row r="200" spans="1:6">
      <c r="A200" s="8" t="s">
        <v>297</v>
      </c>
      <c r="B200" s="8" t="s">
        <v>298</v>
      </c>
      <c r="C200" s="8"/>
      <c r="D200" s="8">
        <v>30</v>
      </c>
      <c r="E200" s="8">
        <v>30</v>
      </c>
      <c r="F200" s="27">
        <f t="shared" si="4"/>
        <v>1</v>
      </c>
    </row>
    <row r="201" spans="1:6">
      <c r="A201" s="8" t="s">
        <v>299</v>
      </c>
      <c r="B201" s="8" t="s">
        <v>300</v>
      </c>
      <c r="C201" s="8"/>
      <c r="D201" s="8">
        <v>1188</v>
      </c>
      <c r="E201" s="8">
        <v>310</v>
      </c>
      <c r="F201" s="27">
        <f t="shared" si="4"/>
        <v>0.26094276094276092</v>
      </c>
    </row>
    <row r="202" spans="1:6">
      <c r="A202" s="8" t="s">
        <v>301</v>
      </c>
      <c r="B202" s="8" t="s">
        <v>302</v>
      </c>
      <c r="C202" s="8"/>
      <c r="D202" s="8">
        <v>88</v>
      </c>
      <c r="E202" s="8">
        <v>22</v>
      </c>
      <c r="F202" s="27">
        <f t="shared" si="4"/>
        <v>0.25</v>
      </c>
    </row>
    <row r="203" spans="1:6">
      <c r="A203" s="13" t="s">
        <v>303</v>
      </c>
      <c r="B203" s="13" t="s">
        <v>304</v>
      </c>
      <c r="C203" s="13">
        <f>SUM(C199:C202)</f>
        <v>200</v>
      </c>
      <c r="D203" s="13">
        <f>SUM(D199:D202)</f>
        <v>1306</v>
      </c>
      <c r="E203" s="13">
        <f>SUM(E199:E202)</f>
        <v>362</v>
      </c>
      <c r="F203" s="27">
        <f t="shared" si="4"/>
        <v>0.27718223583460949</v>
      </c>
    </row>
    <row r="204" spans="1:6">
      <c r="A204" s="14" t="s">
        <v>305</v>
      </c>
      <c r="B204" s="14" t="s">
        <v>306</v>
      </c>
      <c r="C204" s="14">
        <f>C192+C198+C203</f>
        <v>26210</v>
      </c>
      <c r="D204" s="14">
        <f>D192+D198+D203</f>
        <v>56630</v>
      </c>
      <c r="E204" s="14">
        <f>E192+E198+E203</f>
        <v>52806</v>
      </c>
      <c r="F204" s="27">
        <f t="shared" si="4"/>
        <v>0.9324739537347696</v>
      </c>
    </row>
    <row r="205" spans="1:6">
      <c r="A205" s="18" t="s">
        <v>307</v>
      </c>
      <c r="B205" s="18" t="s">
        <v>308</v>
      </c>
      <c r="C205" s="18"/>
      <c r="D205" s="18">
        <v>4816</v>
      </c>
      <c r="E205" s="18">
        <v>4816</v>
      </c>
      <c r="F205" s="27">
        <f t="shared" si="4"/>
        <v>1</v>
      </c>
    </row>
    <row r="206" spans="1:6">
      <c r="A206" s="18" t="s">
        <v>309</v>
      </c>
      <c r="B206" s="18" t="s">
        <v>310</v>
      </c>
      <c r="C206" s="18"/>
      <c r="D206" s="18">
        <v>5466</v>
      </c>
      <c r="E206" s="18">
        <v>5466</v>
      </c>
      <c r="F206" s="27">
        <f t="shared" si="4"/>
        <v>1</v>
      </c>
    </row>
    <row r="207" spans="1:6">
      <c r="A207" s="14" t="s">
        <v>186</v>
      </c>
      <c r="B207" s="14" t="s">
        <v>187</v>
      </c>
      <c r="C207" s="14">
        <f>C205+C206</f>
        <v>0</v>
      </c>
      <c r="D207" s="14">
        <f>D205+D206</f>
        <v>10282</v>
      </c>
      <c r="E207" s="14">
        <f>E205+E206</f>
        <v>10282</v>
      </c>
      <c r="F207" s="27">
        <f t="shared" si="4"/>
        <v>1</v>
      </c>
    </row>
    <row r="208" spans="1:6">
      <c r="A208" s="17" t="s">
        <v>158</v>
      </c>
      <c r="B208" s="17" t="s">
        <v>188</v>
      </c>
      <c r="C208" s="17">
        <f>C189+C204+C207</f>
        <v>185495</v>
      </c>
      <c r="D208" s="17">
        <f>D189+D204+D207</f>
        <v>230281</v>
      </c>
      <c r="E208" s="17">
        <f>E189+E204+E207</f>
        <v>227051</v>
      </c>
      <c r="F208" s="27">
        <f t="shared" si="4"/>
        <v>0.9859736582696792</v>
      </c>
    </row>
    <row r="212" spans="1:8" ht="25.5">
      <c r="A212" s="5" t="s">
        <v>1</v>
      </c>
      <c r="B212" s="5" t="s">
        <v>2</v>
      </c>
      <c r="C212" s="5" t="s">
        <v>3</v>
      </c>
      <c r="D212" s="5" t="s">
        <v>4</v>
      </c>
      <c r="E212" s="5" t="s">
        <v>311</v>
      </c>
      <c r="F212" s="5" t="s">
        <v>6</v>
      </c>
    </row>
    <row r="213" spans="1:8" ht="55.5" customHeight="1">
      <c r="A213" s="6" t="s">
        <v>7</v>
      </c>
      <c r="B213" s="7" t="s">
        <v>312</v>
      </c>
      <c r="C213" s="5"/>
      <c r="D213" s="5"/>
      <c r="E213" s="5"/>
      <c r="F213" s="5"/>
    </row>
    <row r="214" spans="1:8">
      <c r="A214" s="8" t="s">
        <v>313</v>
      </c>
      <c r="B214" s="8" t="s">
        <v>314</v>
      </c>
      <c r="C214" s="8">
        <v>105344</v>
      </c>
      <c r="D214" s="8">
        <v>107003</v>
      </c>
      <c r="E214" s="8">
        <v>103859</v>
      </c>
      <c r="F214" s="9">
        <f>E214/D214</f>
        <v>0.97061764623421776</v>
      </c>
    </row>
    <row r="215" spans="1:8">
      <c r="A215" s="14" t="s">
        <v>241</v>
      </c>
      <c r="B215" s="14" t="s">
        <v>242</v>
      </c>
      <c r="C215" s="14">
        <f t="shared" ref="C215:E216" si="5">C214</f>
        <v>105344</v>
      </c>
      <c r="D215" s="14">
        <f t="shared" si="5"/>
        <v>107003</v>
      </c>
      <c r="E215" s="14">
        <f t="shared" si="5"/>
        <v>103859</v>
      </c>
      <c r="F215" s="9">
        <f>E215/D215</f>
        <v>0.97061764623421776</v>
      </c>
    </row>
    <row r="216" spans="1:8">
      <c r="A216" s="17" t="s">
        <v>158</v>
      </c>
      <c r="B216" s="17" t="s">
        <v>159</v>
      </c>
      <c r="C216" s="17">
        <f t="shared" si="5"/>
        <v>105344</v>
      </c>
      <c r="D216" s="17">
        <f t="shared" si="5"/>
        <v>107003</v>
      </c>
      <c r="E216" s="17">
        <f t="shared" si="5"/>
        <v>103859</v>
      </c>
      <c r="F216" s="9">
        <f>E216/D216</f>
        <v>0.97061764623421776</v>
      </c>
    </row>
    <row r="217" spans="1:8">
      <c r="A217" s="8" t="s">
        <v>315</v>
      </c>
      <c r="B217" s="8" t="s">
        <v>276</v>
      </c>
      <c r="C217" s="8">
        <v>1857</v>
      </c>
      <c r="D217" s="8">
        <v>594</v>
      </c>
      <c r="E217" s="8"/>
      <c r="F217" s="9">
        <f>E217/D217</f>
        <v>0</v>
      </c>
    </row>
    <row r="218" spans="1:8">
      <c r="A218" s="17" t="s">
        <v>158</v>
      </c>
      <c r="B218" s="17" t="s">
        <v>188</v>
      </c>
      <c r="C218" s="17">
        <f>C217</f>
        <v>1857</v>
      </c>
      <c r="D218" s="17">
        <f>D217</f>
        <v>594</v>
      </c>
      <c r="E218" s="17">
        <f>E217</f>
        <v>0</v>
      </c>
      <c r="F218" s="9">
        <f>E218/D218</f>
        <v>0</v>
      </c>
    </row>
    <row r="222" spans="1:8" ht="25.5">
      <c r="A222" s="5" t="s">
        <v>1</v>
      </c>
      <c r="B222" s="5" t="s">
        <v>2</v>
      </c>
      <c r="C222" s="5" t="s">
        <v>3</v>
      </c>
      <c r="D222" s="5" t="s">
        <v>4</v>
      </c>
      <c r="E222" s="5" t="s">
        <v>5</v>
      </c>
      <c r="F222" s="5" t="s">
        <v>6</v>
      </c>
    </row>
    <row r="223" spans="1:8" ht="48.75" customHeight="1">
      <c r="A223" s="6" t="s">
        <v>7</v>
      </c>
      <c r="B223" s="7" t="s">
        <v>316</v>
      </c>
      <c r="C223" s="5"/>
      <c r="D223" s="5"/>
      <c r="E223" s="5"/>
      <c r="F223" s="5"/>
    </row>
    <row r="224" spans="1:8">
      <c r="A224" s="8" t="s">
        <v>317</v>
      </c>
      <c r="B224" s="8" t="s">
        <v>10</v>
      </c>
      <c r="C224" s="8">
        <v>3946</v>
      </c>
      <c r="D224" s="8">
        <v>13748</v>
      </c>
      <c r="E224" s="8">
        <v>14033</v>
      </c>
      <c r="F224" s="9">
        <f>E224/D224</f>
        <v>1.0207302880418969</v>
      </c>
      <c r="H224" s="3"/>
    </row>
    <row r="225" spans="1:6">
      <c r="A225" s="10" t="s">
        <v>11</v>
      </c>
      <c r="B225" s="10" t="s">
        <v>12</v>
      </c>
      <c r="C225" s="10">
        <f>C224</f>
        <v>3946</v>
      </c>
      <c r="D225" s="10">
        <f>D224</f>
        <v>13748</v>
      </c>
      <c r="E225" s="10">
        <f>E224</f>
        <v>14033</v>
      </c>
      <c r="F225" s="9">
        <f t="shared" ref="F225:F254" si="6">E225/D225</f>
        <v>1.0207302880418969</v>
      </c>
    </row>
    <row r="226" spans="1:6">
      <c r="A226" s="8" t="s">
        <v>318</v>
      </c>
      <c r="B226" s="8" t="s">
        <v>319</v>
      </c>
      <c r="C226" s="8"/>
      <c r="D226" s="8">
        <v>178</v>
      </c>
      <c r="E226" s="8">
        <v>232</v>
      </c>
      <c r="F226" s="9">
        <f t="shared" si="6"/>
        <v>1.303370786516854</v>
      </c>
    </row>
    <row r="227" spans="1:6">
      <c r="A227" s="8" t="s">
        <v>320</v>
      </c>
      <c r="B227" s="8" t="s">
        <v>321</v>
      </c>
      <c r="C227" s="8"/>
      <c r="D227" s="8"/>
      <c r="E227" s="8"/>
      <c r="F227" s="9">
        <v>0</v>
      </c>
    </row>
    <row r="228" spans="1:6">
      <c r="A228" s="10" t="s">
        <v>322</v>
      </c>
      <c r="B228" s="10" t="s">
        <v>323</v>
      </c>
      <c r="C228" s="10">
        <f>C226+C227</f>
        <v>0</v>
      </c>
      <c r="D228" s="10">
        <f>D226+D227</f>
        <v>178</v>
      </c>
      <c r="E228" s="10">
        <f>E226+E227</f>
        <v>232</v>
      </c>
      <c r="F228" s="9">
        <f t="shared" si="6"/>
        <v>1.303370786516854</v>
      </c>
    </row>
    <row r="229" spans="1:6">
      <c r="A229" s="14" t="s">
        <v>43</v>
      </c>
      <c r="B229" s="14" t="s">
        <v>44</v>
      </c>
      <c r="C229" s="14">
        <f>C225+C228</f>
        <v>3946</v>
      </c>
      <c r="D229" s="14">
        <f>D225+D228</f>
        <v>13926</v>
      </c>
      <c r="E229" s="14">
        <f>E225+E228</f>
        <v>14265</v>
      </c>
      <c r="F229" s="9">
        <f t="shared" si="6"/>
        <v>1.0243429556225765</v>
      </c>
    </row>
    <row r="230" spans="1:6">
      <c r="A230" s="8" t="s">
        <v>45</v>
      </c>
      <c r="B230" s="8" t="s">
        <v>46</v>
      </c>
      <c r="C230" s="8">
        <v>1065</v>
      </c>
      <c r="D230" s="8">
        <v>2067</v>
      </c>
      <c r="E230" s="8">
        <v>2009</v>
      </c>
      <c r="F230" s="9">
        <f t="shared" si="6"/>
        <v>0.9719400096758587</v>
      </c>
    </row>
    <row r="231" spans="1:6">
      <c r="A231" s="8" t="s">
        <v>324</v>
      </c>
      <c r="B231" s="8" t="s">
        <v>325</v>
      </c>
      <c r="C231" s="8"/>
      <c r="D231" s="8">
        <v>11</v>
      </c>
      <c r="E231" s="8">
        <v>22</v>
      </c>
      <c r="F231" s="9">
        <f t="shared" si="6"/>
        <v>2</v>
      </c>
    </row>
    <row r="232" spans="1:6">
      <c r="A232" s="14" t="s">
        <v>51</v>
      </c>
      <c r="B232" s="14" t="s">
        <v>52</v>
      </c>
      <c r="C232" s="14">
        <f>C230+C231</f>
        <v>1065</v>
      </c>
      <c r="D232" s="14">
        <f>D230+D231</f>
        <v>2078</v>
      </c>
      <c r="E232" s="14">
        <f>E230+E231</f>
        <v>2031</v>
      </c>
      <c r="F232" s="9">
        <f t="shared" si="6"/>
        <v>0.9773820981713186</v>
      </c>
    </row>
    <row r="233" spans="1:6">
      <c r="A233" s="8" t="s">
        <v>326</v>
      </c>
      <c r="B233" s="8" t="s">
        <v>327</v>
      </c>
      <c r="C233" s="8"/>
      <c r="D233" s="8">
        <v>401</v>
      </c>
      <c r="E233" s="8">
        <v>401</v>
      </c>
      <c r="F233" s="9">
        <f t="shared" si="6"/>
        <v>1</v>
      </c>
    </row>
    <row r="234" spans="1:6">
      <c r="A234" s="8" t="s">
        <v>63</v>
      </c>
      <c r="B234" s="8" t="s">
        <v>64</v>
      </c>
      <c r="C234" s="8"/>
      <c r="D234" s="8">
        <v>368</v>
      </c>
      <c r="E234" s="8">
        <v>368</v>
      </c>
      <c r="F234" s="9">
        <f t="shared" si="6"/>
        <v>1</v>
      </c>
    </row>
    <row r="235" spans="1:6">
      <c r="A235" s="10" t="s">
        <v>65</v>
      </c>
      <c r="B235" s="10" t="s">
        <v>66</v>
      </c>
      <c r="C235" s="10">
        <f>C233+C234</f>
        <v>0</v>
      </c>
      <c r="D235" s="10">
        <f>D233+D234</f>
        <v>769</v>
      </c>
      <c r="E235" s="10">
        <f>E233+E234</f>
        <v>769</v>
      </c>
      <c r="F235" s="9">
        <f t="shared" si="6"/>
        <v>1</v>
      </c>
    </row>
    <row r="236" spans="1:6">
      <c r="A236" s="31" t="s">
        <v>67</v>
      </c>
      <c r="B236" s="31" t="s">
        <v>68</v>
      </c>
      <c r="C236" s="31">
        <f>C235</f>
        <v>0</v>
      </c>
      <c r="D236" s="31">
        <f>D235</f>
        <v>769</v>
      </c>
      <c r="E236" s="31">
        <f>E235</f>
        <v>769</v>
      </c>
      <c r="F236" s="9">
        <f t="shared" si="6"/>
        <v>1</v>
      </c>
    </row>
    <row r="237" spans="1:6">
      <c r="A237" s="18" t="s">
        <v>85</v>
      </c>
      <c r="B237" s="18" t="s">
        <v>86</v>
      </c>
      <c r="C237" s="18"/>
      <c r="D237" s="18">
        <v>30</v>
      </c>
      <c r="E237" s="18">
        <v>30</v>
      </c>
      <c r="F237" s="9">
        <f t="shared" si="6"/>
        <v>1</v>
      </c>
    </row>
    <row r="238" spans="1:6">
      <c r="A238" s="8" t="s">
        <v>99</v>
      </c>
      <c r="B238" s="8" t="s">
        <v>100</v>
      </c>
      <c r="C238" s="8"/>
      <c r="D238" s="8">
        <v>3</v>
      </c>
      <c r="E238" s="8">
        <v>3</v>
      </c>
      <c r="F238" s="9">
        <f t="shared" si="6"/>
        <v>1</v>
      </c>
    </row>
    <row r="239" spans="1:6">
      <c r="A239" s="8" t="s">
        <v>328</v>
      </c>
      <c r="B239" s="8" t="s">
        <v>102</v>
      </c>
      <c r="C239" s="8"/>
      <c r="D239" s="8">
        <v>6</v>
      </c>
      <c r="E239" s="8">
        <v>5</v>
      </c>
      <c r="F239" s="9">
        <f t="shared" si="6"/>
        <v>0.83333333333333337</v>
      </c>
    </row>
    <row r="240" spans="1:6">
      <c r="A240" s="10" t="s">
        <v>105</v>
      </c>
      <c r="B240" s="10" t="s">
        <v>106</v>
      </c>
      <c r="C240" s="10">
        <f>C238+C239</f>
        <v>0</v>
      </c>
      <c r="D240" s="10">
        <f>D238+D239</f>
        <v>9</v>
      </c>
      <c r="E240" s="10">
        <f>E238+E239</f>
        <v>8</v>
      </c>
      <c r="F240" s="9">
        <f t="shared" si="6"/>
        <v>0.88888888888888884</v>
      </c>
    </row>
    <row r="241" spans="1:6">
      <c r="A241" s="31" t="s">
        <v>107</v>
      </c>
      <c r="B241" s="31" t="s">
        <v>108</v>
      </c>
      <c r="C241" s="31">
        <f>C237+C240</f>
        <v>0</v>
      </c>
      <c r="D241" s="31">
        <f>D237+D240</f>
        <v>39</v>
      </c>
      <c r="E241" s="31">
        <f>E237+E240</f>
        <v>38</v>
      </c>
      <c r="F241" s="9">
        <f t="shared" si="6"/>
        <v>0.97435897435897434</v>
      </c>
    </row>
    <row r="242" spans="1:6">
      <c r="A242" s="18" t="s">
        <v>111</v>
      </c>
      <c r="B242" s="18" t="s">
        <v>112</v>
      </c>
      <c r="C242" s="18"/>
      <c r="D242" s="18">
        <v>210</v>
      </c>
      <c r="E242" s="18">
        <v>210</v>
      </c>
      <c r="F242" s="9">
        <f t="shared" si="6"/>
        <v>1</v>
      </c>
    </row>
    <row r="243" spans="1:6">
      <c r="A243" s="18" t="s">
        <v>329</v>
      </c>
      <c r="B243" s="18" t="s">
        <v>330</v>
      </c>
      <c r="C243" s="18"/>
      <c r="D243" s="18"/>
      <c r="E243" s="18"/>
      <c r="F243" s="9">
        <v>0</v>
      </c>
    </row>
    <row r="244" spans="1:6">
      <c r="A244" s="31" t="s">
        <v>121</v>
      </c>
      <c r="B244" s="31" t="s">
        <v>122</v>
      </c>
      <c r="C244" s="31">
        <f>SUM(C242:C243)</f>
        <v>0</v>
      </c>
      <c r="D244" s="31">
        <f>SUM(D242:D243)</f>
        <v>210</v>
      </c>
      <c r="E244" s="31">
        <f>SUM(E242:E243)</f>
        <v>210</v>
      </c>
      <c r="F244" s="9">
        <f t="shared" si="6"/>
        <v>1</v>
      </c>
    </row>
    <row r="245" spans="1:6">
      <c r="A245" s="14" t="s">
        <v>123</v>
      </c>
      <c r="B245" s="14" t="s">
        <v>124</v>
      </c>
      <c r="C245" s="14">
        <f>C236+C241+C244</f>
        <v>0</v>
      </c>
      <c r="D245" s="14">
        <f>D236+D241+D244</f>
        <v>1018</v>
      </c>
      <c r="E245" s="14">
        <f>E236+E241+E244</f>
        <v>1017</v>
      </c>
      <c r="F245" s="9">
        <f t="shared" si="6"/>
        <v>0.99901768172888017</v>
      </c>
    </row>
    <row r="246" spans="1:6">
      <c r="A246" s="18" t="s">
        <v>237</v>
      </c>
      <c r="B246" s="18" t="s">
        <v>238</v>
      </c>
      <c r="C246" s="18"/>
      <c r="D246" s="18">
        <v>5008</v>
      </c>
      <c r="E246" s="18">
        <v>5008</v>
      </c>
      <c r="F246" s="9">
        <f t="shared" si="6"/>
        <v>1</v>
      </c>
    </row>
    <row r="247" spans="1:6">
      <c r="A247" s="14" t="s">
        <v>331</v>
      </c>
      <c r="B247" s="14" t="s">
        <v>332</v>
      </c>
      <c r="C247" s="14">
        <f>C246</f>
        <v>0</v>
      </c>
      <c r="D247" s="14">
        <f>D246</f>
        <v>5008</v>
      </c>
      <c r="E247" s="14">
        <f>E246</f>
        <v>5008</v>
      </c>
      <c r="F247" s="9">
        <f t="shared" si="6"/>
        <v>1</v>
      </c>
    </row>
    <row r="248" spans="1:6">
      <c r="A248" s="17" t="s">
        <v>158</v>
      </c>
      <c r="B248" s="17" t="s">
        <v>159</v>
      </c>
      <c r="C248" s="17">
        <f>C229+C232+C245+C246</f>
        <v>5011</v>
      </c>
      <c r="D248" s="17">
        <f>D229+D232+D245+D246</f>
        <v>22030</v>
      </c>
      <c r="E248" s="17">
        <f>E229+E232+E245+E246</f>
        <v>22321</v>
      </c>
      <c r="F248" s="9">
        <f t="shared" si="6"/>
        <v>1.0132092600998639</v>
      </c>
    </row>
    <row r="249" spans="1:6">
      <c r="A249" s="8" t="s">
        <v>333</v>
      </c>
      <c r="B249" s="8" t="s">
        <v>334</v>
      </c>
      <c r="C249" s="8">
        <v>5011</v>
      </c>
      <c r="D249" s="8"/>
      <c r="E249" s="8"/>
      <c r="F249" s="9">
        <v>0</v>
      </c>
    </row>
    <row r="250" spans="1:6">
      <c r="A250" s="8" t="s">
        <v>335</v>
      </c>
      <c r="B250" s="8" t="s">
        <v>336</v>
      </c>
      <c r="C250" s="8"/>
      <c r="D250" s="8">
        <v>14471</v>
      </c>
      <c r="E250" s="8">
        <v>14471</v>
      </c>
      <c r="F250" s="9">
        <f t="shared" si="6"/>
        <v>1</v>
      </c>
    </row>
    <row r="251" spans="1:6">
      <c r="A251" s="13" t="s">
        <v>337</v>
      </c>
      <c r="B251" s="13" t="s">
        <v>338</v>
      </c>
      <c r="C251" s="13">
        <f>C249+C250</f>
        <v>5011</v>
      </c>
      <c r="D251" s="13">
        <f>D249+D250</f>
        <v>14471</v>
      </c>
      <c r="E251" s="13">
        <f>E249+E250</f>
        <v>14471</v>
      </c>
      <c r="F251" s="9">
        <f t="shared" si="6"/>
        <v>1</v>
      </c>
    </row>
    <row r="252" spans="1:6">
      <c r="A252" s="14" t="s">
        <v>277</v>
      </c>
      <c r="B252" s="14" t="s">
        <v>278</v>
      </c>
      <c r="C252" s="14">
        <f>C251</f>
        <v>5011</v>
      </c>
      <c r="D252" s="14">
        <f>D251</f>
        <v>14471</v>
      </c>
      <c r="E252" s="14">
        <f>E251</f>
        <v>14471</v>
      </c>
      <c r="F252" s="9">
        <f t="shared" si="6"/>
        <v>1</v>
      </c>
    </row>
    <row r="253" spans="1:6">
      <c r="A253" s="18" t="s">
        <v>186</v>
      </c>
      <c r="B253" s="18" t="s">
        <v>187</v>
      </c>
      <c r="C253" s="18"/>
      <c r="D253" s="18">
        <v>5008</v>
      </c>
      <c r="E253" s="18">
        <v>5007</v>
      </c>
      <c r="F253" s="9">
        <f t="shared" si="6"/>
        <v>0.99980031948881787</v>
      </c>
    </row>
    <row r="254" spans="1:6">
      <c r="A254" s="17" t="s">
        <v>158</v>
      </c>
      <c r="B254" s="17" t="s">
        <v>188</v>
      </c>
      <c r="C254" s="17">
        <f>C252+C253</f>
        <v>5011</v>
      </c>
      <c r="D254" s="17">
        <f>D252+D253</f>
        <v>19479</v>
      </c>
      <c r="E254" s="17">
        <f>E252+E253</f>
        <v>19478</v>
      </c>
      <c r="F254" s="9">
        <f t="shared" si="6"/>
        <v>0.99994866266235438</v>
      </c>
    </row>
    <row r="258" spans="1:6" ht="25.5">
      <c r="A258" s="5" t="s">
        <v>1</v>
      </c>
      <c r="B258" s="5" t="s">
        <v>2</v>
      </c>
      <c r="C258" s="5" t="s">
        <v>3</v>
      </c>
      <c r="D258" s="5" t="s">
        <v>4</v>
      </c>
      <c r="E258" s="5" t="s">
        <v>5</v>
      </c>
      <c r="F258" s="5" t="s">
        <v>6</v>
      </c>
    </row>
    <row r="259" spans="1:6" ht="63.75" customHeight="1">
      <c r="A259" s="6" t="s">
        <v>7</v>
      </c>
      <c r="B259" s="7" t="s">
        <v>339</v>
      </c>
      <c r="C259" s="5"/>
      <c r="D259" s="5"/>
      <c r="E259" s="5"/>
      <c r="F259" s="5"/>
    </row>
    <row r="260" spans="1:6">
      <c r="A260" s="8" t="s">
        <v>190</v>
      </c>
      <c r="B260" s="8" t="s">
        <v>62</v>
      </c>
      <c r="C260" s="8">
        <v>101</v>
      </c>
      <c r="D260" s="8">
        <v>101</v>
      </c>
      <c r="E260" s="8">
        <v>52</v>
      </c>
      <c r="F260" s="9">
        <f>E260/D260</f>
        <v>0.51485148514851486</v>
      </c>
    </row>
    <row r="261" spans="1:6">
      <c r="A261" s="8" t="s">
        <v>340</v>
      </c>
      <c r="B261" s="8" t="s">
        <v>64</v>
      </c>
      <c r="C261" s="8">
        <v>100</v>
      </c>
      <c r="D261" s="8">
        <v>100</v>
      </c>
      <c r="E261" s="8"/>
      <c r="F261" s="9">
        <f t="shared" ref="F261:F286" si="7">E261/D261</f>
        <v>0</v>
      </c>
    </row>
    <row r="262" spans="1:6">
      <c r="A262" s="10" t="s">
        <v>65</v>
      </c>
      <c r="B262" s="10" t="s">
        <v>66</v>
      </c>
      <c r="C262" s="10">
        <f>C260+C261</f>
        <v>201</v>
      </c>
      <c r="D262" s="10">
        <f>D260+D261</f>
        <v>201</v>
      </c>
      <c r="E262" s="10">
        <f>E260+E261</f>
        <v>52</v>
      </c>
      <c r="F262" s="9">
        <f t="shared" si="7"/>
        <v>0.25870646766169153</v>
      </c>
    </row>
    <row r="263" spans="1:6">
      <c r="A263" s="31" t="s">
        <v>67</v>
      </c>
      <c r="B263" s="31" t="s">
        <v>68</v>
      </c>
      <c r="C263" s="31">
        <f>C262</f>
        <v>201</v>
      </c>
      <c r="D263" s="31">
        <f>D262</f>
        <v>201</v>
      </c>
      <c r="E263" s="31">
        <f>E262</f>
        <v>52</v>
      </c>
      <c r="F263" s="9">
        <f t="shared" si="7"/>
        <v>0.25870646766169153</v>
      </c>
    </row>
    <row r="264" spans="1:6">
      <c r="A264" s="18" t="s">
        <v>195</v>
      </c>
      <c r="B264" s="18" t="s">
        <v>196</v>
      </c>
      <c r="C264" s="18">
        <v>45</v>
      </c>
      <c r="D264" s="18">
        <v>45</v>
      </c>
      <c r="E264" s="18"/>
      <c r="F264" s="9">
        <f t="shared" si="7"/>
        <v>0</v>
      </c>
    </row>
    <row r="265" spans="1:6">
      <c r="A265" s="18" t="s">
        <v>341</v>
      </c>
      <c r="B265" s="18" t="s">
        <v>80</v>
      </c>
      <c r="C265" s="18"/>
      <c r="D265" s="18">
        <v>2455</v>
      </c>
      <c r="E265" s="18">
        <v>2453</v>
      </c>
      <c r="F265" s="9">
        <f t="shared" si="7"/>
        <v>0.99918533604887982</v>
      </c>
    </row>
    <row r="266" spans="1:6">
      <c r="A266" s="18" t="s">
        <v>91</v>
      </c>
      <c r="B266" s="18" t="s">
        <v>92</v>
      </c>
      <c r="C266" s="18"/>
      <c r="D266" s="18">
        <v>93</v>
      </c>
      <c r="E266" s="18"/>
      <c r="F266" s="9">
        <f t="shared" si="7"/>
        <v>0</v>
      </c>
    </row>
    <row r="267" spans="1:6">
      <c r="A267" s="8" t="s">
        <v>342</v>
      </c>
      <c r="B267" s="8" t="s">
        <v>100</v>
      </c>
      <c r="C267" s="8">
        <v>20</v>
      </c>
      <c r="D267" s="8"/>
      <c r="E267" s="8"/>
      <c r="F267" s="9">
        <v>0</v>
      </c>
    </row>
    <row r="268" spans="1:6">
      <c r="A268" s="8" t="s">
        <v>197</v>
      </c>
      <c r="B268" s="8" t="s">
        <v>198</v>
      </c>
      <c r="C268" s="8">
        <v>60</v>
      </c>
      <c r="D268" s="8">
        <v>61</v>
      </c>
      <c r="E268" s="8"/>
      <c r="F268" s="9">
        <f t="shared" si="7"/>
        <v>0</v>
      </c>
    </row>
    <row r="269" spans="1:6">
      <c r="A269" s="8" t="s">
        <v>343</v>
      </c>
      <c r="B269" s="8" t="s">
        <v>344</v>
      </c>
      <c r="C269" s="8"/>
      <c r="D269" s="8">
        <v>2120</v>
      </c>
      <c r="E269" s="8">
        <v>2041</v>
      </c>
      <c r="F269" s="9">
        <f t="shared" si="7"/>
        <v>0.96273584905660381</v>
      </c>
    </row>
    <row r="270" spans="1:6">
      <c r="A270" s="8" t="s">
        <v>199</v>
      </c>
      <c r="B270" s="8" t="s">
        <v>104</v>
      </c>
      <c r="C270" s="8">
        <v>3200</v>
      </c>
      <c r="D270" s="8"/>
      <c r="E270" s="8"/>
      <c r="F270" s="9">
        <v>0</v>
      </c>
    </row>
    <row r="271" spans="1:6">
      <c r="A271" s="10" t="s">
        <v>105</v>
      </c>
      <c r="B271" s="10" t="s">
        <v>106</v>
      </c>
      <c r="C271" s="10">
        <f>SUM(C267:C270)</f>
        <v>3280</v>
      </c>
      <c r="D271" s="10">
        <f>SUM(D267:D270)</f>
        <v>2181</v>
      </c>
      <c r="E271" s="10">
        <f>SUM(E267:E270)</f>
        <v>2041</v>
      </c>
      <c r="F271" s="9">
        <f t="shared" si="7"/>
        <v>0.93580926180651081</v>
      </c>
    </row>
    <row r="272" spans="1:6">
      <c r="A272" s="31" t="s">
        <v>107</v>
      </c>
      <c r="B272" s="31" t="s">
        <v>108</v>
      </c>
      <c r="C272" s="31">
        <f>C264+C265+C266+C271</f>
        <v>3325</v>
      </c>
      <c r="D272" s="31">
        <f>D264+D265+D266+D271</f>
        <v>4774</v>
      </c>
      <c r="E272" s="31">
        <f>E264+E265+E266+E271</f>
        <v>4494</v>
      </c>
      <c r="F272" s="9">
        <f t="shared" si="7"/>
        <v>0.94134897360703818</v>
      </c>
    </row>
    <row r="273" spans="1:8">
      <c r="A273" s="18" t="s">
        <v>345</v>
      </c>
      <c r="B273" s="18" t="s">
        <v>112</v>
      </c>
      <c r="C273" s="18">
        <v>965</v>
      </c>
      <c r="D273" s="18">
        <v>1215</v>
      </c>
      <c r="E273" s="18">
        <v>1228</v>
      </c>
      <c r="F273" s="9">
        <f t="shared" si="7"/>
        <v>1.0106995884773662</v>
      </c>
    </row>
    <row r="274" spans="1:8">
      <c r="A274" s="14" t="s">
        <v>123</v>
      </c>
      <c r="B274" s="14" t="s">
        <v>124</v>
      </c>
      <c r="C274" s="14">
        <f>C263+C272+C273</f>
        <v>4491</v>
      </c>
      <c r="D274" s="14">
        <f>D263+D272+D273</f>
        <v>6190</v>
      </c>
      <c r="E274" s="14">
        <f>E263+E272+E273</f>
        <v>5774</v>
      </c>
      <c r="F274" s="9">
        <f t="shared" si="7"/>
        <v>0.93279483037156707</v>
      </c>
    </row>
    <row r="275" spans="1:8">
      <c r="A275" s="18" t="s">
        <v>346</v>
      </c>
      <c r="B275" s="18" t="s">
        <v>347</v>
      </c>
      <c r="C275" s="18"/>
      <c r="D275" s="18">
        <v>4100</v>
      </c>
      <c r="E275" s="18">
        <v>4099</v>
      </c>
      <c r="F275" s="9">
        <f t="shared" si="7"/>
        <v>0.99975609756097561</v>
      </c>
    </row>
    <row r="276" spans="1:8">
      <c r="A276" s="18" t="s">
        <v>146</v>
      </c>
      <c r="B276" s="18" t="s">
        <v>147</v>
      </c>
      <c r="C276" s="18"/>
      <c r="D276" s="18">
        <v>120</v>
      </c>
      <c r="E276" s="18">
        <v>118</v>
      </c>
      <c r="F276" s="9">
        <f t="shared" si="7"/>
        <v>0.98333333333333328</v>
      </c>
    </row>
    <row r="277" spans="1:8">
      <c r="A277" s="18" t="s">
        <v>148</v>
      </c>
      <c r="B277" s="18" t="s">
        <v>149</v>
      </c>
      <c r="C277" s="18"/>
      <c r="D277" s="18">
        <v>1140</v>
      </c>
      <c r="E277" s="18">
        <v>1139</v>
      </c>
      <c r="F277" s="9">
        <f t="shared" si="7"/>
        <v>0.99912280701754386</v>
      </c>
      <c r="H277" s="3"/>
    </row>
    <row r="278" spans="1:8">
      <c r="A278" s="14" t="s">
        <v>150</v>
      </c>
      <c r="B278" s="14" t="s">
        <v>151</v>
      </c>
      <c r="C278" s="14">
        <f>SUM(C275:C277)</f>
        <v>0</v>
      </c>
      <c r="D278" s="14">
        <f>SUM(D275:D277)</f>
        <v>5360</v>
      </c>
      <c r="E278" s="14">
        <f>SUM(E275:E277)</f>
        <v>5356</v>
      </c>
      <c r="F278" s="9">
        <f t="shared" si="7"/>
        <v>0.99925373134328355</v>
      </c>
    </row>
    <row r="279" spans="1:8">
      <c r="A279" s="18" t="s">
        <v>348</v>
      </c>
      <c r="B279" s="18" t="s">
        <v>206</v>
      </c>
      <c r="C279" s="18"/>
      <c r="D279" s="18">
        <v>10475</v>
      </c>
      <c r="E279" s="18">
        <v>9896</v>
      </c>
      <c r="F279" s="9">
        <f t="shared" si="7"/>
        <v>0.94472553699284012</v>
      </c>
    </row>
    <row r="280" spans="1:8">
      <c r="A280" s="18" t="s">
        <v>154</v>
      </c>
      <c r="B280" s="18" t="s">
        <v>155</v>
      </c>
      <c r="C280" s="18"/>
      <c r="D280" s="18">
        <v>2970</v>
      </c>
      <c r="E280" s="18">
        <v>2672</v>
      </c>
      <c r="F280" s="9">
        <f t="shared" si="7"/>
        <v>0.89966329966329961</v>
      </c>
      <c r="H280" s="3"/>
    </row>
    <row r="281" spans="1:8">
      <c r="A281" s="14" t="s">
        <v>156</v>
      </c>
      <c r="B281" s="14" t="s">
        <v>157</v>
      </c>
      <c r="C281" s="14">
        <f>SUM(C279:C280)</f>
        <v>0</v>
      </c>
      <c r="D281" s="14">
        <f>SUM(D279:D280)</f>
        <v>13445</v>
      </c>
      <c r="E281" s="14">
        <f>SUM(E279:E280)</f>
        <v>12568</v>
      </c>
      <c r="F281" s="9">
        <f t="shared" si="7"/>
        <v>0.9347712904425437</v>
      </c>
    </row>
    <row r="282" spans="1:8">
      <c r="A282" s="17" t="s">
        <v>158</v>
      </c>
      <c r="B282" s="17" t="s">
        <v>159</v>
      </c>
      <c r="C282" s="17">
        <f>C274+C278+C281</f>
        <v>4491</v>
      </c>
      <c r="D282" s="17">
        <f>D274+D278+D281</f>
        <v>24995</v>
      </c>
      <c r="E282" s="17">
        <f>E274+E278+E281</f>
        <v>23698</v>
      </c>
      <c r="F282" s="9">
        <f t="shared" si="7"/>
        <v>0.94810962192438486</v>
      </c>
    </row>
    <row r="283" spans="1:8">
      <c r="A283" s="18" t="s">
        <v>349</v>
      </c>
      <c r="B283" s="18" t="s">
        <v>350</v>
      </c>
      <c r="C283" s="18"/>
      <c r="D283" s="18">
        <v>8</v>
      </c>
      <c r="E283" s="18">
        <v>8</v>
      </c>
      <c r="F283" s="9">
        <f t="shared" si="7"/>
        <v>1</v>
      </c>
    </row>
    <row r="284" spans="1:8">
      <c r="A284" s="18" t="s">
        <v>351</v>
      </c>
      <c r="B284" s="18" t="s">
        <v>352</v>
      </c>
      <c r="C284" s="18"/>
      <c r="D284" s="18">
        <v>29</v>
      </c>
      <c r="E284" s="18">
        <v>29</v>
      </c>
      <c r="F284" s="9">
        <f t="shared" si="7"/>
        <v>1</v>
      </c>
    </row>
    <row r="285" spans="1:8">
      <c r="A285" s="14" t="s">
        <v>178</v>
      </c>
      <c r="B285" s="14" t="s">
        <v>179</v>
      </c>
      <c r="C285" s="14">
        <f>C283+C284</f>
        <v>0</v>
      </c>
      <c r="D285" s="14">
        <f>D283+D284</f>
        <v>37</v>
      </c>
      <c r="E285" s="14">
        <f>E283+E284</f>
        <v>37</v>
      </c>
      <c r="F285" s="9">
        <f t="shared" si="7"/>
        <v>1</v>
      </c>
    </row>
    <row r="286" spans="1:8">
      <c r="A286" s="17" t="s">
        <v>158</v>
      </c>
      <c r="B286" s="17" t="s">
        <v>188</v>
      </c>
      <c r="C286" s="17">
        <f>C285</f>
        <v>0</v>
      </c>
      <c r="D286" s="17">
        <f>D285</f>
        <v>37</v>
      </c>
      <c r="E286" s="17">
        <f>E285</f>
        <v>37</v>
      </c>
      <c r="F286" s="9">
        <f t="shared" si="7"/>
        <v>1</v>
      </c>
    </row>
    <row r="290" spans="1:6" ht="25.5">
      <c r="A290" s="5" t="s">
        <v>1</v>
      </c>
      <c r="B290" s="5" t="s">
        <v>2</v>
      </c>
      <c r="C290" s="5" t="s">
        <v>3</v>
      </c>
      <c r="D290" s="5" t="s">
        <v>4</v>
      </c>
      <c r="E290" s="5" t="s">
        <v>5</v>
      </c>
      <c r="F290" s="5" t="s">
        <v>6</v>
      </c>
    </row>
    <row r="291" spans="1:6" ht="58.5" customHeight="1">
      <c r="A291" s="7" t="s">
        <v>7</v>
      </c>
      <c r="B291" s="7" t="s">
        <v>353</v>
      </c>
      <c r="C291" s="5"/>
      <c r="D291" s="5"/>
      <c r="E291" s="5"/>
      <c r="F291" s="5"/>
    </row>
    <row r="292" spans="1:6">
      <c r="A292" s="8" t="s">
        <v>53</v>
      </c>
      <c r="B292" s="8" t="s">
        <v>54</v>
      </c>
      <c r="C292" s="8"/>
      <c r="D292" s="8"/>
      <c r="E292" s="8"/>
      <c r="F292" s="9">
        <v>0</v>
      </c>
    </row>
    <row r="293" spans="1:6">
      <c r="A293" s="8" t="s">
        <v>354</v>
      </c>
      <c r="B293" s="8" t="s">
        <v>355</v>
      </c>
      <c r="C293" s="8">
        <v>1085</v>
      </c>
      <c r="D293" s="8">
        <v>555</v>
      </c>
      <c r="E293" s="8">
        <v>401</v>
      </c>
      <c r="F293" s="9">
        <f t="shared" ref="F293:F342" si="8">E293/D293</f>
        <v>0.72252252252252247</v>
      </c>
    </row>
    <row r="294" spans="1:6">
      <c r="A294" s="8" t="s">
        <v>356</v>
      </c>
      <c r="B294" s="8" t="s">
        <v>58</v>
      </c>
      <c r="C294" s="8"/>
      <c r="D294" s="8">
        <v>2</v>
      </c>
      <c r="E294" s="8">
        <v>2</v>
      </c>
      <c r="F294" s="9">
        <f t="shared" si="8"/>
        <v>1</v>
      </c>
    </row>
    <row r="295" spans="1:6">
      <c r="A295" s="8" t="s">
        <v>326</v>
      </c>
      <c r="B295" s="8" t="s">
        <v>327</v>
      </c>
      <c r="C295" s="8"/>
      <c r="D295" s="8">
        <v>148</v>
      </c>
      <c r="E295" s="8">
        <v>4</v>
      </c>
      <c r="F295" s="9">
        <f t="shared" si="8"/>
        <v>2.7027027027027029E-2</v>
      </c>
    </row>
    <row r="296" spans="1:6">
      <c r="A296" s="8" t="s">
        <v>59</v>
      </c>
      <c r="B296" s="8" t="s">
        <v>60</v>
      </c>
      <c r="C296" s="8"/>
      <c r="D296" s="8">
        <v>24</v>
      </c>
      <c r="E296" s="8">
        <v>24</v>
      </c>
      <c r="F296" s="9">
        <f t="shared" si="8"/>
        <v>1</v>
      </c>
    </row>
    <row r="297" spans="1:6">
      <c r="A297" s="8" t="s">
        <v>61</v>
      </c>
      <c r="B297" s="8" t="s">
        <v>62</v>
      </c>
      <c r="C297" s="8"/>
      <c r="D297" s="8">
        <v>9</v>
      </c>
      <c r="E297" s="8">
        <v>9</v>
      </c>
      <c r="F297" s="9">
        <f t="shared" si="8"/>
        <v>1</v>
      </c>
    </row>
    <row r="298" spans="1:6">
      <c r="A298" s="8" t="s">
        <v>63</v>
      </c>
      <c r="B298" s="8" t="s">
        <v>64</v>
      </c>
      <c r="C298" s="8"/>
      <c r="D298" s="8">
        <v>7</v>
      </c>
      <c r="E298" s="8">
        <v>7</v>
      </c>
      <c r="F298" s="9">
        <f t="shared" si="8"/>
        <v>1</v>
      </c>
    </row>
    <row r="299" spans="1:6">
      <c r="A299" s="10" t="s">
        <v>65</v>
      </c>
      <c r="B299" s="10" t="s">
        <v>66</v>
      </c>
      <c r="C299" s="10">
        <f>SUM(C293:C298)</f>
        <v>1085</v>
      </c>
      <c r="D299" s="10">
        <f>SUM(D293:D298)</f>
        <v>745</v>
      </c>
      <c r="E299" s="10">
        <f>SUM(E293:E298)</f>
        <v>447</v>
      </c>
      <c r="F299" s="9">
        <f t="shared" si="8"/>
        <v>0.6</v>
      </c>
    </row>
    <row r="300" spans="1:6">
      <c r="A300" s="13" t="s">
        <v>67</v>
      </c>
      <c r="B300" s="13" t="s">
        <v>68</v>
      </c>
      <c r="C300" s="13">
        <f>C292+C299</f>
        <v>1085</v>
      </c>
      <c r="D300" s="13">
        <f>D292+D299</f>
        <v>745</v>
      </c>
      <c r="E300" s="13">
        <f>E292+E299</f>
        <v>447</v>
      </c>
      <c r="F300" s="9">
        <f t="shared" si="8"/>
        <v>0.6</v>
      </c>
    </row>
    <row r="301" spans="1:6">
      <c r="A301" s="8" t="s">
        <v>357</v>
      </c>
      <c r="B301" s="8" t="s">
        <v>70</v>
      </c>
      <c r="C301" s="8"/>
      <c r="D301" s="8">
        <v>80</v>
      </c>
      <c r="E301" s="8">
        <v>10</v>
      </c>
      <c r="F301" s="9">
        <f t="shared" si="8"/>
        <v>0.125</v>
      </c>
    </row>
    <row r="302" spans="1:6">
      <c r="A302" s="8" t="s">
        <v>208</v>
      </c>
      <c r="B302" s="8" t="s">
        <v>72</v>
      </c>
      <c r="C302" s="8"/>
      <c r="D302" s="8"/>
      <c r="E302" s="8"/>
      <c r="F302" s="9">
        <v>0</v>
      </c>
    </row>
    <row r="303" spans="1:6">
      <c r="A303" s="10" t="s">
        <v>73</v>
      </c>
      <c r="B303" s="10" t="s">
        <v>74</v>
      </c>
      <c r="C303" s="10">
        <f>C301+C302</f>
        <v>0</v>
      </c>
      <c r="D303" s="10">
        <f>D301+D302</f>
        <v>80</v>
      </c>
      <c r="E303" s="10">
        <f>E301+E302</f>
        <v>10</v>
      </c>
      <c r="F303" s="9">
        <f t="shared" si="8"/>
        <v>0.125</v>
      </c>
    </row>
    <row r="304" spans="1:6">
      <c r="A304" s="8" t="s">
        <v>210</v>
      </c>
      <c r="B304" s="8" t="s">
        <v>211</v>
      </c>
      <c r="C304" s="8"/>
      <c r="D304" s="8">
        <v>5</v>
      </c>
      <c r="E304" s="8">
        <v>4</v>
      </c>
      <c r="F304" s="9">
        <f t="shared" si="8"/>
        <v>0.8</v>
      </c>
    </row>
    <row r="305" spans="1:6">
      <c r="A305" s="13" t="s">
        <v>75</v>
      </c>
      <c r="B305" s="13" t="s">
        <v>76</v>
      </c>
      <c r="C305" s="13">
        <f>C303+C304</f>
        <v>0</v>
      </c>
      <c r="D305" s="13">
        <f>D303+D304</f>
        <v>85</v>
      </c>
      <c r="E305" s="13">
        <f>E303+E304</f>
        <v>14</v>
      </c>
      <c r="F305" s="9">
        <f t="shared" si="8"/>
        <v>0.16470588235294117</v>
      </c>
    </row>
    <row r="306" spans="1:6">
      <c r="A306" s="8" t="s">
        <v>212</v>
      </c>
      <c r="B306" s="8" t="s">
        <v>192</v>
      </c>
      <c r="C306" s="8"/>
      <c r="D306" s="8">
        <v>26</v>
      </c>
      <c r="E306" s="8">
        <v>26</v>
      </c>
      <c r="F306" s="9">
        <f t="shared" si="8"/>
        <v>1</v>
      </c>
    </row>
    <row r="307" spans="1:6">
      <c r="A307" s="8" t="s">
        <v>213</v>
      </c>
      <c r="B307" s="8" t="s">
        <v>214</v>
      </c>
      <c r="C307" s="8"/>
      <c r="D307" s="8">
        <v>61</v>
      </c>
      <c r="E307" s="8">
        <v>61</v>
      </c>
      <c r="F307" s="9">
        <f t="shared" si="8"/>
        <v>1</v>
      </c>
    </row>
    <row r="308" spans="1:6">
      <c r="A308" s="8" t="s">
        <v>193</v>
      </c>
      <c r="B308" s="8" t="s">
        <v>194</v>
      </c>
      <c r="C308" s="8"/>
      <c r="D308" s="8">
        <v>10</v>
      </c>
      <c r="E308" s="8">
        <v>10</v>
      </c>
      <c r="F308" s="9">
        <f t="shared" si="8"/>
        <v>1</v>
      </c>
    </row>
    <row r="309" spans="1:6">
      <c r="A309" s="10" t="s">
        <v>195</v>
      </c>
      <c r="B309" s="10" t="s">
        <v>196</v>
      </c>
      <c r="C309" s="10">
        <f>SUM(C306:C308)</f>
        <v>0</v>
      </c>
      <c r="D309" s="10">
        <f>SUM(D306:D308)</f>
        <v>97</v>
      </c>
      <c r="E309" s="10">
        <f>SUM(E306:E308)</f>
        <v>97</v>
      </c>
      <c r="F309" s="9">
        <f t="shared" si="8"/>
        <v>1</v>
      </c>
    </row>
    <row r="310" spans="1:6">
      <c r="A310" s="8" t="s">
        <v>358</v>
      </c>
      <c r="B310" s="8" t="s">
        <v>359</v>
      </c>
      <c r="C310" s="8"/>
      <c r="D310" s="8">
        <v>2</v>
      </c>
      <c r="E310" s="8">
        <v>2</v>
      </c>
      <c r="F310" s="9">
        <f t="shared" si="8"/>
        <v>1</v>
      </c>
    </row>
    <row r="311" spans="1:6">
      <c r="A311" s="8" t="s">
        <v>79</v>
      </c>
      <c r="B311" s="8" t="s">
        <v>80</v>
      </c>
      <c r="C311" s="8">
        <v>200</v>
      </c>
      <c r="D311" s="8">
        <v>174</v>
      </c>
      <c r="E311" s="8">
        <v>22</v>
      </c>
      <c r="F311" s="9">
        <f t="shared" si="8"/>
        <v>0.12643678160919541</v>
      </c>
    </row>
    <row r="312" spans="1:6">
      <c r="A312" s="8" t="s">
        <v>85</v>
      </c>
      <c r="B312" s="8" t="s">
        <v>86</v>
      </c>
      <c r="C312" s="8"/>
      <c r="D312" s="8">
        <v>12</v>
      </c>
      <c r="E312" s="8">
        <v>3</v>
      </c>
      <c r="F312" s="9">
        <f t="shared" si="8"/>
        <v>0.25</v>
      </c>
    </row>
    <row r="313" spans="1:6">
      <c r="A313" s="8" t="s">
        <v>87</v>
      </c>
      <c r="B313" s="8" t="s">
        <v>88</v>
      </c>
      <c r="C313" s="8"/>
      <c r="D313" s="8">
        <v>3</v>
      </c>
      <c r="E313" s="8">
        <v>3</v>
      </c>
      <c r="F313" s="9">
        <f t="shared" si="8"/>
        <v>1</v>
      </c>
    </row>
    <row r="314" spans="1:6">
      <c r="A314" s="8" t="s">
        <v>89</v>
      </c>
      <c r="B314" s="8" t="s">
        <v>92</v>
      </c>
      <c r="C314" s="8"/>
      <c r="D314" s="8"/>
      <c r="E314" s="8"/>
      <c r="F314" s="9">
        <v>0</v>
      </c>
    </row>
    <row r="315" spans="1:6">
      <c r="A315" s="10" t="s">
        <v>93</v>
      </c>
      <c r="B315" s="10" t="s">
        <v>94</v>
      </c>
      <c r="C315" s="10">
        <f>C312+C313+C314</f>
        <v>0</v>
      </c>
      <c r="D315" s="10">
        <f>D312+D313+D314</f>
        <v>15</v>
      </c>
      <c r="E315" s="10">
        <f>E312+E313+E314</f>
        <v>6</v>
      </c>
      <c r="F315" s="9">
        <f t="shared" si="8"/>
        <v>0.4</v>
      </c>
    </row>
    <row r="316" spans="1:6">
      <c r="A316" s="8" t="s">
        <v>95</v>
      </c>
      <c r="B316" s="8" t="s">
        <v>96</v>
      </c>
      <c r="C316" s="8"/>
      <c r="D316" s="8">
        <v>3</v>
      </c>
      <c r="E316" s="8">
        <v>3</v>
      </c>
      <c r="F316" s="9">
        <f t="shared" si="8"/>
        <v>1</v>
      </c>
    </row>
    <row r="317" spans="1:6">
      <c r="A317" s="8" t="s">
        <v>99</v>
      </c>
      <c r="B317" s="8" t="s">
        <v>100</v>
      </c>
      <c r="C317" s="8"/>
      <c r="D317" s="8"/>
      <c r="E317" s="8"/>
      <c r="F317" s="9">
        <v>0</v>
      </c>
    </row>
    <row r="318" spans="1:6">
      <c r="A318" s="8" t="s">
        <v>217</v>
      </c>
      <c r="B318" s="8" t="s">
        <v>218</v>
      </c>
      <c r="C318" s="8"/>
      <c r="D318" s="8">
        <v>5</v>
      </c>
      <c r="E318" s="8">
        <v>5</v>
      </c>
      <c r="F318" s="9">
        <f t="shared" si="8"/>
        <v>1</v>
      </c>
    </row>
    <row r="319" spans="1:6">
      <c r="A319" s="8" t="s">
        <v>219</v>
      </c>
      <c r="B319" s="8" t="s">
        <v>198</v>
      </c>
      <c r="C319" s="8"/>
      <c r="D319" s="8">
        <v>9</v>
      </c>
      <c r="E319" s="8">
        <v>9</v>
      </c>
      <c r="F319" s="9">
        <f t="shared" si="8"/>
        <v>1</v>
      </c>
    </row>
    <row r="320" spans="1:6">
      <c r="A320" s="10" t="s">
        <v>105</v>
      </c>
      <c r="B320" s="10" t="s">
        <v>106</v>
      </c>
      <c r="C320" s="10">
        <f>SUM(C316:C319)</f>
        <v>0</v>
      </c>
      <c r="D320" s="10">
        <f>SUM(D316:D319)</f>
        <v>17</v>
      </c>
      <c r="E320" s="10">
        <f>SUM(E316:E319)</f>
        <v>17</v>
      </c>
      <c r="F320" s="9">
        <f t="shared" si="8"/>
        <v>1</v>
      </c>
    </row>
    <row r="321" spans="1:6">
      <c r="A321" s="13" t="s">
        <v>107</v>
      </c>
      <c r="B321" s="13" t="s">
        <v>108</v>
      </c>
      <c r="C321" s="13">
        <f>C309+C310+C311+C315+C320</f>
        <v>200</v>
      </c>
      <c r="D321" s="13">
        <f>D309+D310+D311+D315+D320</f>
        <v>305</v>
      </c>
      <c r="E321" s="13">
        <f>E309+E310+E311+E315+E320</f>
        <v>144</v>
      </c>
      <c r="F321" s="9">
        <f t="shared" si="8"/>
        <v>0.47213114754098362</v>
      </c>
    </row>
    <row r="322" spans="1:6">
      <c r="A322" s="8" t="s">
        <v>360</v>
      </c>
      <c r="B322" s="8" t="s">
        <v>110</v>
      </c>
      <c r="C322" s="8"/>
      <c r="D322" s="8">
        <v>55</v>
      </c>
      <c r="E322" s="8">
        <v>4</v>
      </c>
      <c r="F322" s="9">
        <f t="shared" si="8"/>
        <v>7.2727272727272724E-2</v>
      </c>
    </row>
    <row r="323" spans="1:6">
      <c r="A323" s="8" t="s">
        <v>361</v>
      </c>
      <c r="B323" s="8" t="s">
        <v>362</v>
      </c>
      <c r="C323" s="8">
        <v>350</v>
      </c>
      <c r="D323" s="8">
        <v>289</v>
      </c>
      <c r="E323" s="8">
        <v>289</v>
      </c>
      <c r="F323" s="9">
        <f t="shared" si="8"/>
        <v>1</v>
      </c>
    </row>
    <row r="324" spans="1:6">
      <c r="A324" s="8" t="s">
        <v>363</v>
      </c>
      <c r="B324" s="8" t="s">
        <v>364</v>
      </c>
      <c r="C324" s="8"/>
      <c r="D324" s="8">
        <v>512</v>
      </c>
      <c r="E324" s="8">
        <v>53</v>
      </c>
      <c r="F324" s="9">
        <f t="shared" si="8"/>
        <v>0.103515625</v>
      </c>
    </row>
    <row r="325" spans="1:6">
      <c r="A325" s="13" t="s">
        <v>121</v>
      </c>
      <c r="B325" s="13" t="s">
        <v>122</v>
      </c>
      <c r="C325" s="13">
        <f>C323+C324</f>
        <v>350</v>
      </c>
      <c r="D325" s="13">
        <f>D323+D324</f>
        <v>801</v>
      </c>
      <c r="E325" s="13">
        <f>E323+E324</f>
        <v>342</v>
      </c>
      <c r="F325" s="9">
        <f t="shared" si="8"/>
        <v>0.42696629213483145</v>
      </c>
    </row>
    <row r="326" spans="1:6">
      <c r="A326" s="14" t="s">
        <v>123</v>
      </c>
      <c r="B326" s="14" t="s">
        <v>124</v>
      </c>
      <c r="C326" s="14">
        <f>C300+C305+C321+C322+C325</f>
        <v>1635</v>
      </c>
      <c r="D326" s="14">
        <f>D300+D305+D321+D322+D325</f>
        <v>1991</v>
      </c>
      <c r="E326" s="14">
        <f>E300+E305+E321+E322+E325</f>
        <v>951</v>
      </c>
      <c r="F326" s="9">
        <f t="shared" si="8"/>
        <v>0.4776494224008036</v>
      </c>
    </row>
    <row r="327" spans="1:6">
      <c r="A327" s="8" t="s">
        <v>365</v>
      </c>
      <c r="B327" s="8" t="s">
        <v>135</v>
      </c>
      <c r="C327" s="8"/>
      <c r="D327" s="8">
        <v>259</v>
      </c>
      <c r="E327" s="8">
        <v>259</v>
      </c>
      <c r="F327" s="9">
        <f t="shared" si="8"/>
        <v>1</v>
      </c>
    </row>
    <row r="328" spans="1:6">
      <c r="A328" s="8" t="s">
        <v>366</v>
      </c>
      <c r="B328" s="8" t="s">
        <v>203</v>
      </c>
      <c r="C328" s="8"/>
      <c r="D328" s="8">
        <v>1621</v>
      </c>
      <c r="E328" s="8">
        <v>1621</v>
      </c>
      <c r="F328" s="9">
        <f t="shared" si="8"/>
        <v>1</v>
      </c>
    </row>
    <row r="329" spans="1:6">
      <c r="A329" s="8" t="s">
        <v>367</v>
      </c>
      <c r="B329" s="8" t="s">
        <v>147</v>
      </c>
      <c r="C329" s="8"/>
      <c r="D329" s="8">
        <v>102</v>
      </c>
      <c r="E329" s="8">
        <v>102</v>
      </c>
      <c r="F329" s="9">
        <f t="shared" si="8"/>
        <v>1</v>
      </c>
    </row>
    <row r="330" spans="1:6">
      <c r="A330" s="10" t="s">
        <v>368</v>
      </c>
      <c r="B330" s="10" t="s">
        <v>369</v>
      </c>
      <c r="C330" s="10">
        <f>C328+C329</f>
        <v>0</v>
      </c>
      <c r="D330" s="10">
        <f>D328+D329</f>
        <v>1723</v>
      </c>
      <c r="E330" s="10">
        <f>E328+E329</f>
        <v>1723</v>
      </c>
      <c r="F330" s="9">
        <f t="shared" si="8"/>
        <v>1</v>
      </c>
    </row>
    <row r="331" spans="1:6">
      <c r="A331" s="8" t="s">
        <v>370</v>
      </c>
      <c r="B331" s="8" t="s">
        <v>371</v>
      </c>
      <c r="C331" s="8"/>
      <c r="D331" s="8">
        <v>527</v>
      </c>
      <c r="E331" s="8">
        <v>527</v>
      </c>
      <c r="F331" s="9">
        <f t="shared" si="8"/>
        <v>1</v>
      </c>
    </row>
    <row r="332" spans="1:6">
      <c r="A332" s="14" t="s">
        <v>150</v>
      </c>
      <c r="B332" s="14" t="s">
        <v>151</v>
      </c>
      <c r="C332" s="14">
        <f>C327+C330+C331</f>
        <v>0</v>
      </c>
      <c r="D332" s="14">
        <f>D327+D330+D331</f>
        <v>2509</v>
      </c>
      <c r="E332" s="14">
        <f>E327+E330+E331</f>
        <v>2509</v>
      </c>
      <c r="F332" s="9">
        <f t="shared" si="8"/>
        <v>1</v>
      </c>
    </row>
    <row r="333" spans="1:6">
      <c r="A333" s="8" t="s">
        <v>372</v>
      </c>
      <c r="B333" s="8" t="s">
        <v>153</v>
      </c>
      <c r="C333" s="8"/>
      <c r="D333" s="8">
        <v>12630</v>
      </c>
      <c r="E333" s="8">
        <v>12459</v>
      </c>
      <c r="F333" s="9">
        <f t="shared" si="8"/>
        <v>0.98646080760095012</v>
      </c>
    </row>
    <row r="334" spans="1:6">
      <c r="A334" s="8" t="s">
        <v>373</v>
      </c>
      <c r="B334" s="8" t="s">
        <v>374</v>
      </c>
      <c r="C334" s="8"/>
      <c r="D334" s="8">
        <v>3178</v>
      </c>
      <c r="E334" s="8">
        <v>3175</v>
      </c>
      <c r="F334" s="9">
        <f t="shared" si="8"/>
        <v>0.99905601006922595</v>
      </c>
    </row>
    <row r="335" spans="1:6">
      <c r="A335" s="14" t="s">
        <v>156</v>
      </c>
      <c r="B335" s="14" t="s">
        <v>157</v>
      </c>
      <c r="C335" s="14">
        <f>C333+C334</f>
        <v>0</v>
      </c>
      <c r="D335" s="14">
        <f>D333+D334</f>
        <v>15808</v>
      </c>
      <c r="E335" s="14">
        <f>E333+E334</f>
        <v>15634</v>
      </c>
      <c r="F335" s="9">
        <f t="shared" si="8"/>
        <v>0.98899291497975705</v>
      </c>
    </row>
    <row r="336" spans="1:6">
      <c r="A336" s="17" t="s">
        <v>158</v>
      </c>
      <c r="B336" s="17" t="s">
        <v>159</v>
      </c>
      <c r="C336" s="17">
        <f>C326+C332+C335</f>
        <v>1635</v>
      </c>
      <c r="D336" s="17">
        <f>D326+D332+D335</f>
        <v>20308</v>
      </c>
      <c r="E336" s="17">
        <f>E326+E332+E335</f>
        <v>19094</v>
      </c>
      <c r="F336" s="9">
        <f t="shared" si="8"/>
        <v>0.94022060271814067</v>
      </c>
    </row>
    <row r="337" spans="1:6">
      <c r="A337" s="8" t="s">
        <v>162</v>
      </c>
      <c r="B337" s="8" t="s">
        <v>163</v>
      </c>
      <c r="C337" s="8"/>
      <c r="D337" s="8">
        <v>1116</v>
      </c>
      <c r="E337" s="8">
        <v>1116</v>
      </c>
      <c r="F337" s="9">
        <f t="shared" si="8"/>
        <v>1</v>
      </c>
    </row>
    <row r="338" spans="1:6">
      <c r="A338" s="8" t="s">
        <v>375</v>
      </c>
      <c r="B338" s="8" t="s">
        <v>376</v>
      </c>
      <c r="C338" s="8">
        <v>697</v>
      </c>
      <c r="D338" s="8"/>
      <c r="E338" s="8"/>
      <c r="F338" s="9">
        <v>0</v>
      </c>
    </row>
    <row r="339" spans="1:6">
      <c r="A339" s="8" t="s">
        <v>172</v>
      </c>
      <c r="B339" s="8" t="s">
        <v>173</v>
      </c>
      <c r="C339" s="8">
        <v>188</v>
      </c>
      <c r="D339" s="8">
        <v>188</v>
      </c>
      <c r="E339" s="8">
        <v>278</v>
      </c>
      <c r="F339" s="9">
        <f t="shared" si="8"/>
        <v>1.4787234042553192</v>
      </c>
    </row>
    <row r="340" spans="1:6">
      <c r="A340" s="8" t="s">
        <v>377</v>
      </c>
      <c r="B340" s="8" t="s">
        <v>378</v>
      </c>
      <c r="C340" s="8"/>
      <c r="D340" s="8"/>
      <c r="E340" s="8"/>
      <c r="F340" s="9">
        <v>0</v>
      </c>
    </row>
    <row r="341" spans="1:6">
      <c r="A341" s="14" t="s">
        <v>178</v>
      </c>
      <c r="B341" s="14" t="s">
        <v>179</v>
      </c>
      <c r="C341" s="14">
        <f>SUM(C337:C339)</f>
        <v>885</v>
      </c>
      <c r="D341" s="14">
        <f>SUM(D337:D339)</f>
        <v>1304</v>
      </c>
      <c r="E341" s="14">
        <f>SUM(E337:E339)</f>
        <v>1394</v>
      </c>
      <c r="F341" s="9">
        <f t="shared" si="8"/>
        <v>1.0690184049079754</v>
      </c>
    </row>
    <row r="342" spans="1:6">
      <c r="A342" s="17" t="s">
        <v>158</v>
      </c>
      <c r="B342" s="17" t="s">
        <v>188</v>
      </c>
      <c r="C342" s="17">
        <f>C341</f>
        <v>885</v>
      </c>
      <c r="D342" s="17">
        <f>D341</f>
        <v>1304</v>
      </c>
      <c r="E342" s="17">
        <f>E341</f>
        <v>1394</v>
      </c>
      <c r="F342" s="9">
        <f t="shared" si="8"/>
        <v>1.0690184049079754</v>
      </c>
    </row>
    <row r="346" spans="1:6" ht="25.5">
      <c r="A346" s="5" t="s">
        <v>1</v>
      </c>
      <c r="B346" s="5" t="s">
        <v>2</v>
      </c>
      <c r="C346" s="5" t="s">
        <v>3</v>
      </c>
      <c r="D346" s="5" t="s">
        <v>4</v>
      </c>
      <c r="E346" s="5" t="s">
        <v>5</v>
      </c>
      <c r="F346" s="5" t="s">
        <v>6</v>
      </c>
    </row>
    <row r="347" spans="1:6" ht="57" customHeight="1">
      <c r="A347" s="6" t="s">
        <v>7</v>
      </c>
      <c r="B347" s="7" t="s">
        <v>379</v>
      </c>
      <c r="C347" s="5"/>
      <c r="D347" s="5"/>
      <c r="E347" s="5"/>
      <c r="F347" s="5"/>
    </row>
    <row r="348" spans="1:6">
      <c r="A348" s="18" t="s">
        <v>61</v>
      </c>
      <c r="B348" s="18" t="s">
        <v>62</v>
      </c>
      <c r="C348" s="18"/>
      <c r="D348" s="18">
        <v>30</v>
      </c>
      <c r="E348" s="18">
        <v>27</v>
      </c>
      <c r="F348" s="32">
        <f>E348/D348</f>
        <v>0.9</v>
      </c>
    </row>
    <row r="349" spans="1:6">
      <c r="A349" s="18" t="s">
        <v>341</v>
      </c>
      <c r="B349" s="18" t="s">
        <v>80</v>
      </c>
      <c r="C349" s="18">
        <v>35</v>
      </c>
      <c r="D349" s="18">
        <v>5</v>
      </c>
      <c r="E349" s="18"/>
      <c r="F349" s="32">
        <f t="shared" ref="F349:F362" si="9">E349/D349</f>
        <v>0</v>
      </c>
    </row>
    <row r="350" spans="1:6">
      <c r="A350" s="8" t="s">
        <v>380</v>
      </c>
      <c r="B350" s="8" t="s">
        <v>96</v>
      </c>
      <c r="C350" s="8">
        <v>246</v>
      </c>
      <c r="D350" s="8">
        <v>65</v>
      </c>
      <c r="E350" s="8">
        <v>65</v>
      </c>
      <c r="F350" s="32">
        <f t="shared" si="9"/>
        <v>1</v>
      </c>
    </row>
    <row r="351" spans="1:6">
      <c r="A351" s="8" t="s">
        <v>111</v>
      </c>
      <c r="B351" s="8" t="s">
        <v>112</v>
      </c>
      <c r="C351" s="8">
        <v>80</v>
      </c>
      <c r="D351" s="8">
        <v>80</v>
      </c>
      <c r="E351" s="8">
        <v>8</v>
      </c>
      <c r="F351" s="32">
        <f t="shared" si="9"/>
        <v>0.1</v>
      </c>
    </row>
    <row r="352" spans="1:6">
      <c r="A352" s="14" t="s">
        <v>123</v>
      </c>
      <c r="B352" s="14" t="s">
        <v>124</v>
      </c>
      <c r="C352" s="14">
        <f>SUM(C348:C351)</f>
        <v>361</v>
      </c>
      <c r="D352" s="14">
        <f>SUM(D348:D351)</f>
        <v>180</v>
      </c>
      <c r="E352" s="14">
        <f>SUM(E348:E351)</f>
        <v>100</v>
      </c>
      <c r="F352" s="32">
        <f t="shared" si="9"/>
        <v>0.55555555555555558</v>
      </c>
    </row>
    <row r="353" spans="1:6">
      <c r="A353" s="8" t="s">
        <v>348</v>
      </c>
      <c r="B353" s="8" t="s">
        <v>206</v>
      </c>
      <c r="C353" s="8"/>
      <c r="D353" s="8">
        <v>1485</v>
      </c>
      <c r="E353" s="8">
        <v>1485</v>
      </c>
      <c r="F353" s="32">
        <f t="shared" si="9"/>
        <v>1</v>
      </c>
    </row>
    <row r="354" spans="1:6">
      <c r="A354" s="8" t="s">
        <v>154</v>
      </c>
      <c r="B354" s="8" t="s">
        <v>155</v>
      </c>
      <c r="C354" s="8"/>
      <c r="D354" s="8">
        <v>401</v>
      </c>
      <c r="E354" s="8">
        <v>401</v>
      </c>
      <c r="F354" s="32">
        <f t="shared" si="9"/>
        <v>1</v>
      </c>
    </row>
    <row r="355" spans="1:6">
      <c r="A355" s="14" t="s">
        <v>156</v>
      </c>
      <c r="B355" s="14" t="s">
        <v>157</v>
      </c>
      <c r="C355" s="14">
        <f>C353+C354</f>
        <v>0</v>
      </c>
      <c r="D355" s="14">
        <f>D353+D354</f>
        <v>1886</v>
      </c>
      <c r="E355" s="14">
        <f>E353+E354</f>
        <v>1886</v>
      </c>
      <c r="F355" s="32">
        <f t="shared" si="9"/>
        <v>1</v>
      </c>
    </row>
    <row r="356" spans="1:6">
      <c r="A356" s="17" t="s">
        <v>158</v>
      </c>
      <c r="B356" s="17" t="s">
        <v>159</v>
      </c>
      <c r="C356" s="17">
        <f>C352+C355</f>
        <v>361</v>
      </c>
      <c r="D356" s="17">
        <f>D352+D355</f>
        <v>2066</v>
      </c>
      <c r="E356" s="17">
        <f>E352+E355</f>
        <v>1986</v>
      </c>
      <c r="F356" s="32">
        <f t="shared" si="9"/>
        <v>0.96127783155856728</v>
      </c>
    </row>
    <row r="357" spans="1:6">
      <c r="A357" s="8" t="s">
        <v>381</v>
      </c>
      <c r="B357" s="8" t="s">
        <v>382</v>
      </c>
      <c r="C357" s="8"/>
      <c r="D357" s="8">
        <v>5706</v>
      </c>
      <c r="E357" s="8">
        <v>5706</v>
      </c>
      <c r="F357" s="32">
        <f t="shared" si="9"/>
        <v>1</v>
      </c>
    </row>
    <row r="358" spans="1:6">
      <c r="A358" s="8" t="s">
        <v>383</v>
      </c>
      <c r="B358" s="8" t="s">
        <v>384</v>
      </c>
      <c r="C358" s="8">
        <v>4500</v>
      </c>
      <c r="D358" s="8"/>
      <c r="E358" s="8"/>
      <c r="F358" s="32">
        <v>0</v>
      </c>
    </row>
    <row r="359" spans="1:6">
      <c r="A359" s="10" t="s">
        <v>385</v>
      </c>
      <c r="B359" s="10" t="s">
        <v>386</v>
      </c>
      <c r="C359" s="10">
        <f>C357+C358</f>
        <v>4500</v>
      </c>
      <c r="D359" s="10">
        <f>D357+D358</f>
        <v>5706</v>
      </c>
      <c r="E359" s="10">
        <f>E357+E358</f>
        <v>5706</v>
      </c>
      <c r="F359" s="32">
        <f t="shared" si="9"/>
        <v>1</v>
      </c>
    </row>
    <row r="360" spans="1:6">
      <c r="A360" s="8" t="s">
        <v>172</v>
      </c>
      <c r="B360" s="8" t="s">
        <v>173</v>
      </c>
      <c r="C360" s="8">
        <v>1215</v>
      </c>
      <c r="D360" s="8">
        <v>1515</v>
      </c>
      <c r="E360" s="8">
        <v>1540</v>
      </c>
      <c r="F360" s="32">
        <f t="shared" si="9"/>
        <v>1.0165016501650166</v>
      </c>
    </row>
    <row r="361" spans="1:6">
      <c r="A361" s="14" t="s">
        <v>178</v>
      </c>
      <c r="B361" s="14" t="s">
        <v>179</v>
      </c>
      <c r="C361" s="14">
        <f>C359+C360</f>
        <v>5715</v>
      </c>
      <c r="D361" s="14">
        <f>D359+D360</f>
        <v>7221</v>
      </c>
      <c r="E361" s="14">
        <f>E359+E360</f>
        <v>7246</v>
      </c>
      <c r="F361" s="32">
        <f t="shared" si="9"/>
        <v>1.003462124359507</v>
      </c>
    </row>
    <row r="362" spans="1:6">
      <c r="A362" s="17" t="s">
        <v>158</v>
      </c>
      <c r="B362" s="17" t="s">
        <v>188</v>
      </c>
      <c r="C362" s="17">
        <f>C361</f>
        <v>5715</v>
      </c>
      <c r="D362" s="17">
        <f>D361</f>
        <v>7221</v>
      </c>
      <c r="E362" s="17">
        <f>E361</f>
        <v>7246</v>
      </c>
      <c r="F362" s="32">
        <f t="shared" si="9"/>
        <v>1.003462124359507</v>
      </c>
    </row>
    <row r="366" spans="1:6" ht="25.5">
      <c r="A366" s="5" t="s">
        <v>1</v>
      </c>
      <c r="B366" s="5" t="s">
        <v>2</v>
      </c>
      <c r="C366" s="5" t="s">
        <v>3</v>
      </c>
      <c r="D366" s="5" t="s">
        <v>4</v>
      </c>
      <c r="E366" s="5" t="s">
        <v>5</v>
      </c>
      <c r="F366" s="5" t="s">
        <v>6</v>
      </c>
    </row>
    <row r="367" spans="1:6" ht="53.25" customHeight="1">
      <c r="A367" s="6" t="s">
        <v>7</v>
      </c>
      <c r="B367" s="7" t="s">
        <v>387</v>
      </c>
      <c r="C367" s="5"/>
      <c r="D367" s="5"/>
      <c r="E367" s="5"/>
      <c r="F367" s="5"/>
    </row>
    <row r="368" spans="1:6">
      <c r="A368" s="8" t="s">
        <v>388</v>
      </c>
      <c r="B368" s="8" t="s">
        <v>382</v>
      </c>
      <c r="C368" s="8"/>
      <c r="D368" s="8">
        <v>746</v>
      </c>
      <c r="E368" s="8">
        <v>746</v>
      </c>
      <c r="F368" s="9">
        <f>E368/D368</f>
        <v>1</v>
      </c>
    </row>
    <row r="369" spans="1:7">
      <c r="A369" s="8" t="s">
        <v>389</v>
      </c>
      <c r="B369" s="8" t="s">
        <v>173</v>
      </c>
      <c r="C369" s="8"/>
      <c r="D369" s="8">
        <v>201</v>
      </c>
      <c r="E369" s="8">
        <v>201</v>
      </c>
      <c r="F369" s="9">
        <f>E369/D369</f>
        <v>1</v>
      </c>
    </row>
    <row r="370" spans="1:7">
      <c r="A370" s="14" t="s">
        <v>390</v>
      </c>
      <c r="B370" s="14" t="s">
        <v>391</v>
      </c>
      <c r="C370" s="14">
        <f>C368+C369</f>
        <v>0</v>
      </c>
      <c r="D370" s="14">
        <f>D368+D369</f>
        <v>947</v>
      </c>
      <c r="E370" s="14">
        <f>E368+E369</f>
        <v>947</v>
      </c>
      <c r="F370" s="9">
        <f>E370/D370</f>
        <v>1</v>
      </c>
    </row>
    <row r="371" spans="1:7">
      <c r="A371" s="17" t="s">
        <v>158</v>
      </c>
      <c r="B371" s="17" t="s">
        <v>188</v>
      </c>
      <c r="C371" s="17">
        <f>C370</f>
        <v>0</v>
      </c>
      <c r="D371" s="17">
        <f>D370</f>
        <v>947</v>
      </c>
      <c r="E371" s="17">
        <f>E370</f>
        <v>947</v>
      </c>
      <c r="F371" s="9">
        <f>E371/D371</f>
        <v>1</v>
      </c>
    </row>
    <row r="375" spans="1:7" ht="25.5">
      <c r="A375" s="5" t="s">
        <v>1</v>
      </c>
      <c r="B375" s="5" t="s">
        <v>2</v>
      </c>
      <c r="C375" s="5" t="s">
        <v>3</v>
      </c>
      <c r="D375" s="5" t="s">
        <v>4</v>
      </c>
      <c r="E375" s="5" t="s">
        <v>5</v>
      </c>
      <c r="F375" s="5" t="s">
        <v>6</v>
      </c>
    </row>
    <row r="376" spans="1:7">
      <c r="A376" s="6" t="s">
        <v>7</v>
      </c>
      <c r="B376" s="7" t="s">
        <v>392</v>
      </c>
      <c r="C376" s="5"/>
      <c r="D376" s="5"/>
      <c r="E376" s="5"/>
      <c r="F376" s="5"/>
    </row>
    <row r="377" spans="1:7">
      <c r="A377" s="8" t="s">
        <v>191</v>
      </c>
      <c r="B377" s="8" t="s">
        <v>192</v>
      </c>
      <c r="C377" s="8">
        <v>2000</v>
      </c>
      <c r="D377" s="8">
        <v>2054</v>
      </c>
      <c r="E377" s="8">
        <v>1965</v>
      </c>
      <c r="F377" s="9">
        <f>E377/D377</f>
        <v>0.95666991236611487</v>
      </c>
    </row>
    <row r="378" spans="1:7">
      <c r="A378" s="8" t="s">
        <v>79</v>
      </c>
      <c r="B378" s="8" t="s">
        <v>80</v>
      </c>
      <c r="C378" s="8">
        <v>1233</v>
      </c>
      <c r="D378" s="8">
        <v>430</v>
      </c>
      <c r="E378" s="8">
        <v>430</v>
      </c>
      <c r="F378" s="9">
        <f t="shared" ref="F378:F385" si="10">E378/D378</f>
        <v>1</v>
      </c>
    </row>
    <row r="379" spans="1:7">
      <c r="A379" s="10" t="s">
        <v>107</v>
      </c>
      <c r="B379" s="10" t="s">
        <v>108</v>
      </c>
      <c r="C379" s="10">
        <f>C377+C378</f>
        <v>3233</v>
      </c>
      <c r="D379" s="10">
        <f>D377+D378</f>
        <v>2484</v>
      </c>
      <c r="E379" s="10">
        <f>E377+E378</f>
        <v>2395</v>
      </c>
      <c r="F379" s="9">
        <f t="shared" si="10"/>
        <v>0.96417069243156195</v>
      </c>
    </row>
    <row r="380" spans="1:7">
      <c r="A380" s="8" t="s">
        <v>111</v>
      </c>
      <c r="B380" s="8" t="s">
        <v>112</v>
      </c>
      <c r="C380" s="8">
        <v>873</v>
      </c>
      <c r="D380" s="8">
        <v>819</v>
      </c>
      <c r="E380" s="8">
        <v>615</v>
      </c>
      <c r="F380" s="9">
        <f t="shared" si="10"/>
        <v>0.75091575091575091</v>
      </c>
    </row>
    <row r="381" spans="1:7">
      <c r="A381" s="14" t="s">
        <v>123</v>
      </c>
      <c r="B381" s="14" t="s">
        <v>124</v>
      </c>
      <c r="C381" s="14">
        <f>C379+C380</f>
        <v>4106</v>
      </c>
      <c r="D381" s="14">
        <f>D379+D380</f>
        <v>3303</v>
      </c>
      <c r="E381" s="14">
        <f>E379+E380</f>
        <v>3010</v>
      </c>
      <c r="F381" s="9">
        <f t="shared" si="10"/>
        <v>0.91129276415379956</v>
      </c>
    </row>
    <row r="382" spans="1:7" s="33" customFormat="1">
      <c r="A382" s="15" t="s">
        <v>366</v>
      </c>
      <c r="B382" s="15" t="s">
        <v>393</v>
      </c>
      <c r="C382" s="15"/>
      <c r="D382" s="15"/>
      <c r="E382" s="15"/>
      <c r="F382" s="9">
        <v>0</v>
      </c>
      <c r="G382" s="16"/>
    </row>
    <row r="383" spans="1:7" s="33" customFormat="1">
      <c r="A383" s="15" t="s">
        <v>148</v>
      </c>
      <c r="B383" s="15" t="s">
        <v>394</v>
      </c>
      <c r="C383" s="15"/>
      <c r="D383" s="15"/>
      <c r="E383" s="15"/>
      <c r="F383" s="9">
        <v>0</v>
      </c>
      <c r="G383" s="16"/>
    </row>
    <row r="384" spans="1:7" s="33" customFormat="1">
      <c r="A384" s="14" t="s">
        <v>395</v>
      </c>
      <c r="B384" s="14" t="s">
        <v>396</v>
      </c>
      <c r="C384" s="14"/>
      <c r="D384" s="14"/>
      <c r="E384" s="14"/>
      <c r="F384" s="9">
        <v>0</v>
      </c>
      <c r="G384" s="16"/>
    </row>
    <row r="385" spans="1:6">
      <c r="A385" s="17" t="s">
        <v>158</v>
      </c>
      <c r="B385" s="17" t="s">
        <v>159</v>
      </c>
      <c r="C385" s="17">
        <f>C381</f>
        <v>4106</v>
      </c>
      <c r="D385" s="17">
        <f>D381</f>
        <v>3303</v>
      </c>
      <c r="E385" s="17">
        <f>E381</f>
        <v>3010</v>
      </c>
      <c r="F385" s="9">
        <f t="shared" si="10"/>
        <v>0.91129276415379956</v>
      </c>
    </row>
    <row r="389" spans="1:6" ht="25.5">
      <c r="A389" s="5" t="s">
        <v>1</v>
      </c>
      <c r="B389" s="5" t="s">
        <v>2</v>
      </c>
      <c r="C389" s="5" t="s">
        <v>3</v>
      </c>
      <c r="D389" s="5" t="s">
        <v>4</v>
      </c>
      <c r="E389" s="5" t="s">
        <v>5</v>
      </c>
      <c r="F389" s="5" t="s">
        <v>6</v>
      </c>
    </row>
    <row r="390" spans="1:6">
      <c r="A390" s="6" t="s">
        <v>7</v>
      </c>
      <c r="B390" s="7" t="s">
        <v>397</v>
      </c>
      <c r="C390" s="5"/>
      <c r="D390" s="5"/>
      <c r="E390" s="5"/>
      <c r="F390" s="5"/>
    </row>
    <row r="391" spans="1:6">
      <c r="A391" s="19" t="s">
        <v>398</v>
      </c>
      <c r="B391" s="19" t="s">
        <v>399</v>
      </c>
      <c r="C391" s="20"/>
      <c r="D391" s="20">
        <v>11</v>
      </c>
      <c r="E391" s="20"/>
      <c r="F391" s="21">
        <f>E391/D391</f>
        <v>0</v>
      </c>
    </row>
    <row r="392" spans="1:6">
      <c r="A392" s="14" t="s">
        <v>43</v>
      </c>
      <c r="B392" s="14" t="s">
        <v>44</v>
      </c>
      <c r="C392" s="14">
        <f>C391</f>
        <v>0</v>
      </c>
      <c r="D392" s="14">
        <f>D391</f>
        <v>11</v>
      </c>
      <c r="E392" s="14">
        <f>E391</f>
        <v>0</v>
      </c>
      <c r="F392" s="21">
        <f t="shared" ref="F392:F421" si="11">E392/D392</f>
        <v>0</v>
      </c>
    </row>
    <row r="393" spans="1:6">
      <c r="A393" s="18" t="s">
        <v>400</v>
      </c>
      <c r="B393" s="18" t="s">
        <v>46</v>
      </c>
      <c r="C393" s="18"/>
      <c r="D393" s="18">
        <v>3</v>
      </c>
      <c r="E393" s="18"/>
      <c r="F393" s="21">
        <f t="shared" si="11"/>
        <v>0</v>
      </c>
    </row>
    <row r="394" spans="1:6">
      <c r="A394" s="18" t="s">
        <v>401</v>
      </c>
      <c r="B394" s="18" t="s">
        <v>402</v>
      </c>
      <c r="C394" s="18"/>
      <c r="D394" s="18">
        <v>3</v>
      </c>
      <c r="E394" s="18">
        <v>3</v>
      </c>
      <c r="F394" s="21">
        <f t="shared" si="11"/>
        <v>1</v>
      </c>
    </row>
    <row r="395" spans="1:6">
      <c r="A395" s="8" t="s">
        <v>403</v>
      </c>
      <c r="B395" s="8" t="s">
        <v>404</v>
      </c>
      <c r="C395" s="8"/>
      <c r="D395" s="8">
        <v>13</v>
      </c>
      <c r="E395" s="8">
        <v>13</v>
      </c>
      <c r="F395" s="21">
        <f t="shared" si="11"/>
        <v>1</v>
      </c>
    </row>
    <row r="396" spans="1:6">
      <c r="A396" s="8" t="s">
        <v>405</v>
      </c>
      <c r="B396" s="8" t="s">
        <v>406</v>
      </c>
      <c r="C396" s="8">
        <v>500</v>
      </c>
      <c r="D396" s="8">
        <v>479</v>
      </c>
      <c r="E396" s="8">
        <v>479</v>
      </c>
      <c r="F396" s="21">
        <f t="shared" si="11"/>
        <v>1</v>
      </c>
    </row>
    <row r="397" spans="1:6">
      <c r="A397" s="8" t="s">
        <v>407</v>
      </c>
      <c r="B397" s="8" t="s">
        <v>327</v>
      </c>
      <c r="C397" s="8">
        <v>50</v>
      </c>
      <c r="D397" s="8">
        <v>40</v>
      </c>
      <c r="E397" s="8">
        <v>20</v>
      </c>
      <c r="F397" s="21">
        <f t="shared" si="11"/>
        <v>0.5</v>
      </c>
    </row>
    <row r="398" spans="1:6">
      <c r="A398" s="8" t="s">
        <v>408</v>
      </c>
      <c r="B398" s="8" t="s">
        <v>60</v>
      </c>
      <c r="C398" s="8">
        <v>50</v>
      </c>
      <c r="D398" s="8">
        <v>101</v>
      </c>
      <c r="E398" s="8">
        <v>101</v>
      </c>
      <c r="F398" s="21">
        <f t="shared" si="11"/>
        <v>1</v>
      </c>
    </row>
    <row r="399" spans="1:6">
      <c r="A399" s="8" t="s">
        <v>61</v>
      </c>
      <c r="B399" s="8" t="s">
        <v>62</v>
      </c>
      <c r="C399" s="8">
        <v>200</v>
      </c>
      <c r="D399" s="8">
        <v>200</v>
      </c>
      <c r="E399" s="8">
        <v>164</v>
      </c>
      <c r="F399" s="21">
        <f t="shared" si="11"/>
        <v>0.82</v>
      </c>
    </row>
    <row r="400" spans="1:6">
      <c r="A400" s="8" t="s">
        <v>340</v>
      </c>
      <c r="B400" s="8" t="s">
        <v>64</v>
      </c>
      <c r="C400" s="8">
        <v>300</v>
      </c>
      <c r="D400" s="8">
        <v>740</v>
      </c>
      <c r="E400" s="8">
        <v>697</v>
      </c>
      <c r="F400" s="21">
        <f t="shared" si="11"/>
        <v>0.94189189189189193</v>
      </c>
    </row>
    <row r="401" spans="1:8">
      <c r="A401" s="10" t="s">
        <v>65</v>
      </c>
      <c r="B401" s="10" t="s">
        <v>66</v>
      </c>
      <c r="C401" s="10">
        <f>SUM(C395:C400)</f>
        <v>1100</v>
      </c>
      <c r="D401" s="10">
        <f>SUM(D395:D400)</f>
        <v>1573</v>
      </c>
      <c r="E401" s="10">
        <f>SUM(E395:E400)</f>
        <v>1474</v>
      </c>
      <c r="F401" s="21">
        <f t="shared" si="11"/>
        <v>0.93706293706293708</v>
      </c>
    </row>
    <row r="402" spans="1:8">
      <c r="A402" s="13" t="s">
        <v>67</v>
      </c>
      <c r="B402" s="13" t="s">
        <v>68</v>
      </c>
      <c r="C402" s="13">
        <f>C394+C401</f>
        <v>1100</v>
      </c>
      <c r="D402" s="13">
        <f>D394+D401</f>
        <v>1576</v>
      </c>
      <c r="E402" s="13">
        <f>E394+E401</f>
        <v>1477</v>
      </c>
      <c r="F402" s="21">
        <f t="shared" si="11"/>
        <v>0.93718274111675126</v>
      </c>
    </row>
    <row r="403" spans="1:8">
      <c r="A403" s="8" t="s">
        <v>212</v>
      </c>
      <c r="B403" s="8" t="s">
        <v>192</v>
      </c>
      <c r="C403" s="8">
        <v>200</v>
      </c>
      <c r="D403" s="8">
        <v>300</v>
      </c>
      <c r="E403" s="8">
        <v>194</v>
      </c>
      <c r="F403" s="21">
        <f t="shared" si="11"/>
        <v>0.64666666666666661</v>
      </c>
    </row>
    <row r="404" spans="1:8">
      <c r="A404" s="8" t="s">
        <v>409</v>
      </c>
      <c r="B404" s="8" t="s">
        <v>194</v>
      </c>
      <c r="C404" s="8">
        <v>100</v>
      </c>
      <c r="D404" s="8">
        <v>100</v>
      </c>
      <c r="E404" s="8">
        <v>98</v>
      </c>
      <c r="F404" s="21">
        <f t="shared" si="11"/>
        <v>0.98</v>
      </c>
    </row>
    <row r="405" spans="1:8">
      <c r="A405" s="10" t="s">
        <v>195</v>
      </c>
      <c r="B405" s="10" t="s">
        <v>196</v>
      </c>
      <c r="C405" s="10">
        <f>C403+C404</f>
        <v>300</v>
      </c>
      <c r="D405" s="10">
        <f>D403+D404</f>
        <v>400</v>
      </c>
      <c r="E405" s="10">
        <f>E403+E404</f>
        <v>292</v>
      </c>
      <c r="F405" s="21">
        <f t="shared" si="11"/>
        <v>0.73</v>
      </c>
    </row>
    <row r="406" spans="1:8">
      <c r="A406" s="18" t="s">
        <v>79</v>
      </c>
      <c r="B406" s="18" t="s">
        <v>80</v>
      </c>
      <c r="C406" s="18">
        <v>1796</v>
      </c>
      <c r="D406" s="18">
        <v>185</v>
      </c>
      <c r="E406" s="18">
        <v>35</v>
      </c>
      <c r="F406" s="21">
        <f t="shared" si="11"/>
        <v>0.1891891891891892</v>
      </c>
    </row>
    <row r="407" spans="1:8">
      <c r="A407" s="8" t="s">
        <v>380</v>
      </c>
      <c r="B407" s="8" t="s">
        <v>96</v>
      </c>
      <c r="C407" s="8">
        <v>55</v>
      </c>
      <c r="D407" s="8"/>
      <c r="E407" s="8"/>
      <c r="F407" s="21">
        <v>0</v>
      </c>
    </row>
    <row r="408" spans="1:8">
      <c r="A408" s="8" t="s">
        <v>342</v>
      </c>
      <c r="B408" s="8" t="s">
        <v>100</v>
      </c>
      <c r="C408" s="8">
        <v>100</v>
      </c>
      <c r="D408" s="8">
        <v>36</v>
      </c>
      <c r="E408" s="8">
        <v>36</v>
      </c>
      <c r="F408" s="21">
        <f t="shared" si="11"/>
        <v>1</v>
      </c>
    </row>
    <row r="409" spans="1:8">
      <c r="A409" s="8" t="s">
        <v>219</v>
      </c>
      <c r="B409" s="8" t="s">
        <v>198</v>
      </c>
      <c r="C409" s="8">
        <v>60</v>
      </c>
      <c r="D409" s="8">
        <v>60</v>
      </c>
      <c r="E409" s="8">
        <v>63</v>
      </c>
      <c r="F409" s="21">
        <f t="shared" si="11"/>
        <v>1.05</v>
      </c>
    </row>
    <row r="410" spans="1:8">
      <c r="A410" s="8" t="s">
        <v>199</v>
      </c>
      <c r="B410" s="8" t="s">
        <v>104</v>
      </c>
      <c r="C410" s="8">
        <v>100</v>
      </c>
      <c r="D410" s="8"/>
      <c r="E410" s="8"/>
      <c r="F410" s="21">
        <v>0</v>
      </c>
    </row>
    <row r="411" spans="1:8">
      <c r="A411" s="10" t="s">
        <v>105</v>
      </c>
      <c r="B411" s="10" t="s">
        <v>106</v>
      </c>
      <c r="C411" s="10">
        <f>SUM(C407:C410)</f>
        <v>315</v>
      </c>
      <c r="D411" s="10">
        <f>SUM(D407:D410)</f>
        <v>96</v>
      </c>
      <c r="E411" s="10">
        <f>SUM(E407:E410)</f>
        <v>99</v>
      </c>
      <c r="F411" s="21">
        <f t="shared" si="11"/>
        <v>1.03125</v>
      </c>
    </row>
    <row r="412" spans="1:8">
      <c r="A412" s="13" t="s">
        <v>107</v>
      </c>
      <c r="B412" s="13" t="s">
        <v>108</v>
      </c>
      <c r="C412" s="13">
        <f>C405+C406+C411</f>
        <v>2411</v>
      </c>
      <c r="D412" s="13">
        <f>D405+D406+D411</f>
        <v>681</v>
      </c>
      <c r="E412" s="13">
        <f>E405+E406+E411</f>
        <v>426</v>
      </c>
      <c r="F412" s="21">
        <f t="shared" si="11"/>
        <v>0.62555066079295152</v>
      </c>
    </row>
    <row r="413" spans="1:8">
      <c r="A413" s="8" t="s">
        <v>345</v>
      </c>
      <c r="B413" s="8" t="s">
        <v>112</v>
      </c>
      <c r="C413" s="8">
        <v>950</v>
      </c>
      <c r="D413" s="8">
        <v>815</v>
      </c>
      <c r="E413" s="8">
        <v>314</v>
      </c>
      <c r="F413" s="21">
        <f t="shared" si="11"/>
        <v>0.3852760736196319</v>
      </c>
    </row>
    <row r="414" spans="1:8">
      <c r="A414" s="14" t="s">
        <v>123</v>
      </c>
      <c r="B414" s="14" t="s">
        <v>124</v>
      </c>
      <c r="C414" s="14">
        <f>C402+C412+C413</f>
        <v>4461</v>
      </c>
      <c r="D414" s="14">
        <f>D402+D412+D413</f>
        <v>3072</v>
      </c>
      <c r="E414" s="14">
        <f>E402+E412+E413</f>
        <v>2217</v>
      </c>
      <c r="F414" s="21">
        <f t="shared" si="11"/>
        <v>0.7216796875</v>
      </c>
    </row>
    <row r="415" spans="1:8">
      <c r="A415" s="8" t="s">
        <v>367</v>
      </c>
      <c r="B415" s="8" t="s">
        <v>147</v>
      </c>
      <c r="C415" s="8"/>
      <c r="D415" s="8">
        <v>660</v>
      </c>
      <c r="E415" s="8">
        <v>262</v>
      </c>
      <c r="F415" s="21">
        <f t="shared" si="11"/>
        <v>0.39696969696969697</v>
      </c>
    </row>
    <row r="416" spans="1:8">
      <c r="A416" s="8" t="s">
        <v>204</v>
      </c>
      <c r="B416" s="8" t="s">
        <v>149</v>
      </c>
      <c r="C416" s="8"/>
      <c r="D416" s="8">
        <v>190</v>
      </c>
      <c r="E416" s="8">
        <v>71</v>
      </c>
      <c r="F416" s="21">
        <f t="shared" si="11"/>
        <v>0.37368421052631579</v>
      </c>
      <c r="H416" s="3"/>
    </row>
    <row r="417" spans="1:6">
      <c r="A417" s="14" t="s">
        <v>150</v>
      </c>
      <c r="B417" s="14" t="s">
        <v>151</v>
      </c>
      <c r="C417" s="14">
        <f>C415+C416</f>
        <v>0</v>
      </c>
      <c r="D417" s="14">
        <f>D415+D416</f>
        <v>850</v>
      </c>
      <c r="E417" s="14">
        <f>E415+E416</f>
        <v>333</v>
      </c>
      <c r="F417" s="21">
        <f t="shared" si="11"/>
        <v>0.39176470588235296</v>
      </c>
    </row>
    <row r="418" spans="1:6">
      <c r="A418" s="17" t="s">
        <v>158</v>
      </c>
      <c r="B418" s="17" t="s">
        <v>159</v>
      </c>
      <c r="C418" s="17">
        <f>C392+C393+C414+C417</f>
        <v>4461</v>
      </c>
      <c r="D418" s="17">
        <f>D392+D393+D414+D417</f>
        <v>3936</v>
      </c>
      <c r="E418" s="17">
        <f>E392+E393+E414+E417</f>
        <v>2550</v>
      </c>
      <c r="F418" s="21">
        <f t="shared" si="11"/>
        <v>0.64786585365853655</v>
      </c>
    </row>
    <row r="419" spans="1:6">
      <c r="A419" s="8" t="s">
        <v>410</v>
      </c>
      <c r="B419" s="8" t="s">
        <v>411</v>
      </c>
      <c r="C419" s="8"/>
      <c r="D419" s="8">
        <v>722</v>
      </c>
      <c r="E419" s="8">
        <v>722</v>
      </c>
      <c r="F419" s="21">
        <f t="shared" si="11"/>
        <v>1</v>
      </c>
    </row>
    <row r="420" spans="1:6">
      <c r="A420" s="34" t="s">
        <v>390</v>
      </c>
      <c r="B420" s="34" t="s">
        <v>391</v>
      </c>
      <c r="C420" s="35">
        <f t="shared" ref="C420:E421" si="12">C419</f>
        <v>0</v>
      </c>
      <c r="D420" s="35">
        <f t="shared" si="12"/>
        <v>722</v>
      </c>
      <c r="E420" s="35">
        <f t="shared" si="12"/>
        <v>722</v>
      </c>
      <c r="F420" s="21">
        <f t="shared" si="11"/>
        <v>1</v>
      </c>
    </row>
    <row r="421" spans="1:6">
      <c r="A421" s="17" t="s">
        <v>158</v>
      </c>
      <c r="B421" s="17" t="s">
        <v>188</v>
      </c>
      <c r="C421" s="17">
        <f t="shared" si="12"/>
        <v>0</v>
      </c>
      <c r="D421" s="17">
        <f t="shared" si="12"/>
        <v>722</v>
      </c>
      <c r="E421" s="17">
        <f t="shared" si="12"/>
        <v>722</v>
      </c>
      <c r="F421" s="21">
        <f t="shared" si="11"/>
        <v>1</v>
      </c>
    </row>
    <row r="425" spans="1:6" ht="25.5">
      <c r="A425" s="5" t="s">
        <v>1</v>
      </c>
      <c r="B425" s="5" t="s">
        <v>2</v>
      </c>
      <c r="C425" s="5" t="s">
        <v>3</v>
      </c>
      <c r="D425" s="5" t="s">
        <v>4</v>
      </c>
      <c r="E425" s="5" t="s">
        <v>5</v>
      </c>
      <c r="F425" s="5" t="s">
        <v>6</v>
      </c>
    </row>
    <row r="426" spans="1:6" ht="58.5" customHeight="1">
      <c r="A426" s="6" t="s">
        <v>7</v>
      </c>
      <c r="B426" s="7" t="s">
        <v>412</v>
      </c>
      <c r="C426" s="5"/>
      <c r="D426" s="5"/>
      <c r="E426" s="5"/>
      <c r="F426" s="5"/>
    </row>
    <row r="427" spans="1:6">
      <c r="A427" s="8" t="s">
        <v>317</v>
      </c>
      <c r="B427" s="8" t="s">
        <v>10</v>
      </c>
      <c r="C427" s="8">
        <v>2928</v>
      </c>
      <c r="D427" s="8">
        <v>2114</v>
      </c>
      <c r="E427" s="8">
        <v>2094</v>
      </c>
      <c r="F427" s="9">
        <f>E427/D427</f>
        <v>0.99053926206244092</v>
      </c>
    </row>
    <row r="428" spans="1:6">
      <c r="A428" s="8" t="s">
        <v>413</v>
      </c>
      <c r="B428" s="8" t="s">
        <v>414</v>
      </c>
      <c r="C428" s="8">
        <v>168</v>
      </c>
      <c r="D428" s="8"/>
      <c r="E428" s="8"/>
      <c r="F428" s="9">
        <v>0</v>
      </c>
    </row>
    <row r="429" spans="1:6">
      <c r="A429" s="8" t="s">
        <v>415</v>
      </c>
      <c r="B429" s="8" t="s">
        <v>416</v>
      </c>
      <c r="C429" s="8"/>
      <c r="D429" s="8">
        <v>166</v>
      </c>
      <c r="E429" s="8">
        <v>166</v>
      </c>
      <c r="F429" s="9">
        <f t="shared" ref="F429:F466" si="13">E429/D429</f>
        <v>1</v>
      </c>
    </row>
    <row r="430" spans="1:6">
      <c r="A430" s="8" t="s">
        <v>398</v>
      </c>
      <c r="B430" s="8" t="s">
        <v>399</v>
      </c>
      <c r="C430" s="8"/>
      <c r="D430" s="8">
        <v>120</v>
      </c>
      <c r="E430" s="8">
        <v>129</v>
      </c>
      <c r="F430" s="9">
        <f t="shared" si="13"/>
        <v>1.075</v>
      </c>
    </row>
    <row r="431" spans="1:6">
      <c r="A431" s="10" t="s">
        <v>11</v>
      </c>
      <c r="B431" s="10" t="s">
        <v>12</v>
      </c>
      <c r="C431" s="10">
        <f>SUM(C427:C430)</f>
        <v>3096</v>
      </c>
      <c r="D431" s="10">
        <f>SUM(D427:D430)</f>
        <v>2400</v>
      </c>
      <c r="E431" s="10">
        <f>SUM(E427:E430)</f>
        <v>2389</v>
      </c>
      <c r="F431" s="9">
        <f t="shared" si="13"/>
        <v>0.99541666666666662</v>
      </c>
    </row>
    <row r="432" spans="1:6" s="16" customFormat="1">
      <c r="A432" s="15" t="s">
        <v>13</v>
      </c>
      <c r="B432" s="15" t="s">
        <v>417</v>
      </c>
      <c r="C432" s="15"/>
      <c r="D432" s="15"/>
      <c r="E432" s="15"/>
      <c r="F432" s="9">
        <v>0</v>
      </c>
    </row>
    <row r="433" spans="1:8">
      <c r="A433" s="8" t="s">
        <v>17</v>
      </c>
      <c r="B433" s="8" t="s">
        <v>18</v>
      </c>
      <c r="C433" s="8"/>
      <c r="D433" s="8">
        <v>90</v>
      </c>
      <c r="E433" s="8">
        <v>69</v>
      </c>
      <c r="F433" s="9">
        <f t="shared" si="13"/>
        <v>0.76666666666666672</v>
      </c>
    </row>
    <row r="434" spans="1:8">
      <c r="A434" s="8" t="s">
        <v>19</v>
      </c>
      <c r="B434" s="8" t="s">
        <v>20</v>
      </c>
      <c r="C434" s="8">
        <v>168</v>
      </c>
      <c r="D434" s="8">
        <v>71</v>
      </c>
      <c r="E434" s="8">
        <v>71</v>
      </c>
      <c r="F434" s="9">
        <f t="shared" si="13"/>
        <v>1</v>
      </c>
    </row>
    <row r="435" spans="1:8">
      <c r="A435" s="10" t="s">
        <v>21</v>
      </c>
      <c r="B435" s="10" t="s">
        <v>22</v>
      </c>
      <c r="C435" s="10">
        <f>C433+C434</f>
        <v>168</v>
      </c>
      <c r="D435" s="10">
        <f>D433+D434</f>
        <v>161</v>
      </c>
      <c r="E435" s="10">
        <f>E433+E434</f>
        <v>140</v>
      </c>
      <c r="F435" s="9">
        <f t="shared" si="13"/>
        <v>0.86956521739130432</v>
      </c>
    </row>
    <row r="436" spans="1:8">
      <c r="A436" s="8" t="s">
        <v>23</v>
      </c>
      <c r="B436" s="8" t="s">
        <v>24</v>
      </c>
      <c r="C436" s="8">
        <v>24</v>
      </c>
      <c r="D436" s="8">
        <v>22</v>
      </c>
      <c r="E436" s="8">
        <v>17</v>
      </c>
      <c r="F436" s="9">
        <f t="shared" si="13"/>
        <v>0.77272727272727271</v>
      </c>
    </row>
    <row r="437" spans="1:8">
      <c r="A437" s="8" t="s">
        <v>418</v>
      </c>
      <c r="B437" s="8" t="s">
        <v>419</v>
      </c>
      <c r="C437" s="8"/>
      <c r="D437" s="8">
        <v>46</v>
      </c>
      <c r="E437" s="8">
        <v>46</v>
      </c>
      <c r="F437" s="9">
        <f t="shared" si="13"/>
        <v>1</v>
      </c>
    </row>
    <row r="438" spans="1:8">
      <c r="A438" s="13" t="s">
        <v>25</v>
      </c>
      <c r="B438" s="13" t="s">
        <v>26</v>
      </c>
      <c r="C438" s="13">
        <f>C431+C435+C436+C437</f>
        <v>3288</v>
      </c>
      <c r="D438" s="13">
        <f>D431+D435+D436+D437</f>
        <v>2629</v>
      </c>
      <c r="E438" s="13">
        <f>E431+E435+E436+E437</f>
        <v>2592</v>
      </c>
      <c r="F438" s="9">
        <f t="shared" si="13"/>
        <v>0.9859262076835299</v>
      </c>
    </row>
    <row r="439" spans="1:8">
      <c r="A439" s="8" t="s">
        <v>39</v>
      </c>
      <c r="B439" s="8" t="s">
        <v>40</v>
      </c>
      <c r="C439" s="8"/>
      <c r="D439" s="8">
        <v>887</v>
      </c>
      <c r="E439" s="8">
        <v>887</v>
      </c>
      <c r="F439" s="9">
        <f t="shared" si="13"/>
        <v>1</v>
      </c>
      <c r="H439" s="3"/>
    </row>
    <row r="440" spans="1:8">
      <c r="A440" s="14" t="s">
        <v>43</v>
      </c>
      <c r="B440" s="14" t="s">
        <v>44</v>
      </c>
      <c r="C440" s="14">
        <f>C438+C439</f>
        <v>3288</v>
      </c>
      <c r="D440" s="14">
        <f>D438+D439</f>
        <v>3516</v>
      </c>
      <c r="E440" s="14">
        <f>E438+E439</f>
        <v>3479</v>
      </c>
      <c r="F440" s="9">
        <f t="shared" si="13"/>
        <v>0.98947667804323092</v>
      </c>
    </row>
    <row r="441" spans="1:8">
      <c r="A441" s="8" t="s">
        <v>45</v>
      </c>
      <c r="B441" s="8" t="s">
        <v>46</v>
      </c>
      <c r="C441" s="8">
        <v>890</v>
      </c>
      <c r="D441" s="8">
        <v>837</v>
      </c>
      <c r="E441" s="8">
        <v>835</v>
      </c>
      <c r="F441" s="9">
        <f t="shared" si="13"/>
        <v>0.99761051373954601</v>
      </c>
    </row>
    <row r="442" spans="1:8">
      <c r="A442" s="8" t="s">
        <v>47</v>
      </c>
      <c r="B442" s="8" t="s">
        <v>48</v>
      </c>
      <c r="C442" s="8"/>
      <c r="D442" s="8">
        <v>35</v>
      </c>
      <c r="E442" s="8">
        <v>26</v>
      </c>
      <c r="F442" s="9">
        <f t="shared" si="13"/>
        <v>0.74285714285714288</v>
      </c>
    </row>
    <row r="443" spans="1:8">
      <c r="A443" s="8" t="s">
        <v>420</v>
      </c>
      <c r="B443" s="8" t="s">
        <v>421</v>
      </c>
      <c r="C443" s="8"/>
      <c r="D443" s="8">
        <v>13</v>
      </c>
      <c r="E443" s="8">
        <v>13</v>
      </c>
      <c r="F443" s="9">
        <f t="shared" si="13"/>
        <v>1</v>
      </c>
    </row>
    <row r="444" spans="1:8">
      <c r="A444" s="8" t="s">
        <v>49</v>
      </c>
      <c r="B444" s="8" t="s">
        <v>50</v>
      </c>
      <c r="C444" s="8"/>
      <c r="D444" s="8">
        <v>35</v>
      </c>
      <c r="E444" s="8">
        <v>27</v>
      </c>
      <c r="F444" s="9">
        <f t="shared" si="13"/>
        <v>0.77142857142857146</v>
      </c>
    </row>
    <row r="445" spans="1:8">
      <c r="A445" s="14" t="s">
        <v>51</v>
      </c>
      <c r="B445" s="14" t="s">
        <v>52</v>
      </c>
      <c r="C445" s="14">
        <f>SUM(C441:C444)</f>
        <v>890</v>
      </c>
      <c r="D445" s="14">
        <f>SUM(D441:D444)</f>
        <v>920</v>
      </c>
      <c r="E445" s="14">
        <f>SUM(E441:E444)</f>
        <v>901</v>
      </c>
      <c r="F445" s="9">
        <f t="shared" si="13"/>
        <v>0.97934782608695647</v>
      </c>
    </row>
    <row r="446" spans="1:8">
      <c r="A446" s="8" t="s">
        <v>208</v>
      </c>
      <c r="B446" s="8" t="s">
        <v>72</v>
      </c>
      <c r="C446" s="8">
        <v>60</v>
      </c>
      <c r="D446" s="8">
        <v>23</v>
      </c>
      <c r="E446" s="8">
        <v>4</v>
      </c>
      <c r="F446" s="9">
        <f t="shared" si="13"/>
        <v>0.17391304347826086</v>
      </c>
    </row>
    <row r="447" spans="1:8">
      <c r="A447" s="8" t="s">
        <v>422</v>
      </c>
      <c r="B447" s="8" t="s">
        <v>211</v>
      </c>
      <c r="C447" s="8"/>
      <c r="D447" s="8">
        <v>32</v>
      </c>
      <c r="E447" s="8">
        <v>30</v>
      </c>
      <c r="F447" s="9">
        <f t="shared" si="13"/>
        <v>0.9375</v>
      </c>
    </row>
    <row r="448" spans="1:8">
      <c r="A448" s="13" t="s">
        <v>75</v>
      </c>
      <c r="B448" s="13" t="s">
        <v>76</v>
      </c>
      <c r="C448" s="13">
        <f>C446+C447</f>
        <v>60</v>
      </c>
      <c r="D448" s="13">
        <f>D446+D447</f>
        <v>55</v>
      </c>
      <c r="E448" s="13">
        <f>E446+E447</f>
        <v>34</v>
      </c>
      <c r="F448" s="9">
        <f t="shared" si="13"/>
        <v>0.61818181818181817</v>
      </c>
    </row>
    <row r="449" spans="1:6" s="16" customFormat="1">
      <c r="A449" s="15" t="s">
        <v>83</v>
      </c>
      <c r="B449" s="15" t="s">
        <v>423</v>
      </c>
      <c r="C449" s="15"/>
      <c r="D449" s="15"/>
      <c r="E449" s="15"/>
      <c r="F449" s="9">
        <v>0</v>
      </c>
    </row>
    <row r="450" spans="1:6">
      <c r="A450" s="8" t="s">
        <v>85</v>
      </c>
      <c r="B450" s="8" t="s">
        <v>86</v>
      </c>
      <c r="C450" s="8">
        <v>5</v>
      </c>
      <c r="D450" s="8">
        <v>10</v>
      </c>
      <c r="E450" s="8">
        <v>10</v>
      </c>
      <c r="F450" s="9">
        <f t="shared" si="13"/>
        <v>1</v>
      </c>
    </row>
    <row r="451" spans="1:6">
      <c r="A451" s="8" t="s">
        <v>424</v>
      </c>
      <c r="B451" s="8" t="s">
        <v>88</v>
      </c>
      <c r="C451" s="8"/>
      <c r="D451" s="8">
        <v>7</v>
      </c>
      <c r="E451" s="8">
        <v>7</v>
      </c>
      <c r="F451" s="9">
        <f t="shared" si="13"/>
        <v>1</v>
      </c>
    </row>
    <row r="452" spans="1:6">
      <c r="A452" s="10" t="s">
        <v>93</v>
      </c>
      <c r="B452" s="10" t="s">
        <v>94</v>
      </c>
      <c r="C452" s="10">
        <f>C450+C451</f>
        <v>5</v>
      </c>
      <c r="D452" s="10">
        <f>D450+D451</f>
        <v>17</v>
      </c>
      <c r="E452" s="10">
        <f>E450+E451</f>
        <v>17</v>
      </c>
      <c r="F452" s="9">
        <f t="shared" si="13"/>
        <v>1</v>
      </c>
    </row>
    <row r="453" spans="1:6">
      <c r="A453" s="13" t="s">
        <v>107</v>
      </c>
      <c r="B453" s="13" t="s">
        <v>108</v>
      </c>
      <c r="C453" s="13">
        <f>C452</f>
        <v>5</v>
      </c>
      <c r="D453" s="13">
        <f>D452</f>
        <v>17</v>
      </c>
      <c r="E453" s="13">
        <f>E452</f>
        <v>17</v>
      </c>
      <c r="F453" s="9">
        <f t="shared" si="13"/>
        <v>1</v>
      </c>
    </row>
    <row r="454" spans="1:6">
      <c r="A454" s="8" t="s">
        <v>360</v>
      </c>
      <c r="B454" s="8" t="s">
        <v>110</v>
      </c>
      <c r="C454" s="8">
        <v>100</v>
      </c>
      <c r="D454" s="8">
        <v>115</v>
      </c>
      <c r="E454" s="8">
        <v>125</v>
      </c>
      <c r="F454" s="9">
        <f t="shared" si="13"/>
        <v>1.0869565217391304</v>
      </c>
    </row>
    <row r="455" spans="1:6">
      <c r="A455" s="8" t="s">
        <v>111</v>
      </c>
      <c r="B455" s="8" t="s">
        <v>112</v>
      </c>
      <c r="C455" s="8">
        <v>25</v>
      </c>
      <c r="D455" s="8">
        <v>18</v>
      </c>
      <c r="E455" s="8">
        <v>9</v>
      </c>
      <c r="F455" s="9">
        <f t="shared" si="13"/>
        <v>0.5</v>
      </c>
    </row>
    <row r="456" spans="1:6">
      <c r="A456" s="14" t="s">
        <v>123</v>
      </c>
      <c r="B456" s="14" t="s">
        <v>124</v>
      </c>
      <c r="C456" s="14">
        <f>C448+C453+C454+C455</f>
        <v>190</v>
      </c>
      <c r="D456" s="14">
        <f>D448+D453+D454+D455</f>
        <v>205</v>
      </c>
      <c r="E456" s="14">
        <f>E448+E453+E454+E455</f>
        <v>185</v>
      </c>
      <c r="F456" s="9">
        <f t="shared" si="13"/>
        <v>0.90243902439024393</v>
      </c>
    </row>
    <row r="457" spans="1:6">
      <c r="A457" s="8" t="s">
        <v>425</v>
      </c>
      <c r="B457" s="8" t="s">
        <v>426</v>
      </c>
      <c r="C457" s="8"/>
      <c r="D457" s="8">
        <v>15</v>
      </c>
      <c r="E457" s="8">
        <v>14</v>
      </c>
      <c r="F457" s="9">
        <f t="shared" si="13"/>
        <v>0.93333333333333335</v>
      </c>
    </row>
    <row r="458" spans="1:6">
      <c r="A458" s="8" t="s">
        <v>427</v>
      </c>
      <c r="B458" s="8" t="s">
        <v>428</v>
      </c>
      <c r="C458" s="8"/>
      <c r="D458" s="8">
        <v>27</v>
      </c>
      <c r="E458" s="8"/>
      <c r="F458" s="9">
        <f t="shared" si="13"/>
        <v>0</v>
      </c>
    </row>
    <row r="459" spans="1:6">
      <c r="A459" s="14" t="s">
        <v>132</v>
      </c>
      <c r="B459" s="14" t="s">
        <v>133</v>
      </c>
      <c r="C459" s="14">
        <f>C457+C458</f>
        <v>0</v>
      </c>
      <c r="D459" s="14">
        <f>D457+D458</f>
        <v>42</v>
      </c>
      <c r="E459" s="14">
        <f>E457+E458</f>
        <v>14</v>
      </c>
      <c r="F459" s="9">
        <f t="shared" si="13"/>
        <v>0.33333333333333331</v>
      </c>
    </row>
    <row r="460" spans="1:6">
      <c r="A460" s="8" t="s">
        <v>146</v>
      </c>
      <c r="B460" s="8" t="s">
        <v>147</v>
      </c>
      <c r="C460" s="8">
        <v>710</v>
      </c>
      <c r="D460" s="8"/>
      <c r="E460" s="8"/>
      <c r="F460" s="9">
        <v>0</v>
      </c>
    </row>
    <row r="461" spans="1:6">
      <c r="A461" s="8" t="s">
        <v>204</v>
      </c>
      <c r="B461" s="8" t="s">
        <v>149</v>
      </c>
      <c r="C461" s="8">
        <v>190</v>
      </c>
      <c r="D461" s="8"/>
      <c r="E461" s="8"/>
      <c r="F461" s="9">
        <v>0</v>
      </c>
    </row>
    <row r="462" spans="1:6">
      <c r="A462" s="14" t="s">
        <v>150</v>
      </c>
      <c r="B462" s="14" t="s">
        <v>151</v>
      </c>
      <c r="C462" s="14">
        <f>C460+C461</f>
        <v>900</v>
      </c>
      <c r="D462" s="14">
        <f>D460+D461</f>
        <v>0</v>
      </c>
      <c r="E462" s="14">
        <f>E460+E461</f>
        <v>0</v>
      </c>
      <c r="F462" s="9">
        <v>0</v>
      </c>
    </row>
    <row r="463" spans="1:6">
      <c r="A463" s="8" t="s">
        <v>205</v>
      </c>
      <c r="B463" s="8" t="s">
        <v>206</v>
      </c>
      <c r="C463" s="8">
        <v>14880</v>
      </c>
      <c r="D463" s="8"/>
      <c r="E463" s="8"/>
      <c r="F463" s="9">
        <v>0</v>
      </c>
    </row>
    <row r="464" spans="1:6">
      <c r="A464" s="8" t="s">
        <v>429</v>
      </c>
      <c r="B464" s="8" t="s">
        <v>155</v>
      </c>
      <c r="C464" s="8">
        <v>4020</v>
      </c>
      <c r="D464" s="8"/>
      <c r="E464" s="8"/>
      <c r="F464" s="9">
        <v>0</v>
      </c>
    </row>
    <row r="465" spans="1:6">
      <c r="A465" s="14" t="s">
        <v>156</v>
      </c>
      <c r="B465" s="14" t="s">
        <v>157</v>
      </c>
      <c r="C465" s="14">
        <f>C463+C464</f>
        <v>18900</v>
      </c>
      <c r="D465" s="14">
        <f>D463+D464</f>
        <v>0</v>
      </c>
      <c r="E465" s="14">
        <f>E463+E464</f>
        <v>0</v>
      </c>
      <c r="F465" s="9">
        <v>0</v>
      </c>
    </row>
    <row r="466" spans="1:6">
      <c r="A466" s="17" t="s">
        <v>158</v>
      </c>
      <c r="B466" s="17" t="s">
        <v>159</v>
      </c>
      <c r="C466" s="17">
        <f>C440+C445+C456+C459+C462+C465</f>
        <v>24168</v>
      </c>
      <c r="D466" s="17">
        <f>D440+D445+D456+D459+D462+D465</f>
        <v>4683</v>
      </c>
      <c r="E466" s="17">
        <f>E440+E445+E456+E459+E462+E465</f>
        <v>4579</v>
      </c>
      <c r="F466" s="9">
        <f t="shared" si="13"/>
        <v>0.97779201366645307</v>
      </c>
    </row>
    <row r="470" spans="1:6" ht="25.5">
      <c r="A470" s="5" t="s">
        <v>1</v>
      </c>
      <c r="B470" s="5" t="s">
        <v>2</v>
      </c>
      <c r="C470" s="5" t="s">
        <v>3</v>
      </c>
      <c r="D470" s="5" t="s">
        <v>4</v>
      </c>
      <c r="E470" s="5" t="s">
        <v>5</v>
      </c>
      <c r="F470" s="5" t="s">
        <v>6</v>
      </c>
    </row>
    <row r="471" spans="1:6">
      <c r="A471" s="6" t="s">
        <v>7</v>
      </c>
      <c r="B471" s="7" t="s">
        <v>430</v>
      </c>
      <c r="C471" s="5"/>
      <c r="D471" s="5"/>
      <c r="E471" s="5"/>
      <c r="F471" s="8"/>
    </row>
    <row r="472" spans="1:6">
      <c r="A472" s="8" t="s">
        <v>191</v>
      </c>
      <c r="B472" s="8" t="s">
        <v>192</v>
      </c>
      <c r="C472" s="8">
        <v>20</v>
      </c>
      <c r="D472" s="8">
        <v>4</v>
      </c>
      <c r="E472" s="8"/>
      <c r="F472" s="9">
        <f>E472/D472</f>
        <v>0</v>
      </c>
    </row>
    <row r="473" spans="1:6">
      <c r="A473" s="8" t="s">
        <v>431</v>
      </c>
      <c r="B473" s="8" t="s">
        <v>214</v>
      </c>
      <c r="C473" s="8">
        <v>160</v>
      </c>
      <c r="D473" s="8">
        <v>160</v>
      </c>
      <c r="E473" s="8">
        <v>124</v>
      </c>
      <c r="F473" s="9">
        <f t="shared" ref="F473:F492" si="14">E473/D473</f>
        <v>0.77500000000000002</v>
      </c>
    </row>
    <row r="474" spans="1:6">
      <c r="A474" s="8" t="s">
        <v>193</v>
      </c>
      <c r="B474" s="8" t="s">
        <v>194</v>
      </c>
      <c r="C474" s="8">
        <v>35</v>
      </c>
      <c r="D474" s="8">
        <v>35</v>
      </c>
      <c r="E474" s="8">
        <v>19</v>
      </c>
      <c r="F474" s="9">
        <f t="shared" si="14"/>
        <v>0.54285714285714282</v>
      </c>
    </row>
    <row r="475" spans="1:6">
      <c r="A475" s="10" t="s">
        <v>195</v>
      </c>
      <c r="B475" s="10" t="s">
        <v>196</v>
      </c>
      <c r="C475" s="10">
        <f>SUM(C472:C474)</f>
        <v>215</v>
      </c>
      <c r="D475" s="10">
        <f>SUM(D472:D474)</f>
        <v>199</v>
      </c>
      <c r="E475" s="10">
        <f>SUM(E472:E474)</f>
        <v>143</v>
      </c>
      <c r="F475" s="9">
        <f t="shared" si="14"/>
        <v>0.71859296482412061</v>
      </c>
    </row>
    <row r="476" spans="1:6">
      <c r="A476" s="18" t="s">
        <v>341</v>
      </c>
      <c r="B476" s="18" t="s">
        <v>80</v>
      </c>
      <c r="C476" s="18">
        <v>100</v>
      </c>
      <c r="D476" s="18">
        <v>100</v>
      </c>
      <c r="E476" s="18"/>
      <c r="F476" s="9">
        <f t="shared" si="14"/>
        <v>0</v>
      </c>
    </row>
    <row r="477" spans="1:6">
      <c r="A477" s="8" t="s">
        <v>380</v>
      </c>
      <c r="B477" s="8" t="s">
        <v>96</v>
      </c>
      <c r="C477" s="8">
        <v>82</v>
      </c>
      <c r="D477" s="8">
        <v>83</v>
      </c>
      <c r="E477" s="8">
        <v>23</v>
      </c>
      <c r="F477" s="9">
        <f t="shared" si="14"/>
        <v>0.27710843373493976</v>
      </c>
    </row>
    <row r="478" spans="1:6">
      <c r="A478" s="8" t="s">
        <v>217</v>
      </c>
      <c r="B478" s="8" t="s">
        <v>218</v>
      </c>
      <c r="C478" s="8"/>
      <c r="D478" s="8"/>
      <c r="E478" s="8"/>
      <c r="F478" s="9">
        <v>0</v>
      </c>
    </row>
    <row r="479" spans="1:6">
      <c r="A479" s="8" t="s">
        <v>219</v>
      </c>
      <c r="B479" s="8" t="s">
        <v>198</v>
      </c>
      <c r="C479" s="8">
        <v>10</v>
      </c>
      <c r="D479" s="8">
        <v>10</v>
      </c>
      <c r="E479" s="8">
        <v>7</v>
      </c>
      <c r="F479" s="9">
        <f t="shared" si="14"/>
        <v>0.7</v>
      </c>
    </row>
    <row r="480" spans="1:6">
      <c r="A480" s="8" t="s">
        <v>199</v>
      </c>
      <c r="B480" s="8" t="s">
        <v>104</v>
      </c>
      <c r="C480" s="8">
        <v>5</v>
      </c>
      <c r="D480" s="8"/>
      <c r="E480" s="8"/>
      <c r="F480" s="9">
        <v>0</v>
      </c>
    </row>
    <row r="481" spans="1:6">
      <c r="A481" s="10" t="s">
        <v>105</v>
      </c>
      <c r="B481" s="10" t="s">
        <v>106</v>
      </c>
      <c r="C481" s="10">
        <f>SUM(C477:C480)</f>
        <v>97</v>
      </c>
      <c r="D481" s="10">
        <f>SUM(D477:D480)</f>
        <v>93</v>
      </c>
      <c r="E481" s="10">
        <f>SUM(E477:E480)</f>
        <v>30</v>
      </c>
      <c r="F481" s="9">
        <f t="shared" si="14"/>
        <v>0.32258064516129031</v>
      </c>
    </row>
    <row r="482" spans="1:6">
      <c r="A482" s="13" t="s">
        <v>107</v>
      </c>
      <c r="B482" s="13" t="s">
        <v>108</v>
      </c>
      <c r="C482" s="13">
        <f>C475+C476+C481</f>
        <v>412</v>
      </c>
      <c r="D482" s="13">
        <f>D475+D476+D481</f>
        <v>392</v>
      </c>
      <c r="E482" s="13">
        <f>E475+E476+E481</f>
        <v>173</v>
      </c>
      <c r="F482" s="9">
        <f t="shared" si="14"/>
        <v>0.44132653061224492</v>
      </c>
    </row>
    <row r="483" spans="1:6">
      <c r="A483" s="8" t="s">
        <v>345</v>
      </c>
      <c r="B483" s="8" t="s">
        <v>112</v>
      </c>
      <c r="C483" s="8">
        <v>111</v>
      </c>
      <c r="D483" s="8">
        <v>92</v>
      </c>
      <c r="E483" s="8">
        <v>42</v>
      </c>
      <c r="F483" s="9">
        <f t="shared" si="14"/>
        <v>0.45652173913043476</v>
      </c>
    </row>
    <row r="484" spans="1:6">
      <c r="A484" s="8" t="s">
        <v>329</v>
      </c>
      <c r="B484" s="8" t="s">
        <v>330</v>
      </c>
      <c r="C484" s="8"/>
      <c r="D484" s="8">
        <v>19</v>
      </c>
      <c r="E484" s="8"/>
      <c r="F484" s="9">
        <f t="shared" si="14"/>
        <v>0</v>
      </c>
    </row>
    <row r="485" spans="1:6">
      <c r="A485" s="13" t="s">
        <v>121</v>
      </c>
      <c r="B485" s="13" t="s">
        <v>122</v>
      </c>
      <c r="C485" s="13">
        <f>C483+C484</f>
        <v>111</v>
      </c>
      <c r="D485" s="13">
        <f>D483+D484</f>
        <v>111</v>
      </c>
      <c r="E485" s="13">
        <f>E483+E484</f>
        <v>42</v>
      </c>
      <c r="F485" s="9">
        <f t="shared" si="14"/>
        <v>0.3783783783783784</v>
      </c>
    </row>
    <row r="486" spans="1:6">
      <c r="A486" s="14" t="s">
        <v>123</v>
      </c>
      <c r="B486" s="14" t="s">
        <v>124</v>
      </c>
      <c r="C486" s="14">
        <f>C485+C482</f>
        <v>523</v>
      </c>
      <c r="D486" s="14">
        <f>D485+D482</f>
        <v>503</v>
      </c>
      <c r="E486" s="14">
        <f>E485+E482</f>
        <v>215</v>
      </c>
      <c r="F486" s="9">
        <f t="shared" si="14"/>
        <v>0.42743538767395628</v>
      </c>
    </row>
    <row r="487" spans="1:6">
      <c r="A487" s="17" t="s">
        <v>158</v>
      </c>
      <c r="B487" s="17" t="s">
        <v>159</v>
      </c>
      <c r="C487" s="17">
        <f>C486</f>
        <v>523</v>
      </c>
      <c r="D487" s="17">
        <f>D486</f>
        <v>503</v>
      </c>
      <c r="E487" s="17">
        <f>E486</f>
        <v>215</v>
      </c>
      <c r="F487" s="9">
        <f t="shared" si="14"/>
        <v>0.42743538767395628</v>
      </c>
    </row>
    <row r="488" spans="1:6">
      <c r="A488" s="8" t="s">
        <v>164</v>
      </c>
      <c r="B488" s="8" t="s">
        <v>165</v>
      </c>
      <c r="C488" s="8">
        <v>326</v>
      </c>
      <c r="D488" s="8"/>
      <c r="E488" s="8"/>
      <c r="F488" s="9">
        <v>0</v>
      </c>
    </row>
    <row r="489" spans="1:6">
      <c r="A489" s="8" t="s">
        <v>432</v>
      </c>
      <c r="B489" s="8" t="s">
        <v>433</v>
      </c>
      <c r="C489" s="8"/>
      <c r="D489" s="8">
        <v>282</v>
      </c>
      <c r="E489" s="8">
        <v>163</v>
      </c>
      <c r="F489" s="9">
        <f t="shared" si="14"/>
        <v>0.57801418439716312</v>
      </c>
    </row>
    <row r="490" spans="1:6">
      <c r="A490" s="8" t="s">
        <v>389</v>
      </c>
      <c r="B490" s="8" t="s">
        <v>173</v>
      </c>
      <c r="C490" s="8"/>
      <c r="D490" s="8">
        <v>44</v>
      </c>
      <c r="E490" s="8">
        <v>44</v>
      </c>
      <c r="F490" s="9">
        <f t="shared" si="14"/>
        <v>1</v>
      </c>
    </row>
    <row r="491" spans="1:6">
      <c r="A491" s="14" t="s">
        <v>178</v>
      </c>
      <c r="B491" s="14" t="s">
        <v>179</v>
      </c>
      <c r="C491" s="14">
        <f>SUM(C488:C490)</f>
        <v>326</v>
      </c>
      <c r="D491" s="14">
        <f>SUM(D488:D490)</f>
        <v>326</v>
      </c>
      <c r="E491" s="14">
        <f>SUM(E488:E490)</f>
        <v>207</v>
      </c>
      <c r="F491" s="9">
        <f t="shared" si="14"/>
        <v>0.63496932515337423</v>
      </c>
    </row>
    <row r="492" spans="1:6">
      <c r="A492" s="17" t="s">
        <v>158</v>
      </c>
      <c r="B492" s="17" t="s">
        <v>188</v>
      </c>
      <c r="C492" s="17">
        <f>C491</f>
        <v>326</v>
      </c>
      <c r="D492" s="17">
        <f>D491</f>
        <v>326</v>
      </c>
      <c r="E492" s="17">
        <f>E491</f>
        <v>207</v>
      </c>
      <c r="F492" s="9">
        <f t="shared" si="14"/>
        <v>0.63496932515337423</v>
      </c>
    </row>
    <row r="496" spans="1:6" ht="25.5">
      <c r="A496" s="5" t="s">
        <v>1</v>
      </c>
      <c r="B496" s="5" t="s">
        <v>2</v>
      </c>
      <c r="C496" s="5" t="s">
        <v>3</v>
      </c>
      <c r="D496" s="5" t="s">
        <v>4</v>
      </c>
      <c r="E496" s="5" t="s">
        <v>5</v>
      </c>
      <c r="F496" s="5" t="s">
        <v>6</v>
      </c>
    </row>
    <row r="497" spans="1:6">
      <c r="A497" s="6" t="s">
        <v>7</v>
      </c>
      <c r="B497" s="7" t="s">
        <v>434</v>
      </c>
      <c r="C497" s="5"/>
      <c r="D497" s="5"/>
      <c r="E497" s="5"/>
      <c r="F497" s="5"/>
    </row>
    <row r="498" spans="1:6">
      <c r="A498" s="8" t="s">
        <v>191</v>
      </c>
      <c r="B498" s="8" t="s">
        <v>192</v>
      </c>
      <c r="C498" s="8">
        <v>20</v>
      </c>
      <c r="D498" s="8"/>
      <c r="E498" s="8"/>
      <c r="F498" s="9">
        <v>0</v>
      </c>
    </row>
    <row r="499" spans="1:6">
      <c r="A499" s="8" t="s">
        <v>431</v>
      </c>
      <c r="B499" s="8" t="s">
        <v>214</v>
      </c>
      <c r="C499" s="8">
        <v>150</v>
      </c>
      <c r="D499" s="8">
        <v>159</v>
      </c>
      <c r="E499" s="8">
        <v>124</v>
      </c>
      <c r="F499" s="9">
        <f t="shared" ref="F499:F516" si="15">E499/D499</f>
        <v>0.77987421383647804</v>
      </c>
    </row>
    <row r="500" spans="1:6">
      <c r="A500" s="8" t="s">
        <v>193</v>
      </c>
      <c r="B500" s="8" t="s">
        <v>194</v>
      </c>
      <c r="C500" s="8">
        <v>15</v>
      </c>
      <c r="D500" s="8">
        <v>19</v>
      </c>
      <c r="E500" s="8">
        <v>19</v>
      </c>
      <c r="F500" s="9">
        <f t="shared" si="15"/>
        <v>1</v>
      </c>
    </row>
    <row r="501" spans="1:6">
      <c r="A501" s="10" t="s">
        <v>195</v>
      </c>
      <c r="B501" s="10" t="s">
        <v>196</v>
      </c>
      <c r="C501" s="10">
        <f>SUM(C498:C500)</f>
        <v>185</v>
      </c>
      <c r="D501" s="10">
        <f>SUM(D498:D500)</f>
        <v>178</v>
      </c>
      <c r="E501" s="10">
        <f>SUM(E498:E500)</f>
        <v>143</v>
      </c>
      <c r="F501" s="9">
        <f t="shared" si="15"/>
        <v>0.8033707865168539</v>
      </c>
    </row>
    <row r="502" spans="1:6">
      <c r="A502" s="18" t="s">
        <v>341</v>
      </c>
      <c r="B502" s="18" t="s">
        <v>80</v>
      </c>
      <c r="C502" s="18">
        <v>100</v>
      </c>
      <c r="D502" s="18">
        <v>100</v>
      </c>
      <c r="E502" s="18"/>
      <c r="F502" s="9">
        <f t="shared" si="15"/>
        <v>0</v>
      </c>
    </row>
    <row r="503" spans="1:6">
      <c r="A503" s="8" t="s">
        <v>380</v>
      </c>
      <c r="B503" s="8" t="s">
        <v>96</v>
      </c>
      <c r="C503" s="8">
        <v>12</v>
      </c>
      <c r="D503" s="8">
        <v>23</v>
      </c>
      <c r="E503" s="8">
        <v>23</v>
      </c>
      <c r="F503" s="9">
        <f t="shared" si="15"/>
        <v>1</v>
      </c>
    </row>
    <row r="504" spans="1:6">
      <c r="A504" s="8" t="s">
        <v>217</v>
      </c>
      <c r="B504" s="8" t="s">
        <v>218</v>
      </c>
      <c r="C504" s="8"/>
      <c r="D504" s="8"/>
      <c r="E504" s="8"/>
      <c r="F504" s="9">
        <v>0</v>
      </c>
    </row>
    <row r="505" spans="1:6">
      <c r="A505" s="8" t="s">
        <v>219</v>
      </c>
      <c r="B505" s="8" t="s">
        <v>198</v>
      </c>
      <c r="C505" s="8">
        <v>10</v>
      </c>
      <c r="D505" s="8">
        <v>10</v>
      </c>
      <c r="E505" s="8">
        <v>7</v>
      </c>
      <c r="F505" s="9">
        <f t="shared" si="15"/>
        <v>0.7</v>
      </c>
    </row>
    <row r="506" spans="1:6">
      <c r="A506" s="8" t="s">
        <v>199</v>
      </c>
      <c r="B506" s="8" t="s">
        <v>104</v>
      </c>
      <c r="C506" s="8">
        <v>5</v>
      </c>
      <c r="D506" s="8">
        <v>3</v>
      </c>
      <c r="E506" s="8"/>
      <c r="F506" s="9">
        <f t="shared" si="15"/>
        <v>0</v>
      </c>
    </row>
    <row r="507" spans="1:6">
      <c r="A507" s="10" t="s">
        <v>105</v>
      </c>
      <c r="B507" s="10" t="s">
        <v>106</v>
      </c>
      <c r="C507" s="10">
        <f>SUM(C503:C506)</f>
        <v>27</v>
      </c>
      <c r="D507" s="10">
        <f>SUM(D503:D506)</f>
        <v>36</v>
      </c>
      <c r="E507" s="10">
        <f>SUM(E503:E506)</f>
        <v>30</v>
      </c>
      <c r="F507" s="9">
        <f t="shared" si="15"/>
        <v>0.83333333333333337</v>
      </c>
    </row>
    <row r="508" spans="1:6">
      <c r="A508" s="13" t="s">
        <v>107</v>
      </c>
      <c r="B508" s="13" t="s">
        <v>108</v>
      </c>
      <c r="C508" s="13">
        <f>C501+C502+C507</f>
        <v>312</v>
      </c>
      <c r="D508" s="13">
        <f>D501+D502+D507</f>
        <v>314</v>
      </c>
      <c r="E508" s="13">
        <f>E501+E502+E507</f>
        <v>173</v>
      </c>
      <c r="F508" s="9">
        <f t="shared" si="15"/>
        <v>0.55095541401273884</v>
      </c>
    </row>
    <row r="509" spans="1:6">
      <c r="A509" s="8" t="s">
        <v>345</v>
      </c>
      <c r="B509" s="8" t="s">
        <v>112</v>
      </c>
      <c r="C509" s="8">
        <v>85</v>
      </c>
      <c r="D509" s="8">
        <v>85</v>
      </c>
      <c r="E509" s="8">
        <v>41</v>
      </c>
      <c r="F509" s="9">
        <f t="shared" si="15"/>
        <v>0.4823529411764706</v>
      </c>
    </row>
    <row r="510" spans="1:6">
      <c r="A510" s="14" t="s">
        <v>123</v>
      </c>
      <c r="B510" s="14" t="s">
        <v>124</v>
      </c>
      <c r="C510" s="14">
        <f>C508+C509</f>
        <v>397</v>
      </c>
      <c r="D510" s="14">
        <f>D508+D509</f>
        <v>399</v>
      </c>
      <c r="E510" s="14">
        <f>E508+E509</f>
        <v>214</v>
      </c>
      <c r="F510" s="9">
        <f t="shared" si="15"/>
        <v>0.53634085213032578</v>
      </c>
    </row>
    <row r="511" spans="1:6">
      <c r="A511" s="17" t="s">
        <v>158</v>
      </c>
      <c r="B511" s="17" t="s">
        <v>159</v>
      </c>
      <c r="C511" s="17">
        <f>C510</f>
        <v>397</v>
      </c>
      <c r="D511" s="17">
        <f>D510</f>
        <v>399</v>
      </c>
      <c r="E511" s="17">
        <f>E510</f>
        <v>214</v>
      </c>
      <c r="F511" s="9">
        <f t="shared" si="15"/>
        <v>0.53634085213032578</v>
      </c>
    </row>
    <row r="512" spans="1:6">
      <c r="A512" s="8" t="s">
        <v>164</v>
      </c>
      <c r="B512" s="8" t="s">
        <v>165</v>
      </c>
      <c r="C512" s="8">
        <v>326</v>
      </c>
      <c r="D512" s="8"/>
      <c r="E512" s="8"/>
      <c r="F512" s="9">
        <v>0</v>
      </c>
    </row>
    <row r="513" spans="1:6">
      <c r="A513" s="8" t="s">
        <v>432</v>
      </c>
      <c r="B513" s="8" t="s">
        <v>433</v>
      </c>
      <c r="C513" s="8"/>
      <c r="D513" s="8">
        <v>282</v>
      </c>
      <c r="E513" s="8">
        <v>163</v>
      </c>
      <c r="F513" s="9">
        <f t="shared" si="15"/>
        <v>0.57801418439716312</v>
      </c>
    </row>
    <row r="514" spans="1:6">
      <c r="A514" s="8" t="s">
        <v>389</v>
      </c>
      <c r="B514" s="8" t="s">
        <v>173</v>
      </c>
      <c r="C514" s="8"/>
      <c r="D514" s="8">
        <v>44</v>
      </c>
      <c r="E514" s="8">
        <v>44</v>
      </c>
      <c r="F514" s="9">
        <f t="shared" si="15"/>
        <v>1</v>
      </c>
    </row>
    <row r="515" spans="1:6">
      <c r="A515" s="14" t="s">
        <v>178</v>
      </c>
      <c r="B515" s="14" t="s">
        <v>179</v>
      </c>
      <c r="C515" s="14">
        <f>SUM(C512:C514)</f>
        <v>326</v>
      </c>
      <c r="D515" s="14">
        <f>SUM(D512:D514)</f>
        <v>326</v>
      </c>
      <c r="E515" s="14">
        <f>SUM(E512:E514)</f>
        <v>207</v>
      </c>
      <c r="F515" s="9">
        <f t="shared" si="15"/>
        <v>0.63496932515337423</v>
      </c>
    </row>
    <row r="516" spans="1:6">
      <c r="A516" s="17" t="s">
        <v>158</v>
      </c>
      <c r="B516" s="17" t="s">
        <v>188</v>
      </c>
      <c r="C516" s="17">
        <f>C515</f>
        <v>326</v>
      </c>
      <c r="D516" s="17">
        <f>D515</f>
        <v>326</v>
      </c>
      <c r="E516" s="17">
        <f>E515</f>
        <v>207</v>
      </c>
      <c r="F516" s="9">
        <f t="shared" si="15"/>
        <v>0.63496932515337423</v>
      </c>
    </row>
    <row r="520" spans="1:6" ht="25.5">
      <c r="A520" s="5" t="s">
        <v>1</v>
      </c>
      <c r="B520" s="5" t="s">
        <v>2</v>
      </c>
      <c r="C520" s="5" t="s">
        <v>3</v>
      </c>
      <c r="D520" s="5" t="s">
        <v>4</v>
      </c>
      <c r="E520" s="5" t="s">
        <v>5</v>
      </c>
      <c r="F520" s="5" t="s">
        <v>6</v>
      </c>
    </row>
    <row r="521" spans="1:6" ht="50.25" customHeight="1">
      <c r="A521" s="6" t="s">
        <v>7</v>
      </c>
      <c r="B521" s="7" t="s">
        <v>435</v>
      </c>
      <c r="C521" s="5"/>
      <c r="D521" s="5"/>
      <c r="E521" s="5"/>
      <c r="F521" s="5"/>
    </row>
    <row r="522" spans="1:6">
      <c r="A522" s="8" t="s">
        <v>317</v>
      </c>
      <c r="B522" s="8" t="s">
        <v>10</v>
      </c>
      <c r="C522" s="8"/>
      <c r="D522" s="8"/>
      <c r="E522" s="8"/>
      <c r="F522" s="9">
        <v>0</v>
      </c>
    </row>
    <row r="523" spans="1:6">
      <c r="A523" s="8" t="s">
        <v>13</v>
      </c>
      <c r="B523" s="8" t="s">
        <v>14</v>
      </c>
      <c r="C523" s="8"/>
      <c r="D523" s="8"/>
      <c r="E523" s="8"/>
      <c r="F523" s="9">
        <v>0</v>
      </c>
    </row>
    <row r="524" spans="1:6">
      <c r="A524" s="8" t="s">
        <v>436</v>
      </c>
      <c r="B524" s="8" t="s">
        <v>437</v>
      </c>
      <c r="C524" s="8"/>
      <c r="D524" s="8">
        <v>940</v>
      </c>
      <c r="E524" s="8">
        <v>940</v>
      </c>
      <c r="F524" s="9">
        <f t="shared" ref="F524:F570" si="16">E524/D524</f>
        <v>1</v>
      </c>
    </row>
    <row r="525" spans="1:6">
      <c r="A525" s="8" t="s">
        <v>438</v>
      </c>
      <c r="B525" s="8" t="s">
        <v>439</v>
      </c>
      <c r="C525" s="8"/>
      <c r="D525" s="8"/>
      <c r="E525" s="8"/>
      <c r="F525" s="9">
        <v>0</v>
      </c>
    </row>
    <row r="526" spans="1:6">
      <c r="A526" s="8" t="s">
        <v>19</v>
      </c>
      <c r="B526" s="8" t="s">
        <v>440</v>
      </c>
      <c r="C526" s="8"/>
      <c r="D526" s="8"/>
      <c r="E526" s="8"/>
      <c r="F526" s="9">
        <v>0</v>
      </c>
    </row>
    <row r="527" spans="1:6">
      <c r="A527" s="8" t="s">
        <v>441</v>
      </c>
      <c r="B527" s="8" t="s">
        <v>442</v>
      </c>
      <c r="C527" s="8"/>
      <c r="D527" s="8">
        <v>11</v>
      </c>
      <c r="E527" s="8">
        <v>11</v>
      </c>
      <c r="F527" s="9">
        <f t="shared" si="16"/>
        <v>1</v>
      </c>
    </row>
    <row r="528" spans="1:6">
      <c r="A528" s="8" t="s">
        <v>443</v>
      </c>
      <c r="B528" s="8" t="s">
        <v>24</v>
      </c>
      <c r="C528" s="8"/>
      <c r="D528" s="8">
        <v>8</v>
      </c>
      <c r="E528" s="8">
        <v>8</v>
      </c>
      <c r="F528" s="9">
        <f t="shared" si="16"/>
        <v>1</v>
      </c>
    </row>
    <row r="529" spans="1:7">
      <c r="A529" s="10" t="s">
        <v>25</v>
      </c>
      <c r="B529" s="10" t="s">
        <v>26</v>
      </c>
      <c r="C529" s="10">
        <f>SUM(C522:C528)</f>
        <v>0</v>
      </c>
      <c r="D529" s="10">
        <f>SUM(D522:D528)</f>
        <v>959</v>
      </c>
      <c r="E529" s="10">
        <f>SUM(E522:E528)</f>
        <v>959</v>
      </c>
      <c r="F529" s="9">
        <f t="shared" si="16"/>
        <v>1</v>
      </c>
    </row>
    <row r="530" spans="1:7">
      <c r="A530" s="14" t="s">
        <v>43</v>
      </c>
      <c r="B530" s="14" t="s">
        <v>44</v>
      </c>
      <c r="C530" s="14">
        <f>C529</f>
        <v>0</v>
      </c>
      <c r="D530" s="14">
        <f>D529</f>
        <v>959</v>
      </c>
      <c r="E530" s="14">
        <f>E529</f>
        <v>959</v>
      </c>
      <c r="F530" s="9">
        <f t="shared" si="16"/>
        <v>1</v>
      </c>
    </row>
    <row r="531" spans="1:7" s="12" customFormat="1">
      <c r="A531" s="14" t="s">
        <v>45</v>
      </c>
      <c r="B531" s="14" t="s">
        <v>46</v>
      </c>
      <c r="C531" s="14"/>
      <c r="D531" s="14">
        <v>324</v>
      </c>
      <c r="E531" s="14">
        <v>171</v>
      </c>
      <c r="F531" s="9">
        <f t="shared" si="16"/>
        <v>0.52777777777777779</v>
      </c>
      <c r="G531" s="36"/>
    </row>
    <row r="532" spans="1:7">
      <c r="A532" s="8" t="s">
        <v>444</v>
      </c>
      <c r="B532" s="8" t="s">
        <v>445</v>
      </c>
      <c r="C532" s="8"/>
      <c r="D532" s="8">
        <v>6</v>
      </c>
      <c r="E532" s="8">
        <v>6</v>
      </c>
      <c r="F532" s="9">
        <f t="shared" si="16"/>
        <v>1</v>
      </c>
    </row>
    <row r="533" spans="1:7">
      <c r="A533" s="8" t="s">
        <v>401</v>
      </c>
      <c r="B533" s="8" t="s">
        <v>402</v>
      </c>
      <c r="C533" s="8"/>
      <c r="D533" s="8">
        <v>3</v>
      </c>
      <c r="E533" s="8">
        <v>3</v>
      </c>
      <c r="F533" s="9">
        <f t="shared" si="16"/>
        <v>1</v>
      </c>
    </row>
    <row r="534" spans="1:7">
      <c r="A534" s="10" t="s">
        <v>446</v>
      </c>
      <c r="B534" s="10" t="s">
        <v>447</v>
      </c>
      <c r="C534" s="10">
        <f>C532+C533</f>
        <v>0</v>
      </c>
      <c r="D534" s="10">
        <f>D532+D533</f>
        <v>9</v>
      </c>
      <c r="E534" s="10">
        <f>E532+E533</f>
        <v>9</v>
      </c>
      <c r="F534" s="9">
        <f t="shared" si="16"/>
        <v>1</v>
      </c>
    </row>
    <row r="535" spans="1:7">
      <c r="A535" s="8" t="s">
        <v>356</v>
      </c>
      <c r="B535" s="8" t="s">
        <v>58</v>
      </c>
      <c r="C535" s="8"/>
      <c r="D535" s="8">
        <v>61</v>
      </c>
      <c r="E535" s="8">
        <v>61</v>
      </c>
      <c r="F535" s="9">
        <f t="shared" si="16"/>
        <v>1</v>
      </c>
    </row>
    <row r="536" spans="1:7">
      <c r="A536" s="8" t="s">
        <v>59</v>
      </c>
      <c r="B536" s="8" t="s">
        <v>60</v>
      </c>
      <c r="C536" s="8"/>
      <c r="D536" s="8">
        <v>17</v>
      </c>
      <c r="E536" s="8">
        <v>17</v>
      </c>
      <c r="F536" s="9">
        <f t="shared" si="16"/>
        <v>1</v>
      </c>
    </row>
    <row r="537" spans="1:7">
      <c r="A537" s="8" t="s">
        <v>190</v>
      </c>
      <c r="B537" s="8" t="s">
        <v>62</v>
      </c>
      <c r="C537" s="8"/>
      <c r="D537" s="8">
        <v>5</v>
      </c>
      <c r="E537" s="8">
        <v>1</v>
      </c>
      <c r="F537" s="9">
        <f t="shared" si="16"/>
        <v>0.2</v>
      </c>
    </row>
    <row r="538" spans="1:7">
      <c r="A538" s="8" t="s">
        <v>63</v>
      </c>
      <c r="B538" s="8" t="s">
        <v>64</v>
      </c>
      <c r="C538" s="8">
        <v>150</v>
      </c>
      <c r="D538" s="8">
        <v>6</v>
      </c>
      <c r="E538" s="8">
        <v>11</v>
      </c>
      <c r="F538" s="9">
        <f t="shared" si="16"/>
        <v>1.8333333333333333</v>
      </c>
    </row>
    <row r="539" spans="1:7">
      <c r="A539" s="10" t="s">
        <v>65</v>
      </c>
      <c r="B539" s="10" t="s">
        <v>66</v>
      </c>
      <c r="C539" s="10">
        <f>SUM(C535:C538)</f>
        <v>150</v>
      </c>
      <c r="D539" s="10">
        <f>SUM(D535:D538)</f>
        <v>89</v>
      </c>
      <c r="E539" s="10">
        <f>SUM(E535:E538)</f>
        <v>90</v>
      </c>
      <c r="F539" s="9">
        <f t="shared" si="16"/>
        <v>1.0112359550561798</v>
      </c>
    </row>
    <row r="540" spans="1:7">
      <c r="A540" s="13" t="s">
        <v>67</v>
      </c>
      <c r="B540" s="13" t="s">
        <v>68</v>
      </c>
      <c r="C540" s="13">
        <f>C534+C539</f>
        <v>150</v>
      </c>
      <c r="D540" s="13">
        <f>D534+D539</f>
        <v>98</v>
      </c>
      <c r="E540" s="13">
        <f>E534+E539</f>
        <v>99</v>
      </c>
      <c r="F540" s="9">
        <f t="shared" si="16"/>
        <v>1.010204081632653</v>
      </c>
    </row>
    <row r="541" spans="1:7">
      <c r="A541" s="8" t="s">
        <v>208</v>
      </c>
      <c r="B541" s="8" t="s">
        <v>72</v>
      </c>
      <c r="C541" s="8">
        <v>50</v>
      </c>
      <c r="D541" s="8"/>
      <c r="E541" s="8"/>
      <c r="F541" s="9">
        <v>0</v>
      </c>
    </row>
    <row r="542" spans="1:7">
      <c r="A542" s="8" t="s">
        <v>210</v>
      </c>
      <c r="B542" s="8" t="s">
        <v>211</v>
      </c>
      <c r="C542" s="8"/>
      <c r="D542" s="8">
        <v>7</v>
      </c>
      <c r="E542" s="8">
        <v>7</v>
      </c>
      <c r="F542" s="9">
        <f t="shared" si="16"/>
        <v>1</v>
      </c>
    </row>
    <row r="543" spans="1:7">
      <c r="A543" s="13" t="s">
        <v>75</v>
      </c>
      <c r="B543" s="13" t="s">
        <v>76</v>
      </c>
      <c r="C543" s="13">
        <f>C541+C542</f>
        <v>50</v>
      </c>
      <c r="D543" s="13">
        <f>D541+D542</f>
        <v>7</v>
      </c>
      <c r="E543" s="13">
        <f>E541+E542</f>
        <v>7</v>
      </c>
      <c r="F543" s="9">
        <f t="shared" si="16"/>
        <v>1</v>
      </c>
    </row>
    <row r="544" spans="1:7">
      <c r="A544" s="8" t="s">
        <v>212</v>
      </c>
      <c r="B544" s="8" t="s">
        <v>192</v>
      </c>
      <c r="C544" s="8">
        <v>50</v>
      </c>
      <c r="D544" s="8">
        <v>50</v>
      </c>
      <c r="E544" s="8">
        <v>12</v>
      </c>
      <c r="F544" s="9">
        <f t="shared" si="16"/>
        <v>0.24</v>
      </c>
    </row>
    <row r="545" spans="1:6">
      <c r="A545" s="8" t="s">
        <v>213</v>
      </c>
      <c r="B545" s="8" t="s">
        <v>214</v>
      </c>
      <c r="C545" s="8"/>
      <c r="D545" s="8">
        <v>24</v>
      </c>
      <c r="E545" s="8">
        <v>224</v>
      </c>
      <c r="F545" s="9">
        <f t="shared" si="16"/>
        <v>9.3333333333333339</v>
      </c>
    </row>
    <row r="546" spans="1:6">
      <c r="A546" s="8" t="s">
        <v>193</v>
      </c>
      <c r="B546" s="8" t="s">
        <v>194</v>
      </c>
      <c r="C546" s="8">
        <v>10</v>
      </c>
      <c r="D546" s="8">
        <v>10</v>
      </c>
      <c r="E546" s="8">
        <v>3</v>
      </c>
      <c r="F546" s="9">
        <f t="shared" si="16"/>
        <v>0.3</v>
      </c>
    </row>
    <row r="547" spans="1:6">
      <c r="A547" s="10" t="s">
        <v>195</v>
      </c>
      <c r="B547" s="10" t="s">
        <v>196</v>
      </c>
      <c r="C547" s="10">
        <f>SUM(C544:C546)</f>
        <v>60</v>
      </c>
      <c r="D547" s="10">
        <f>SUM(D544:D546)</f>
        <v>84</v>
      </c>
      <c r="E547" s="10">
        <f>SUM(E544:E546)</f>
        <v>239</v>
      </c>
      <c r="F547" s="9">
        <f t="shared" si="16"/>
        <v>2.8452380952380953</v>
      </c>
    </row>
    <row r="548" spans="1:6">
      <c r="A548" s="8" t="s">
        <v>91</v>
      </c>
      <c r="B548" s="8" t="s">
        <v>92</v>
      </c>
      <c r="C548" s="8"/>
      <c r="D548" s="8">
        <v>50</v>
      </c>
      <c r="E548" s="8">
        <v>66</v>
      </c>
      <c r="F548" s="9">
        <f t="shared" si="16"/>
        <v>1.32</v>
      </c>
    </row>
    <row r="549" spans="1:6">
      <c r="A549" s="8" t="s">
        <v>95</v>
      </c>
      <c r="B549" s="8" t="s">
        <v>96</v>
      </c>
      <c r="C549" s="8">
        <v>10</v>
      </c>
      <c r="D549" s="8">
        <v>25</v>
      </c>
      <c r="E549" s="8">
        <v>24</v>
      </c>
      <c r="F549" s="9">
        <f t="shared" si="16"/>
        <v>0.96</v>
      </c>
    </row>
    <row r="550" spans="1:6">
      <c r="A550" s="8" t="s">
        <v>99</v>
      </c>
      <c r="B550" s="8" t="s">
        <v>100</v>
      </c>
      <c r="C550" s="8"/>
      <c r="D550" s="8">
        <v>7</v>
      </c>
      <c r="E550" s="8">
        <v>4</v>
      </c>
      <c r="F550" s="9">
        <f t="shared" si="16"/>
        <v>0.5714285714285714</v>
      </c>
    </row>
    <row r="551" spans="1:6">
      <c r="A551" s="8" t="s">
        <v>328</v>
      </c>
      <c r="B551" s="8" t="s">
        <v>102</v>
      </c>
      <c r="C551" s="8"/>
      <c r="D551" s="8"/>
      <c r="E551" s="8"/>
      <c r="F551" s="9">
        <v>0</v>
      </c>
    </row>
    <row r="552" spans="1:6">
      <c r="A552" s="8" t="s">
        <v>448</v>
      </c>
      <c r="B552" s="8" t="s">
        <v>218</v>
      </c>
      <c r="C552" s="8">
        <v>5</v>
      </c>
      <c r="D552" s="8">
        <v>5</v>
      </c>
      <c r="E552" s="8">
        <v>2</v>
      </c>
      <c r="F552" s="9">
        <f t="shared" si="16"/>
        <v>0.4</v>
      </c>
    </row>
    <row r="553" spans="1:6">
      <c r="A553" s="8" t="s">
        <v>219</v>
      </c>
      <c r="B553" s="8" t="s">
        <v>198</v>
      </c>
      <c r="C553" s="8">
        <v>15</v>
      </c>
      <c r="D553" s="8">
        <v>15</v>
      </c>
      <c r="E553" s="8">
        <v>16</v>
      </c>
      <c r="F553" s="9">
        <f t="shared" si="16"/>
        <v>1.0666666666666667</v>
      </c>
    </row>
    <row r="554" spans="1:6">
      <c r="A554" s="8" t="s">
        <v>199</v>
      </c>
      <c r="B554" s="8" t="s">
        <v>104</v>
      </c>
      <c r="C554" s="8">
        <v>20</v>
      </c>
      <c r="D554" s="8"/>
      <c r="E554" s="8"/>
      <c r="F554" s="9">
        <v>0</v>
      </c>
    </row>
    <row r="555" spans="1:6">
      <c r="A555" s="10" t="s">
        <v>105</v>
      </c>
      <c r="B555" s="10" t="s">
        <v>106</v>
      </c>
      <c r="C555" s="10">
        <f>SUM(C549:C554)</f>
        <v>50</v>
      </c>
      <c r="D555" s="10">
        <f>SUM(D549:D554)</f>
        <v>52</v>
      </c>
      <c r="E555" s="10">
        <f>SUM(E549:E554)</f>
        <v>46</v>
      </c>
      <c r="F555" s="9">
        <f t="shared" si="16"/>
        <v>0.88461538461538458</v>
      </c>
    </row>
    <row r="556" spans="1:6">
      <c r="A556" s="13" t="s">
        <v>107</v>
      </c>
      <c r="B556" s="13" t="s">
        <v>108</v>
      </c>
      <c r="C556" s="13">
        <f>C547+C548+C555</f>
        <v>110</v>
      </c>
      <c r="D556" s="13">
        <f>D547+D548+D555</f>
        <v>186</v>
      </c>
      <c r="E556" s="13">
        <f>E547+E548+E555</f>
        <v>351</v>
      </c>
      <c r="F556" s="9">
        <f t="shared" si="16"/>
        <v>1.8870967741935485</v>
      </c>
    </row>
    <row r="557" spans="1:6">
      <c r="A557" s="8" t="s">
        <v>109</v>
      </c>
      <c r="B557" s="8" t="s">
        <v>110</v>
      </c>
      <c r="C557" s="8"/>
      <c r="D557" s="8">
        <v>19</v>
      </c>
      <c r="E557" s="8">
        <v>35</v>
      </c>
      <c r="F557" s="9">
        <f t="shared" si="16"/>
        <v>1.8421052631578947</v>
      </c>
    </row>
    <row r="558" spans="1:6">
      <c r="A558" s="8" t="s">
        <v>111</v>
      </c>
      <c r="B558" s="8" t="s">
        <v>112</v>
      </c>
      <c r="C558" s="8">
        <v>85</v>
      </c>
      <c r="D558" s="8">
        <v>96</v>
      </c>
      <c r="E558" s="8">
        <v>101</v>
      </c>
      <c r="F558" s="9">
        <f t="shared" si="16"/>
        <v>1.0520833333333333</v>
      </c>
    </row>
    <row r="559" spans="1:6">
      <c r="A559" s="14" t="s">
        <v>123</v>
      </c>
      <c r="B559" s="14" t="s">
        <v>124</v>
      </c>
      <c r="C559" s="14">
        <f>C540+C543+C556+C557+C558</f>
        <v>395</v>
      </c>
      <c r="D559" s="14">
        <f>D540+D543+D556+D557+D558</f>
        <v>406</v>
      </c>
      <c r="E559" s="14">
        <f>E540+E543+E556+E557+E558</f>
        <v>593</v>
      </c>
      <c r="F559" s="9">
        <f t="shared" si="16"/>
        <v>1.4605911330049262</v>
      </c>
    </row>
    <row r="560" spans="1:6">
      <c r="A560" s="8" t="s">
        <v>365</v>
      </c>
      <c r="B560" s="8" t="s">
        <v>135</v>
      </c>
      <c r="C560" s="8"/>
      <c r="D560" s="8">
        <v>48</v>
      </c>
      <c r="E560" s="8">
        <v>48</v>
      </c>
      <c r="F560" s="9">
        <f t="shared" si="16"/>
        <v>1</v>
      </c>
    </row>
    <row r="561" spans="1:6">
      <c r="A561" s="8" t="s">
        <v>449</v>
      </c>
      <c r="B561" s="8" t="s">
        <v>143</v>
      </c>
      <c r="C561" s="8">
        <v>118</v>
      </c>
      <c r="D561" s="8"/>
      <c r="E561" s="8"/>
      <c r="F561" s="9">
        <v>0</v>
      </c>
    </row>
    <row r="562" spans="1:6">
      <c r="A562" s="8" t="s">
        <v>450</v>
      </c>
      <c r="B562" s="8" t="s">
        <v>145</v>
      </c>
      <c r="C562" s="8"/>
      <c r="D562" s="8">
        <v>108</v>
      </c>
      <c r="E562" s="8">
        <v>103</v>
      </c>
      <c r="F562" s="9">
        <f t="shared" si="16"/>
        <v>0.95370370370370372</v>
      </c>
    </row>
    <row r="563" spans="1:6">
      <c r="A563" s="8" t="s">
        <v>367</v>
      </c>
      <c r="B563" s="8" t="s">
        <v>147</v>
      </c>
      <c r="C563" s="8">
        <v>80</v>
      </c>
      <c r="D563" s="8">
        <v>100</v>
      </c>
      <c r="E563" s="8">
        <v>41</v>
      </c>
      <c r="F563" s="9">
        <f t="shared" si="16"/>
        <v>0.41</v>
      </c>
    </row>
    <row r="564" spans="1:6">
      <c r="A564" s="8" t="s">
        <v>148</v>
      </c>
      <c r="B564" s="8" t="s">
        <v>149</v>
      </c>
      <c r="C564" s="8">
        <v>53</v>
      </c>
      <c r="D564" s="8">
        <v>53</v>
      </c>
      <c r="E564" s="8">
        <v>52</v>
      </c>
      <c r="F564" s="9">
        <f t="shared" si="16"/>
        <v>0.98113207547169812</v>
      </c>
    </row>
    <row r="565" spans="1:6">
      <c r="A565" s="14" t="s">
        <v>150</v>
      </c>
      <c r="B565" s="14" t="s">
        <v>151</v>
      </c>
      <c r="C565" s="14">
        <f>SUM(C560:C564)</f>
        <v>251</v>
      </c>
      <c r="D565" s="14">
        <f>SUM(D560:D564)</f>
        <v>309</v>
      </c>
      <c r="E565" s="14">
        <f>SUM(E560:E564)</f>
        <v>244</v>
      </c>
      <c r="F565" s="9">
        <f t="shared" si="16"/>
        <v>0.78964401294498376</v>
      </c>
    </row>
    <row r="566" spans="1:6">
      <c r="A566" s="17" t="s">
        <v>158</v>
      </c>
      <c r="B566" s="17" t="s">
        <v>159</v>
      </c>
      <c r="C566" s="17">
        <f>C530+C531+C559+C565</f>
        <v>646</v>
      </c>
      <c r="D566" s="17">
        <f>D530+D531+D559+D565</f>
        <v>1998</v>
      </c>
      <c r="E566" s="17">
        <f>E530+E531+E559+E565</f>
        <v>1967</v>
      </c>
      <c r="F566" s="9">
        <f t="shared" si="16"/>
        <v>0.98448448448448445</v>
      </c>
    </row>
    <row r="567" spans="1:6">
      <c r="A567" s="8" t="s">
        <v>451</v>
      </c>
      <c r="B567" s="8" t="s">
        <v>452</v>
      </c>
      <c r="C567" s="8"/>
      <c r="D567" s="8">
        <v>2438</v>
      </c>
      <c r="E567" s="8">
        <v>2438</v>
      </c>
      <c r="F567" s="9">
        <f t="shared" si="16"/>
        <v>1</v>
      </c>
    </row>
    <row r="568" spans="1:6">
      <c r="A568" s="8" t="s">
        <v>453</v>
      </c>
      <c r="B568" s="8" t="s">
        <v>167</v>
      </c>
      <c r="C568" s="8">
        <v>157</v>
      </c>
      <c r="D568" s="8"/>
      <c r="E568" s="8"/>
      <c r="F568" s="9">
        <v>0</v>
      </c>
    </row>
    <row r="569" spans="1:6">
      <c r="A569" s="8" t="s">
        <v>432</v>
      </c>
      <c r="B569" s="8" t="s">
        <v>433</v>
      </c>
      <c r="C569" s="8"/>
      <c r="D569" s="8">
        <v>154</v>
      </c>
      <c r="E569" s="8">
        <v>46</v>
      </c>
      <c r="F569" s="9">
        <f t="shared" si="16"/>
        <v>0.29870129870129869</v>
      </c>
    </row>
    <row r="570" spans="1:6">
      <c r="A570" s="17" t="s">
        <v>158</v>
      </c>
      <c r="B570" s="17" t="s">
        <v>188</v>
      </c>
      <c r="C570" s="17">
        <f>SUM(C567:C569)</f>
        <v>157</v>
      </c>
      <c r="D570" s="17">
        <f>SUM(D567:D569)</f>
        <v>2592</v>
      </c>
      <c r="E570" s="17">
        <f>SUM(E567:E569)</f>
        <v>2484</v>
      </c>
      <c r="F570" s="9">
        <f t="shared" si="16"/>
        <v>0.95833333333333337</v>
      </c>
    </row>
    <row r="574" spans="1:6" ht="25.5">
      <c r="A574" s="5" t="s">
        <v>1</v>
      </c>
      <c r="B574" s="5" t="s">
        <v>2</v>
      </c>
      <c r="C574" s="5" t="s">
        <v>3</v>
      </c>
      <c r="D574" s="5" t="s">
        <v>4</v>
      </c>
      <c r="E574" s="5" t="s">
        <v>5</v>
      </c>
      <c r="F574" s="5" t="s">
        <v>6</v>
      </c>
    </row>
    <row r="575" spans="1:6" ht="59.25" customHeight="1">
      <c r="A575" s="6" t="s">
        <v>7</v>
      </c>
      <c r="B575" s="7" t="s">
        <v>454</v>
      </c>
      <c r="C575" s="5"/>
      <c r="D575" s="5"/>
      <c r="E575" s="5"/>
      <c r="F575" s="5"/>
    </row>
    <row r="576" spans="1:6">
      <c r="A576" s="8" t="s">
        <v>63</v>
      </c>
      <c r="B576" s="8" t="s">
        <v>64</v>
      </c>
      <c r="C576" s="8"/>
      <c r="D576" s="8">
        <v>99</v>
      </c>
      <c r="E576" s="8">
        <v>98</v>
      </c>
      <c r="F576" s="9">
        <f>E576/D576</f>
        <v>0.98989898989898994</v>
      </c>
    </row>
    <row r="577" spans="1:6">
      <c r="A577" s="8" t="s">
        <v>191</v>
      </c>
      <c r="B577" s="8" t="s">
        <v>192</v>
      </c>
      <c r="C577" s="8">
        <v>50</v>
      </c>
      <c r="D577" s="8">
        <v>6</v>
      </c>
      <c r="E577" s="8"/>
      <c r="F577" s="9">
        <f t="shared" ref="F577:F602" si="17">E577/D577</f>
        <v>0</v>
      </c>
    </row>
    <row r="578" spans="1:6">
      <c r="A578" s="8" t="s">
        <v>213</v>
      </c>
      <c r="B578" s="8" t="s">
        <v>214</v>
      </c>
      <c r="C578" s="8">
        <v>300</v>
      </c>
      <c r="D578" s="8">
        <v>295</v>
      </c>
      <c r="E578" s="8">
        <v>231</v>
      </c>
      <c r="F578" s="9">
        <f t="shared" si="17"/>
        <v>0.7830508474576271</v>
      </c>
    </row>
    <row r="579" spans="1:6">
      <c r="A579" s="8" t="s">
        <v>193</v>
      </c>
      <c r="B579" s="8" t="s">
        <v>194</v>
      </c>
      <c r="C579" s="8">
        <v>50</v>
      </c>
      <c r="D579" s="8">
        <v>50</v>
      </c>
      <c r="E579" s="8">
        <v>116</v>
      </c>
      <c r="F579" s="9">
        <f t="shared" si="17"/>
        <v>2.3199999999999998</v>
      </c>
    </row>
    <row r="580" spans="1:6">
      <c r="A580" s="10" t="s">
        <v>195</v>
      </c>
      <c r="B580" s="10" t="s">
        <v>196</v>
      </c>
      <c r="C580" s="10">
        <f>SUM(C577:C579)</f>
        <v>400</v>
      </c>
      <c r="D580" s="10">
        <f>SUM(D577:D579)</f>
        <v>351</v>
      </c>
      <c r="E580" s="10">
        <f>SUM(E577:E579)</f>
        <v>347</v>
      </c>
      <c r="F580" s="9">
        <f t="shared" si="17"/>
        <v>0.98860398860398857</v>
      </c>
    </row>
    <row r="581" spans="1:6">
      <c r="A581" s="8" t="s">
        <v>79</v>
      </c>
      <c r="B581" s="8" t="s">
        <v>80</v>
      </c>
      <c r="C581" s="8"/>
      <c r="D581" s="8">
        <v>841</v>
      </c>
      <c r="E581" s="8">
        <v>955</v>
      </c>
      <c r="F581" s="9">
        <f t="shared" si="17"/>
        <v>1.1355529131985731</v>
      </c>
    </row>
    <row r="582" spans="1:6">
      <c r="A582" s="8" t="s">
        <v>89</v>
      </c>
      <c r="B582" s="8" t="s">
        <v>92</v>
      </c>
      <c r="C582" s="8"/>
      <c r="D582" s="8">
        <v>130</v>
      </c>
      <c r="E582" s="8">
        <v>130</v>
      </c>
      <c r="F582" s="9">
        <f t="shared" si="17"/>
        <v>1</v>
      </c>
    </row>
    <row r="583" spans="1:6">
      <c r="A583" s="8" t="s">
        <v>380</v>
      </c>
      <c r="B583" s="8" t="s">
        <v>96</v>
      </c>
      <c r="C583" s="8">
        <v>5</v>
      </c>
      <c r="D583" s="8">
        <v>6</v>
      </c>
      <c r="E583" s="8">
        <v>6</v>
      </c>
      <c r="F583" s="9">
        <f t="shared" si="17"/>
        <v>1</v>
      </c>
    </row>
    <row r="584" spans="1:6">
      <c r="A584" s="8" t="s">
        <v>103</v>
      </c>
      <c r="B584" s="8" t="s">
        <v>104</v>
      </c>
      <c r="C584" s="8"/>
      <c r="D584" s="8">
        <v>20</v>
      </c>
      <c r="E584" s="8">
        <v>20</v>
      </c>
      <c r="F584" s="9">
        <f t="shared" si="17"/>
        <v>1</v>
      </c>
    </row>
    <row r="585" spans="1:6">
      <c r="A585" s="10" t="s">
        <v>105</v>
      </c>
      <c r="B585" s="10" t="s">
        <v>106</v>
      </c>
      <c r="C585" s="10">
        <f>C583+C584</f>
        <v>5</v>
      </c>
      <c r="D585" s="10">
        <f>D583+D584</f>
        <v>26</v>
      </c>
      <c r="E585" s="10">
        <f>E583+E584</f>
        <v>26</v>
      </c>
      <c r="F585" s="9">
        <f t="shared" si="17"/>
        <v>1</v>
      </c>
    </row>
    <row r="586" spans="1:6">
      <c r="A586" s="13" t="s">
        <v>107</v>
      </c>
      <c r="B586" s="13" t="s">
        <v>108</v>
      </c>
      <c r="C586" s="13">
        <f>C580+C581+C582+C585</f>
        <v>405</v>
      </c>
      <c r="D586" s="13">
        <f>D580+D581+D582+D585</f>
        <v>1348</v>
      </c>
      <c r="E586" s="13">
        <f>E580+E581+E582+E585</f>
        <v>1458</v>
      </c>
      <c r="F586" s="9">
        <f t="shared" si="17"/>
        <v>1.0816023738872405</v>
      </c>
    </row>
    <row r="587" spans="1:6">
      <c r="A587" s="8" t="s">
        <v>111</v>
      </c>
      <c r="B587" s="8" t="s">
        <v>112</v>
      </c>
      <c r="C587" s="8">
        <v>108</v>
      </c>
      <c r="D587" s="8">
        <v>191</v>
      </c>
      <c r="E587" s="8">
        <v>375</v>
      </c>
      <c r="F587" s="9">
        <f t="shared" si="17"/>
        <v>1.963350785340314</v>
      </c>
    </row>
    <row r="588" spans="1:6">
      <c r="A588" s="8" t="s">
        <v>329</v>
      </c>
      <c r="B588" s="8" t="s">
        <v>330</v>
      </c>
      <c r="C588" s="8"/>
      <c r="D588" s="8"/>
      <c r="E588" s="8"/>
      <c r="F588" s="9">
        <v>0</v>
      </c>
    </row>
    <row r="589" spans="1:6">
      <c r="A589" s="13" t="s">
        <v>121</v>
      </c>
      <c r="B589" s="13" t="s">
        <v>122</v>
      </c>
      <c r="C589" s="13">
        <f>C587+C588</f>
        <v>108</v>
      </c>
      <c r="D589" s="13">
        <f>D587+D588</f>
        <v>191</v>
      </c>
      <c r="E589" s="13">
        <f>E587+E588</f>
        <v>375</v>
      </c>
      <c r="F589" s="9">
        <f t="shared" si="17"/>
        <v>1.963350785340314</v>
      </c>
    </row>
    <row r="590" spans="1:6">
      <c r="A590" s="14" t="s">
        <v>123</v>
      </c>
      <c r="B590" s="14" t="s">
        <v>124</v>
      </c>
      <c r="C590" s="14">
        <f>C576+C586+C589</f>
        <v>513</v>
      </c>
      <c r="D590" s="14">
        <f>D576+D586+D589</f>
        <v>1638</v>
      </c>
      <c r="E590" s="14">
        <f>E576+E586+E589</f>
        <v>1931</v>
      </c>
      <c r="F590" s="9">
        <f t="shared" si="17"/>
        <v>1.1788766788766789</v>
      </c>
    </row>
    <row r="591" spans="1:6">
      <c r="A591" s="8" t="s">
        <v>455</v>
      </c>
      <c r="B591" s="8" t="s">
        <v>456</v>
      </c>
      <c r="C591" s="8">
        <v>3750</v>
      </c>
      <c r="D591" s="8"/>
      <c r="E591" s="8"/>
      <c r="F591" s="9">
        <v>0</v>
      </c>
    </row>
    <row r="592" spans="1:6">
      <c r="A592" s="8" t="s">
        <v>457</v>
      </c>
      <c r="B592" s="8" t="s">
        <v>458</v>
      </c>
      <c r="C592" s="8"/>
      <c r="D592" s="8">
        <v>-1524</v>
      </c>
      <c r="E592" s="8"/>
      <c r="F592" s="9">
        <f t="shared" si="17"/>
        <v>0</v>
      </c>
    </row>
    <row r="593" spans="1:6">
      <c r="A593" s="14" t="s">
        <v>132</v>
      </c>
      <c r="B593" s="14" t="s">
        <v>133</v>
      </c>
      <c r="C593" s="14">
        <f>C591+C592</f>
        <v>3750</v>
      </c>
      <c r="D593" s="14">
        <f>D591+D592</f>
        <v>-1524</v>
      </c>
      <c r="E593" s="14">
        <f>E591+E592</f>
        <v>0</v>
      </c>
      <c r="F593" s="9">
        <f t="shared" si="17"/>
        <v>0</v>
      </c>
    </row>
    <row r="594" spans="1:6" s="3" customFormat="1">
      <c r="A594" s="15" t="s">
        <v>459</v>
      </c>
      <c r="B594" s="15" t="s">
        <v>460</v>
      </c>
      <c r="C594" s="37"/>
      <c r="D594" s="37"/>
      <c r="E594" s="37"/>
      <c r="F594" s="9">
        <v>0</v>
      </c>
    </row>
    <row r="595" spans="1:6">
      <c r="A595" s="8" t="s">
        <v>461</v>
      </c>
      <c r="B595" s="8" t="s">
        <v>347</v>
      </c>
      <c r="C595" s="8"/>
      <c r="D595" s="8">
        <v>2647</v>
      </c>
      <c r="E595" s="8">
        <v>2647</v>
      </c>
      <c r="F595" s="9">
        <f t="shared" si="17"/>
        <v>1</v>
      </c>
    </row>
    <row r="596" spans="1:6">
      <c r="A596" s="8" t="s">
        <v>202</v>
      </c>
      <c r="B596" s="8" t="s">
        <v>203</v>
      </c>
      <c r="C596" s="8"/>
      <c r="D596" s="8">
        <v>-369</v>
      </c>
      <c r="E596" s="8"/>
      <c r="F596" s="9">
        <f t="shared" si="17"/>
        <v>0</v>
      </c>
    </row>
    <row r="597" spans="1:6">
      <c r="A597" s="8" t="s">
        <v>204</v>
      </c>
      <c r="B597" s="8" t="s">
        <v>149</v>
      </c>
      <c r="C597" s="8"/>
      <c r="D597" s="8">
        <v>465</v>
      </c>
      <c r="E597" s="8">
        <v>581</v>
      </c>
      <c r="F597" s="9">
        <f t="shared" si="17"/>
        <v>1.2494623655913979</v>
      </c>
    </row>
    <row r="598" spans="1:6">
      <c r="A598" s="14" t="s">
        <v>150</v>
      </c>
      <c r="B598" s="14" t="s">
        <v>151</v>
      </c>
      <c r="C598" s="14">
        <f>SUM(C595:C597)</f>
        <v>0</v>
      </c>
      <c r="D598" s="14">
        <f>SUM(D595:D597)</f>
        <v>2743</v>
      </c>
      <c r="E598" s="14">
        <f>SUM(E595:E597)</f>
        <v>3228</v>
      </c>
      <c r="F598" s="9">
        <f t="shared" si="17"/>
        <v>1.1768137076193947</v>
      </c>
    </row>
    <row r="599" spans="1:6">
      <c r="A599" s="8" t="s">
        <v>348</v>
      </c>
      <c r="B599" s="8" t="s">
        <v>206</v>
      </c>
      <c r="C599" s="8"/>
      <c r="D599" s="8">
        <v>318</v>
      </c>
      <c r="E599" s="8">
        <v>245</v>
      </c>
      <c r="F599" s="9">
        <f t="shared" si="17"/>
        <v>0.77044025157232709</v>
      </c>
    </row>
    <row r="600" spans="1:6">
      <c r="A600" s="8" t="s">
        <v>154</v>
      </c>
      <c r="B600" s="8" t="s">
        <v>155</v>
      </c>
      <c r="C600" s="8"/>
      <c r="D600" s="8">
        <v>18</v>
      </c>
      <c r="E600" s="8">
        <v>18</v>
      </c>
      <c r="F600" s="9">
        <f t="shared" si="17"/>
        <v>1</v>
      </c>
    </row>
    <row r="601" spans="1:6">
      <c r="A601" s="14" t="s">
        <v>156</v>
      </c>
      <c r="B601" s="14" t="s">
        <v>157</v>
      </c>
      <c r="C601" s="14">
        <f>C599+C600</f>
        <v>0</v>
      </c>
      <c r="D601" s="14">
        <f>D599+D600</f>
        <v>336</v>
      </c>
      <c r="E601" s="14">
        <f>E599+E600</f>
        <v>263</v>
      </c>
      <c r="F601" s="9">
        <f t="shared" si="17"/>
        <v>0.78273809523809523</v>
      </c>
    </row>
    <row r="602" spans="1:6">
      <c r="A602" s="17" t="s">
        <v>158</v>
      </c>
      <c r="B602" s="17" t="s">
        <v>159</v>
      </c>
      <c r="C602" s="17">
        <f>C590+C593+C598+C601</f>
        <v>4263</v>
      </c>
      <c r="D602" s="17">
        <f>D590+D593+D598+D601</f>
        <v>3193</v>
      </c>
      <c r="E602" s="17">
        <f>E590+E593+E598+E601</f>
        <v>5422</v>
      </c>
      <c r="F602" s="9">
        <f t="shared" si="17"/>
        <v>1.6980895709364234</v>
      </c>
    </row>
    <row r="606" spans="1:6" ht="25.5">
      <c r="A606" s="5" t="s">
        <v>1</v>
      </c>
      <c r="B606" s="5" t="s">
        <v>2</v>
      </c>
      <c r="C606" s="5" t="s">
        <v>3</v>
      </c>
      <c r="D606" s="5" t="s">
        <v>4</v>
      </c>
      <c r="E606" s="5" t="s">
        <v>5</v>
      </c>
      <c r="F606" s="5" t="s">
        <v>6</v>
      </c>
    </row>
    <row r="607" spans="1:6" ht="58.5" customHeight="1">
      <c r="A607" s="6" t="s">
        <v>7</v>
      </c>
      <c r="B607" s="7" t="s">
        <v>462</v>
      </c>
      <c r="C607" s="5"/>
      <c r="D607" s="5"/>
      <c r="E607" s="5"/>
      <c r="F607" s="5"/>
    </row>
    <row r="608" spans="1:6">
      <c r="A608" s="8" t="s">
        <v>57</v>
      </c>
      <c r="B608" s="8" t="s">
        <v>58</v>
      </c>
      <c r="C608" s="8"/>
      <c r="D608" s="8">
        <v>103</v>
      </c>
      <c r="E608" s="8">
        <v>103</v>
      </c>
      <c r="F608" s="9">
        <f>E608/D608</f>
        <v>1</v>
      </c>
    </row>
    <row r="609" spans="1:6">
      <c r="A609" s="8" t="s">
        <v>59</v>
      </c>
      <c r="B609" s="8" t="s">
        <v>60</v>
      </c>
      <c r="C609" s="8"/>
      <c r="D609" s="8">
        <v>67</v>
      </c>
      <c r="E609" s="8">
        <v>51</v>
      </c>
      <c r="F609" s="9">
        <f t="shared" ref="F609:F638" si="18">E609/D609</f>
        <v>0.76119402985074625</v>
      </c>
    </row>
    <row r="610" spans="1:6">
      <c r="A610" s="8" t="s">
        <v>190</v>
      </c>
      <c r="B610" s="8" t="s">
        <v>62</v>
      </c>
      <c r="C610" s="8"/>
      <c r="D610" s="8">
        <v>15</v>
      </c>
      <c r="E610" s="8">
        <v>9</v>
      </c>
      <c r="F610" s="9">
        <f t="shared" si="18"/>
        <v>0.6</v>
      </c>
    </row>
    <row r="611" spans="1:6">
      <c r="A611" s="8" t="s">
        <v>63</v>
      </c>
      <c r="B611" s="8" t="s">
        <v>64</v>
      </c>
      <c r="C611" s="8"/>
      <c r="D611" s="8">
        <v>120</v>
      </c>
      <c r="E611" s="8">
        <v>95</v>
      </c>
      <c r="F611" s="9">
        <f t="shared" si="18"/>
        <v>0.79166666666666663</v>
      </c>
    </row>
    <row r="612" spans="1:6">
      <c r="A612" s="10" t="s">
        <v>65</v>
      </c>
      <c r="B612" s="10" t="s">
        <v>66</v>
      </c>
      <c r="C612" s="10">
        <f>SUM(C608:C611)</f>
        <v>0</v>
      </c>
      <c r="D612" s="10">
        <f>SUM(D608:D611)</f>
        <v>305</v>
      </c>
      <c r="E612" s="10">
        <f>SUM(E608:E611)</f>
        <v>258</v>
      </c>
      <c r="F612" s="9">
        <f t="shared" si="18"/>
        <v>0.84590163934426232</v>
      </c>
    </row>
    <row r="613" spans="1:6">
      <c r="A613" s="13" t="s">
        <v>67</v>
      </c>
      <c r="B613" s="13" t="s">
        <v>68</v>
      </c>
      <c r="C613" s="13">
        <f>C612</f>
        <v>0</v>
      </c>
      <c r="D613" s="13">
        <f>D612</f>
        <v>305</v>
      </c>
      <c r="E613" s="13">
        <f>E612</f>
        <v>258</v>
      </c>
      <c r="F613" s="9">
        <f t="shared" si="18"/>
        <v>0.84590163934426232</v>
      </c>
    </row>
    <row r="614" spans="1:6">
      <c r="A614" s="8" t="s">
        <v>208</v>
      </c>
      <c r="B614" s="8" t="s">
        <v>72</v>
      </c>
      <c r="C614" s="8"/>
      <c r="D614" s="8">
        <v>5</v>
      </c>
      <c r="E614" s="8">
        <v>4</v>
      </c>
      <c r="F614" s="9">
        <f t="shared" si="18"/>
        <v>0.8</v>
      </c>
    </row>
    <row r="615" spans="1:6">
      <c r="A615" s="8" t="s">
        <v>210</v>
      </c>
      <c r="B615" s="8" t="s">
        <v>211</v>
      </c>
      <c r="C615" s="8"/>
      <c r="D615" s="8">
        <v>80</v>
      </c>
      <c r="E615" s="8">
        <v>80</v>
      </c>
      <c r="F615" s="9">
        <f t="shared" si="18"/>
        <v>1</v>
      </c>
    </row>
    <row r="616" spans="1:6">
      <c r="A616" s="13" t="s">
        <v>75</v>
      </c>
      <c r="B616" s="13" t="s">
        <v>76</v>
      </c>
      <c r="C616" s="13">
        <f>C614+C615</f>
        <v>0</v>
      </c>
      <c r="D616" s="13">
        <f>D614+D615</f>
        <v>85</v>
      </c>
      <c r="E616" s="13">
        <f>E614+E615</f>
        <v>84</v>
      </c>
      <c r="F616" s="9">
        <f t="shared" si="18"/>
        <v>0.9882352941176471</v>
      </c>
    </row>
    <row r="617" spans="1:6">
      <c r="A617" s="8" t="s">
        <v>212</v>
      </c>
      <c r="B617" s="8" t="s">
        <v>192</v>
      </c>
      <c r="C617" s="8"/>
      <c r="D617" s="8">
        <v>232</v>
      </c>
      <c r="E617" s="8">
        <v>231</v>
      </c>
      <c r="F617" s="9">
        <f t="shared" si="18"/>
        <v>0.99568965517241381</v>
      </c>
    </row>
    <row r="618" spans="1:6">
      <c r="A618" s="8" t="s">
        <v>213</v>
      </c>
      <c r="B618" s="8" t="s">
        <v>214</v>
      </c>
      <c r="C618" s="8"/>
      <c r="D618" s="8">
        <v>319</v>
      </c>
      <c r="E618" s="8">
        <v>281</v>
      </c>
      <c r="F618" s="9">
        <f t="shared" si="18"/>
        <v>0.88087774294670851</v>
      </c>
    </row>
    <row r="619" spans="1:6">
      <c r="A619" s="8" t="s">
        <v>193</v>
      </c>
      <c r="B619" s="8" t="s">
        <v>194</v>
      </c>
      <c r="C619" s="8"/>
      <c r="D619" s="8">
        <v>42</v>
      </c>
      <c r="E619" s="8">
        <v>28</v>
      </c>
      <c r="F619" s="9">
        <f t="shared" si="18"/>
        <v>0.66666666666666663</v>
      </c>
    </row>
    <row r="620" spans="1:6">
      <c r="A620" s="10" t="s">
        <v>195</v>
      </c>
      <c r="B620" s="10" t="s">
        <v>196</v>
      </c>
      <c r="C620" s="10">
        <f>SUM(C617:C619)</f>
        <v>0</v>
      </c>
      <c r="D620" s="10">
        <f>SUM(D617:D619)</f>
        <v>593</v>
      </c>
      <c r="E620" s="10">
        <f>SUM(E617:E619)</f>
        <v>540</v>
      </c>
      <c r="F620" s="9">
        <f t="shared" si="18"/>
        <v>0.91062394603709951</v>
      </c>
    </row>
    <row r="621" spans="1:6">
      <c r="A621" s="8" t="s">
        <v>79</v>
      </c>
      <c r="B621" s="8" t="s">
        <v>80</v>
      </c>
      <c r="C621" s="8"/>
      <c r="D621" s="8">
        <v>30</v>
      </c>
      <c r="E621" s="8">
        <v>30</v>
      </c>
      <c r="F621" s="9">
        <f t="shared" si="18"/>
        <v>1</v>
      </c>
    </row>
    <row r="622" spans="1:6">
      <c r="A622" s="8" t="s">
        <v>95</v>
      </c>
      <c r="B622" s="8" t="s">
        <v>96</v>
      </c>
      <c r="C622" s="8"/>
      <c r="D622" s="8">
        <v>95</v>
      </c>
      <c r="E622" s="8">
        <v>95</v>
      </c>
      <c r="F622" s="9">
        <f t="shared" si="18"/>
        <v>1</v>
      </c>
    </row>
    <row r="623" spans="1:6">
      <c r="A623" s="8" t="s">
        <v>99</v>
      </c>
      <c r="B623" s="8" t="s">
        <v>100</v>
      </c>
      <c r="C623" s="8"/>
      <c r="D623" s="8">
        <v>8</v>
      </c>
      <c r="E623" s="8">
        <v>7</v>
      </c>
      <c r="F623" s="9">
        <f t="shared" si="18"/>
        <v>0.875</v>
      </c>
    </row>
    <row r="624" spans="1:6">
      <c r="A624" s="8" t="s">
        <v>219</v>
      </c>
      <c r="B624" s="8" t="s">
        <v>198</v>
      </c>
      <c r="C624" s="8"/>
      <c r="D624" s="8">
        <v>8</v>
      </c>
      <c r="E624" s="8">
        <v>7</v>
      </c>
      <c r="F624" s="9">
        <f t="shared" si="18"/>
        <v>0.875</v>
      </c>
    </row>
    <row r="625" spans="1:6">
      <c r="A625" s="8" t="s">
        <v>199</v>
      </c>
      <c r="B625" s="8" t="s">
        <v>104</v>
      </c>
      <c r="C625" s="8"/>
      <c r="D625" s="8">
        <v>33</v>
      </c>
      <c r="E625" s="8">
        <v>33</v>
      </c>
      <c r="F625" s="9">
        <f t="shared" si="18"/>
        <v>1</v>
      </c>
    </row>
    <row r="626" spans="1:6">
      <c r="A626" s="10" t="s">
        <v>105</v>
      </c>
      <c r="B626" s="10" t="s">
        <v>106</v>
      </c>
      <c r="C626" s="10">
        <f>SUM(C622:C625)</f>
        <v>0</v>
      </c>
      <c r="D626" s="10">
        <f>SUM(D622:D625)</f>
        <v>144</v>
      </c>
      <c r="E626" s="10">
        <f>SUM(E622:E625)</f>
        <v>142</v>
      </c>
      <c r="F626" s="9">
        <f t="shared" si="18"/>
        <v>0.98611111111111116</v>
      </c>
    </row>
    <row r="627" spans="1:6">
      <c r="A627" s="13" t="s">
        <v>107</v>
      </c>
      <c r="B627" s="13" t="s">
        <v>108</v>
      </c>
      <c r="C627" s="13">
        <f>C620+C621+C626</f>
        <v>0</v>
      </c>
      <c r="D627" s="13">
        <f>D620+D621+D626</f>
        <v>767</v>
      </c>
      <c r="E627" s="13">
        <f>E620+E621+E626</f>
        <v>712</v>
      </c>
      <c r="F627" s="9">
        <f t="shared" si="18"/>
        <v>0.92829204693611478</v>
      </c>
    </row>
    <row r="628" spans="1:6">
      <c r="A628" s="8" t="s">
        <v>111</v>
      </c>
      <c r="B628" s="8" t="s">
        <v>112</v>
      </c>
      <c r="C628" s="8"/>
      <c r="D628" s="8">
        <v>273</v>
      </c>
      <c r="E628" s="8">
        <v>245</v>
      </c>
      <c r="F628" s="9">
        <f t="shared" si="18"/>
        <v>0.89743589743589747</v>
      </c>
    </row>
    <row r="629" spans="1:6">
      <c r="A629" s="14" t="s">
        <v>123</v>
      </c>
      <c r="B629" s="14" t="s">
        <v>124</v>
      </c>
      <c r="C629" s="14">
        <f>C613+C616+C627+C628</f>
        <v>0</v>
      </c>
      <c r="D629" s="14">
        <f>D613+D616+D627+D628</f>
        <v>1430</v>
      </c>
      <c r="E629" s="14">
        <f>E613+E616+E627+E628</f>
        <v>1299</v>
      </c>
      <c r="F629" s="9">
        <f t="shared" si="18"/>
        <v>0.90839160839160837</v>
      </c>
    </row>
    <row r="630" spans="1:6">
      <c r="A630" s="8" t="s">
        <v>144</v>
      </c>
      <c r="B630" s="8" t="s">
        <v>145</v>
      </c>
      <c r="C630" s="8"/>
      <c r="D630" s="8">
        <v>20</v>
      </c>
      <c r="E630" s="8">
        <v>22</v>
      </c>
      <c r="F630" s="9">
        <f t="shared" si="18"/>
        <v>1.1000000000000001</v>
      </c>
    </row>
    <row r="631" spans="1:6">
      <c r="A631" s="8" t="s">
        <v>146</v>
      </c>
      <c r="B631" s="8" t="s">
        <v>147</v>
      </c>
      <c r="C631" s="8"/>
      <c r="D631" s="8">
        <v>-15</v>
      </c>
      <c r="E631" s="8"/>
      <c r="F631" s="9">
        <f t="shared" si="18"/>
        <v>0</v>
      </c>
    </row>
    <row r="632" spans="1:6">
      <c r="A632" s="8" t="s">
        <v>204</v>
      </c>
      <c r="B632" s="8" t="s">
        <v>149</v>
      </c>
      <c r="C632" s="8"/>
      <c r="D632" s="8">
        <v>6</v>
      </c>
      <c r="E632" s="8">
        <v>6</v>
      </c>
      <c r="F632" s="9">
        <f t="shared" si="18"/>
        <v>1</v>
      </c>
    </row>
    <row r="633" spans="1:6">
      <c r="A633" s="14" t="s">
        <v>150</v>
      </c>
      <c r="B633" s="14" t="s">
        <v>151</v>
      </c>
      <c r="C633" s="14">
        <f>SUM(C630:C632)</f>
        <v>0</v>
      </c>
      <c r="D633" s="14">
        <f>SUM(D630:D632)</f>
        <v>11</v>
      </c>
      <c r="E633" s="14">
        <f>SUM(E630:E632)</f>
        <v>28</v>
      </c>
      <c r="F633" s="9">
        <f t="shared" si="18"/>
        <v>2.5454545454545454</v>
      </c>
    </row>
    <row r="634" spans="1:6">
      <c r="A634" s="17" t="s">
        <v>158</v>
      </c>
      <c r="B634" s="17" t="s">
        <v>159</v>
      </c>
      <c r="C634" s="17">
        <f>C629+C633</f>
        <v>0</v>
      </c>
      <c r="D634" s="17">
        <f>D629+D633</f>
        <v>1441</v>
      </c>
      <c r="E634" s="17">
        <f>E629+E633</f>
        <v>1327</v>
      </c>
      <c r="F634" s="9">
        <f t="shared" si="18"/>
        <v>0.92088827203331025</v>
      </c>
    </row>
    <row r="635" spans="1:6">
      <c r="A635" s="8" t="s">
        <v>162</v>
      </c>
      <c r="B635" s="8" t="s">
        <v>163</v>
      </c>
      <c r="C635" s="8"/>
      <c r="D635" s="8">
        <v>12</v>
      </c>
      <c r="E635" s="8">
        <v>12</v>
      </c>
      <c r="F635" s="9">
        <f t="shared" si="18"/>
        <v>1</v>
      </c>
    </row>
    <row r="636" spans="1:6">
      <c r="A636" s="8" t="s">
        <v>389</v>
      </c>
      <c r="B636" s="8" t="s">
        <v>173</v>
      </c>
      <c r="C636" s="8"/>
      <c r="D636" s="8">
        <v>3</v>
      </c>
      <c r="E636" s="8">
        <v>3</v>
      </c>
      <c r="F636" s="9">
        <f t="shared" si="18"/>
        <v>1</v>
      </c>
    </row>
    <row r="637" spans="1:6">
      <c r="A637" s="14" t="s">
        <v>178</v>
      </c>
      <c r="B637" s="14" t="s">
        <v>179</v>
      </c>
      <c r="C637" s="14">
        <f>C635+C636</f>
        <v>0</v>
      </c>
      <c r="D637" s="14">
        <f>D635+D636</f>
        <v>15</v>
      </c>
      <c r="E637" s="14">
        <f>E635+E636</f>
        <v>15</v>
      </c>
      <c r="F637" s="9">
        <f t="shared" si="18"/>
        <v>1</v>
      </c>
    </row>
    <row r="638" spans="1:6">
      <c r="A638" s="17" t="s">
        <v>158</v>
      </c>
      <c r="B638" s="17" t="s">
        <v>188</v>
      </c>
      <c r="C638" s="17">
        <f>C637</f>
        <v>0</v>
      </c>
      <c r="D638" s="17">
        <f>D637</f>
        <v>15</v>
      </c>
      <c r="E638" s="17">
        <f>E637</f>
        <v>15</v>
      </c>
      <c r="F638" s="9">
        <f t="shared" si="18"/>
        <v>1</v>
      </c>
    </row>
    <row r="642" spans="1:6" ht="25.5">
      <c r="A642" s="5" t="s">
        <v>1</v>
      </c>
      <c r="B642" s="5" t="s">
        <v>2</v>
      </c>
      <c r="C642" s="5" t="s">
        <v>3</v>
      </c>
      <c r="D642" s="5" t="s">
        <v>4</v>
      </c>
      <c r="E642" s="5" t="s">
        <v>5</v>
      </c>
      <c r="F642" s="5" t="s">
        <v>6</v>
      </c>
    </row>
    <row r="643" spans="1:6" ht="65.25" customHeight="1">
      <c r="A643" s="6" t="s">
        <v>7</v>
      </c>
      <c r="B643" s="7" t="s">
        <v>463</v>
      </c>
      <c r="C643" s="5"/>
      <c r="D643" s="5"/>
      <c r="E643" s="5"/>
      <c r="F643" s="5"/>
    </row>
    <row r="644" spans="1:6">
      <c r="A644" s="8" t="s">
        <v>9</v>
      </c>
      <c r="B644" s="8" t="s">
        <v>10</v>
      </c>
      <c r="C644" s="8">
        <v>3442</v>
      </c>
      <c r="D644" s="8">
        <v>3236</v>
      </c>
      <c r="E644" s="8">
        <v>2783</v>
      </c>
      <c r="F644" s="9">
        <f>E644/D644</f>
        <v>0.86001236093943134</v>
      </c>
    </row>
    <row r="645" spans="1:6">
      <c r="A645" s="8" t="s">
        <v>398</v>
      </c>
      <c r="B645" s="8" t="s">
        <v>399</v>
      </c>
      <c r="C645" s="8"/>
      <c r="D645" s="8">
        <v>42</v>
      </c>
      <c r="E645" s="8">
        <v>42</v>
      </c>
      <c r="F645" s="9">
        <f t="shared" ref="F645:F708" si="19">E645/D645</f>
        <v>1</v>
      </c>
    </row>
    <row r="646" spans="1:6">
      <c r="A646" s="10" t="s">
        <v>11</v>
      </c>
      <c r="B646" s="10" t="s">
        <v>12</v>
      </c>
      <c r="C646" s="10">
        <f>C644+C645</f>
        <v>3442</v>
      </c>
      <c r="D646" s="10">
        <f>D644+D645</f>
        <v>3278</v>
      </c>
      <c r="E646" s="10">
        <f>E644+E645</f>
        <v>2825</v>
      </c>
      <c r="F646" s="9">
        <f t="shared" si="19"/>
        <v>0.86180597925564373</v>
      </c>
    </row>
    <row r="647" spans="1:6" s="16" customFormat="1">
      <c r="A647" s="15" t="s">
        <v>13</v>
      </c>
      <c r="B647" s="15" t="s">
        <v>14</v>
      </c>
      <c r="C647" s="15"/>
      <c r="D647" s="15"/>
      <c r="E647" s="15"/>
      <c r="F647" s="9">
        <v>0</v>
      </c>
    </row>
    <row r="648" spans="1:6">
      <c r="A648" s="8" t="s">
        <v>17</v>
      </c>
      <c r="B648" s="8" t="s">
        <v>18</v>
      </c>
      <c r="C648" s="8"/>
      <c r="D648" s="8">
        <v>96</v>
      </c>
      <c r="E648" s="8">
        <v>96</v>
      </c>
      <c r="F648" s="9">
        <f t="shared" si="19"/>
        <v>1</v>
      </c>
    </row>
    <row r="649" spans="1:6">
      <c r="A649" s="8" t="s">
        <v>19</v>
      </c>
      <c r="B649" s="8" t="s">
        <v>20</v>
      </c>
      <c r="C649" s="8">
        <v>196</v>
      </c>
      <c r="D649" s="8">
        <v>100</v>
      </c>
      <c r="E649" s="8">
        <v>105</v>
      </c>
      <c r="F649" s="9">
        <f t="shared" si="19"/>
        <v>1.05</v>
      </c>
    </row>
    <row r="650" spans="1:6">
      <c r="A650" s="10" t="s">
        <v>21</v>
      </c>
      <c r="B650" s="10" t="s">
        <v>22</v>
      </c>
      <c r="C650" s="10">
        <f>C648+C649</f>
        <v>196</v>
      </c>
      <c r="D650" s="10">
        <f>D648+D649</f>
        <v>196</v>
      </c>
      <c r="E650" s="10">
        <f>E648+E649</f>
        <v>201</v>
      </c>
      <c r="F650" s="9">
        <f t="shared" si="19"/>
        <v>1.0255102040816326</v>
      </c>
    </row>
    <row r="651" spans="1:6">
      <c r="A651" s="8" t="s">
        <v>23</v>
      </c>
      <c r="B651" s="8" t="s">
        <v>24</v>
      </c>
      <c r="C651" s="8">
        <v>36</v>
      </c>
      <c r="D651" s="8">
        <v>36</v>
      </c>
      <c r="E651" s="8">
        <v>27</v>
      </c>
      <c r="F651" s="9">
        <f t="shared" si="19"/>
        <v>0.75</v>
      </c>
    </row>
    <row r="652" spans="1:6">
      <c r="A652" s="8" t="s">
        <v>318</v>
      </c>
      <c r="B652" s="8" t="s">
        <v>319</v>
      </c>
      <c r="C652" s="8"/>
      <c r="D652" s="8"/>
      <c r="E652" s="8"/>
      <c r="F652" s="9">
        <v>0</v>
      </c>
    </row>
    <row r="653" spans="1:6">
      <c r="A653" s="13" t="s">
        <v>25</v>
      </c>
      <c r="B653" s="13" t="s">
        <v>26</v>
      </c>
      <c r="C653" s="13">
        <f>C646+C650+C651+C652</f>
        <v>3674</v>
      </c>
      <c r="D653" s="13">
        <f>D646+D650+D651+D652</f>
        <v>3510</v>
      </c>
      <c r="E653" s="13">
        <f>E646+E650+E651+E652</f>
        <v>3053</v>
      </c>
      <c r="F653" s="9">
        <f t="shared" si="19"/>
        <v>0.86980056980056986</v>
      </c>
    </row>
    <row r="654" spans="1:6">
      <c r="A654" s="8" t="s">
        <v>39</v>
      </c>
      <c r="B654" s="8" t="s">
        <v>40</v>
      </c>
      <c r="C654" s="8"/>
      <c r="D654" s="8">
        <v>116</v>
      </c>
      <c r="E654" s="8">
        <v>117</v>
      </c>
      <c r="F654" s="9">
        <f t="shared" si="19"/>
        <v>1.0086206896551724</v>
      </c>
    </row>
    <row r="655" spans="1:6">
      <c r="A655" s="8" t="s">
        <v>464</v>
      </c>
      <c r="B655" s="8" t="s">
        <v>465</v>
      </c>
      <c r="C655" s="8">
        <v>10</v>
      </c>
      <c r="D655" s="8">
        <v>100</v>
      </c>
      <c r="E655" s="8">
        <v>100</v>
      </c>
      <c r="F655" s="9">
        <f t="shared" si="19"/>
        <v>1</v>
      </c>
    </row>
    <row r="656" spans="1:6">
      <c r="A656" s="13" t="s">
        <v>41</v>
      </c>
      <c r="B656" s="13" t="s">
        <v>42</v>
      </c>
      <c r="C656" s="13">
        <f>C654+C655</f>
        <v>10</v>
      </c>
      <c r="D656" s="13">
        <f>D654+D655</f>
        <v>216</v>
      </c>
      <c r="E656" s="13">
        <f>E654+E655</f>
        <v>217</v>
      </c>
      <c r="F656" s="9">
        <f t="shared" si="19"/>
        <v>1.0046296296296295</v>
      </c>
    </row>
    <row r="657" spans="1:6">
      <c r="A657" s="14" t="s">
        <v>43</v>
      </c>
      <c r="B657" s="14" t="s">
        <v>44</v>
      </c>
      <c r="C657" s="14">
        <f>C653+C656</f>
        <v>3684</v>
      </c>
      <c r="D657" s="14">
        <f>D653+D656</f>
        <v>3726</v>
      </c>
      <c r="E657" s="14">
        <f>E653+E656</f>
        <v>3270</v>
      </c>
      <c r="F657" s="9">
        <f t="shared" si="19"/>
        <v>0.87761674718196458</v>
      </c>
    </row>
    <row r="658" spans="1:6">
      <c r="A658" s="8" t="s">
        <v>45</v>
      </c>
      <c r="B658" s="8" t="s">
        <v>46</v>
      </c>
      <c r="C658" s="8">
        <v>985</v>
      </c>
      <c r="D658" s="8">
        <v>814</v>
      </c>
      <c r="E658" s="8">
        <v>814</v>
      </c>
      <c r="F658" s="9">
        <f t="shared" si="19"/>
        <v>1</v>
      </c>
    </row>
    <row r="659" spans="1:6">
      <c r="A659" s="8" t="s">
        <v>47</v>
      </c>
      <c r="B659" s="8" t="s">
        <v>48</v>
      </c>
      <c r="C659" s="8"/>
      <c r="D659" s="8">
        <v>120</v>
      </c>
      <c r="E659" s="8">
        <v>70</v>
      </c>
      <c r="F659" s="9">
        <f t="shared" si="19"/>
        <v>0.58333333333333337</v>
      </c>
    </row>
    <row r="660" spans="1:6">
      <c r="A660" s="8" t="s">
        <v>324</v>
      </c>
      <c r="B660" s="8" t="s">
        <v>325</v>
      </c>
      <c r="C660" s="8"/>
      <c r="D660" s="8">
        <v>127</v>
      </c>
      <c r="E660" s="8">
        <v>116</v>
      </c>
      <c r="F660" s="9">
        <f t="shared" si="19"/>
        <v>0.91338582677165359</v>
      </c>
    </row>
    <row r="661" spans="1:6">
      <c r="A661" s="8" t="s">
        <v>466</v>
      </c>
      <c r="B661" s="8" t="s">
        <v>50</v>
      </c>
      <c r="C661" s="8"/>
      <c r="D661" s="8">
        <v>80</v>
      </c>
      <c r="E661" s="8">
        <v>57</v>
      </c>
      <c r="F661" s="9">
        <f t="shared" si="19"/>
        <v>0.71250000000000002</v>
      </c>
    </row>
    <row r="662" spans="1:6">
      <c r="A662" s="14" t="s">
        <v>51</v>
      </c>
      <c r="B662" s="14" t="s">
        <v>52</v>
      </c>
      <c r="C662" s="14">
        <f>SUM(C658:C661)</f>
        <v>985</v>
      </c>
      <c r="D662" s="14">
        <f>SUM(D658:D661)</f>
        <v>1141</v>
      </c>
      <c r="E662" s="14">
        <f>SUM(E658:E661)</f>
        <v>1057</v>
      </c>
      <c r="F662" s="9">
        <f t="shared" si="19"/>
        <v>0.92638036809815949</v>
      </c>
    </row>
    <row r="663" spans="1:6">
      <c r="A663" s="8" t="s">
        <v>467</v>
      </c>
      <c r="B663" s="8" t="s">
        <v>402</v>
      </c>
      <c r="C663" s="8"/>
      <c r="D663" s="8">
        <v>1</v>
      </c>
      <c r="E663" s="8"/>
      <c r="F663" s="9">
        <f t="shared" si="19"/>
        <v>0</v>
      </c>
    </row>
    <row r="664" spans="1:6">
      <c r="A664" s="8" t="s">
        <v>57</v>
      </c>
      <c r="B664" s="8" t="s">
        <v>58</v>
      </c>
      <c r="C664" s="8">
        <v>50</v>
      </c>
      <c r="D664" s="8">
        <v>50</v>
      </c>
      <c r="E664" s="8">
        <v>36</v>
      </c>
      <c r="F664" s="9">
        <f t="shared" si="19"/>
        <v>0.72</v>
      </c>
    </row>
    <row r="665" spans="1:6">
      <c r="A665" s="8" t="s">
        <v>468</v>
      </c>
      <c r="B665" s="8" t="s">
        <v>404</v>
      </c>
      <c r="C665" s="8">
        <v>15</v>
      </c>
      <c r="D665" s="8">
        <v>8</v>
      </c>
      <c r="E665" s="8"/>
      <c r="F665" s="9">
        <f t="shared" si="19"/>
        <v>0</v>
      </c>
    </row>
    <row r="666" spans="1:6">
      <c r="A666" s="8" t="s">
        <v>408</v>
      </c>
      <c r="B666" s="8" t="s">
        <v>60</v>
      </c>
      <c r="C666" s="8">
        <v>100</v>
      </c>
      <c r="D666" s="8">
        <v>84</v>
      </c>
      <c r="E666" s="8">
        <v>57</v>
      </c>
      <c r="F666" s="9">
        <f t="shared" si="19"/>
        <v>0.6785714285714286</v>
      </c>
    </row>
    <row r="667" spans="1:6">
      <c r="A667" s="8" t="s">
        <v>61</v>
      </c>
      <c r="B667" s="8" t="s">
        <v>62</v>
      </c>
      <c r="C667" s="8">
        <v>200</v>
      </c>
      <c r="D667" s="8">
        <v>30</v>
      </c>
      <c r="E667" s="8">
        <v>16</v>
      </c>
      <c r="F667" s="9">
        <f t="shared" si="19"/>
        <v>0.53333333333333333</v>
      </c>
    </row>
    <row r="668" spans="1:6">
      <c r="A668" s="8" t="s">
        <v>340</v>
      </c>
      <c r="B668" s="8" t="s">
        <v>64</v>
      </c>
      <c r="C668" s="8">
        <v>300</v>
      </c>
      <c r="D668" s="8">
        <v>750</v>
      </c>
      <c r="E668" s="8">
        <v>750</v>
      </c>
      <c r="F668" s="9">
        <f t="shared" si="19"/>
        <v>1</v>
      </c>
    </row>
    <row r="669" spans="1:6">
      <c r="A669" s="10" t="s">
        <v>65</v>
      </c>
      <c r="B669" s="10" t="s">
        <v>66</v>
      </c>
      <c r="C669" s="10">
        <f>SUM(C664:C668)</f>
        <v>665</v>
      </c>
      <c r="D669" s="10">
        <f>SUM(D664:D668)</f>
        <v>922</v>
      </c>
      <c r="E669" s="10">
        <f>SUM(E664:E668)</f>
        <v>859</v>
      </c>
      <c r="F669" s="9">
        <f t="shared" si="19"/>
        <v>0.9316702819956616</v>
      </c>
    </row>
    <row r="670" spans="1:6">
      <c r="A670" s="13" t="s">
        <v>67</v>
      </c>
      <c r="B670" s="13" t="s">
        <v>68</v>
      </c>
      <c r="C670" s="13">
        <f>C663+C669</f>
        <v>665</v>
      </c>
      <c r="D670" s="13">
        <f>D663+D669</f>
        <v>923</v>
      </c>
      <c r="E670" s="13">
        <f>E663+E669</f>
        <v>859</v>
      </c>
      <c r="F670" s="9">
        <f t="shared" si="19"/>
        <v>0.93066088840736727</v>
      </c>
    </row>
    <row r="671" spans="1:6">
      <c r="A671" s="8" t="s">
        <v>208</v>
      </c>
      <c r="B671" s="8" t="s">
        <v>72</v>
      </c>
      <c r="C671" s="8">
        <v>20</v>
      </c>
      <c r="D671" s="8">
        <v>25</v>
      </c>
      <c r="E671" s="8">
        <v>4</v>
      </c>
      <c r="F671" s="9">
        <f t="shared" si="19"/>
        <v>0.16</v>
      </c>
    </row>
    <row r="672" spans="1:6">
      <c r="A672" s="8" t="s">
        <v>422</v>
      </c>
      <c r="B672" s="8" t="s">
        <v>211</v>
      </c>
      <c r="C672" s="8">
        <v>100</v>
      </c>
      <c r="D672" s="8">
        <v>25</v>
      </c>
      <c r="E672" s="8">
        <v>23</v>
      </c>
      <c r="F672" s="9">
        <f t="shared" si="19"/>
        <v>0.92</v>
      </c>
    </row>
    <row r="673" spans="1:6">
      <c r="A673" s="13" t="s">
        <v>75</v>
      </c>
      <c r="B673" s="13" t="s">
        <v>76</v>
      </c>
      <c r="C673" s="13">
        <f>C671+C672</f>
        <v>120</v>
      </c>
      <c r="D673" s="13">
        <f>D671+D672</f>
        <v>50</v>
      </c>
      <c r="E673" s="13">
        <f>E671+E672</f>
        <v>27</v>
      </c>
      <c r="F673" s="9">
        <f t="shared" si="19"/>
        <v>0.54</v>
      </c>
    </row>
    <row r="674" spans="1:6">
      <c r="A674" s="8" t="s">
        <v>212</v>
      </c>
      <c r="B674" s="8" t="s">
        <v>192</v>
      </c>
      <c r="C674" s="8">
        <v>400</v>
      </c>
      <c r="D674" s="8">
        <v>243</v>
      </c>
      <c r="E674" s="8">
        <v>232</v>
      </c>
      <c r="F674" s="9">
        <f t="shared" si="19"/>
        <v>0.95473251028806583</v>
      </c>
    </row>
    <row r="675" spans="1:6">
      <c r="A675" s="8" t="s">
        <v>213</v>
      </c>
      <c r="B675" s="8" t="s">
        <v>214</v>
      </c>
      <c r="C675" s="8">
        <v>1500</v>
      </c>
      <c r="D675" s="8">
        <v>883</v>
      </c>
      <c r="E675" s="8">
        <v>803</v>
      </c>
      <c r="F675" s="9">
        <f t="shared" si="19"/>
        <v>0.90939977349943379</v>
      </c>
    </row>
    <row r="676" spans="1:6">
      <c r="A676" s="8" t="s">
        <v>193</v>
      </c>
      <c r="B676" s="8" t="s">
        <v>194</v>
      </c>
      <c r="C676" s="8">
        <v>70</v>
      </c>
      <c r="D676" s="8">
        <v>70</v>
      </c>
      <c r="E676" s="8">
        <v>31</v>
      </c>
      <c r="F676" s="9">
        <f t="shared" si="19"/>
        <v>0.44285714285714284</v>
      </c>
    </row>
    <row r="677" spans="1:6">
      <c r="A677" s="10" t="s">
        <v>195</v>
      </c>
      <c r="B677" s="10" t="s">
        <v>196</v>
      </c>
      <c r="C677" s="10">
        <f>SUM(C674:C676)</f>
        <v>1970</v>
      </c>
      <c r="D677" s="10">
        <f>SUM(D674:D676)</f>
        <v>1196</v>
      </c>
      <c r="E677" s="10">
        <f>SUM(E674:E676)</f>
        <v>1066</v>
      </c>
      <c r="F677" s="9">
        <f t="shared" si="19"/>
        <v>0.89130434782608692</v>
      </c>
    </row>
    <row r="678" spans="1:6">
      <c r="A678" s="18" t="s">
        <v>341</v>
      </c>
      <c r="B678" s="18" t="s">
        <v>80</v>
      </c>
      <c r="C678" s="18">
        <v>200</v>
      </c>
      <c r="D678" s="18">
        <v>120</v>
      </c>
      <c r="E678" s="18">
        <v>90</v>
      </c>
      <c r="F678" s="9">
        <f t="shared" si="19"/>
        <v>0.75</v>
      </c>
    </row>
    <row r="679" spans="1:6">
      <c r="A679" s="8" t="s">
        <v>85</v>
      </c>
      <c r="B679" s="8" t="s">
        <v>86</v>
      </c>
      <c r="C679" s="8">
        <v>60</v>
      </c>
      <c r="D679" s="8">
        <v>30</v>
      </c>
      <c r="E679" s="8">
        <v>30</v>
      </c>
      <c r="F679" s="9">
        <f t="shared" si="19"/>
        <v>1</v>
      </c>
    </row>
    <row r="680" spans="1:6">
      <c r="A680" s="8" t="s">
        <v>469</v>
      </c>
      <c r="B680" s="8" t="s">
        <v>470</v>
      </c>
      <c r="C680" s="8">
        <v>175</v>
      </c>
      <c r="D680" s="8">
        <v>175</v>
      </c>
      <c r="E680" s="8">
        <v>175</v>
      </c>
      <c r="F680" s="9">
        <f t="shared" si="19"/>
        <v>1</v>
      </c>
    </row>
    <row r="681" spans="1:6">
      <c r="A681" s="8" t="s">
        <v>424</v>
      </c>
      <c r="B681" s="8" t="s">
        <v>88</v>
      </c>
      <c r="C681" s="8"/>
      <c r="D681" s="8">
        <v>12</v>
      </c>
      <c r="E681" s="8">
        <v>12</v>
      </c>
      <c r="F681" s="9">
        <f t="shared" si="19"/>
        <v>1</v>
      </c>
    </row>
    <row r="682" spans="1:6">
      <c r="A682" s="8" t="s">
        <v>89</v>
      </c>
      <c r="B682" s="8" t="s">
        <v>92</v>
      </c>
      <c r="C682" s="8">
        <v>1095</v>
      </c>
      <c r="D682" s="8">
        <v>1095</v>
      </c>
      <c r="E682" s="8">
        <v>1136</v>
      </c>
      <c r="F682" s="9">
        <f t="shared" si="19"/>
        <v>1.0374429223744293</v>
      </c>
    </row>
    <row r="683" spans="1:6">
      <c r="A683" s="10" t="s">
        <v>93</v>
      </c>
      <c r="B683" s="10" t="s">
        <v>94</v>
      </c>
      <c r="C683" s="10">
        <f>SUM(C679:C682)</f>
        <v>1330</v>
      </c>
      <c r="D683" s="10">
        <f>SUM(D679:D682)</f>
        <v>1312</v>
      </c>
      <c r="E683" s="10">
        <f>SUM(E679:E682)</f>
        <v>1353</v>
      </c>
      <c r="F683" s="9">
        <f t="shared" si="19"/>
        <v>1.03125</v>
      </c>
    </row>
    <row r="684" spans="1:6">
      <c r="A684" s="8" t="s">
        <v>95</v>
      </c>
      <c r="B684" s="8" t="s">
        <v>96</v>
      </c>
      <c r="C684" s="8">
        <v>100</v>
      </c>
      <c r="D684" s="8">
        <v>85</v>
      </c>
      <c r="E684" s="8">
        <v>75</v>
      </c>
      <c r="F684" s="9">
        <f t="shared" si="19"/>
        <v>0.88235294117647056</v>
      </c>
    </row>
    <row r="685" spans="1:6">
      <c r="A685" s="8" t="s">
        <v>99</v>
      </c>
      <c r="B685" s="8" t="s">
        <v>100</v>
      </c>
      <c r="C685" s="8"/>
      <c r="D685" s="8">
        <v>42</v>
      </c>
      <c r="E685" s="8">
        <v>42</v>
      </c>
      <c r="F685" s="9">
        <f t="shared" si="19"/>
        <v>1</v>
      </c>
    </row>
    <row r="686" spans="1:6">
      <c r="A686" s="8" t="s">
        <v>328</v>
      </c>
      <c r="B686" s="8" t="s">
        <v>102</v>
      </c>
      <c r="C686" s="8">
        <v>50</v>
      </c>
      <c r="D686" s="8">
        <v>22</v>
      </c>
      <c r="E686" s="8">
        <v>22</v>
      </c>
      <c r="F686" s="9">
        <f t="shared" si="19"/>
        <v>1</v>
      </c>
    </row>
    <row r="687" spans="1:6">
      <c r="A687" s="8" t="s">
        <v>217</v>
      </c>
      <c r="B687" s="8" t="s">
        <v>218</v>
      </c>
      <c r="C687" s="8">
        <v>100</v>
      </c>
      <c r="D687" s="8">
        <v>5</v>
      </c>
      <c r="E687" s="8">
        <v>2</v>
      </c>
      <c r="F687" s="9">
        <f t="shared" si="19"/>
        <v>0.4</v>
      </c>
    </row>
    <row r="688" spans="1:6">
      <c r="A688" s="8" t="s">
        <v>197</v>
      </c>
      <c r="B688" s="8" t="s">
        <v>198</v>
      </c>
      <c r="C688" s="8">
        <v>20</v>
      </c>
      <c r="D688" s="8">
        <v>8</v>
      </c>
      <c r="E688" s="8">
        <v>8</v>
      </c>
      <c r="F688" s="9">
        <f t="shared" si="19"/>
        <v>1</v>
      </c>
    </row>
    <row r="689" spans="1:6">
      <c r="A689" s="8" t="s">
        <v>103</v>
      </c>
      <c r="B689" s="8" t="s">
        <v>104</v>
      </c>
      <c r="C689" s="8">
        <v>200</v>
      </c>
      <c r="D689" s="8">
        <v>437</v>
      </c>
      <c r="E689" s="8">
        <v>439</v>
      </c>
      <c r="F689" s="9">
        <f t="shared" si="19"/>
        <v>1.0045766590389016</v>
      </c>
    </row>
    <row r="690" spans="1:6">
      <c r="A690" s="10" t="s">
        <v>105</v>
      </c>
      <c r="B690" s="10" t="s">
        <v>106</v>
      </c>
      <c r="C690" s="10">
        <f>SUM(C684:C689)</f>
        <v>470</v>
      </c>
      <c r="D690" s="10">
        <f>SUM(D684:D689)</f>
        <v>599</v>
      </c>
      <c r="E690" s="10">
        <f>SUM(E684:E689)</f>
        <v>588</v>
      </c>
      <c r="F690" s="9">
        <f t="shared" si="19"/>
        <v>0.98163606010016691</v>
      </c>
    </row>
    <row r="691" spans="1:6">
      <c r="A691" s="13" t="s">
        <v>107</v>
      </c>
      <c r="B691" s="13" t="s">
        <v>108</v>
      </c>
      <c r="C691" s="13">
        <f>C677+C678+C683+C690</f>
        <v>3970</v>
      </c>
      <c r="D691" s="13">
        <f>D677+D678+D683+D690</f>
        <v>3227</v>
      </c>
      <c r="E691" s="13">
        <f>E677+E678+E683+E690</f>
        <v>3097</v>
      </c>
      <c r="F691" s="9">
        <f t="shared" si="19"/>
        <v>0.95971490548497052</v>
      </c>
    </row>
    <row r="692" spans="1:6">
      <c r="A692" s="18" t="s">
        <v>109</v>
      </c>
      <c r="B692" s="18" t="s">
        <v>110</v>
      </c>
      <c r="C692" s="18">
        <v>20</v>
      </c>
      <c r="D692" s="18">
        <v>35</v>
      </c>
      <c r="E692" s="18">
        <v>35</v>
      </c>
      <c r="F692" s="9">
        <f t="shared" si="19"/>
        <v>1</v>
      </c>
    </row>
    <row r="693" spans="1:6">
      <c r="A693" s="8" t="s">
        <v>111</v>
      </c>
      <c r="B693" s="8" t="s">
        <v>112</v>
      </c>
      <c r="C693" s="8">
        <v>1283</v>
      </c>
      <c r="D693" s="8">
        <v>660</v>
      </c>
      <c r="E693" s="8">
        <v>645</v>
      </c>
      <c r="F693" s="9">
        <f t="shared" si="19"/>
        <v>0.97727272727272729</v>
      </c>
    </row>
    <row r="694" spans="1:6">
      <c r="A694" s="8" t="s">
        <v>329</v>
      </c>
      <c r="B694" s="8" t="s">
        <v>330</v>
      </c>
      <c r="C694" s="8"/>
      <c r="D694" s="8"/>
      <c r="E694" s="8"/>
      <c r="F694" s="9">
        <v>0</v>
      </c>
    </row>
    <row r="695" spans="1:6">
      <c r="A695" s="13" t="s">
        <v>121</v>
      </c>
      <c r="B695" s="13" t="s">
        <v>122</v>
      </c>
      <c r="C695" s="13">
        <f>C693+C694</f>
        <v>1283</v>
      </c>
      <c r="D695" s="13">
        <f>D693+D694</f>
        <v>660</v>
      </c>
      <c r="E695" s="13">
        <f>E693+E694</f>
        <v>645</v>
      </c>
      <c r="F695" s="9">
        <f t="shared" si="19"/>
        <v>0.97727272727272729</v>
      </c>
    </row>
    <row r="696" spans="1:6">
      <c r="A696" s="14" t="s">
        <v>123</v>
      </c>
      <c r="B696" s="14" t="s">
        <v>124</v>
      </c>
      <c r="C696" s="14">
        <f>C670+C673+C691+C692+C695</f>
        <v>6058</v>
      </c>
      <c r="D696" s="14">
        <f>D670+D673+D691+D692+D695</f>
        <v>4895</v>
      </c>
      <c r="E696" s="14">
        <f>E670+E673+E691+E692+E695</f>
        <v>4663</v>
      </c>
      <c r="F696" s="9">
        <f t="shared" si="19"/>
        <v>0.95260469867211439</v>
      </c>
    </row>
    <row r="697" spans="1:6">
      <c r="A697" s="8" t="s">
        <v>202</v>
      </c>
      <c r="B697" s="8" t="s">
        <v>203</v>
      </c>
      <c r="C697" s="8"/>
      <c r="D697" s="8">
        <v>360</v>
      </c>
      <c r="E697" s="8">
        <v>360</v>
      </c>
      <c r="F697" s="9">
        <f t="shared" si="19"/>
        <v>1</v>
      </c>
    </row>
    <row r="698" spans="1:6">
      <c r="A698" s="8" t="s">
        <v>146</v>
      </c>
      <c r="B698" s="8" t="s">
        <v>147</v>
      </c>
      <c r="C698" s="8"/>
      <c r="D698" s="8"/>
      <c r="E698" s="8"/>
      <c r="F698" s="9">
        <v>0</v>
      </c>
    </row>
    <row r="699" spans="1:6">
      <c r="A699" s="8" t="s">
        <v>204</v>
      </c>
      <c r="B699" s="8" t="s">
        <v>149</v>
      </c>
      <c r="C699" s="8"/>
      <c r="D699" s="8">
        <v>97</v>
      </c>
      <c r="E699" s="8">
        <v>97</v>
      </c>
      <c r="F699" s="9">
        <f t="shared" si="19"/>
        <v>1</v>
      </c>
    </row>
    <row r="700" spans="1:6">
      <c r="A700" s="14" t="s">
        <v>150</v>
      </c>
      <c r="B700" s="14" t="s">
        <v>151</v>
      </c>
      <c r="C700" s="14">
        <f>SUM(C697:C699)</f>
        <v>0</v>
      </c>
      <c r="D700" s="14">
        <f>SUM(D697:D699)</f>
        <v>457</v>
      </c>
      <c r="E700" s="14">
        <f>SUM(E697:E699)</f>
        <v>457</v>
      </c>
      <c r="F700" s="9">
        <f t="shared" si="19"/>
        <v>1</v>
      </c>
    </row>
    <row r="701" spans="1:6">
      <c r="A701" s="17" t="s">
        <v>158</v>
      </c>
      <c r="B701" s="17" t="s">
        <v>159</v>
      </c>
      <c r="C701" s="17">
        <f>C657+C662+C696+C700</f>
        <v>10727</v>
      </c>
      <c r="D701" s="17">
        <f>D657+D662+D696+D700</f>
        <v>10219</v>
      </c>
      <c r="E701" s="17">
        <f>E657+E662+E696+E700</f>
        <v>9447</v>
      </c>
      <c r="F701" s="9">
        <f t="shared" si="19"/>
        <v>0.92445444759761231</v>
      </c>
    </row>
    <row r="702" spans="1:6">
      <c r="A702" s="18" t="s">
        <v>337</v>
      </c>
      <c r="B702" s="18" t="s">
        <v>338</v>
      </c>
      <c r="C702" s="18"/>
      <c r="D702" s="18">
        <v>165</v>
      </c>
      <c r="E702" s="18">
        <v>165</v>
      </c>
      <c r="F702" s="9">
        <f t="shared" si="19"/>
        <v>1</v>
      </c>
    </row>
    <row r="703" spans="1:6">
      <c r="A703" s="8" t="s">
        <v>162</v>
      </c>
      <c r="B703" s="8" t="s">
        <v>163</v>
      </c>
      <c r="C703" s="8"/>
      <c r="D703" s="8">
        <v>25</v>
      </c>
      <c r="E703" s="8">
        <v>25</v>
      </c>
      <c r="F703" s="9">
        <f t="shared" si="19"/>
        <v>1</v>
      </c>
    </row>
    <row r="704" spans="1:6">
      <c r="A704" s="8" t="s">
        <v>471</v>
      </c>
      <c r="B704" s="8" t="s">
        <v>433</v>
      </c>
      <c r="C704" s="8">
        <v>1500</v>
      </c>
      <c r="D704" s="8">
        <v>2011</v>
      </c>
      <c r="E704" s="8">
        <v>1843</v>
      </c>
      <c r="F704" s="9">
        <f t="shared" si="19"/>
        <v>0.91645947289905516</v>
      </c>
    </row>
    <row r="705" spans="1:6">
      <c r="A705" s="8" t="s">
        <v>226</v>
      </c>
      <c r="B705" s="8" t="s">
        <v>472</v>
      </c>
      <c r="C705" s="8"/>
      <c r="D705" s="8">
        <v>7</v>
      </c>
      <c r="E705" s="8">
        <v>7</v>
      </c>
      <c r="F705" s="9">
        <f t="shared" si="19"/>
        <v>1</v>
      </c>
    </row>
    <row r="706" spans="1:6">
      <c r="A706" s="8" t="s">
        <v>227</v>
      </c>
      <c r="B706" s="8" t="s">
        <v>228</v>
      </c>
      <c r="C706" s="8"/>
      <c r="D706" s="8">
        <v>30</v>
      </c>
      <c r="E706" s="8">
        <v>30</v>
      </c>
      <c r="F706" s="9">
        <f t="shared" si="19"/>
        <v>1</v>
      </c>
    </row>
    <row r="707" spans="1:6">
      <c r="A707" s="38" t="s">
        <v>178</v>
      </c>
      <c r="B707" s="38" t="s">
        <v>179</v>
      </c>
      <c r="C707" s="38">
        <f>SUM(C703:C706)</f>
        <v>1500</v>
      </c>
      <c r="D707" s="38">
        <f>SUM(D703:D706)</f>
        <v>2073</v>
      </c>
      <c r="E707" s="38">
        <f>SUM(E703:E706)</f>
        <v>1905</v>
      </c>
      <c r="F707" s="9">
        <f t="shared" si="19"/>
        <v>0.91895803183791602</v>
      </c>
    </row>
    <row r="708" spans="1:6">
      <c r="A708" s="8" t="s">
        <v>473</v>
      </c>
      <c r="B708" s="8" t="s">
        <v>474</v>
      </c>
      <c r="C708" s="8"/>
      <c r="D708" s="8">
        <v>70</v>
      </c>
      <c r="E708" s="8">
        <v>70</v>
      </c>
      <c r="F708" s="9">
        <f t="shared" si="19"/>
        <v>1</v>
      </c>
    </row>
    <row r="709" spans="1:6">
      <c r="A709" s="17" t="s">
        <v>158</v>
      </c>
      <c r="B709" s="17" t="s">
        <v>188</v>
      </c>
      <c r="C709" s="17">
        <f>C702+C707+C708</f>
        <v>1500</v>
      </c>
      <c r="D709" s="17">
        <f>D702+D707+D708</f>
        <v>2308</v>
      </c>
      <c r="E709" s="17">
        <f>E702+E707+E708</f>
        <v>2140</v>
      </c>
      <c r="F709" s="9">
        <f>E709/D709</f>
        <v>0.92720970537261693</v>
      </c>
    </row>
    <row r="713" spans="1:6" ht="25.5">
      <c r="A713" s="5" t="s">
        <v>1</v>
      </c>
      <c r="B713" s="5" t="s">
        <v>2</v>
      </c>
      <c r="C713" s="5" t="s">
        <v>3</v>
      </c>
      <c r="D713" s="5" t="s">
        <v>4</v>
      </c>
      <c r="E713" s="5" t="s">
        <v>5</v>
      </c>
      <c r="F713" s="5" t="s">
        <v>6</v>
      </c>
    </row>
    <row r="714" spans="1:6" ht="56.25" customHeight="1">
      <c r="A714" s="6" t="s">
        <v>7</v>
      </c>
      <c r="B714" s="7" t="s">
        <v>475</v>
      </c>
      <c r="C714" s="5"/>
      <c r="D714" s="5"/>
      <c r="E714" s="5"/>
      <c r="F714" s="5"/>
    </row>
    <row r="715" spans="1:6">
      <c r="A715" s="8" t="s">
        <v>328</v>
      </c>
      <c r="B715" s="8" t="s">
        <v>102</v>
      </c>
      <c r="C715" s="8">
        <v>30</v>
      </c>
      <c r="D715" s="8">
        <v>42</v>
      </c>
      <c r="E715" s="8">
        <v>42</v>
      </c>
      <c r="F715" s="9">
        <f>E715/D715</f>
        <v>1</v>
      </c>
    </row>
    <row r="716" spans="1:6">
      <c r="A716" s="8" t="s">
        <v>476</v>
      </c>
      <c r="B716" s="8" t="s">
        <v>477</v>
      </c>
      <c r="C716" s="8">
        <v>340</v>
      </c>
      <c r="D716" s="8">
        <v>336</v>
      </c>
      <c r="E716" s="8">
        <v>336</v>
      </c>
      <c r="F716" s="9">
        <f t="shared" ref="F716:F725" si="20">E716/D716</f>
        <v>1</v>
      </c>
    </row>
    <row r="717" spans="1:6">
      <c r="A717" s="10" t="s">
        <v>105</v>
      </c>
      <c r="B717" s="10" t="s">
        <v>106</v>
      </c>
      <c r="C717" s="10">
        <f>C715+C716</f>
        <v>370</v>
      </c>
      <c r="D717" s="10">
        <f>D715+D716</f>
        <v>378</v>
      </c>
      <c r="E717" s="10">
        <f>E715+E716</f>
        <v>378</v>
      </c>
      <c r="F717" s="9">
        <f t="shared" si="20"/>
        <v>1</v>
      </c>
    </row>
    <row r="718" spans="1:6">
      <c r="A718" s="13" t="s">
        <v>107</v>
      </c>
      <c r="B718" s="13" t="s">
        <v>108</v>
      </c>
      <c r="C718" s="13">
        <f>C717</f>
        <v>370</v>
      </c>
      <c r="D718" s="13">
        <f>D717</f>
        <v>378</v>
      </c>
      <c r="E718" s="13">
        <f>E717</f>
        <v>378</v>
      </c>
      <c r="F718" s="9">
        <f t="shared" si="20"/>
        <v>1</v>
      </c>
    </row>
    <row r="719" spans="1:6">
      <c r="A719" s="8" t="s">
        <v>111</v>
      </c>
      <c r="B719" s="8" t="s">
        <v>112</v>
      </c>
      <c r="C719" s="8">
        <v>100</v>
      </c>
      <c r="D719" s="8">
        <v>90</v>
      </c>
      <c r="E719" s="8">
        <v>70</v>
      </c>
      <c r="F719" s="9">
        <f t="shared" si="20"/>
        <v>0.77777777777777779</v>
      </c>
    </row>
    <row r="720" spans="1:6">
      <c r="A720" s="14" t="s">
        <v>123</v>
      </c>
      <c r="B720" s="14" t="s">
        <v>124</v>
      </c>
      <c r="C720" s="14">
        <f>C718+C719</f>
        <v>470</v>
      </c>
      <c r="D720" s="14">
        <f>D718+D719</f>
        <v>468</v>
      </c>
      <c r="E720" s="14">
        <f>E718+E719</f>
        <v>448</v>
      </c>
      <c r="F720" s="9">
        <f t="shared" si="20"/>
        <v>0.95726495726495731</v>
      </c>
    </row>
    <row r="721" spans="1:6">
      <c r="A721" s="17" t="s">
        <v>158</v>
      </c>
      <c r="B721" s="17" t="s">
        <v>159</v>
      </c>
      <c r="C721" s="17">
        <f>C720</f>
        <v>470</v>
      </c>
      <c r="D721" s="17">
        <f>D720</f>
        <v>468</v>
      </c>
      <c r="E721" s="17">
        <f>E720</f>
        <v>448</v>
      </c>
      <c r="F721" s="9">
        <f t="shared" si="20"/>
        <v>0.95726495726495731</v>
      </c>
    </row>
    <row r="722" spans="1:6">
      <c r="A722" s="8" t="s">
        <v>162</v>
      </c>
      <c r="B722" s="8" t="s">
        <v>163</v>
      </c>
      <c r="C722" s="8"/>
      <c r="D722" s="8">
        <v>6</v>
      </c>
      <c r="E722" s="8">
        <v>6</v>
      </c>
      <c r="F722" s="9">
        <f t="shared" si="20"/>
        <v>1</v>
      </c>
    </row>
    <row r="723" spans="1:6">
      <c r="A723" s="8" t="s">
        <v>389</v>
      </c>
      <c r="B723" s="8" t="s">
        <v>173</v>
      </c>
      <c r="C723" s="8"/>
      <c r="D723" s="8">
        <v>2</v>
      </c>
      <c r="E723" s="8">
        <v>2</v>
      </c>
      <c r="F723" s="9">
        <f t="shared" si="20"/>
        <v>1</v>
      </c>
    </row>
    <row r="724" spans="1:6">
      <c r="A724" s="13" t="s">
        <v>178</v>
      </c>
      <c r="B724" s="13" t="s">
        <v>179</v>
      </c>
      <c r="C724" s="13">
        <f>C722+C723</f>
        <v>0</v>
      </c>
      <c r="D724" s="13">
        <f>D722+D723</f>
        <v>8</v>
      </c>
      <c r="E724" s="13">
        <f>E722+E723</f>
        <v>8</v>
      </c>
      <c r="F724" s="9">
        <f t="shared" si="20"/>
        <v>1</v>
      </c>
    </row>
    <row r="725" spans="1:6">
      <c r="A725" s="17" t="s">
        <v>158</v>
      </c>
      <c r="B725" s="17" t="s">
        <v>188</v>
      </c>
      <c r="C725" s="17">
        <f>C724</f>
        <v>0</v>
      </c>
      <c r="D725" s="17">
        <f>D724</f>
        <v>8</v>
      </c>
      <c r="E725" s="17">
        <f>E724</f>
        <v>8</v>
      </c>
      <c r="F725" s="9">
        <f t="shared" si="20"/>
        <v>1</v>
      </c>
    </row>
    <row r="729" spans="1:6" ht="25.5">
      <c r="A729" s="5" t="s">
        <v>1</v>
      </c>
      <c r="B729" s="5" t="s">
        <v>2</v>
      </c>
      <c r="C729" s="5" t="s">
        <v>3</v>
      </c>
      <c r="D729" s="5" t="s">
        <v>4</v>
      </c>
      <c r="E729" s="5" t="s">
        <v>5</v>
      </c>
      <c r="F729" s="5" t="s">
        <v>6</v>
      </c>
    </row>
    <row r="730" spans="1:6" ht="59.25" customHeight="1">
      <c r="A730" s="6" t="s">
        <v>7</v>
      </c>
      <c r="B730" s="7" t="s">
        <v>478</v>
      </c>
      <c r="C730" s="5"/>
      <c r="D730" s="5"/>
      <c r="E730" s="5"/>
      <c r="F730" s="5"/>
    </row>
    <row r="731" spans="1:6">
      <c r="A731" s="8" t="s">
        <v>342</v>
      </c>
      <c r="B731" s="8" t="s">
        <v>100</v>
      </c>
      <c r="C731" s="8"/>
      <c r="D731" s="8">
        <v>79</v>
      </c>
      <c r="E731" s="8">
        <v>79</v>
      </c>
      <c r="F731" s="9">
        <f>E731/D731</f>
        <v>1</v>
      </c>
    </row>
    <row r="732" spans="1:6">
      <c r="A732" s="8" t="s">
        <v>199</v>
      </c>
      <c r="B732" s="8" t="s">
        <v>104</v>
      </c>
      <c r="C732" s="8"/>
      <c r="D732" s="8">
        <v>26</v>
      </c>
      <c r="E732" s="8">
        <v>26</v>
      </c>
      <c r="F732" s="9">
        <f t="shared" ref="F732:F741" si="21">E732/D732</f>
        <v>1</v>
      </c>
    </row>
    <row r="733" spans="1:6">
      <c r="A733" s="10" t="s">
        <v>105</v>
      </c>
      <c r="B733" s="10" t="s">
        <v>106</v>
      </c>
      <c r="C733" s="10">
        <f>C731+C732</f>
        <v>0</v>
      </c>
      <c r="D733" s="10">
        <f>D731+D732</f>
        <v>105</v>
      </c>
      <c r="E733" s="10">
        <f>E731+E732</f>
        <v>105</v>
      </c>
      <c r="F733" s="9">
        <f t="shared" si="21"/>
        <v>1</v>
      </c>
    </row>
    <row r="734" spans="1:6">
      <c r="A734" s="13" t="s">
        <v>107</v>
      </c>
      <c r="B734" s="13" t="s">
        <v>108</v>
      </c>
      <c r="C734" s="13">
        <f>C733</f>
        <v>0</v>
      </c>
      <c r="D734" s="13">
        <f>D733</f>
        <v>105</v>
      </c>
      <c r="E734" s="13">
        <f>E733</f>
        <v>105</v>
      </c>
      <c r="F734" s="9">
        <f t="shared" si="21"/>
        <v>1</v>
      </c>
    </row>
    <row r="735" spans="1:6">
      <c r="A735" s="8" t="s">
        <v>111</v>
      </c>
      <c r="B735" s="8" t="s">
        <v>112</v>
      </c>
      <c r="C735" s="8"/>
      <c r="D735" s="8">
        <v>28</v>
      </c>
      <c r="E735" s="8">
        <v>28</v>
      </c>
      <c r="F735" s="9">
        <f t="shared" si="21"/>
        <v>1</v>
      </c>
    </row>
    <row r="736" spans="1:6">
      <c r="A736" s="14" t="s">
        <v>123</v>
      </c>
      <c r="B736" s="14" t="s">
        <v>124</v>
      </c>
      <c r="C736" s="14">
        <f>C734+C735</f>
        <v>0</v>
      </c>
      <c r="D736" s="14">
        <f>D734+D735</f>
        <v>133</v>
      </c>
      <c r="E736" s="14">
        <f>E734+E735</f>
        <v>133</v>
      </c>
      <c r="F736" s="9">
        <f t="shared" si="21"/>
        <v>1</v>
      </c>
    </row>
    <row r="737" spans="1:6">
      <c r="A737" s="8" t="s">
        <v>455</v>
      </c>
      <c r="B737" s="8" t="s">
        <v>456</v>
      </c>
      <c r="C737" s="8">
        <v>2000</v>
      </c>
      <c r="D737" s="8">
        <v>3892</v>
      </c>
      <c r="E737" s="8">
        <v>3892</v>
      </c>
      <c r="F737" s="9">
        <f t="shared" si="21"/>
        <v>1</v>
      </c>
    </row>
    <row r="738" spans="1:6">
      <c r="A738" s="8" t="s">
        <v>479</v>
      </c>
      <c r="B738" s="8" t="s">
        <v>480</v>
      </c>
      <c r="C738" s="8"/>
      <c r="D738" s="8">
        <v>415</v>
      </c>
      <c r="E738" s="8">
        <v>415</v>
      </c>
      <c r="F738" s="9">
        <f t="shared" si="21"/>
        <v>1</v>
      </c>
    </row>
    <row r="739" spans="1:6">
      <c r="A739" s="10" t="s">
        <v>481</v>
      </c>
      <c r="B739" s="10" t="s">
        <v>482</v>
      </c>
      <c r="C739" s="10">
        <f>C737+C738</f>
        <v>2000</v>
      </c>
      <c r="D739" s="10">
        <f>D737+D738</f>
        <v>4307</v>
      </c>
      <c r="E739" s="10">
        <f>E737+E738</f>
        <v>4307</v>
      </c>
      <c r="F739" s="9">
        <f t="shared" si="21"/>
        <v>1</v>
      </c>
    </row>
    <row r="740" spans="1:6">
      <c r="A740" s="14" t="s">
        <v>132</v>
      </c>
      <c r="B740" s="14" t="s">
        <v>133</v>
      </c>
      <c r="C740" s="14">
        <f>C739</f>
        <v>2000</v>
      </c>
      <c r="D740" s="14">
        <f>D739</f>
        <v>4307</v>
      </c>
      <c r="E740" s="14">
        <f>E739</f>
        <v>4307</v>
      </c>
      <c r="F740" s="9">
        <f t="shared" si="21"/>
        <v>1</v>
      </c>
    </row>
    <row r="741" spans="1:6">
      <c r="A741" s="17" t="s">
        <v>158</v>
      </c>
      <c r="B741" s="17" t="s">
        <v>159</v>
      </c>
      <c r="C741" s="17">
        <f>C736+C740</f>
        <v>2000</v>
      </c>
      <c r="D741" s="17">
        <f>D736+D740</f>
        <v>4440</v>
      </c>
      <c r="E741" s="17">
        <f>E736+E740</f>
        <v>4440</v>
      </c>
      <c r="F741" s="9">
        <f t="shared" si="21"/>
        <v>1</v>
      </c>
    </row>
    <row r="745" spans="1:6" ht="25.5">
      <c r="A745" s="5" t="s">
        <v>1</v>
      </c>
      <c r="B745" s="5" t="s">
        <v>2</v>
      </c>
      <c r="C745" s="5" t="s">
        <v>3</v>
      </c>
      <c r="D745" s="5" t="s">
        <v>4</v>
      </c>
      <c r="E745" s="5" t="s">
        <v>5</v>
      </c>
      <c r="F745" s="5" t="s">
        <v>6</v>
      </c>
    </row>
    <row r="746" spans="1:6" ht="60" customHeight="1">
      <c r="A746" s="7" t="s">
        <v>7</v>
      </c>
      <c r="B746" s="7" t="s">
        <v>483</v>
      </c>
      <c r="C746" s="5"/>
      <c r="D746" s="5"/>
      <c r="E746" s="5"/>
      <c r="F746" s="5"/>
    </row>
    <row r="747" spans="1:6" s="41" customFormat="1" ht="22.5" customHeight="1">
      <c r="A747" s="19" t="s">
        <v>484</v>
      </c>
      <c r="B747" s="19" t="s">
        <v>485</v>
      </c>
      <c r="C747" s="39"/>
      <c r="D747" s="39">
        <v>184</v>
      </c>
      <c r="E747" s="39">
        <v>184</v>
      </c>
      <c r="F747" s="40">
        <f>E747/D747</f>
        <v>1</v>
      </c>
    </row>
    <row r="748" spans="1:6">
      <c r="A748" s="13" t="s">
        <v>486</v>
      </c>
      <c r="B748" s="13" t="s">
        <v>487</v>
      </c>
      <c r="C748" s="13">
        <f t="shared" ref="C748:E749" si="22">C747</f>
        <v>0</v>
      </c>
      <c r="D748" s="13">
        <f t="shared" si="22"/>
        <v>184</v>
      </c>
      <c r="E748" s="13">
        <f t="shared" si="22"/>
        <v>184</v>
      </c>
      <c r="F748" s="40">
        <f>E748/D748</f>
        <v>1</v>
      </c>
    </row>
    <row r="749" spans="1:6">
      <c r="A749" s="17" t="s">
        <v>158</v>
      </c>
      <c r="B749" s="17" t="s">
        <v>188</v>
      </c>
      <c r="C749" s="17">
        <f t="shared" si="22"/>
        <v>0</v>
      </c>
      <c r="D749" s="17">
        <f t="shared" si="22"/>
        <v>184</v>
      </c>
      <c r="E749" s="17">
        <f t="shared" si="22"/>
        <v>184</v>
      </c>
      <c r="F749" s="40">
        <f>E749/D749</f>
        <v>1</v>
      </c>
    </row>
    <row r="753" spans="1:6" ht="25.5">
      <c r="A753" s="5" t="s">
        <v>1</v>
      </c>
      <c r="B753" s="5" t="s">
        <v>2</v>
      </c>
      <c r="C753" s="5" t="s">
        <v>3</v>
      </c>
      <c r="D753" s="5" t="s">
        <v>488</v>
      </c>
      <c r="E753" s="42" t="s">
        <v>5</v>
      </c>
      <c r="F753" s="43" t="s">
        <v>6</v>
      </c>
    </row>
    <row r="754" spans="1:6" ht="59.25" customHeight="1">
      <c r="A754" s="6" t="s">
        <v>7</v>
      </c>
      <c r="B754" s="7" t="s">
        <v>489</v>
      </c>
      <c r="C754" s="5"/>
      <c r="D754" s="5"/>
      <c r="E754" s="42"/>
      <c r="F754" s="43"/>
    </row>
    <row r="755" spans="1:6">
      <c r="A755" s="8" t="s">
        <v>9</v>
      </c>
      <c r="B755" s="8" t="s">
        <v>10</v>
      </c>
      <c r="C755" s="8">
        <v>5448</v>
      </c>
      <c r="D755" s="8">
        <v>5447</v>
      </c>
      <c r="E755" s="8">
        <v>5417</v>
      </c>
      <c r="F755" s="9">
        <f>E755/D755</f>
        <v>0.99449238112722604</v>
      </c>
    </row>
    <row r="756" spans="1:6">
      <c r="A756" s="8" t="s">
        <v>490</v>
      </c>
      <c r="B756" s="8" t="s">
        <v>491</v>
      </c>
      <c r="C756" s="8"/>
      <c r="D756" s="8"/>
      <c r="E756" s="8"/>
      <c r="F756" s="9">
        <v>0</v>
      </c>
    </row>
    <row r="757" spans="1:6">
      <c r="A757" s="8" t="s">
        <v>398</v>
      </c>
      <c r="B757" s="8" t="s">
        <v>399</v>
      </c>
      <c r="C757" s="8"/>
      <c r="D757" s="8">
        <v>148</v>
      </c>
      <c r="E757" s="8">
        <v>148</v>
      </c>
      <c r="F757" s="9">
        <f t="shared" ref="F757:F818" si="23">E757/D757</f>
        <v>1</v>
      </c>
    </row>
    <row r="758" spans="1:6">
      <c r="A758" s="10" t="s">
        <v>11</v>
      </c>
      <c r="B758" s="10" t="s">
        <v>12</v>
      </c>
      <c r="C758" s="10">
        <f>C755+C757</f>
        <v>5448</v>
      </c>
      <c r="D758" s="10">
        <f>D755+D757</f>
        <v>5595</v>
      </c>
      <c r="E758" s="10">
        <f>E755+E757</f>
        <v>5565</v>
      </c>
      <c r="F758" s="9">
        <f t="shared" si="23"/>
        <v>0.99463806970509383</v>
      </c>
    </row>
    <row r="759" spans="1:6">
      <c r="A759" s="18" t="s">
        <v>492</v>
      </c>
      <c r="B759" s="18" t="s">
        <v>14</v>
      </c>
      <c r="C759" s="18">
        <v>108</v>
      </c>
      <c r="D759" s="18"/>
      <c r="E759" s="18"/>
      <c r="F759" s="9">
        <v>0</v>
      </c>
    </row>
    <row r="760" spans="1:6">
      <c r="A760" s="8" t="s">
        <v>438</v>
      </c>
      <c r="B760" s="8" t="s">
        <v>18</v>
      </c>
      <c r="C760" s="8"/>
      <c r="D760" s="8">
        <v>168</v>
      </c>
      <c r="E760" s="8">
        <v>168</v>
      </c>
      <c r="F760" s="9">
        <f t="shared" si="23"/>
        <v>1</v>
      </c>
    </row>
    <row r="761" spans="1:6">
      <c r="A761" s="8" t="s">
        <v>19</v>
      </c>
      <c r="B761" s="8" t="s">
        <v>20</v>
      </c>
      <c r="C761" s="8">
        <v>336</v>
      </c>
      <c r="D761" s="8">
        <v>133</v>
      </c>
      <c r="E761" s="8">
        <v>128</v>
      </c>
      <c r="F761" s="9">
        <f t="shared" si="23"/>
        <v>0.96240601503759393</v>
      </c>
    </row>
    <row r="762" spans="1:6">
      <c r="A762" s="8" t="s">
        <v>493</v>
      </c>
      <c r="B762" s="8" t="s">
        <v>494</v>
      </c>
      <c r="C762" s="8"/>
      <c r="D762" s="8">
        <v>18</v>
      </c>
      <c r="E762" s="8">
        <v>18</v>
      </c>
      <c r="F762" s="9">
        <f t="shared" si="23"/>
        <v>1</v>
      </c>
    </row>
    <row r="763" spans="1:6">
      <c r="A763" s="10" t="s">
        <v>21</v>
      </c>
      <c r="B763" s="10" t="s">
        <v>22</v>
      </c>
      <c r="C763" s="10">
        <f>SUM(C760:C762)</f>
        <v>336</v>
      </c>
      <c r="D763" s="10">
        <f>SUM(D760:D762)</f>
        <v>319</v>
      </c>
      <c r="E763" s="10">
        <f>SUM(E760:E762)</f>
        <v>314</v>
      </c>
      <c r="F763" s="9">
        <f t="shared" si="23"/>
        <v>0.98432601880877746</v>
      </c>
    </row>
    <row r="764" spans="1:6">
      <c r="A764" s="8" t="s">
        <v>441</v>
      </c>
      <c r="B764" s="8" t="s">
        <v>442</v>
      </c>
      <c r="C764" s="8">
        <v>72</v>
      </c>
      <c r="D764" s="8">
        <v>138</v>
      </c>
      <c r="E764" s="8">
        <v>138</v>
      </c>
      <c r="F764" s="9">
        <f t="shared" si="23"/>
        <v>1</v>
      </c>
    </row>
    <row r="765" spans="1:6">
      <c r="A765" s="8" t="s">
        <v>443</v>
      </c>
      <c r="B765" s="8" t="s">
        <v>24</v>
      </c>
      <c r="C765" s="8">
        <v>48</v>
      </c>
      <c r="D765" s="8">
        <v>48</v>
      </c>
      <c r="E765" s="8">
        <v>48</v>
      </c>
      <c r="F765" s="9">
        <f t="shared" si="23"/>
        <v>1</v>
      </c>
    </row>
    <row r="766" spans="1:6">
      <c r="A766" s="8" t="s">
        <v>495</v>
      </c>
      <c r="B766" s="8" t="s">
        <v>319</v>
      </c>
      <c r="C766" s="8"/>
      <c r="D766" s="8">
        <v>26</v>
      </c>
      <c r="E766" s="8">
        <v>24</v>
      </c>
      <c r="F766" s="9">
        <f t="shared" si="23"/>
        <v>0.92307692307692313</v>
      </c>
    </row>
    <row r="767" spans="1:6">
      <c r="A767" s="8" t="s">
        <v>496</v>
      </c>
      <c r="B767" s="8" t="s">
        <v>321</v>
      </c>
      <c r="C767" s="8"/>
      <c r="D767" s="8"/>
      <c r="E767" s="8"/>
      <c r="F767" s="9">
        <v>0</v>
      </c>
    </row>
    <row r="768" spans="1:6">
      <c r="A768" s="10" t="s">
        <v>322</v>
      </c>
      <c r="B768" s="10" t="s">
        <v>323</v>
      </c>
      <c r="C768" s="10">
        <f>C766+C767</f>
        <v>0</v>
      </c>
      <c r="D768" s="10">
        <f>D766+D767</f>
        <v>26</v>
      </c>
      <c r="E768" s="10">
        <f>E766+E767</f>
        <v>24</v>
      </c>
      <c r="F768" s="9">
        <f t="shared" si="23"/>
        <v>0.92307692307692313</v>
      </c>
    </row>
    <row r="769" spans="1:6">
      <c r="A769" s="13" t="s">
        <v>25</v>
      </c>
      <c r="B769" s="13" t="s">
        <v>26</v>
      </c>
      <c r="C769" s="13">
        <f>C758+C759+C763+C764+C765+C768</f>
        <v>6012</v>
      </c>
      <c r="D769" s="13">
        <f>D758+D759+D763+D764+D765+D768</f>
        <v>6126</v>
      </c>
      <c r="E769" s="13">
        <f>E758+E759+E763+E764+E765+E768</f>
        <v>6089</v>
      </c>
      <c r="F769" s="9">
        <f t="shared" si="23"/>
        <v>0.99396016976820112</v>
      </c>
    </row>
    <row r="770" spans="1:6">
      <c r="A770" s="14" t="s">
        <v>43</v>
      </c>
      <c r="B770" s="14" t="s">
        <v>44</v>
      </c>
      <c r="C770" s="14">
        <f>C769</f>
        <v>6012</v>
      </c>
      <c r="D770" s="14">
        <f>D769</f>
        <v>6126</v>
      </c>
      <c r="E770" s="14">
        <f>E769</f>
        <v>6089</v>
      </c>
      <c r="F770" s="9">
        <f t="shared" si="23"/>
        <v>0.99396016976820112</v>
      </c>
    </row>
    <row r="771" spans="1:6">
      <c r="A771" s="8" t="s">
        <v>400</v>
      </c>
      <c r="B771" s="8" t="s">
        <v>46</v>
      </c>
      <c r="C771" s="8">
        <v>1592</v>
      </c>
      <c r="D771" s="8">
        <v>1522</v>
      </c>
      <c r="E771" s="8">
        <v>1522</v>
      </c>
      <c r="F771" s="9">
        <f t="shared" si="23"/>
        <v>1</v>
      </c>
    </row>
    <row r="772" spans="1:6">
      <c r="A772" s="8" t="s">
        <v>47</v>
      </c>
      <c r="B772" s="8" t="s">
        <v>48</v>
      </c>
      <c r="C772" s="8"/>
      <c r="D772" s="8">
        <v>52</v>
      </c>
      <c r="E772" s="8">
        <v>52</v>
      </c>
      <c r="F772" s="9">
        <f t="shared" si="23"/>
        <v>1</v>
      </c>
    </row>
    <row r="773" spans="1:6">
      <c r="A773" s="8" t="s">
        <v>49</v>
      </c>
      <c r="B773" s="8" t="s">
        <v>50</v>
      </c>
      <c r="C773" s="8"/>
      <c r="D773" s="8">
        <v>60</v>
      </c>
      <c r="E773" s="8">
        <v>60</v>
      </c>
      <c r="F773" s="9">
        <f t="shared" si="23"/>
        <v>1</v>
      </c>
    </row>
    <row r="774" spans="1:6">
      <c r="A774" s="14" t="s">
        <v>51</v>
      </c>
      <c r="B774" s="14" t="s">
        <v>52</v>
      </c>
      <c r="C774" s="14">
        <f>SUM(C771:C773)</f>
        <v>1592</v>
      </c>
      <c r="D774" s="14">
        <f>SUM(D771:D773)</f>
        <v>1634</v>
      </c>
      <c r="E774" s="14">
        <f>SUM(E771:E773)</f>
        <v>1634</v>
      </c>
      <c r="F774" s="9">
        <f t="shared" si="23"/>
        <v>1</v>
      </c>
    </row>
    <row r="775" spans="1:6">
      <c r="A775" s="8" t="s">
        <v>497</v>
      </c>
      <c r="B775" s="8" t="s">
        <v>54</v>
      </c>
      <c r="C775" s="8"/>
      <c r="D775" s="8">
        <v>5</v>
      </c>
      <c r="E775" s="8">
        <v>4</v>
      </c>
      <c r="F775" s="9">
        <f t="shared" si="23"/>
        <v>0.8</v>
      </c>
    </row>
    <row r="776" spans="1:6">
      <c r="A776" s="8" t="s">
        <v>354</v>
      </c>
      <c r="B776" s="8" t="s">
        <v>498</v>
      </c>
      <c r="C776" s="8">
        <v>6820</v>
      </c>
      <c r="D776" s="8">
        <v>6917</v>
      </c>
      <c r="E776" s="8">
        <v>7290</v>
      </c>
      <c r="F776" s="9">
        <f t="shared" si="23"/>
        <v>1.053925112042793</v>
      </c>
    </row>
    <row r="777" spans="1:6">
      <c r="A777" s="8" t="s">
        <v>356</v>
      </c>
      <c r="B777" s="8" t="s">
        <v>58</v>
      </c>
      <c r="C777" s="8"/>
      <c r="D777" s="8">
        <v>17</v>
      </c>
      <c r="E777" s="8">
        <v>17</v>
      </c>
      <c r="F777" s="9">
        <f t="shared" si="23"/>
        <v>1</v>
      </c>
    </row>
    <row r="778" spans="1:6">
      <c r="A778" s="8" t="s">
        <v>326</v>
      </c>
      <c r="B778" s="8" t="s">
        <v>327</v>
      </c>
      <c r="C778" s="8">
        <v>100</v>
      </c>
      <c r="D778" s="8">
        <v>73</v>
      </c>
      <c r="E778" s="8">
        <v>27</v>
      </c>
      <c r="F778" s="9">
        <f t="shared" si="23"/>
        <v>0.36986301369863012</v>
      </c>
    </row>
    <row r="779" spans="1:6">
      <c r="A779" s="8" t="s">
        <v>408</v>
      </c>
      <c r="B779" s="8" t="s">
        <v>60</v>
      </c>
      <c r="C779" s="8">
        <v>200</v>
      </c>
      <c r="D779" s="8">
        <v>181</v>
      </c>
      <c r="E779" s="8">
        <v>167</v>
      </c>
      <c r="F779" s="9">
        <f t="shared" si="23"/>
        <v>0.92265193370165743</v>
      </c>
    </row>
    <row r="780" spans="1:6">
      <c r="A780" s="8" t="s">
        <v>190</v>
      </c>
      <c r="B780" s="8" t="s">
        <v>62</v>
      </c>
      <c r="C780" s="8">
        <v>200</v>
      </c>
      <c r="D780" s="8">
        <v>111</v>
      </c>
      <c r="E780" s="8">
        <v>64</v>
      </c>
      <c r="F780" s="9">
        <f t="shared" si="23"/>
        <v>0.57657657657657657</v>
      </c>
    </row>
    <row r="781" spans="1:6">
      <c r="A781" s="8" t="s">
        <v>340</v>
      </c>
      <c r="B781" s="8" t="s">
        <v>64</v>
      </c>
      <c r="C781" s="8">
        <v>30</v>
      </c>
      <c r="D781" s="8">
        <v>49</v>
      </c>
      <c r="E781" s="8">
        <v>49</v>
      </c>
      <c r="F781" s="9">
        <f t="shared" si="23"/>
        <v>1</v>
      </c>
    </row>
    <row r="782" spans="1:6">
      <c r="A782" s="10" t="s">
        <v>65</v>
      </c>
      <c r="B782" s="10" t="s">
        <v>66</v>
      </c>
      <c r="C782" s="10">
        <f>SUM(C776:C781)</f>
        <v>7350</v>
      </c>
      <c r="D782" s="10">
        <f>SUM(D776:D781)</f>
        <v>7348</v>
      </c>
      <c r="E782" s="10">
        <f>SUM(E776:E781)</f>
        <v>7614</v>
      </c>
      <c r="F782" s="9">
        <f t="shared" si="23"/>
        <v>1.0362003266194884</v>
      </c>
    </row>
    <row r="783" spans="1:6">
      <c r="A783" s="13" t="s">
        <v>67</v>
      </c>
      <c r="B783" s="13" t="s">
        <v>68</v>
      </c>
      <c r="C783" s="13">
        <f>C775+C782</f>
        <v>7350</v>
      </c>
      <c r="D783" s="13">
        <f>D775+D782</f>
        <v>7353</v>
      </c>
      <c r="E783" s="13">
        <f>E775+E782</f>
        <v>7618</v>
      </c>
      <c r="F783" s="9">
        <f t="shared" si="23"/>
        <v>1.0360397116823066</v>
      </c>
    </row>
    <row r="784" spans="1:6">
      <c r="A784" s="8" t="s">
        <v>69</v>
      </c>
      <c r="B784" s="8" t="s">
        <v>70</v>
      </c>
      <c r="C784" s="8"/>
      <c r="D784" s="8">
        <v>69</v>
      </c>
      <c r="E784" s="8">
        <v>69</v>
      </c>
      <c r="F784" s="9">
        <f t="shared" si="23"/>
        <v>1</v>
      </c>
    </row>
    <row r="785" spans="1:6">
      <c r="A785" s="8" t="s">
        <v>71</v>
      </c>
      <c r="B785" s="8" t="s">
        <v>72</v>
      </c>
      <c r="C785" s="8">
        <v>10</v>
      </c>
      <c r="D785" s="8">
        <v>10</v>
      </c>
      <c r="E785" s="8">
        <v>3</v>
      </c>
      <c r="F785" s="9">
        <f t="shared" si="23"/>
        <v>0.3</v>
      </c>
    </row>
    <row r="786" spans="1:6">
      <c r="A786" s="10" t="s">
        <v>73</v>
      </c>
      <c r="B786" s="10" t="s">
        <v>74</v>
      </c>
      <c r="C786" s="10">
        <f>C784+C785</f>
        <v>10</v>
      </c>
      <c r="D786" s="10">
        <f>D784+D785</f>
        <v>79</v>
      </c>
      <c r="E786" s="10">
        <f>E784+E785</f>
        <v>72</v>
      </c>
      <c r="F786" s="9">
        <f t="shared" si="23"/>
        <v>0.91139240506329111</v>
      </c>
    </row>
    <row r="787" spans="1:6">
      <c r="A787" s="8" t="s">
        <v>422</v>
      </c>
      <c r="B787" s="8" t="s">
        <v>211</v>
      </c>
      <c r="C787" s="8">
        <v>30</v>
      </c>
      <c r="D787" s="8">
        <v>9</v>
      </c>
      <c r="E787" s="8">
        <v>23</v>
      </c>
      <c r="F787" s="9">
        <f t="shared" si="23"/>
        <v>2.5555555555555554</v>
      </c>
    </row>
    <row r="788" spans="1:6">
      <c r="A788" s="13" t="s">
        <v>75</v>
      </c>
      <c r="B788" s="13" t="s">
        <v>76</v>
      </c>
      <c r="C788" s="13">
        <f>C786+C787</f>
        <v>40</v>
      </c>
      <c r="D788" s="13">
        <f>D786+D787</f>
        <v>88</v>
      </c>
      <c r="E788" s="13">
        <f>E786+E787</f>
        <v>95</v>
      </c>
      <c r="F788" s="9">
        <f t="shared" si="23"/>
        <v>1.0795454545454546</v>
      </c>
    </row>
    <row r="789" spans="1:6">
      <c r="A789" s="8" t="s">
        <v>191</v>
      </c>
      <c r="B789" s="8" t="s">
        <v>192</v>
      </c>
      <c r="C789" s="8">
        <v>90</v>
      </c>
      <c r="D789" s="8">
        <v>204</v>
      </c>
      <c r="E789" s="8">
        <v>177</v>
      </c>
      <c r="F789" s="9">
        <f t="shared" si="23"/>
        <v>0.86764705882352944</v>
      </c>
    </row>
    <row r="790" spans="1:6">
      <c r="A790" s="8" t="s">
        <v>431</v>
      </c>
      <c r="B790" s="8" t="s">
        <v>214</v>
      </c>
      <c r="C790" s="8">
        <v>130</v>
      </c>
      <c r="D790" s="8">
        <v>426</v>
      </c>
      <c r="E790" s="8">
        <v>426</v>
      </c>
      <c r="F790" s="9">
        <f t="shared" si="23"/>
        <v>1</v>
      </c>
    </row>
    <row r="791" spans="1:6">
      <c r="A791" s="8" t="s">
        <v>409</v>
      </c>
      <c r="B791" s="8" t="s">
        <v>194</v>
      </c>
      <c r="C791" s="8">
        <v>45</v>
      </c>
      <c r="D791" s="8">
        <v>68</v>
      </c>
      <c r="E791" s="8">
        <v>68</v>
      </c>
      <c r="F791" s="9">
        <f t="shared" si="23"/>
        <v>1</v>
      </c>
    </row>
    <row r="792" spans="1:6">
      <c r="A792" s="10" t="s">
        <v>195</v>
      </c>
      <c r="B792" s="10" t="s">
        <v>196</v>
      </c>
      <c r="C792" s="10">
        <f>SUM(C789:C791)</f>
        <v>265</v>
      </c>
      <c r="D792" s="10">
        <f>SUM(D789:D791)</f>
        <v>698</v>
      </c>
      <c r="E792" s="10">
        <f>SUM(E789:E791)</f>
        <v>671</v>
      </c>
      <c r="F792" s="9">
        <f t="shared" si="23"/>
        <v>0.9613180515759312</v>
      </c>
    </row>
    <row r="793" spans="1:6">
      <c r="A793" s="8" t="s">
        <v>499</v>
      </c>
      <c r="B793" s="8" t="s">
        <v>359</v>
      </c>
      <c r="C793" s="8"/>
      <c r="D793" s="8">
        <v>49</v>
      </c>
      <c r="E793" s="8">
        <v>49</v>
      </c>
      <c r="F793" s="9">
        <f t="shared" si="23"/>
        <v>1</v>
      </c>
    </row>
    <row r="794" spans="1:6">
      <c r="A794" s="8" t="s">
        <v>341</v>
      </c>
      <c r="B794" s="8" t="s">
        <v>80</v>
      </c>
      <c r="C794" s="8">
        <v>400</v>
      </c>
      <c r="D794" s="8">
        <v>152</v>
      </c>
      <c r="E794" s="8">
        <v>152</v>
      </c>
      <c r="F794" s="9">
        <f t="shared" si="23"/>
        <v>1</v>
      </c>
    </row>
    <row r="795" spans="1:6">
      <c r="A795" s="8" t="s">
        <v>500</v>
      </c>
      <c r="B795" s="8" t="s">
        <v>86</v>
      </c>
      <c r="C795" s="8">
        <v>10</v>
      </c>
      <c r="D795" s="8">
        <v>21</v>
      </c>
      <c r="E795" s="8">
        <v>21</v>
      </c>
      <c r="F795" s="9">
        <f t="shared" si="23"/>
        <v>1</v>
      </c>
    </row>
    <row r="796" spans="1:6">
      <c r="A796" s="8" t="s">
        <v>424</v>
      </c>
      <c r="B796" s="8" t="s">
        <v>88</v>
      </c>
      <c r="C796" s="8"/>
      <c r="D796" s="8">
        <v>25</v>
      </c>
      <c r="E796" s="8">
        <v>18</v>
      </c>
      <c r="F796" s="9">
        <f t="shared" si="23"/>
        <v>0.72</v>
      </c>
    </row>
    <row r="797" spans="1:6">
      <c r="A797" s="8" t="s">
        <v>91</v>
      </c>
      <c r="B797" s="8" t="s">
        <v>92</v>
      </c>
      <c r="C797" s="8">
        <v>60</v>
      </c>
      <c r="D797" s="8">
        <v>12</v>
      </c>
      <c r="E797" s="8">
        <v>5</v>
      </c>
      <c r="F797" s="9">
        <f t="shared" si="23"/>
        <v>0.41666666666666669</v>
      </c>
    </row>
    <row r="798" spans="1:6">
      <c r="A798" s="10" t="s">
        <v>93</v>
      </c>
      <c r="B798" s="10" t="s">
        <v>94</v>
      </c>
      <c r="C798" s="10">
        <f>C795+C796+C797</f>
        <v>70</v>
      </c>
      <c r="D798" s="10">
        <f>D795+D796+D797</f>
        <v>58</v>
      </c>
      <c r="E798" s="10">
        <f>E795+E796+E797</f>
        <v>44</v>
      </c>
      <c r="F798" s="9">
        <f t="shared" si="23"/>
        <v>0.75862068965517238</v>
      </c>
    </row>
    <row r="799" spans="1:6">
      <c r="A799" s="8" t="s">
        <v>380</v>
      </c>
      <c r="B799" s="8" t="s">
        <v>96</v>
      </c>
      <c r="C799" s="8"/>
      <c r="D799" s="8">
        <v>26</v>
      </c>
      <c r="E799" s="8">
        <v>18</v>
      </c>
      <c r="F799" s="9">
        <f t="shared" si="23"/>
        <v>0.69230769230769229</v>
      </c>
    </row>
    <row r="800" spans="1:6">
      <c r="A800" s="8" t="s">
        <v>342</v>
      </c>
      <c r="B800" s="8" t="s">
        <v>100</v>
      </c>
      <c r="C800" s="8">
        <v>10</v>
      </c>
      <c r="D800" s="8">
        <v>6</v>
      </c>
      <c r="E800" s="8">
        <v>6</v>
      </c>
      <c r="F800" s="9">
        <f t="shared" si="23"/>
        <v>1</v>
      </c>
    </row>
    <row r="801" spans="1:6">
      <c r="A801" s="8" t="s">
        <v>217</v>
      </c>
      <c r="B801" s="8" t="s">
        <v>218</v>
      </c>
      <c r="C801" s="8"/>
      <c r="D801" s="8">
        <v>34</v>
      </c>
      <c r="E801" s="8">
        <v>34</v>
      </c>
      <c r="F801" s="9">
        <f t="shared" si="23"/>
        <v>1</v>
      </c>
    </row>
    <row r="802" spans="1:6">
      <c r="A802" s="8" t="s">
        <v>197</v>
      </c>
      <c r="B802" s="8" t="s">
        <v>198</v>
      </c>
      <c r="C802" s="8">
        <v>30</v>
      </c>
      <c r="D802" s="8">
        <v>59</v>
      </c>
      <c r="E802" s="8">
        <v>59</v>
      </c>
      <c r="F802" s="9">
        <f t="shared" si="23"/>
        <v>1</v>
      </c>
    </row>
    <row r="803" spans="1:6">
      <c r="A803" s="8" t="s">
        <v>199</v>
      </c>
      <c r="B803" s="8" t="s">
        <v>104</v>
      </c>
      <c r="C803" s="8">
        <v>60</v>
      </c>
      <c r="D803" s="8">
        <v>31</v>
      </c>
      <c r="E803" s="8"/>
      <c r="F803" s="9">
        <f t="shared" si="23"/>
        <v>0</v>
      </c>
    </row>
    <row r="804" spans="1:6">
      <c r="A804" s="10" t="s">
        <v>105</v>
      </c>
      <c r="B804" s="10" t="s">
        <v>106</v>
      </c>
      <c r="C804" s="10">
        <f>SUM(C799:C803)</f>
        <v>100</v>
      </c>
      <c r="D804" s="10">
        <f>SUM(D799:D803)</f>
        <v>156</v>
      </c>
      <c r="E804" s="10">
        <f>SUM(E799:E803)</f>
        <v>117</v>
      </c>
      <c r="F804" s="9">
        <f t="shared" si="23"/>
        <v>0.75</v>
      </c>
    </row>
    <row r="805" spans="1:6">
      <c r="A805" s="13" t="s">
        <v>107</v>
      </c>
      <c r="B805" s="13" t="s">
        <v>108</v>
      </c>
      <c r="C805" s="13">
        <f>C792+C793+C794+C798+C804</f>
        <v>835</v>
      </c>
      <c r="D805" s="13">
        <f>D792+D793+D794+D798+D804</f>
        <v>1113</v>
      </c>
      <c r="E805" s="13">
        <f>E792+E793+E794+E798+E804</f>
        <v>1033</v>
      </c>
      <c r="F805" s="9">
        <f t="shared" si="23"/>
        <v>0.92812219227313564</v>
      </c>
    </row>
    <row r="806" spans="1:6" s="46" customFormat="1">
      <c r="A806" s="44" t="s">
        <v>360</v>
      </c>
      <c r="B806" s="44" t="s">
        <v>110</v>
      </c>
      <c r="C806" s="44"/>
      <c r="D806" s="45">
        <v>27</v>
      </c>
      <c r="E806" s="45">
        <v>27</v>
      </c>
      <c r="F806" s="9">
        <f t="shared" si="23"/>
        <v>1</v>
      </c>
    </row>
    <row r="807" spans="1:6">
      <c r="A807" s="8" t="s">
        <v>501</v>
      </c>
      <c r="B807" s="8" t="s">
        <v>362</v>
      </c>
      <c r="C807" s="8">
        <v>2221</v>
      </c>
      <c r="D807" s="8">
        <v>2010</v>
      </c>
      <c r="E807" s="8">
        <v>2010</v>
      </c>
      <c r="F807" s="9">
        <f t="shared" si="23"/>
        <v>1</v>
      </c>
    </row>
    <row r="808" spans="1:6">
      <c r="A808" s="8" t="s">
        <v>111</v>
      </c>
      <c r="B808" s="8" t="s">
        <v>112</v>
      </c>
      <c r="C808" s="8"/>
      <c r="D808" s="8">
        <v>2</v>
      </c>
      <c r="E808" s="8">
        <v>2</v>
      </c>
      <c r="F808" s="9">
        <f t="shared" si="23"/>
        <v>1</v>
      </c>
    </row>
    <row r="809" spans="1:6">
      <c r="A809" s="10" t="s">
        <v>502</v>
      </c>
      <c r="B809" s="10" t="s">
        <v>503</v>
      </c>
      <c r="C809" s="10">
        <f>C807+C808</f>
        <v>2221</v>
      </c>
      <c r="D809" s="10">
        <f>D807+D808</f>
        <v>2012</v>
      </c>
      <c r="E809" s="10">
        <f>E807+E808</f>
        <v>2012</v>
      </c>
      <c r="F809" s="9">
        <f t="shared" si="23"/>
        <v>1</v>
      </c>
    </row>
    <row r="810" spans="1:6" s="46" customFormat="1">
      <c r="A810" s="44" t="s">
        <v>363</v>
      </c>
      <c r="B810" s="44" t="s">
        <v>504</v>
      </c>
      <c r="C810" s="47"/>
      <c r="D810" s="47">
        <v>360</v>
      </c>
      <c r="E810" s="47">
        <v>360</v>
      </c>
      <c r="F810" s="9">
        <f t="shared" si="23"/>
        <v>1</v>
      </c>
    </row>
    <row r="811" spans="1:6">
      <c r="A811" s="13" t="s">
        <v>121</v>
      </c>
      <c r="B811" s="13" t="s">
        <v>122</v>
      </c>
      <c r="C811" s="13">
        <f>C809+C810</f>
        <v>2221</v>
      </c>
      <c r="D811" s="13">
        <f>D809+D810</f>
        <v>2372</v>
      </c>
      <c r="E811" s="13">
        <f>E809+E810</f>
        <v>2372</v>
      </c>
      <c r="F811" s="9">
        <f t="shared" si="23"/>
        <v>1</v>
      </c>
    </row>
    <row r="812" spans="1:6">
      <c r="A812" s="14" t="s">
        <v>123</v>
      </c>
      <c r="B812" s="14" t="s">
        <v>124</v>
      </c>
      <c r="C812" s="14">
        <f>C783+C788+C805+C811+C806</f>
        <v>10446</v>
      </c>
      <c r="D812" s="14">
        <f>D783+D788+D805+D811+D806</f>
        <v>10953</v>
      </c>
      <c r="E812" s="14">
        <f>E783+E788+E805+E811+E806</f>
        <v>11145</v>
      </c>
      <c r="F812" s="9">
        <f t="shared" si="23"/>
        <v>1.0175294439879485</v>
      </c>
    </row>
    <row r="813" spans="1:6">
      <c r="A813" s="17" t="s">
        <v>158</v>
      </c>
      <c r="B813" s="17" t="s">
        <v>159</v>
      </c>
      <c r="C813" s="17">
        <f>C770+C774+C812</f>
        <v>18050</v>
      </c>
      <c r="D813" s="17">
        <f>D770+D774+D812</f>
        <v>18713</v>
      </c>
      <c r="E813" s="17">
        <f>E770+E774+E812</f>
        <v>18868</v>
      </c>
      <c r="F813" s="9">
        <f t="shared" si="23"/>
        <v>1.0082830118099717</v>
      </c>
    </row>
    <row r="814" spans="1:6">
      <c r="A814" s="8" t="s">
        <v>162</v>
      </c>
      <c r="B814" s="8" t="s">
        <v>163</v>
      </c>
      <c r="C814" s="8"/>
      <c r="D814" s="8"/>
      <c r="E814" s="8"/>
      <c r="F814" s="9">
        <v>0</v>
      </c>
    </row>
    <row r="815" spans="1:6">
      <c r="A815" s="8" t="s">
        <v>505</v>
      </c>
      <c r="B815" s="8" t="s">
        <v>376</v>
      </c>
      <c r="C815" s="8">
        <v>6300</v>
      </c>
      <c r="D815" s="8">
        <v>4928</v>
      </c>
      <c r="E815" s="8">
        <v>4927</v>
      </c>
      <c r="F815" s="9">
        <f t="shared" si="23"/>
        <v>0.99979707792207795</v>
      </c>
    </row>
    <row r="816" spans="1:6">
      <c r="A816" s="8" t="s">
        <v>389</v>
      </c>
      <c r="B816" s="8" t="s">
        <v>173</v>
      </c>
      <c r="C816" s="8">
        <v>1701</v>
      </c>
      <c r="D816" s="8">
        <v>1471</v>
      </c>
      <c r="E816" s="8">
        <v>1319</v>
      </c>
      <c r="F816" s="9">
        <f t="shared" si="23"/>
        <v>0.89666893269884429</v>
      </c>
    </row>
    <row r="817" spans="1:6">
      <c r="A817" s="14" t="s">
        <v>178</v>
      </c>
      <c r="B817" s="14" t="s">
        <v>179</v>
      </c>
      <c r="C817" s="14">
        <f>SUM(C814:C816)</f>
        <v>8001</v>
      </c>
      <c r="D817" s="14">
        <f>SUM(D814:D816)</f>
        <v>6399</v>
      </c>
      <c r="E817" s="14">
        <f>SUM(E814:E816)</f>
        <v>6246</v>
      </c>
      <c r="F817" s="9">
        <f t="shared" si="23"/>
        <v>0.97609001406469764</v>
      </c>
    </row>
    <row r="818" spans="1:6">
      <c r="A818" s="17" t="s">
        <v>158</v>
      </c>
      <c r="B818" s="17" t="s">
        <v>188</v>
      </c>
      <c r="C818" s="17">
        <f>C817</f>
        <v>8001</v>
      </c>
      <c r="D818" s="17">
        <f>D817</f>
        <v>6399</v>
      </c>
      <c r="E818" s="17">
        <f>E817</f>
        <v>6246</v>
      </c>
      <c r="F818" s="9">
        <f t="shared" si="23"/>
        <v>0.97609001406469764</v>
      </c>
    </row>
    <row r="822" spans="1:6" ht="25.5">
      <c r="A822" s="5" t="s">
        <v>1</v>
      </c>
      <c r="B822" s="5" t="s">
        <v>2</v>
      </c>
      <c r="C822" s="5" t="s">
        <v>3</v>
      </c>
      <c r="D822" s="5" t="s">
        <v>4</v>
      </c>
      <c r="E822" s="5" t="s">
        <v>5</v>
      </c>
      <c r="F822" s="5" t="s">
        <v>6</v>
      </c>
    </row>
    <row r="823" spans="1:6" ht="65.25" customHeight="1">
      <c r="A823" s="6" t="s">
        <v>7</v>
      </c>
      <c r="B823" s="7" t="s">
        <v>506</v>
      </c>
      <c r="C823" s="5"/>
      <c r="D823" s="5"/>
      <c r="E823" s="5"/>
      <c r="F823" s="5"/>
    </row>
    <row r="824" spans="1:6">
      <c r="A824" s="8" t="s">
        <v>162</v>
      </c>
      <c r="B824" s="8" t="s">
        <v>163</v>
      </c>
      <c r="C824" s="8"/>
      <c r="D824" s="8">
        <v>283</v>
      </c>
      <c r="E824" s="8">
        <v>283</v>
      </c>
      <c r="F824" s="9">
        <f>E824/D824</f>
        <v>1</v>
      </c>
    </row>
    <row r="825" spans="1:6">
      <c r="A825" s="8" t="s">
        <v>389</v>
      </c>
      <c r="B825" s="8" t="s">
        <v>173</v>
      </c>
      <c r="C825" s="8"/>
      <c r="D825" s="8">
        <v>77</v>
      </c>
      <c r="E825" s="8">
        <v>77</v>
      </c>
      <c r="F825" s="9">
        <f>E825/D825</f>
        <v>1</v>
      </c>
    </row>
    <row r="826" spans="1:6">
      <c r="A826" s="13" t="s">
        <v>178</v>
      </c>
      <c r="B826" s="13" t="s">
        <v>179</v>
      </c>
      <c r="C826" s="13">
        <f>C824+C825</f>
        <v>0</v>
      </c>
      <c r="D826" s="13">
        <f>D824+D825</f>
        <v>360</v>
      </c>
      <c r="E826" s="13">
        <f>E824+E825</f>
        <v>360</v>
      </c>
      <c r="F826" s="9">
        <f>E826/D826</f>
        <v>1</v>
      </c>
    </row>
    <row r="827" spans="1:6">
      <c r="A827" s="17" t="s">
        <v>158</v>
      </c>
      <c r="B827" s="17" t="s">
        <v>188</v>
      </c>
      <c r="C827" s="17">
        <f>C826</f>
        <v>0</v>
      </c>
      <c r="D827" s="17">
        <f>D826</f>
        <v>360</v>
      </c>
      <c r="E827" s="17">
        <f>E826</f>
        <v>360</v>
      </c>
      <c r="F827" s="9">
        <f>E827/D827</f>
        <v>1</v>
      </c>
    </row>
    <row r="831" spans="1:6" ht="25.5">
      <c r="A831" s="5" t="s">
        <v>1</v>
      </c>
      <c r="B831" s="5" t="s">
        <v>2</v>
      </c>
      <c r="C831" s="5" t="s">
        <v>3</v>
      </c>
      <c r="D831" s="5" t="s">
        <v>4</v>
      </c>
      <c r="E831" s="5" t="s">
        <v>5</v>
      </c>
      <c r="F831" s="5" t="s">
        <v>6</v>
      </c>
    </row>
    <row r="832" spans="1:6" ht="63.75" customHeight="1">
      <c r="A832" s="6" t="s">
        <v>7</v>
      </c>
      <c r="B832" s="7" t="s">
        <v>507</v>
      </c>
      <c r="C832" s="5"/>
      <c r="D832" s="5"/>
      <c r="E832" s="5"/>
      <c r="F832" s="5"/>
    </row>
    <row r="833" spans="1:6">
      <c r="A833" s="8" t="s">
        <v>101</v>
      </c>
      <c r="B833" s="8" t="s">
        <v>102</v>
      </c>
      <c r="C833" s="8"/>
      <c r="D833" s="8">
        <v>26</v>
      </c>
      <c r="E833" s="8">
        <v>26</v>
      </c>
      <c r="F833" s="9">
        <f>E833/D833</f>
        <v>1</v>
      </c>
    </row>
    <row r="834" spans="1:6">
      <c r="A834" s="14" t="s">
        <v>123</v>
      </c>
      <c r="B834" s="14" t="s">
        <v>124</v>
      </c>
      <c r="C834" s="14">
        <f>C833</f>
        <v>0</v>
      </c>
      <c r="D834" s="14">
        <f>D833</f>
        <v>26</v>
      </c>
      <c r="E834" s="14">
        <f>E833</f>
        <v>26</v>
      </c>
      <c r="F834" s="9">
        <f t="shared" ref="F834:F841" si="24">E834/D834</f>
        <v>1</v>
      </c>
    </row>
    <row r="835" spans="1:6">
      <c r="A835" s="8" t="s">
        <v>508</v>
      </c>
      <c r="B835" s="8" t="s">
        <v>509</v>
      </c>
      <c r="C835" s="8">
        <v>2320</v>
      </c>
      <c r="D835" s="8">
        <v>1553</v>
      </c>
      <c r="E835" s="8">
        <v>1553</v>
      </c>
      <c r="F835" s="9">
        <f t="shared" si="24"/>
        <v>1</v>
      </c>
    </row>
    <row r="836" spans="1:6">
      <c r="A836" s="8" t="s">
        <v>510</v>
      </c>
      <c r="B836" s="8" t="s">
        <v>511</v>
      </c>
      <c r="C836" s="8"/>
      <c r="D836" s="8">
        <v>196</v>
      </c>
      <c r="E836" s="8">
        <v>195</v>
      </c>
      <c r="F836" s="9">
        <f t="shared" si="24"/>
        <v>0.99489795918367352</v>
      </c>
    </row>
    <row r="837" spans="1:6">
      <c r="A837" s="10" t="s">
        <v>512</v>
      </c>
      <c r="B837" s="10" t="s">
        <v>513</v>
      </c>
      <c r="C837" s="10">
        <f>C835+C836</f>
        <v>2320</v>
      </c>
      <c r="D837" s="10">
        <f>D835+D836</f>
        <v>1749</v>
      </c>
      <c r="E837" s="10">
        <f>E835+E836</f>
        <v>1748</v>
      </c>
      <c r="F837" s="9">
        <f t="shared" si="24"/>
        <v>0.99942824471126357</v>
      </c>
    </row>
    <row r="838" spans="1:6" s="16" customFormat="1">
      <c r="A838" s="15" t="s">
        <v>514</v>
      </c>
      <c r="B838" s="15" t="s">
        <v>515</v>
      </c>
      <c r="C838" s="15"/>
      <c r="D838" s="15"/>
      <c r="E838" s="15"/>
      <c r="F838" s="9">
        <v>0</v>
      </c>
    </row>
    <row r="839" spans="1:6">
      <c r="A839" s="8" t="s">
        <v>516</v>
      </c>
      <c r="B839" s="8" t="s">
        <v>517</v>
      </c>
      <c r="C839" s="8"/>
      <c r="D839" s="8">
        <v>107</v>
      </c>
      <c r="E839" s="8">
        <v>107</v>
      </c>
      <c r="F839" s="9">
        <f t="shared" si="24"/>
        <v>1</v>
      </c>
    </row>
    <row r="840" spans="1:6">
      <c r="A840" s="14" t="s">
        <v>518</v>
      </c>
      <c r="B840" s="14" t="s">
        <v>519</v>
      </c>
      <c r="C840" s="14">
        <f>C837+C839</f>
        <v>2320</v>
      </c>
      <c r="D840" s="14">
        <f>D837+D839</f>
        <v>1856</v>
      </c>
      <c r="E840" s="14">
        <f>E837+E839</f>
        <v>1855</v>
      </c>
      <c r="F840" s="9">
        <f t="shared" si="24"/>
        <v>0.99946120689655171</v>
      </c>
    </row>
    <row r="841" spans="1:6">
      <c r="A841" s="17" t="s">
        <v>158</v>
      </c>
      <c r="B841" s="17" t="s">
        <v>159</v>
      </c>
      <c r="C841" s="17">
        <f>C834+C840</f>
        <v>2320</v>
      </c>
      <c r="D841" s="17">
        <f>D834+D840</f>
        <v>1882</v>
      </c>
      <c r="E841" s="17">
        <f>E834+E840</f>
        <v>1881</v>
      </c>
      <c r="F841" s="9">
        <f t="shared" si="24"/>
        <v>0.99946865037194477</v>
      </c>
    </row>
    <row r="845" spans="1:6" ht="25.5">
      <c r="A845" s="5" t="s">
        <v>1</v>
      </c>
      <c r="B845" s="5" t="s">
        <v>2</v>
      </c>
      <c r="C845" s="5" t="s">
        <v>3</v>
      </c>
      <c r="D845" s="5" t="s">
        <v>4</v>
      </c>
      <c r="E845" s="5" t="s">
        <v>5</v>
      </c>
      <c r="F845" s="5" t="s">
        <v>6</v>
      </c>
    </row>
    <row r="846" spans="1:6" ht="61.5" customHeight="1">
      <c r="A846" s="7" t="s">
        <v>7</v>
      </c>
      <c r="B846" s="7" t="s">
        <v>520</v>
      </c>
      <c r="C846" s="5"/>
      <c r="D846" s="5"/>
      <c r="E846" s="5"/>
      <c r="F846" s="5"/>
    </row>
    <row r="847" spans="1:6">
      <c r="A847" s="8" t="s">
        <v>328</v>
      </c>
      <c r="B847" s="8" t="s">
        <v>102</v>
      </c>
      <c r="C847" s="8"/>
      <c r="D847" s="8"/>
      <c r="E847" s="8"/>
      <c r="F847" s="9">
        <v>0</v>
      </c>
    </row>
    <row r="848" spans="1:6">
      <c r="A848" s="14" t="s">
        <v>123</v>
      </c>
      <c r="B848" s="14" t="s">
        <v>124</v>
      </c>
      <c r="C848" s="14">
        <f>C847</f>
        <v>0</v>
      </c>
      <c r="D848" s="14">
        <f>D847</f>
        <v>0</v>
      </c>
      <c r="E848" s="14">
        <f>E847</f>
        <v>0</v>
      </c>
      <c r="F848" s="9">
        <v>0</v>
      </c>
    </row>
    <row r="849" spans="1:6">
      <c r="A849" s="8" t="s">
        <v>521</v>
      </c>
      <c r="B849" s="8" t="s">
        <v>522</v>
      </c>
      <c r="C849" s="8">
        <v>323</v>
      </c>
      <c r="D849" s="8">
        <v>114</v>
      </c>
      <c r="E849" s="8">
        <v>114</v>
      </c>
      <c r="F849" s="9">
        <f>E849/D849</f>
        <v>1</v>
      </c>
    </row>
    <row r="850" spans="1:6">
      <c r="A850" s="8" t="s">
        <v>523</v>
      </c>
      <c r="B850" s="8" t="s">
        <v>524</v>
      </c>
      <c r="C850" s="8"/>
      <c r="D850" s="8">
        <v>219</v>
      </c>
      <c r="E850" s="8">
        <v>190</v>
      </c>
      <c r="F850" s="9">
        <f>E850/D850</f>
        <v>0.86757990867579904</v>
      </c>
    </row>
    <row r="851" spans="1:6">
      <c r="A851" s="13" t="s">
        <v>525</v>
      </c>
      <c r="B851" s="13" t="s">
        <v>526</v>
      </c>
      <c r="C851" s="13">
        <f>C849+C850</f>
        <v>323</v>
      </c>
      <c r="D851" s="13">
        <f>D849+D850</f>
        <v>333</v>
      </c>
      <c r="E851" s="13">
        <f>E849+E850</f>
        <v>304</v>
      </c>
      <c r="F851" s="9">
        <f>E851/D851</f>
        <v>0.91291291291291288</v>
      </c>
    </row>
    <row r="852" spans="1:6">
      <c r="A852" s="14" t="s">
        <v>518</v>
      </c>
      <c r="B852" s="14" t="s">
        <v>519</v>
      </c>
      <c r="C852" s="14">
        <f>C851</f>
        <v>323</v>
      </c>
      <c r="D852" s="14">
        <f>D851</f>
        <v>333</v>
      </c>
      <c r="E852" s="14">
        <f>E851</f>
        <v>304</v>
      </c>
      <c r="F852" s="9">
        <f>E852/D852</f>
        <v>0.91291291291291288</v>
      </c>
    </row>
    <row r="853" spans="1:6">
      <c r="A853" s="17" t="s">
        <v>158</v>
      </c>
      <c r="B853" s="17" t="s">
        <v>159</v>
      </c>
      <c r="C853" s="17">
        <f>C848+C852</f>
        <v>323</v>
      </c>
      <c r="D853" s="17">
        <f>D848+D852</f>
        <v>333</v>
      </c>
      <c r="E853" s="17">
        <f>E848+E852</f>
        <v>304</v>
      </c>
      <c r="F853" s="9">
        <f>E853/D853</f>
        <v>0.91291291291291288</v>
      </c>
    </row>
    <row r="857" spans="1:6" ht="25.5">
      <c r="A857" s="5" t="s">
        <v>1</v>
      </c>
      <c r="B857" s="5" t="s">
        <v>2</v>
      </c>
      <c r="C857" s="5" t="s">
        <v>3</v>
      </c>
      <c r="D857" s="5" t="s">
        <v>4</v>
      </c>
      <c r="E857" s="5" t="s">
        <v>5</v>
      </c>
      <c r="F857" s="5" t="s">
        <v>6</v>
      </c>
    </row>
    <row r="858" spans="1:6" ht="63" customHeight="1">
      <c r="A858" s="6" t="s">
        <v>7</v>
      </c>
      <c r="B858" s="7" t="s">
        <v>527</v>
      </c>
      <c r="C858" s="5"/>
      <c r="D858" s="5"/>
      <c r="E858" s="5"/>
      <c r="F858" s="5"/>
    </row>
    <row r="859" spans="1:6">
      <c r="A859" s="8" t="s">
        <v>328</v>
      </c>
      <c r="B859" s="8" t="s">
        <v>102</v>
      </c>
      <c r="C859" s="8"/>
      <c r="D859" s="8">
        <v>7</v>
      </c>
      <c r="E859" s="8">
        <v>7</v>
      </c>
      <c r="F859" s="9">
        <f>E859/D859</f>
        <v>1</v>
      </c>
    </row>
    <row r="860" spans="1:6">
      <c r="A860" s="8" t="s">
        <v>111</v>
      </c>
      <c r="B860" s="8" t="s">
        <v>112</v>
      </c>
      <c r="C860" s="8"/>
      <c r="D860" s="8">
        <v>2</v>
      </c>
      <c r="E860" s="8">
        <v>2</v>
      </c>
      <c r="F860" s="9">
        <f t="shared" ref="F860:F867" si="25">E860/D860</f>
        <v>1</v>
      </c>
    </row>
    <row r="861" spans="1:6">
      <c r="A861" s="14" t="s">
        <v>123</v>
      </c>
      <c r="B861" s="14" t="s">
        <v>124</v>
      </c>
      <c r="C861" s="14">
        <f>C859+C860</f>
        <v>0</v>
      </c>
      <c r="D861" s="14">
        <f>D859+D860</f>
        <v>9</v>
      </c>
      <c r="E861" s="14">
        <f>E859+E860</f>
        <v>9</v>
      </c>
      <c r="F861" s="9">
        <f t="shared" si="25"/>
        <v>1</v>
      </c>
    </row>
    <row r="862" spans="1:6">
      <c r="A862" s="8" t="s">
        <v>528</v>
      </c>
      <c r="B862" s="8" t="s">
        <v>529</v>
      </c>
      <c r="C862" s="8">
        <v>1425</v>
      </c>
      <c r="D862" s="8">
        <v>1380</v>
      </c>
      <c r="E862" s="8"/>
      <c r="F862" s="9">
        <f t="shared" si="25"/>
        <v>0</v>
      </c>
    </row>
    <row r="863" spans="1:6">
      <c r="A863" s="8" t="s">
        <v>530</v>
      </c>
      <c r="B863" s="8" t="s">
        <v>531</v>
      </c>
      <c r="C863" s="8">
        <v>45</v>
      </c>
      <c r="D863" s="8"/>
      <c r="E863" s="8"/>
      <c r="F863" s="9">
        <v>0</v>
      </c>
    </row>
    <row r="864" spans="1:6">
      <c r="A864" s="8" t="s">
        <v>532</v>
      </c>
      <c r="B864" s="8" t="s">
        <v>533</v>
      </c>
      <c r="C864" s="8"/>
      <c r="D864" s="8">
        <v>857</v>
      </c>
      <c r="E864" s="8">
        <v>857</v>
      </c>
      <c r="F864" s="9">
        <f t="shared" si="25"/>
        <v>1</v>
      </c>
    </row>
    <row r="865" spans="1:6">
      <c r="A865" s="10" t="s">
        <v>525</v>
      </c>
      <c r="B865" s="10" t="s">
        <v>526</v>
      </c>
      <c r="C865" s="10">
        <f>C863+C864</f>
        <v>45</v>
      </c>
      <c r="D865" s="10">
        <f>D863+D864</f>
        <v>857</v>
      </c>
      <c r="E865" s="10">
        <f>E863+E864</f>
        <v>857</v>
      </c>
      <c r="F865" s="9">
        <f t="shared" si="25"/>
        <v>1</v>
      </c>
    </row>
    <row r="866" spans="1:6">
      <c r="A866" s="14" t="s">
        <v>518</v>
      </c>
      <c r="B866" s="14" t="s">
        <v>519</v>
      </c>
      <c r="C866" s="14">
        <f>C862+C865</f>
        <v>1470</v>
      </c>
      <c r="D866" s="14">
        <f>D862+D865</f>
        <v>2237</v>
      </c>
      <c r="E866" s="14">
        <f>E862+E865</f>
        <v>857</v>
      </c>
      <c r="F866" s="9">
        <f t="shared" si="25"/>
        <v>0.3831023692445239</v>
      </c>
    </row>
    <row r="867" spans="1:6">
      <c r="A867" s="17" t="s">
        <v>158</v>
      </c>
      <c r="B867" s="17" t="s">
        <v>159</v>
      </c>
      <c r="C867" s="17">
        <f>C861+C866</f>
        <v>1470</v>
      </c>
      <c r="D867" s="17">
        <f>D861+D866</f>
        <v>2246</v>
      </c>
      <c r="E867" s="17">
        <f>E861+E866</f>
        <v>866</v>
      </c>
      <c r="F867" s="9">
        <f t="shared" si="25"/>
        <v>0.38557435440783616</v>
      </c>
    </row>
    <row r="871" spans="1:6" ht="25.5">
      <c r="A871" s="5" t="s">
        <v>1</v>
      </c>
      <c r="B871" s="5" t="s">
        <v>2</v>
      </c>
      <c r="C871" s="5" t="s">
        <v>3</v>
      </c>
      <c r="D871" s="5" t="s">
        <v>4</v>
      </c>
      <c r="E871" s="5" t="s">
        <v>5</v>
      </c>
      <c r="F871" s="5" t="s">
        <v>6</v>
      </c>
    </row>
    <row r="872" spans="1:6" ht="25.5">
      <c r="A872" s="6" t="s">
        <v>7</v>
      </c>
      <c r="B872" s="7" t="s">
        <v>534</v>
      </c>
      <c r="C872" s="5"/>
      <c r="D872" s="5"/>
      <c r="E872" s="5"/>
      <c r="F872" s="5"/>
    </row>
    <row r="873" spans="1:6">
      <c r="A873" s="8" t="s">
        <v>101</v>
      </c>
      <c r="B873" s="8" t="s">
        <v>102</v>
      </c>
      <c r="C873" s="8"/>
      <c r="D873" s="8">
        <v>13</v>
      </c>
      <c r="E873" s="8">
        <v>13</v>
      </c>
      <c r="F873" s="9">
        <f t="shared" ref="F873:F878" si="26">E873/D873</f>
        <v>1</v>
      </c>
    </row>
    <row r="874" spans="1:6">
      <c r="A874" s="14" t="s">
        <v>123</v>
      </c>
      <c r="B874" s="14" t="s">
        <v>124</v>
      </c>
      <c r="C874" s="14">
        <f>C873</f>
        <v>0</v>
      </c>
      <c r="D874" s="14">
        <f>D873</f>
        <v>13</v>
      </c>
      <c r="E874" s="14">
        <f>E873</f>
        <v>13</v>
      </c>
      <c r="F874" s="9">
        <f t="shared" si="26"/>
        <v>1</v>
      </c>
    </row>
    <row r="875" spans="1:6">
      <c r="A875" s="8" t="s">
        <v>535</v>
      </c>
      <c r="B875" s="8" t="s">
        <v>536</v>
      </c>
      <c r="C875" s="8">
        <v>701</v>
      </c>
      <c r="D875" s="8">
        <v>512</v>
      </c>
      <c r="E875" s="8">
        <v>511</v>
      </c>
      <c r="F875" s="9">
        <f t="shared" si="26"/>
        <v>0.998046875</v>
      </c>
    </row>
    <row r="876" spans="1:6">
      <c r="A876" s="8" t="s">
        <v>530</v>
      </c>
      <c r="B876" s="8" t="s">
        <v>531</v>
      </c>
      <c r="C876" s="8"/>
      <c r="D876" s="8">
        <v>154</v>
      </c>
      <c r="E876" s="8">
        <v>155</v>
      </c>
      <c r="F876" s="9">
        <f t="shared" si="26"/>
        <v>1.0064935064935066</v>
      </c>
    </row>
    <row r="877" spans="1:6">
      <c r="A877" s="14" t="s">
        <v>518</v>
      </c>
      <c r="B877" s="14" t="s">
        <v>519</v>
      </c>
      <c r="C877" s="14">
        <f>C875+C876</f>
        <v>701</v>
      </c>
      <c r="D877" s="14">
        <f>D875+D876</f>
        <v>666</v>
      </c>
      <c r="E877" s="14">
        <f>E875+E876</f>
        <v>666</v>
      </c>
      <c r="F877" s="9">
        <f t="shared" si="26"/>
        <v>1</v>
      </c>
    </row>
    <row r="878" spans="1:6">
      <c r="A878" s="17" t="s">
        <v>158</v>
      </c>
      <c r="B878" s="17" t="s">
        <v>159</v>
      </c>
      <c r="C878" s="17">
        <f>C874+C877</f>
        <v>701</v>
      </c>
      <c r="D878" s="17">
        <f>D874+D877</f>
        <v>679</v>
      </c>
      <c r="E878" s="17">
        <f>E874+E877</f>
        <v>679</v>
      </c>
      <c r="F878" s="9">
        <f t="shared" si="26"/>
        <v>1</v>
      </c>
    </row>
    <row r="882" spans="1:6" ht="25.5">
      <c r="A882" s="5" t="s">
        <v>1</v>
      </c>
      <c r="B882" s="5" t="s">
        <v>2</v>
      </c>
      <c r="C882" s="5" t="s">
        <v>3</v>
      </c>
      <c r="D882" s="5" t="s">
        <v>4</v>
      </c>
      <c r="E882" s="5" t="s">
        <v>5</v>
      </c>
      <c r="F882" s="5" t="s">
        <v>6</v>
      </c>
    </row>
    <row r="883" spans="1:6" ht="61.5" customHeight="1">
      <c r="A883" s="6" t="s">
        <v>7</v>
      </c>
      <c r="B883" s="7" t="s">
        <v>537</v>
      </c>
      <c r="C883" s="5"/>
      <c r="D883" s="5"/>
      <c r="E883" s="5"/>
      <c r="F883" s="5"/>
    </row>
    <row r="884" spans="1:6">
      <c r="A884" s="8" t="s">
        <v>101</v>
      </c>
      <c r="B884" s="8" t="s">
        <v>102</v>
      </c>
      <c r="C884" s="8"/>
      <c r="D884" s="8">
        <v>45</v>
      </c>
      <c r="E884" s="8">
        <v>45</v>
      </c>
      <c r="F884" s="9">
        <f>E884/D884</f>
        <v>1</v>
      </c>
    </row>
    <row r="885" spans="1:6">
      <c r="A885" s="14" t="s">
        <v>123</v>
      </c>
      <c r="B885" s="14" t="s">
        <v>124</v>
      </c>
      <c r="C885" s="14">
        <f>C884</f>
        <v>0</v>
      </c>
      <c r="D885" s="14">
        <f>D884</f>
        <v>45</v>
      </c>
      <c r="E885" s="14">
        <f>E884</f>
        <v>45</v>
      </c>
      <c r="F885" s="9">
        <f t="shared" ref="F885:F890" si="27">E885/D885</f>
        <v>1</v>
      </c>
    </row>
    <row r="886" spans="1:6">
      <c r="A886" s="8" t="s">
        <v>538</v>
      </c>
      <c r="B886" s="8" t="s">
        <v>536</v>
      </c>
      <c r="C886" s="8"/>
      <c r="D886" s="8"/>
      <c r="E886" s="8"/>
      <c r="F886" s="9">
        <v>0</v>
      </c>
    </row>
    <row r="887" spans="1:6">
      <c r="A887" s="8" t="s">
        <v>539</v>
      </c>
      <c r="B887" s="8" t="s">
        <v>540</v>
      </c>
      <c r="C887" s="8">
        <v>2775</v>
      </c>
      <c r="D887" s="8">
        <v>740</v>
      </c>
      <c r="E887" s="8">
        <v>740</v>
      </c>
      <c r="F887" s="9">
        <f t="shared" si="27"/>
        <v>1</v>
      </c>
    </row>
    <row r="888" spans="1:6">
      <c r="A888" s="8" t="s">
        <v>541</v>
      </c>
      <c r="B888" s="8" t="s">
        <v>542</v>
      </c>
      <c r="C888" s="8"/>
      <c r="D888" s="8">
        <v>487</v>
      </c>
      <c r="E888" s="8">
        <v>487</v>
      </c>
      <c r="F888" s="9">
        <f t="shared" si="27"/>
        <v>1</v>
      </c>
    </row>
    <row r="889" spans="1:6">
      <c r="A889" s="14" t="s">
        <v>518</v>
      </c>
      <c r="B889" s="14" t="s">
        <v>519</v>
      </c>
      <c r="C889" s="14">
        <f>C886+C887+C888</f>
        <v>2775</v>
      </c>
      <c r="D889" s="14">
        <f>D886+D887+D888</f>
        <v>1227</v>
      </c>
      <c r="E889" s="14">
        <f>E886+E887+E888</f>
        <v>1227</v>
      </c>
      <c r="F889" s="9">
        <f t="shared" si="27"/>
        <v>1</v>
      </c>
    </row>
    <row r="890" spans="1:6">
      <c r="A890" s="17" t="s">
        <v>158</v>
      </c>
      <c r="B890" s="17" t="s">
        <v>159</v>
      </c>
      <c r="C890" s="17">
        <f>C885+C889</f>
        <v>2775</v>
      </c>
      <c r="D890" s="17">
        <f>D885+D889</f>
        <v>1272</v>
      </c>
      <c r="E890" s="17">
        <f>E885+E889</f>
        <v>1272</v>
      </c>
      <c r="F890" s="9">
        <f t="shared" si="27"/>
        <v>1</v>
      </c>
    </row>
    <row r="895" spans="1:6" ht="25.5">
      <c r="A895" s="5" t="s">
        <v>1</v>
      </c>
      <c r="B895" s="5" t="s">
        <v>2</v>
      </c>
      <c r="C895" s="5" t="s">
        <v>3</v>
      </c>
      <c r="D895" s="5" t="s">
        <v>4</v>
      </c>
      <c r="E895" s="5" t="s">
        <v>5</v>
      </c>
      <c r="F895" s="5" t="s">
        <v>6</v>
      </c>
    </row>
    <row r="896" spans="1:6">
      <c r="A896" s="6" t="s">
        <v>543</v>
      </c>
      <c r="B896" s="7" t="s">
        <v>544</v>
      </c>
      <c r="C896" s="5"/>
      <c r="D896" s="5"/>
      <c r="E896" s="5"/>
      <c r="F896" s="5"/>
    </row>
    <row r="897" spans="1:6">
      <c r="A897" s="8" t="s">
        <v>53</v>
      </c>
      <c r="B897" s="8" t="s">
        <v>54</v>
      </c>
      <c r="C897" s="8"/>
      <c r="D897" s="8">
        <v>1</v>
      </c>
      <c r="E897" s="8">
        <v>1</v>
      </c>
      <c r="F897" s="9">
        <f>E897/D897</f>
        <v>1</v>
      </c>
    </row>
    <row r="898" spans="1:6">
      <c r="A898" s="8" t="s">
        <v>354</v>
      </c>
      <c r="B898" s="8" t="s">
        <v>498</v>
      </c>
      <c r="C898" s="8">
        <v>2245</v>
      </c>
      <c r="D898" s="8">
        <v>1975</v>
      </c>
      <c r="E898" s="8">
        <v>1969</v>
      </c>
      <c r="F898" s="9">
        <f t="shared" ref="F898:F938" si="28">E898/D898</f>
        <v>0.99696202531645572</v>
      </c>
    </row>
    <row r="899" spans="1:6">
      <c r="A899" s="8" t="s">
        <v>545</v>
      </c>
      <c r="B899" s="8" t="s">
        <v>58</v>
      </c>
      <c r="C899" s="8"/>
      <c r="D899" s="8">
        <v>5</v>
      </c>
      <c r="E899" s="8">
        <v>5</v>
      </c>
      <c r="F899" s="9">
        <f t="shared" si="28"/>
        <v>1</v>
      </c>
    </row>
    <row r="900" spans="1:6">
      <c r="A900" s="8" t="s">
        <v>407</v>
      </c>
      <c r="B900" s="8" t="s">
        <v>327</v>
      </c>
      <c r="C900" s="8"/>
      <c r="D900" s="8">
        <v>8</v>
      </c>
      <c r="E900" s="8">
        <v>8</v>
      </c>
      <c r="F900" s="9">
        <f t="shared" si="28"/>
        <v>1</v>
      </c>
    </row>
    <row r="901" spans="1:6">
      <c r="A901" s="8" t="s">
        <v>546</v>
      </c>
      <c r="B901" s="8" t="s">
        <v>60</v>
      </c>
      <c r="C901" s="8"/>
      <c r="D901" s="8">
        <v>47</v>
      </c>
      <c r="E901" s="8">
        <v>47</v>
      </c>
      <c r="F901" s="9">
        <f t="shared" si="28"/>
        <v>1</v>
      </c>
    </row>
    <row r="902" spans="1:6">
      <c r="A902" s="8" t="s">
        <v>547</v>
      </c>
      <c r="B902" s="8" t="s">
        <v>62</v>
      </c>
      <c r="C902" s="8"/>
      <c r="D902" s="8">
        <v>18</v>
      </c>
      <c r="E902" s="8">
        <v>18</v>
      </c>
      <c r="F902" s="9">
        <f t="shared" si="28"/>
        <v>1</v>
      </c>
    </row>
    <row r="903" spans="1:6">
      <c r="A903" s="8" t="s">
        <v>548</v>
      </c>
      <c r="B903" s="8" t="s">
        <v>64</v>
      </c>
      <c r="C903" s="8"/>
      <c r="D903" s="8">
        <v>13</v>
      </c>
      <c r="E903" s="8">
        <v>13</v>
      </c>
      <c r="F903" s="9">
        <f t="shared" si="28"/>
        <v>1</v>
      </c>
    </row>
    <row r="904" spans="1:6">
      <c r="A904" s="10" t="s">
        <v>65</v>
      </c>
      <c r="B904" s="10" t="s">
        <v>66</v>
      </c>
      <c r="C904" s="10">
        <f>SUM(C898:C903)</f>
        <v>2245</v>
      </c>
      <c r="D904" s="10">
        <f>SUM(D898:D903)</f>
        <v>2066</v>
      </c>
      <c r="E904" s="10">
        <f>SUM(E898:E903)</f>
        <v>2060</v>
      </c>
      <c r="F904" s="9">
        <f t="shared" si="28"/>
        <v>0.99709583736689256</v>
      </c>
    </row>
    <row r="905" spans="1:6">
      <c r="A905" s="31" t="s">
        <v>67</v>
      </c>
      <c r="B905" s="31" t="s">
        <v>68</v>
      </c>
      <c r="C905" s="31">
        <f>C897+C904</f>
        <v>2245</v>
      </c>
      <c r="D905" s="31">
        <f>D897+D904</f>
        <v>2067</v>
      </c>
      <c r="E905" s="31">
        <f>E897+E904</f>
        <v>2061</v>
      </c>
      <c r="F905" s="9">
        <f t="shared" si="28"/>
        <v>0.99709724238026121</v>
      </c>
    </row>
    <row r="906" spans="1:6">
      <c r="A906" s="8" t="s">
        <v>357</v>
      </c>
      <c r="B906" s="8" t="s">
        <v>70</v>
      </c>
      <c r="C906" s="8"/>
      <c r="D906" s="8">
        <v>20</v>
      </c>
      <c r="E906" s="8">
        <v>20</v>
      </c>
      <c r="F906" s="9">
        <f t="shared" si="28"/>
        <v>1</v>
      </c>
    </row>
    <row r="907" spans="1:6">
      <c r="A907" s="8" t="s">
        <v>549</v>
      </c>
      <c r="B907" s="8" t="s">
        <v>72</v>
      </c>
      <c r="C907" s="8"/>
      <c r="D907" s="8"/>
      <c r="E907" s="8"/>
      <c r="F907" s="9">
        <v>0</v>
      </c>
    </row>
    <row r="908" spans="1:6">
      <c r="A908" s="10" t="s">
        <v>73</v>
      </c>
      <c r="B908" s="10" t="s">
        <v>74</v>
      </c>
      <c r="C908" s="10">
        <f>C906+C907</f>
        <v>0</v>
      </c>
      <c r="D908" s="10">
        <f>D906+D907</f>
        <v>20</v>
      </c>
      <c r="E908" s="10">
        <f>E906+E907</f>
        <v>20</v>
      </c>
      <c r="F908" s="9">
        <f t="shared" si="28"/>
        <v>1</v>
      </c>
    </row>
    <row r="909" spans="1:6">
      <c r="A909" s="8" t="s">
        <v>550</v>
      </c>
      <c r="B909" s="8" t="s">
        <v>211</v>
      </c>
      <c r="C909" s="8"/>
      <c r="D909" s="8">
        <v>7</v>
      </c>
      <c r="E909" s="8">
        <v>7</v>
      </c>
      <c r="F909" s="9">
        <f t="shared" si="28"/>
        <v>1</v>
      </c>
    </row>
    <row r="910" spans="1:6">
      <c r="A910" s="31" t="s">
        <v>75</v>
      </c>
      <c r="B910" s="31" t="s">
        <v>76</v>
      </c>
      <c r="C910" s="31">
        <f>C908+C909</f>
        <v>0</v>
      </c>
      <c r="D910" s="31">
        <f>D908+D909</f>
        <v>27</v>
      </c>
      <c r="E910" s="31">
        <f>E908+E909</f>
        <v>27</v>
      </c>
      <c r="F910" s="9">
        <f t="shared" si="28"/>
        <v>1</v>
      </c>
    </row>
    <row r="911" spans="1:6">
      <c r="A911" s="8" t="s">
        <v>551</v>
      </c>
      <c r="B911" s="8" t="s">
        <v>192</v>
      </c>
      <c r="C911" s="8"/>
      <c r="D911" s="8">
        <v>50</v>
      </c>
      <c r="E911" s="8">
        <v>50</v>
      </c>
      <c r="F911" s="9">
        <f t="shared" si="28"/>
        <v>1</v>
      </c>
    </row>
    <row r="912" spans="1:6">
      <c r="A912" s="8" t="s">
        <v>213</v>
      </c>
      <c r="B912" s="8" t="s">
        <v>214</v>
      </c>
      <c r="C912" s="8"/>
      <c r="D912" s="8">
        <v>120</v>
      </c>
      <c r="E912" s="8">
        <v>120</v>
      </c>
      <c r="F912" s="9">
        <f t="shared" si="28"/>
        <v>1</v>
      </c>
    </row>
    <row r="913" spans="1:6">
      <c r="A913" s="8" t="s">
        <v>409</v>
      </c>
      <c r="B913" s="8" t="s">
        <v>194</v>
      </c>
      <c r="C913" s="8"/>
      <c r="D913" s="8">
        <v>19</v>
      </c>
      <c r="E913" s="8">
        <v>19</v>
      </c>
      <c r="F913" s="9">
        <f t="shared" si="28"/>
        <v>1</v>
      </c>
    </row>
    <row r="914" spans="1:6">
      <c r="A914" s="10" t="s">
        <v>195</v>
      </c>
      <c r="B914" s="10" t="s">
        <v>196</v>
      </c>
      <c r="C914" s="10">
        <f>SUM(C911:C913)</f>
        <v>0</v>
      </c>
      <c r="D914" s="10">
        <f>SUM(D911:D913)</f>
        <v>189</v>
      </c>
      <c r="E914" s="10">
        <f>SUM(E911:E913)</f>
        <v>189</v>
      </c>
      <c r="F914" s="9">
        <f t="shared" si="28"/>
        <v>1</v>
      </c>
    </row>
    <row r="915" spans="1:6">
      <c r="A915" s="8" t="s">
        <v>552</v>
      </c>
      <c r="B915" s="8" t="s">
        <v>359</v>
      </c>
      <c r="C915" s="8"/>
      <c r="D915" s="8">
        <v>183</v>
      </c>
      <c r="E915" s="8">
        <v>183</v>
      </c>
      <c r="F915" s="9">
        <f t="shared" si="28"/>
        <v>1</v>
      </c>
    </row>
    <row r="916" spans="1:6">
      <c r="A916" s="8" t="s">
        <v>553</v>
      </c>
      <c r="B916" s="8" t="s">
        <v>80</v>
      </c>
      <c r="C916" s="8"/>
      <c r="D916" s="8">
        <v>43</v>
      </c>
      <c r="E916" s="8">
        <v>43</v>
      </c>
      <c r="F916" s="9">
        <f t="shared" si="28"/>
        <v>1</v>
      </c>
    </row>
    <row r="917" spans="1:6">
      <c r="A917" s="8" t="s">
        <v>85</v>
      </c>
      <c r="B917" s="8" t="s">
        <v>86</v>
      </c>
      <c r="C917" s="8"/>
      <c r="D917" s="8">
        <v>6</v>
      </c>
      <c r="E917" s="8">
        <v>6</v>
      </c>
      <c r="F917" s="9">
        <f t="shared" si="28"/>
        <v>1</v>
      </c>
    </row>
    <row r="918" spans="1:6">
      <c r="A918" s="8" t="s">
        <v>554</v>
      </c>
      <c r="B918" s="8" t="s">
        <v>88</v>
      </c>
      <c r="C918" s="8"/>
      <c r="D918" s="8">
        <v>5</v>
      </c>
      <c r="E918" s="8">
        <v>5</v>
      </c>
      <c r="F918" s="9">
        <f t="shared" si="28"/>
        <v>1</v>
      </c>
    </row>
    <row r="919" spans="1:6">
      <c r="A919" s="8" t="s">
        <v>89</v>
      </c>
      <c r="B919" s="8" t="s">
        <v>92</v>
      </c>
      <c r="C919" s="8"/>
      <c r="D919" s="8">
        <v>1</v>
      </c>
      <c r="E919" s="8">
        <v>1</v>
      </c>
      <c r="F919" s="9">
        <f t="shared" si="28"/>
        <v>1</v>
      </c>
    </row>
    <row r="920" spans="1:6">
      <c r="A920" s="10" t="s">
        <v>93</v>
      </c>
      <c r="B920" s="10" t="s">
        <v>94</v>
      </c>
      <c r="C920" s="10">
        <f>SUM(C917:C919)</f>
        <v>0</v>
      </c>
      <c r="D920" s="10">
        <f>SUM(D917:D919)</f>
        <v>12</v>
      </c>
      <c r="E920" s="10">
        <f>SUM(E917:E919)</f>
        <v>12</v>
      </c>
      <c r="F920" s="9">
        <f t="shared" si="28"/>
        <v>1</v>
      </c>
    </row>
    <row r="921" spans="1:6">
      <c r="A921" s="8" t="s">
        <v>555</v>
      </c>
      <c r="B921" s="8" t="s">
        <v>96</v>
      </c>
      <c r="C921" s="8"/>
      <c r="D921" s="8">
        <v>5</v>
      </c>
      <c r="E921" s="8">
        <v>5</v>
      </c>
      <c r="F921" s="9">
        <f t="shared" si="28"/>
        <v>1</v>
      </c>
    </row>
    <row r="922" spans="1:6">
      <c r="A922" s="8" t="s">
        <v>556</v>
      </c>
      <c r="B922" s="8" t="s">
        <v>100</v>
      </c>
      <c r="C922" s="8"/>
      <c r="D922" s="8">
        <v>2</v>
      </c>
      <c r="E922" s="8">
        <v>2</v>
      </c>
      <c r="F922" s="9">
        <f t="shared" si="28"/>
        <v>1</v>
      </c>
    </row>
    <row r="923" spans="1:6">
      <c r="A923" s="8" t="s">
        <v>557</v>
      </c>
      <c r="B923" s="8" t="s">
        <v>218</v>
      </c>
      <c r="C923" s="8"/>
      <c r="D923" s="8">
        <v>9</v>
      </c>
      <c r="E923" s="8">
        <v>9</v>
      </c>
      <c r="F923" s="9">
        <f t="shared" si="28"/>
        <v>1</v>
      </c>
    </row>
    <row r="924" spans="1:6">
      <c r="A924" s="8" t="s">
        <v>558</v>
      </c>
      <c r="B924" s="8" t="s">
        <v>198</v>
      </c>
      <c r="C924" s="8"/>
      <c r="D924" s="8">
        <v>17</v>
      </c>
      <c r="E924" s="8">
        <v>17</v>
      </c>
      <c r="F924" s="9">
        <f t="shared" si="28"/>
        <v>1</v>
      </c>
    </row>
    <row r="925" spans="1:6">
      <c r="A925" s="10" t="s">
        <v>105</v>
      </c>
      <c r="B925" s="10" t="s">
        <v>106</v>
      </c>
      <c r="C925" s="10">
        <f>SUM(C921:C924)</f>
        <v>0</v>
      </c>
      <c r="D925" s="10">
        <f>SUM(D921:D924)</f>
        <v>33</v>
      </c>
      <c r="E925" s="10">
        <f>SUM(E921:E924)</f>
        <v>33</v>
      </c>
      <c r="F925" s="9">
        <f t="shared" si="28"/>
        <v>1</v>
      </c>
    </row>
    <row r="926" spans="1:6">
      <c r="A926" s="31" t="s">
        <v>107</v>
      </c>
      <c r="B926" s="31" t="s">
        <v>108</v>
      </c>
      <c r="C926" s="31">
        <f>C914+C915+C916+C920+C925</f>
        <v>0</v>
      </c>
      <c r="D926" s="31">
        <f>D914+D915+D916+D920+D925</f>
        <v>460</v>
      </c>
      <c r="E926" s="31">
        <f>E914+E915+E916+E920+E925</f>
        <v>460</v>
      </c>
      <c r="F926" s="9">
        <f t="shared" si="28"/>
        <v>1</v>
      </c>
    </row>
    <row r="927" spans="1:6">
      <c r="A927" s="8" t="s">
        <v>559</v>
      </c>
      <c r="B927" s="8" t="s">
        <v>110</v>
      </c>
      <c r="C927" s="8"/>
      <c r="D927" s="8">
        <v>8</v>
      </c>
      <c r="E927" s="8">
        <v>8</v>
      </c>
      <c r="F927" s="9">
        <f t="shared" si="28"/>
        <v>1</v>
      </c>
    </row>
    <row r="928" spans="1:6">
      <c r="A928" s="8" t="s">
        <v>560</v>
      </c>
      <c r="B928" s="8" t="s">
        <v>362</v>
      </c>
      <c r="C928" s="8">
        <v>605</v>
      </c>
      <c r="D928" s="8">
        <v>606</v>
      </c>
      <c r="E928" s="8">
        <v>613</v>
      </c>
      <c r="F928" s="9">
        <f t="shared" si="28"/>
        <v>1.0115511551155116</v>
      </c>
    </row>
    <row r="929" spans="1:6">
      <c r="A929" s="8" t="s">
        <v>561</v>
      </c>
      <c r="B929" s="8" t="s">
        <v>364</v>
      </c>
      <c r="C929" s="8"/>
      <c r="D929" s="8">
        <v>102</v>
      </c>
      <c r="E929" s="8">
        <v>102</v>
      </c>
      <c r="F929" s="9">
        <f t="shared" si="28"/>
        <v>1</v>
      </c>
    </row>
    <row r="930" spans="1:6">
      <c r="A930" s="31" t="s">
        <v>121</v>
      </c>
      <c r="B930" s="31" t="s">
        <v>122</v>
      </c>
      <c r="C930" s="31">
        <f>C928+C929</f>
        <v>605</v>
      </c>
      <c r="D930" s="31">
        <f>D928+D929</f>
        <v>708</v>
      </c>
      <c r="E930" s="31">
        <f>E928+E929</f>
        <v>715</v>
      </c>
      <c r="F930" s="9">
        <f t="shared" si="28"/>
        <v>1.0098870056497176</v>
      </c>
    </row>
    <row r="931" spans="1:6">
      <c r="A931" s="14" t="s">
        <v>123</v>
      </c>
      <c r="B931" s="14" t="s">
        <v>124</v>
      </c>
      <c r="C931" s="14">
        <f>C905+C910+C926+C930+C927</f>
        <v>2850</v>
      </c>
      <c r="D931" s="14">
        <f>D905+D910+D926+D930+D927</f>
        <v>3270</v>
      </c>
      <c r="E931" s="14">
        <f>E905+E910+E926+E930+E927</f>
        <v>3271</v>
      </c>
      <c r="F931" s="9">
        <f t="shared" si="28"/>
        <v>1.0003058103975535</v>
      </c>
    </row>
    <row r="932" spans="1:6">
      <c r="A932" s="17" t="s">
        <v>158</v>
      </c>
      <c r="B932" s="17" t="s">
        <v>159</v>
      </c>
      <c r="C932" s="17">
        <f>C931</f>
        <v>2850</v>
      </c>
      <c r="D932" s="17">
        <f>D931</f>
        <v>3270</v>
      </c>
      <c r="E932" s="17">
        <f>E931</f>
        <v>3271</v>
      </c>
      <c r="F932" s="9">
        <f t="shared" si="28"/>
        <v>1.0003058103975535</v>
      </c>
    </row>
    <row r="933" spans="1:6">
      <c r="A933" s="8" t="s">
        <v>375</v>
      </c>
      <c r="B933" s="8" t="s">
        <v>376</v>
      </c>
      <c r="C933" s="8">
        <v>2200</v>
      </c>
      <c r="D933" s="8">
        <v>34</v>
      </c>
      <c r="E933" s="8"/>
      <c r="F933" s="9">
        <f t="shared" si="28"/>
        <v>0</v>
      </c>
    </row>
    <row r="934" spans="1:6">
      <c r="A934" s="8" t="s">
        <v>562</v>
      </c>
      <c r="B934" s="8" t="s">
        <v>563</v>
      </c>
      <c r="C934" s="8"/>
      <c r="D934" s="8">
        <v>1799</v>
      </c>
      <c r="E934" s="8">
        <v>1799</v>
      </c>
      <c r="F934" s="9">
        <f t="shared" si="28"/>
        <v>1</v>
      </c>
    </row>
    <row r="935" spans="1:6">
      <c r="A935" s="10" t="s">
        <v>564</v>
      </c>
      <c r="B935" s="10" t="s">
        <v>565</v>
      </c>
      <c r="C935" s="10">
        <f>C933+C934</f>
        <v>2200</v>
      </c>
      <c r="D935" s="10">
        <f>D933+D934</f>
        <v>1833</v>
      </c>
      <c r="E935" s="10">
        <f>E933+E934</f>
        <v>1799</v>
      </c>
      <c r="F935" s="9">
        <f t="shared" si="28"/>
        <v>0.98145117294053463</v>
      </c>
    </row>
    <row r="936" spans="1:6">
      <c r="A936" s="8" t="s">
        <v>389</v>
      </c>
      <c r="B936" s="8" t="s">
        <v>173</v>
      </c>
      <c r="C936" s="8">
        <v>594</v>
      </c>
      <c r="D936" s="8">
        <v>756</v>
      </c>
      <c r="E936" s="8">
        <v>486</v>
      </c>
      <c r="F936" s="9">
        <f t="shared" si="28"/>
        <v>0.6428571428571429</v>
      </c>
    </row>
    <row r="937" spans="1:6">
      <c r="A937" s="14" t="s">
        <v>178</v>
      </c>
      <c r="B937" s="14" t="s">
        <v>179</v>
      </c>
      <c r="C937" s="14">
        <f>C935+C936</f>
        <v>2794</v>
      </c>
      <c r="D937" s="14">
        <f>D935+D936</f>
        <v>2589</v>
      </c>
      <c r="E937" s="14">
        <f>E935+E936</f>
        <v>2285</v>
      </c>
      <c r="F937" s="9">
        <f t="shared" si="28"/>
        <v>0.88258014677481655</v>
      </c>
    </row>
    <row r="938" spans="1:6">
      <c r="A938" s="17" t="s">
        <v>158</v>
      </c>
      <c r="B938" s="17" t="s">
        <v>188</v>
      </c>
      <c r="C938" s="17">
        <f>C937</f>
        <v>2794</v>
      </c>
      <c r="D938" s="17">
        <f>D937</f>
        <v>2589</v>
      </c>
      <c r="E938" s="17">
        <f>E937</f>
        <v>2285</v>
      </c>
      <c r="F938" s="9">
        <f t="shared" si="28"/>
        <v>0.88258014677481655</v>
      </c>
    </row>
    <row r="943" spans="1:6" ht="25.5">
      <c r="A943" s="5" t="s">
        <v>1</v>
      </c>
      <c r="B943" s="5" t="s">
        <v>2</v>
      </c>
      <c r="C943" s="5" t="s">
        <v>3</v>
      </c>
      <c r="D943" s="5" t="s">
        <v>4</v>
      </c>
      <c r="E943" s="5" t="s">
        <v>5</v>
      </c>
      <c r="F943" s="5" t="s">
        <v>6</v>
      </c>
    </row>
    <row r="944" spans="1:6" ht="58.5" customHeight="1">
      <c r="A944" s="6" t="s">
        <v>7</v>
      </c>
      <c r="B944" s="7" t="s">
        <v>566</v>
      </c>
      <c r="C944" s="5"/>
      <c r="D944" s="5"/>
      <c r="E944" s="5"/>
      <c r="F944" s="5"/>
    </row>
    <row r="945" spans="1:6">
      <c r="A945" s="8" t="s">
        <v>342</v>
      </c>
      <c r="B945" s="8" t="s">
        <v>100</v>
      </c>
      <c r="C945" s="8"/>
      <c r="D945" s="8">
        <v>36</v>
      </c>
      <c r="E945" s="8">
        <v>33</v>
      </c>
      <c r="F945" s="9">
        <f>E945/D945</f>
        <v>0.91666666666666663</v>
      </c>
    </row>
    <row r="946" spans="1:6">
      <c r="A946" s="8" t="s">
        <v>111</v>
      </c>
      <c r="B946" s="8" t="s">
        <v>112</v>
      </c>
      <c r="C946" s="8"/>
      <c r="D946" s="8">
        <v>50</v>
      </c>
      <c r="E946" s="8">
        <v>9</v>
      </c>
      <c r="F946" s="9">
        <f t="shared" ref="F946:F958" si="29">E946/D946</f>
        <v>0.18</v>
      </c>
    </row>
    <row r="947" spans="1:6">
      <c r="A947" s="14" t="s">
        <v>123</v>
      </c>
      <c r="B947" s="14" t="s">
        <v>124</v>
      </c>
      <c r="C947" s="14">
        <f>C945+C946</f>
        <v>0</v>
      </c>
      <c r="D947" s="14">
        <f>D945+D946</f>
        <v>86</v>
      </c>
      <c r="E947" s="14">
        <f>E945+E946</f>
        <v>42</v>
      </c>
      <c r="F947" s="9">
        <f t="shared" si="29"/>
        <v>0.48837209302325579</v>
      </c>
    </row>
    <row r="948" spans="1:6">
      <c r="A948" s="8" t="s">
        <v>567</v>
      </c>
      <c r="B948" s="8" t="s">
        <v>568</v>
      </c>
      <c r="C948" s="8"/>
      <c r="D948" s="8">
        <v>30</v>
      </c>
      <c r="E948" s="8">
        <v>30</v>
      </c>
      <c r="F948" s="9">
        <f t="shared" si="29"/>
        <v>1</v>
      </c>
    </row>
    <row r="949" spans="1:6">
      <c r="A949" s="8" t="s">
        <v>521</v>
      </c>
      <c r="B949" s="8" t="s">
        <v>522</v>
      </c>
      <c r="C949" s="8">
        <v>425</v>
      </c>
      <c r="D949" s="8"/>
      <c r="E949" s="8"/>
      <c r="F949" s="9">
        <v>0</v>
      </c>
    </row>
    <row r="950" spans="1:6">
      <c r="A950" s="8" t="s">
        <v>569</v>
      </c>
      <c r="B950" s="8" t="s">
        <v>570</v>
      </c>
      <c r="C950" s="8"/>
      <c r="D950" s="8">
        <v>1143</v>
      </c>
      <c r="E950" s="8">
        <v>1143</v>
      </c>
      <c r="F950" s="9">
        <f t="shared" si="29"/>
        <v>1</v>
      </c>
    </row>
    <row r="951" spans="1:6">
      <c r="A951" s="8" t="s">
        <v>571</v>
      </c>
      <c r="B951" s="8" t="s">
        <v>572</v>
      </c>
      <c r="C951" s="8"/>
      <c r="D951" s="8">
        <v>698</v>
      </c>
      <c r="E951" s="8">
        <v>698</v>
      </c>
      <c r="F951" s="9">
        <f t="shared" si="29"/>
        <v>1</v>
      </c>
    </row>
    <row r="952" spans="1:6">
      <c r="A952" s="8" t="s">
        <v>573</v>
      </c>
      <c r="B952" s="8" t="s">
        <v>574</v>
      </c>
      <c r="C952" s="8"/>
      <c r="D952" s="8">
        <v>111</v>
      </c>
      <c r="E952" s="8">
        <v>111</v>
      </c>
      <c r="F952" s="9">
        <f t="shared" si="29"/>
        <v>1</v>
      </c>
    </row>
    <row r="953" spans="1:6">
      <c r="A953" s="8" t="s">
        <v>575</v>
      </c>
      <c r="B953" s="8" t="s">
        <v>576</v>
      </c>
      <c r="C953" s="8"/>
      <c r="D953" s="8">
        <v>0</v>
      </c>
      <c r="E953" s="8"/>
      <c r="F953" s="9">
        <v>0</v>
      </c>
    </row>
    <row r="954" spans="1:6">
      <c r="A954" s="13" t="s">
        <v>525</v>
      </c>
      <c r="B954" s="13" t="s">
        <v>526</v>
      </c>
      <c r="C954" s="13">
        <f>SUM(C948:C953)</f>
        <v>425</v>
      </c>
      <c r="D954" s="13">
        <f>SUM(D948:D953)</f>
        <v>1982</v>
      </c>
      <c r="E954" s="13">
        <f>SUM(E948:E953)</f>
        <v>1982</v>
      </c>
      <c r="F954" s="9">
        <f t="shared" si="29"/>
        <v>1</v>
      </c>
    </row>
    <row r="955" spans="1:6">
      <c r="A955" s="14" t="s">
        <v>518</v>
      </c>
      <c r="B955" s="14" t="s">
        <v>519</v>
      </c>
      <c r="C955" s="14">
        <f>C954</f>
        <v>425</v>
      </c>
      <c r="D955" s="14">
        <f>D954</f>
        <v>1982</v>
      </c>
      <c r="E955" s="14">
        <f>E954</f>
        <v>1982</v>
      </c>
      <c r="F955" s="9">
        <f t="shared" si="29"/>
        <v>1</v>
      </c>
    </row>
    <row r="956" spans="1:6">
      <c r="A956" s="17" t="s">
        <v>158</v>
      </c>
      <c r="B956" s="17" t="s">
        <v>159</v>
      </c>
      <c r="C956" s="17">
        <f>C947+C955</f>
        <v>425</v>
      </c>
      <c r="D956" s="17">
        <f>D947+D955</f>
        <v>2068</v>
      </c>
      <c r="E956" s="17">
        <f>E947+E955</f>
        <v>2024</v>
      </c>
      <c r="F956" s="9">
        <f t="shared" si="29"/>
        <v>0.97872340425531912</v>
      </c>
    </row>
    <row r="957" spans="1:6">
      <c r="A957" s="8" t="s">
        <v>577</v>
      </c>
      <c r="B957" s="8" t="s">
        <v>578</v>
      </c>
      <c r="C957" s="8"/>
      <c r="D957" s="8">
        <v>167</v>
      </c>
      <c r="E957" s="8">
        <v>43</v>
      </c>
      <c r="F957" s="9">
        <f t="shared" si="29"/>
        <v>0.25748502994011974</v>
      </c>
    </row>
    <row r="958" spans="1:6">
      <c r="A958" s="17" t="s">
        <v>158</v>
      </c>
      <c r="B958" s="17" t="s">
        <v>188</v>
      </c>
      <c r="C958" s="17">
        <f>C957</f>
        <v>0</v>
      </c>
      <c r="D958" s="17">
        <f>D957</f>
        <v>167</v>
      </c>
      <c r="E958" s="17">
        <f>E957</f>
        <v>43</v>
      </c>
      <c r="F958" s="9">
        <f t="shared" si="29"/>
        <v>0.25748502994011974</v>
      </c>
    </row>
    <row r="960" spans="1:6">
      <c r="A960" s="48"/>
      <c r="B960" s="48"/>
      <c r="C960" s="48"/>
      <c r="D960" s="48"/>
      <c r="E960" s="48"/>
      <c r="F960" s="48"/>
    </row>
    <row r="961" spans="1:8" ht="18.75">
      <c r="A961" s="49" t="s">
        <v>579</v>
      </c>
      <c r="B961" s="49"/>
      <c r="C961" s="50">
        <f>C956+C932+C890+C878+C867+C853+C841+C813+C741+C721+C701+C634+C602+C566+C511+C487+C466+C418+C385+C356+C336+C282+C248+C216+C171+C149+C124+C81+C543</f>
        <v>266527</v>
      </c>
      <c r="D961" s="50">
        <f>D956+D932+D890+D878+D867+D853+D841+D813+D741+D721+D701+D634+D602+D566+D511+D487+D466+D418+D385+D356+D336+D282+D248+D216+D171+D149+D124+D81</f>
        <v>308891</v>
      </c>
      <c r="E961" s="50">
        <f>E956+E932+E890+E878+E867+E853+E841+E813+E741+E721+E701+E634+E602+E566+E511+E487+E466+E418+E385+E356+E336+E282+E248+E216+E171+E149+E124+E81</f>
        <v>286633</v>
      </c>
      <c r="F961" s="50"/>
      <c r="H961" s="51"/>
    </row>
    <row r="962" spans="1:8">
      <c r="A962" s="52"/>
      <c r="B962" s="52"/>
      <c r="C962" s="53"/>
      <c r="D962" s="53"/>
      <c r="E962" s="53"/>
      <c r="F962" s="52"/>
      <c r="H962" s="51"/>
    </row>
    <row r="963" spans="1:8" ht="18.75">
      <c r="A963" s="49" t="s">
        <v>580</v>
      </c>
      <c r="B963" s="49"/>
      <c r="C963" s="54">
        <f>C96+C157+C208+C218+C254+C286+C342+C362+C371+C421+C492+C516+C570+C638+C709+C725+C749+C818+C827+C938+C958</f>
        <v>266527</v>
      </c>
      <c r="D963" s="54">
        <f>D96+D157+D208+D218+D254+D286+D342+D362+D371+D421+D492+D516+D570+D638+D709+D725+D749+D818+D827+D938+D958</f>
        <v>308891</v>
      </c>
      <c r="E963" s="54">
        <f>E96+E157+E208+E218+E254+E286+E342+E362+E371+E421+E492+E516+E570+E638+E709+E725+E749+E818+E827+E938+E958</f>
        <v>302899</v>
      </c>
      <c r="F963" s="54"/>
      <c r="H963" s="51"/>
    </row>
    <row r="964" spans="1:8">
      <c r="A964" s="52"/>
      <c r="B964" s="52"/>
      <c r="C964" s="52"/>
      <c r="D964" s="52"/>
      <c r="E964" s="52"/>
      <c r="F964" s="52"/>
    </row>
    <row r="965" spans="1:8">
      <c r="A965" s="55"/>
      <c r="B965" s="55"/>
      <c r="C965" s="55"/>
      <c r="D965" s="55"/>
      <c r="E965" s="55"/>
      <c r="F965" s="55"/>
    </row>
    <row r="966" spans="1:8">
      <c r="A966" s="55"/>
      <c r="B966" s="55"/>
      <c r="C966" s="55"/>
      <c r="D966" s="55"/>
      <c r="E966" s="55"/>
      <c r="F966" s="55"/>
    </row>
    <row r="967" spans="1:8">
      <c r="A967" s="55"/>
      <c r="B967" s="55"/>
      <c r="C967" s="55"/>
      <c r="D967" s="55"/>
      <c r="E967" s="55"/>
      <c r="F967" s="55"/>
    </row>
    <row r="968" spans="1:8">
      <c r="A968" s="55"/>
      <c r="B968" s="55"/>
      <c r="C968" s="55"/>
      <c r="D968" s="55"/>
      <c r="E968" s="55"/>
      <c r="F968" s="55"/>
    </row>
    <row r="969" spans="1:8">
      <c r="A969" s="55"/>
      <c r="B969" s="55"/>
      <c r="C969" s="55"/>
      <c r="D969" s="55"/>
      <c r="E969" s="55"/>
      <c r="F969" s="55"/>
    </row>
    <row r="970" spans="1:8">
      <c r="A970" s="55"/>
      <c r="B970" s="55"/>
      <c r="C970" s="55"/>
      <c r="D970" s="55"/>
      <c r="E970" s="55"/>
      <c r="F970" s="55"/>
    </row>
    <row r="971" spans="1:8">
      <c r="A971" s="55"/>
      <c r="B971" s="55"/>
      <c r="C971" s="55"/>
      <c r="D971" s="55"/>
      <c r="E971" s="55"/>
      <c r="F971" s="55"/>
    </row>
    <row r="972" spans="1:8">
      <c r="A972" s="55"/>
      <c r="B972" s="55"/>
      <c r="C972" s="55"/>
      <c r="D972" s="55"/>
      <c r="E972" s="55"/>
      <c r="F972" s="55"/>
    </row>
    <row r="973" spans="1:8">
      <c r="A973" s="48"/>
      <c r="B973" s="48"/>
      <c r="C973" s="48"/>
      <c r="D973" s="48"/>
      <c r="E973" s="48"/>
      <c r="F973" s="48"/>
    </row>
    <row r="974" spans="1:8">
      <c r="A974" s="48"/>
      <c r="B974" s="48"/>
      <c r="C974" s="48"/>
      <c r="D974" s="48"/>
      <c r="E974" s="48"/>
      <c r="F974" s="48"/>
    </row>
    <row r="975" spans="1:8">
      <c r="A975" s="48"/>
      <c r="B975" s="48"/>
      <c r="C975" s="48"/>
      <c r="D975" s="48"/>
      <c r="E975" s="48"/>
      <c r="F975" s="48"/>
    </row>
    <row r="976" spans="1:8">
      <c r="A976" s="48"/>
      <c r="B976" s="48"/>
      <c r="C976" s="48"/>
      <c r="D976" s="48"/>
      <c r="E976" s="48"/>
      <c r="F976" s="48"/>
    </row>
  </sheetData>
  <mergeCells count="4">
    <mergeCell ref="A1:E1"/>
    <mergeCell ref="A2:F3"/>
    <mergeCell ref="A961:B961"/>
    <mergeCell ref="A963:B963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18.m.Önk.korm. funkc.bev.kiad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2016-05-23T06:53:40Z</dcterms:created>
  <dcterms:modified xsi:type="dcterms:W3CDTF">2016-05-23T06:53:55Z</dcterms:modified>
</cp:coreProperties>
</file>