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.sz.melléklet" sheetId="1" r:id="rId1"/>
  </sheets>
  <definedNames>
    <definedName name="_xlnm.Print_Titles" localSheetId="0">'1.sz.melléklet'!$3:$3</definedName>
  </definedNames>
  <calcPr fullCalcOnLoad="1"/>
</workbook>
</file>

<file path=xl/sharedStrings.xml><?xml version="1.0" encoding="utf-8"?>
<sst xmlns="http://schemas.openxmlformats.org/spreadsheetml/2006/main" count="145" uniqueCount="144">
  <si>
    <t>Rovatrend</t>
  </si>
  <si>
    <t>Főkönyv megnevezése</t>
  </si>
  <si>
    <t>K1101</t>
  </si>
  <si>
    <t>Törvény szerinti illetmények, munkabérek teljesítése</t>
  </si>
  <si>
    <t>K1113</t>
  </si>
  <si>
    <t>Foglalkoztatottak egyéb személyi juttatásai teljesítése</t>
  </si>
  <si>
    <t>K121</t>
  </si>
  <si>
    <t>Választott tisztségviselők juttatásainak teljesítése</t>
  </si>
  <si>
    <t>K122</t>
  </si>
  <si>
    <t>Munkavégzésre irányuló egyéb jogviszonyban nem saját foglalkoztatottaknak fizetett juttatások teljesítése</t>
  </si>
  <si>
    <t>K2</t>
  </si>
  <si>
    <t>K311</t>
  </si>
  <si>
    <t>Szakmai anyagok beszerzése teljesítése</t>
  </si>
  <si>
    <t>K312</t>
  </si>
  <si>
    <t>Üzemeltetési anyagok beszerzése teljesítése</t>
  </si>
  <si>
    <t>K321</t>
  </si>
  <si>
    <t>Informatikai szolgáltatások igénybevétele teljesítése</t>
  </si>
  <si>
    <t>K322</t>
  </si>
  <si>
    <t>Egyéb kommunikációs szolgáltatások teljesítése</t>
  </si>
  <si>
    <t>K331</t>
  </si>
  <si>
    <t>Közüzemi díjak teljesítése</t>
  </si>
  <si>
    <t>K333</t>
  </si>
  <si>
    <t>Bérleti és lízingdíjak teljesítése</t>
  </si>
  <si>
    <t>K334</t>
  </si>
  <si>
    <t>Karbantartási, kisjavítási szolgáltatások teljesítése</t>
  </si>
  <si>
    <t>K337</t>
  </si>
  <si>
    <t>Egyéb szolgáltatások teljesítése</t>
  </si>
  <si>
    <t>K341</t>
  </si>
  <si>
    <t>Kiküldetések kiadásai teljesítése</t>
  </si>
  <si>
    <t>K351</t>
  </si>
  <si>
    <t>Működési célú előzetesen felszámított általános forgalmi adó teljesítése</t>
  </si>
  <si>
    <t>K352</t>
  </si>
  <si>
    <t>Fizetendő általános forgalmi adó teljesítése</t>
  </si>
  <si>
    <t>K355</t>
  </si>
  <si>
    <t>Egyéb dologi kiadások teljesítése</t>
  </si>
  <si>
    <t>K48</t>
  </si>
  <si>
    <t>Egyéb nem intézményi ellátások kiadásai</t>
  </si>
  <si>
    <t>K506</t>
  </si>
  <si>
    <t>K512</t>
  </si>
  <si>
    <t>Egyéb civil, vagy más nonprofit szervezetnek egyéb működési célú támogatások kiadásai</t>
  </si>
  <si>
    <t>K61</t>
  </si>
  <si>
    <t>Immateriális javak beszerzése, létesítése előirányzata</t>
  </si>
  <si>
    <t>K64</t>
  </si>
  <si>
    <t>Egyéb tárgyi eszközök beszerzése, létesítése teljesítése</t>
  </si>
  <si>
    <t>K67</t>
  </si>
  <si>
    <t>Beruházási célú előzetesen felszámított általános forgalmi adó teljesítése</t>
  </si>
  <si>
    <t>K71</t>
  </si>
  <si>
    <t>Ingatlanok felújítása teljesítése</t>
  </si>
  <si>
    <t>K74</t>
  </si>
  <si>
    <t>Felújítási célú előzetesen felszámított általános forgalmi adó teljesítése</t>
  </si>
  <si>
    <t>K914</t>
  </si>
  <si>
    <t>Államháztartáson belüli megelőlegezések visszafizetése teljesítése</t>
  </si>
  <si>
    <t>K915</t>
  </si>
  <si>
    <t>Központi, irányító szervi támogatás folyósítása teljesítése</t>
  </si>
  <si>
    <t>B111</t>
  </si>
  <si>
    <t>Helyi önkormányzatok működésének általános támogatása teljesítése</t>
  </si>
  <si>
    <t>B112</t>
  </si>
  <si>
    <t>Települési önkormányzatok egyes köznevelési feladatainak támogatása teljesítése</t>
  </si>
  <si>
    <t>B113</t>
  </si>
  <si>
    <t>Települési önkormányzatok szociális és gyermekjóléti feladatainak támogatása teljesítése</t>
  </si>
  <si>
    <t>B114</t>
  </si>
  <si>
    <t>Települési önkormányzatok kulturális feladatainak támogatása teljesítése</t>
  </si>
  <si>
    <t>B16</t>
  </si>
  <si>
    <t>B25</t>
  </si>
  <si>
    <t>Egyéb felhalmozási célú támogatások bevételei államháztartáson belülről előirányzata</t>
  </si>
  <si>
    <t>B34</t>
  </si>
  <si>
    <t>Magánszemélyek kommunális adója bevételei</t>
  </si>
  <si>
    <t>B351</t>
  </si>
  <si>
    <t>Állandó jelleggel végzett tevékenység után fizetett iparűzési adó bevételei</t>
  </si>
  <si>
    <t>B354</t>
  </si>
  <si>
    <t>Helyi önkormányzatokat megillető belföldi gépjárműadó bevételei</t>
  </si>
  <si>
    <t>B36</t>
  </si>
  <si>
    <t>Egyéb közhatalmi bevételek teljesítése</t>
  </si>
  <si>
    <t>B402</t>
  </si>
  <si>
    <t>Szolgáltatások ellenértéke teljesítése</t>
  </si>
  <si>
    <t>B403</t>
  </si>
  <si>
    <t>Közvetített szolgáltatások ellenértéke teljesítése</t>
  </si>
  <si>
    <t>B404</t>
  </si>
  <si>
    <t>Tulajdonosi bevételek teljesítése</t>
  </si>
  <si>
    <t>B406</t>
  </si>
  <si>
    <t>Kiszámlázott általános forgalmi adó teljesítése</t>
  </si>
  <si>
    <t>B411</t>
  </si>
  <si>
    <t>Egyéb működési bevételek teljesítése</t>
  </si>
  <si>
    <t>B65</t>
  </si>
  <si>
    <t>B8131</t>
  </si>
  <si>
    <t>K1</t>
  </si>
  <si>
    <t>Személyi juttatások</t>
  </si>
  <si>
    <t>K3</t>
  </si>
  <si>
    <t>Dologi kiadások</t>
  </si>
  <si>
    <t>Ellátottak pénzbeli juttatásai</t>
  </si>
  <si>
    <t>K5</t>
  </si>
  <si>
    <t>Egyéb működési célú kiadások</t>
  </si>
  <si>
    <t>K6</t>
  </si>
  <si>
    <t>Beruházások</t>
  </si>
  <si>
    <t>K7</t>
  </si>
  <si>
    <t>Felújítások</t>
  </si>
  <si>
    <t>K9</t>
  </si>
  <si>
    <t>Központi irányító szervi támogatás folyósítás teljesítése</t>
  </si>
  <si>
    <t>B1</t>
  </si>
  <si>
    <t>Működési célú támogatások államháztartáson belülről</t>
  </si>
  <si>
    <t>Felhalmozási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</si>
  <si>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</si>
  <si>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</si>
  <si>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</si>
  <si>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</si>
  <si>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</si>
  <si>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</si>
  <si>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Finanszírozási bevételek</t>
  </si>
  <si>
    <t>B1-8</t>
  </si>
  <si>
    <t>Költségvetési bevételek</t>
  </si>
  <si>
    <t>K1-9</t>
  </si>
  <si>
    <t>Költségvetési kiadások</t>
  </si>
  <si>
    <t>Teljesítés módosított ei.-hoz viszonyítva (%)</t>
  </si>
  <si>
    <t>Teljesítés eredeti ei.-hoz viszonyítva (%)</t>
  </si>
  <si>
    <t>Eredeti előirányzat (forint)</t>
  </si>
  <si>
    <t>Módosított előirányzat (forint)</t>
  </si>
  <si>
    <t>Halmozott teljesítés (forint)</t>
  </si>
  <si>
    <t>K4</t>
  </si>
  <si>
    <t>Egyéb működési célú támogatások államháztartáson belülre</t>
  </si>
  <si>
    <t>K1103</t>
  </si>
  <si>
    <t>Céljuttatás, projektprémium</t>
  </si>
  <si>
    <t>K336</t>
  </si>
  <si>
    <t>Szakmai tevékenységet segítő szolgáltatások</t>
  </si>
  <si>
    <t>K353</t>
  </si>
  <si>
    <t>Kamatkiadások</t>
  </si>
  <si>
    <t>K502</t>
  </si>
  <si>
    <t>B116</t>
  </si>
  <si>
    <t xml:space="preserve">Elszámolásból származó bevételek </t>
  </si>
  <si>
    <t xml:space="preserve">Elvonások és befizetések </t>
  </si>
  <si>
    <t>B2</t>
  </si>
  <si>
    <t>B401</t>
  </si>
  <si>
    <t>Készletértékesítés ellenértéke</t>
  </si>
  <si>
    <t>B408</t>
  </si>
  <si>
    <t>Kamatbevételek és más nyereségjellegű bevételek</t>
  </si>
  <si>
    <t>B53</t>
  </si>
  <si>
    <t>Egyéb tárgyi eszközök értékesítése</t>
  </si>
  <si>
    <t>B5</t>
  </si>
  <si>
    <t>Felhalmozási bevételek</t>
  </si>
  <si>
    <t>Egyéb működési célú átvett pénzeszközök bevételei</t>
  </si>
  <si>
    <t>B8</t>
  </si>
  <si>
    <t>Csór Község Önkormányzat 2020. I. félévi költségvetésének főösszegei kiemelt előirányzatonként</t>
  </si>
  <si>
    <t>Munkaadókat terhelő járulékok és szociális hozzájárulási adó</t>
  </si>
  <si>
    <t xml:space="preserve">Előző évi költségvetési maradvány igénybevétele </t>
  </si>
  <si>
    <t>1. sz. melléklet a 9/2020. (X.5.)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</si>
</sst>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000000"/>
    <numFmt numFmtId="167" formatCode="0.000000"/>
    <numFmt numFmtId="168" formatCode="0.0000000000"/>
    <numFmt numFmtId="169" formatCode="0.00000000000"/>
    <numFmt numFmtId="170" formatCode="0.000000000000"/>
    <numFmt numFmtId="171" formatCode="0.0000000000000"/>
    <numFmt numFmtId="172" formatCode="0.000000000"/>
    <numFmt numFmtId="173" formatCode="0.00000000"/>
    <numFmt numFmtId="174" formatCode="[$-40E]yyyy\.\ mmmm\ d\."/>
  </numFmts>
  <fonts count="3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165" fontId="3" fillId="0" borderId="11" xfId="40" applyNumberFormat="1" applyFont="1" applyBorder="1" applyAlignment="1">
      <alignment/>
    </xf>
    <xf numFmtId="43" fontId="3" fillId="0" borderId="11" xfId="40" applyFont="1" applyBorder="1" applyAlignment="1">
      <alignment/>
    </xf>
    <xf numFmtId="0" fontId="3" fillId="0" borderId="10" xfId="0" applyFont="1" applyBorder="1" applyAlignment="1">
      <alignment/>
    </xf>
    <xf numFmtId="165" fontId="3" fillId="0" borderId="10" xfId="40" applyNumberFormat="1" applyFont="1" applyBorder="1" applyAlignment="1">
      <alignment/>
    </xf>
    <xf numFmtId="43" fontId="3" fillId="0" borderId="10" xfId="40" applyFont="1" applyBorder="1" applyAlignment="1">
      <alignment/>
    </xf>
    <xf numFmtId="0" fontId="3" fillId="0" borderId="12" xfId="0" applyFont="1" applyBorder="1" applyAlignment="1">
      <alignment/>
    </xf>
    <xf numFmtId="165" fontId="3" fillId="0" borderId="12" xfId="40" applyNumberFormat="1" applyFont="1" applyBorder="1" applyAlignment="1">
      <alignment/>
    </xf>
    <xf numFmtId="43" fontId="3" fillId="0" borderId="12" xfId="4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5" fontId="2" fillId="0" borderId="14" xfId="40" applyNumberFormat="1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5" fontId="4" fillId="0" borderId="14" xfId="40" applyNumberFormat="1" applyFont="1" applyBorder="1" applyAlignment="1">
      <alignment/>
    </xf>
    <xf numFmtId="0" fontId="3" fillId="0" borderId="16" xfId="0" applyFont="1" applyBorder="1" applyAlignment="1">
      <alignment/>
    </xf>
    <xf numFmtId="165" fontId="3" fillId="0" borderId="16" xfId="40" applyNumberFormat="1" applyFont="1" applyBorder="1" applyAlignment="1">
      <alignment/>
    </xf>
    <xf numFmtId="43" fontId="3" fillId="0" borderId="16" xfId="40" applyFont="1" applyBorder="1" applyAlignment="1">
      <alignment/>
    </xf>
    <xf numFmtId="43" fontId="3" fillId="0" borderId="17" xfId="40" applyFont="1" applyBorder="1" applyAlignment="1">
      <alignment/>
    </xf>
    <xf numFmtId="43" fontId="3" fillId="0" borderId="11" xfId="40" applyFont="1" applyBorder="1" applyAlignment="1">
      <alignment horizontal="right"/>
    </xf>
    <xf numFmtId="43" fontId="3" fillId="0" borderId="16" xfId="40" applyFont="1" applyBorder="1" applyAlignment="1">
      <alignment horizontal="right"/>
    </xf>
    <xf numFmtId="165" fontId="2" fillId="0" borderId="18" xfId="40" applyNumberFormat="1" applyFont="1" applyBorder="1" applyAlignment="1">
      <alignment/>
    </xf>
    <xf numFmtId="43" fontId="2" fillId="0" borderId="19" xfId="40" applyFont="1" applyBorder="1" applyAlignment="1">
      <alignment/>
    </xf>
    <xf numFmtId="165" fontId="4" fillId="0" borderId="18" xfId="40" applyNumberFormat="1" applyFont="1" applyBorder="1" applyAlignment="1">
      <alignment/>
    </xf>
    <xf numFmtId="43" fontId="4" fillId="0" borderId="19" xfId="40" applyFont="1" applyBorder="1" applyAlignment="1">
      <alignment/>
    </xf>
    <xf numFmtId="43" fontId="3" fillId="0" borderId="19" xfId="40" applyFont="1" applyBorder="1" applyAlignment="1">
      <alignment/>
    </xf>
    <xf numFmtId="43" fontId="3" fillId="0" borderId="10" xfId="40" applyFont="1" applyBorder="1" applyAlignment="1">
      <alignment horizontal="right"/>
    </xf>
    <xf numFmtId="0" fontId="3" fillId="0" borderId="20" xfId="0" applyFont="1" applyBorder="1" applyAlignment="1">
      <alignment/>
    </xf>
    <xf numFmtId="165" fontId="2" fillId="0" borderId="16" xfId="40" applyNumberFormat="1" applyFont="1" applyBorder="1" applyAlignment="1">
      <alignment/>
    </xf>
    <xf numFmtId="43" fontId="2" fillId="0" borderId="11" xfId="40" applyFont="1" applyBorder="1" applyAlignment="1">
      <alignment/>
    </xf>
    <xf numFmtId="165" fontId="2" fillId="0" borderId="15" xfId="40" applyNumberFormat="1" applyFont="1" applyBorder="1" applyAlignment="1">
      <alignment/>
    </xf>
    <xf numFmtId="165" fontId="3" fillId="0" borderId="21" xfId="40" applyNumberFormat="1" applyFont="1" applyBorder="1" applyAlignment="1">
      <alignment/>
    </xf>
    <xf numFmtId="165" fontId="2" fillId="0" borderId="22" xfId="40" applyNumberFormat="1" applyFont="1" applyBorder="1" applyAlignment="1">
      <alignment/>
    </xf>
    <xf numFmtId="43" fontId="3" fillId="0" borderId="23" xfId="40" applyFont="1" applyBorder="1" applyAlignment="1">
      <alignment horizontal="right"/>
    </xf>
    <xf numFmtId="43" fontId="2" fillId="0" borderId="24" xfId="40" applyFont="1" applyBorder="1" applyAlignment="1">
      <alignment/>
    </xf>
    <xf numFmtId="43" fontId="2" fillId="0" borderId="14" xfId="40" applyFont="1" applyBorder="1" applyAlignment="1">
      <alignment horizontal="right"/>
    </xf>
    <xf numFmtId="43" fontId="2" fillId="0" borderId="17" xfId="4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65" fontId="2" fillId="0" borderId="26" xfId="40" applyNumberFormat="1" applyFont="1" applyBorder="1" applyAlignment="1">
      <alignment/>
    </xf>
    <xf numFmtId="43" fontId="2" fillId="0" borderId="27" xfId="40" applyFont="1" applyBorder="1" applyAlignment="1">
      <alignment horizontal="right"/>
    </xf>
    <xf numFmtId="43" fontId="2" fillId="0" borderId="23" xfId="40" applyFont="1" applyBorder="1" applyAlignment="1">
      <alignment horizontal="right"/>
    </xf>
    <xf numFmtId="43" fontId="4" fillId="0" borderId="27" xfId="40" applyFont="1" applyBorder="1" applyAlignment="1">
      <alignment horizontal="right"/>
    </xf>
    <xf numFmtId="165" fontId="3" fillId="0" borderId="28" xfId="40" applyNumberFormat="1" applyFont="1" applyBorder="1" applyAlignment="1">
      <alignment/>
    </xf>
    <xf numFmtId="43" fontId="2" fillId="0" borderId="29" xfId="40" applyFont="1" applyBorder="1" applyAlignment="1">
      <alignment horizontal="right"/>
    </xf>
    <xf numFmtId="165" fontId="3" fillId="0" borderId="30" xfId="40" applyNumberFormat="1" applyFont="1" applyBorder="1" applyAlignment="1">
      <alignment/>
    </xf>
    <xf numFmtId="43" fontId="2" fillId="0" borderId="31" xfId="40" applyFont="1" applyBorder="1" applyAlignment="1">
      <alignment/>
    </xf>
    <xf numFmtId="43" fontId="3" fillId="0" borderId="32" xfId="4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J16" sqref="J16"/>
    </sheetView>
  </sheetViews>
  <sheetFormatPr defaultColWidth="11.57421875" defaultRowHeight="12.75"/>
  <cols>
    <col min="1" max="1" width="11.57421875" style="1" customWidth="1"/>
    <col min="2" max="2" width="93.140625" style="1" bestFit="1" customWidth="1"/>
    <col min="3" max="3" width="19.28125" style="1" bestFit="1" customWidth="1"/>
    <col min="4" max="4" width="21.57421875" style="1" bestFit="1" customWidth="1"/>
    <col min="5" max="5" width="19.28125" style="1" bestFit="1" customWidth="1"/>
    <col min="6" max="6" width="13.8515625" style="1" customWidth="1"/>
    <col min="7" max="7" width="15.8515625" style="1" customWidth="1"/>
    <col min="8" max="16384" width="11.57421875" style="1" customWidth="1"/>
  </cols>
  <sheetData>
    <row r="1" spans="1:7" ht="15.75">
      <c r="A1" s="54" t="s">
        <v>140</v>
      </c>
      <c r="B1" s="54"/>
      <c r="C1" s="54"/>
      <c r="D1" s="54"/>
      <c r="E1" s="54"/>
      <c r="F1" s="54"/>
      <c r="G1" s="54"/>
    </row>
    <row r="2" spans="5:7" ht="12.75">
      <c r="E2" s="55" t="s">
        <v>143</v>
      </c>
      <c r="F2" s="56"/>
      <c r="G2" s="56"/>
    </row>
    <row r="3" spans="1:7" s="2" customFormat="1" ht="78.75">
      <c r="A3" s="3" t="s">
        <v>0</v>
      </c>
      <c r="B3" s="3" t="s">
        <v>1</v>
      </c>
      <c r="C3" s="4" t="s">
        <v>114</v>
      </c>
      <c r="D3" s="4" t="s">
        <v>115</v>
      </c>
      <c r="E3" s="4" t="s">
        <v>116</v>
      </c>
      <c r="F3" s="4" t="s">
        <v>112</v>
      </c>
      <c r="G3" s="4" t="s">
        <v>113</v>
      </c>
    </row>
    <row r="4" spans="1:7" ht="15">
      <c r="A4" s="5" t="s">
        <v>2</v>
      </c>
      <c r="B4" s="5" t="s">
        <v>3</v>
      </c>
      <c r="C4" s="6">
        <v>29996488</v>
      </c>
      <c r="D4" s="6">
        <v>29996488</v>
      </c>
      <c r="E4" s="6">
        <v>15469808</v>
      </c>
      <c r="F4" s="25">
        <f>E4/D4*100</f>
        <v>51.57206403629652</v>
      </c>
      <c r="G4" s="7">
        <f>E4/C4*100</f>
        <v>51.57206403629652</v>
      </c>
    </row>
    <row r="5" spans="1:7" ht="15">
      <c r="A5" s="8" t="s">
        <v>119</v>
      </c>
      <c r="B5" s="8" t="s">
        <v>120</v>
      </c>
      <c r="C5" s="9">
        <v>573500</v>
      </c>
      <c r="D5" s="9">
        <v>573500</v>
      </c>
      <c r="E5" s="9">
        <v>137370</v>
      </c>
      <c r="F5" s="25">
        <f>E5/D5*100</f>
        <v>23.952920662598082</v>
      </c>
      <c r="G5" s="7">
        <f>E5/C5*100</f>
        <v>23.952920662598082</v>
      </c>
    </row>
    <row r="6" spans="1:7" ht="15">
      <c r="A6" s="8" t="s">
        <v>4</v>
      </c>
      <c r="B6" s="8" t="s">
        <v>5</v>
      </c>
      <c r="C6" s="9">
        <v>1020000</v>
      </c>
      <c r="D6" s="9">
        <v>1020000</v>
      </c>
      <c r="E6" s="9">
        <v>449151</v>
      </c>
      <c r="F6" s="25">
        <f>E6/C6*100</f>
        <v>44.03441176470588</v>
      </c>
      <c r="G6" s="7">
        <f>E6/C6*100</f>
        <v>44.03441176470588</v>
      </c>
    </row>
    <row r="7" spans="1:7" ht="15">
      <c r="A7" s="8" t="s">
        <v>6</v>
      </c>
      <c r="B7" s="8" t="s">
        <v>7</v>
      </c>
      <c r="C7" s="9">
        <v>9585240</v>
      </c>
      <c r="D7" s="9">
        <v>9585240</v>
      </c>
      <c r="E7" s="9">
        <v>4988544</v>
      </c>
      <c r="F7" s="25">
        <f aca="true" t="shared" si="0" ref="F7:F69">E7/C7*100</f>
        <v>52.044017677178665</v>
      </c>
      <c r="G7" s="10">
        <f aca="true" t="shared" si="1" ref="G7:G60">E7/C7*100</f>
        <v>52.044017677178665</v>
      </c>
    </row>
    <row r="8" spans="1:7" ht="15.75" thickBot="1">
      <c r="A8" s="11" t="s">
        <v>8</v>
      </c>
      <c r="B8" s="11" t="s">
        <v>9</v>
      </c>
      <c r="C8" s="12">
        <v>900000</v>
      </c>
      <c r="D8" s="12">
        <v>900000</v>
      </c>
      <c r="E8" s="12">
        <v>405000</v>
      </c>
      <c r="F8" s="26">
        <f t="shared" si="0"/>
        <v>45</v>
      </c>
      <c r="G8" s="13">
        <f t="shared" si="1"/>
        <v>45</v>
      </c>
    </row>
    <row r="9" spans="1:7" s="2" customFormat="1" ht="16.5" thickBot="1">
      <c r="A9" s="14" t="s">
        <v>85</v>
      </c>
      <c r="B9" s="15" t="s">
        <v>86</v>
      </c>
      <c r="C9" s="16">
        <f>SUM(C4:C8)</f>
        <v>42075228</v>
      </c>
      <c r="D9" s="16">
        <f>SUM(D4:D8)</f>
        <v>42075228</v>
      </c>
      <c r="E9" s="27">
        <f>SUM(E4:E8)</f>
        <v>21449873</v>
      </c>
      <c r="F9" s="46">
        <f>E9/D9*100</f>
        <v>50.97981406066297</v>
      </c>
      <c r="G9" s="28">
        <f t="shared" si="1"/>
        <v>50.97981406066297</v>
      </c>
    </row>
    <row r="10" spans="1:7" s="2" customFormat="1" ht="16.5" thickBot="1">
      <c r="A10" s="14" t="s">
        <v>10</v>
      </c>
      <c r="B10" s="15" t="s">
        <v>141</v>
      </c>
      <c r="C10" s="16">
        <v>7236632</v>
      </c>
      <c r="D10" s="16">
        <v>7236632</v>
      </c>
      <c r="E10" s="27">
        <v>3621988</v>
      </c>
      <c r="F10" s="50">
        <f>E10/D10*100</f>
        <v>50.050741836810275</v>
      </c>
      <c r="G10" s="28">
        <f t="shared" si="1"/>
        <v>50.050741836810275</v>
      </c>
    </row>
    <row r="11" spans="1:7" ht="15">
      <c r="A11" s="5" t="s">
        <v>11</v>
      </c>
      <c r="B11" s="5" t="s">
        <v>12</v>
      </c>
      <c r="C11" s="6">
        <v>275000</v>
      </c>
      <c r="D11" s="6">
        <v>275000</v>
      </c>
      <c r="E11" s="6">
        <v>145526</v>
      </c>
      <c r="F11" s="25">
        <f t="shared" si="0"/>
        <v>52.91854545454545</v>
      </c>
      <c r="G11" s="7">
        <f t="shared" si="1"/>
        <v>52.91854545454545</v>
      </c>
    </row>
    <row r="12" spans="1:7" ht="15">
      <c r="A12" s="8" t="s">
        <v>13</v>
      </c>
      <c r="B12" s="8" t="s">
        <v>14</v>
      </c>
      <c r="C12" s="9">
        <v>7300000</v>
      </c>
      <c r="D12" s="9">
        <v>7300000</v>
      </c>
      <c r="E12" s="9">
        <v>3008389</v>
      </c>
      <c r="F12" s="25">
        <f t="shared" si="0"/>
        <v>41.21080821917808</v>
      </c>
      <c r="G12" s="10">
        <f t="shared" si="1"/>
        <v>41.21080821917808</v>
      </c>
    </row>
    <row r="13" spans="1:7" ht="15">
      <c r="A13" s="8" t="s">
        <v>15</v>
      </c>
      <c r="B13" s="8" t="s">
        <v>16</v>
      </c>
      <c r="C13" s="9">
        <v>888000</v>
      </c>
      <c r="D13" s="9">
        <v>888000</v>
      </c>
      <c r="E13" s="9">
        <v>414240</v>
      </c>
      <c r="F13" s="25">
        <f t="shared" si="0"/>
        <v>46.64864864864865</v>
      </c>
      <c r="G13" s="10">
        <f t="shared" si="1"/>
        <v>46.64864864864865</v>
      </c>
    </row>
    <row r="14" spans="1:7" ht="15">
      <c r="A14" s="8" t="s">
        <v>17</v>
      </c>
      <c r="B14" s="8" t="s">
        <v>18</v>
      </c>
      <c r="C14" s="9">
        <v>801600</v>
      </c>
      <c r="D14" s="9">
        <v>801600</v>
      </c>
      <c r="E14" s="9">
        <v>366676</v>
      </c>
      <c r="F14" s="25">
        <f t="shared" si="0"/>
        <v>45.74301397205589</v>
      </c>
      <c r="G14" s="10">
        <f t="shared" si="1"/>
        <v>45.74301397205589</v>
      </c>
    </row>
    <row r="15" spans="1:7" ht="15">
      <c r="A15" s="8" t="s">
        <v>19</v>
      </c>
      <c r="B15" s="8" t="s">
        <v>20</v>
      </c>
      <c r="C15" s="9">
        <v>8122000</v>
      </c>
      <c r="D15" s="9">
        <v>8122000</v>
      </c>
      <c r="E15" s="9">
        <v>3551258</v>
      </c>
      <c r="F15" s="25">
        <f t="shared" si="0"/>
        <v>43.723934991381434</v>
      </c>
      <c r="G15" s="10">
        <f t="shared" si="1"/>
        <v>43.723934991381434</v>
      </c>
    </row>
    <row r="16" spans="1:7" ht="15">
      <c r="A16" s="8" t="s">
        <v>21</v>
      </c>
      <c r="B16" s="8" t="s">
        <v>22</v>
      </c>
      <c r="C16" s="9">
        <v>350000</v>
      </c>
      <c r="D16" s="9">
        <v>350000</v>
      </c>
      <c r="E16" s="9">
        <v>61640</v>
      </c>
      <c r="F16" s="25">
        <v>17.611428571428572</v>
      </c>
      <c r="G16" s="10">
        <v>17.611428571428572</v>
      </c>
    </row>
    <row r="17" spans="1:7" ht="15">
      <c r="A17" s="8" t="s">
        <v>23</v>
      </c>
      <c r="B17" s="8" t="s">
        <v>24</v>
      </c>
      <c r="C17" s="9">
        <v>284000</v>
      </c>
      <c r="D17" s="9">
        <v>284000</v>
      </c>
      <c r="E17" s="9">
        <v>0</v>
      </c>
      <c r="F17" s="25">
        <v>0</v>
      </c>
      <c r="G17" s="10">
        <v>0</v>
      </c>
    </row>
    <row r="18" spans="1:7" ht="15">
      <c r="A18" s="8" t="s">
        <v>121</v>
      </c>
      <c r="B18" s="8" t="s">
        <v>122</v>
      </c>
      <c r="C18" s="9">
        <v>50400</v>
      </c>
      <c r="D18" s="9">
        <v>50400</v>
      </c>
      <c r="E18" s="9">
        <v>0</v>
      </c>
      <c r="F18" s="25">
        <f t="shared" si="0"/>
        <v>0</v>
      </c>
      <c r="G18" s="10">
        <f t="shared" si="1"/>
        <v>0</v>
      </c>
    </row>
    <row r="19" spans="1:7" ht="15">
      <c r="A19" s="8" t="s">
        <v>25</v>
      </c>
      <c r="B19" s="8" t="s">
        <v>26</v>
      </c>
      <c r="C19" s="9">
        <v>13210000</v>
      </c>
      <c r="D19" s="9">
        <v>13210000</v>
      </c>
      <c r="E19" s="9">
        <v>4584471</v>
      </c>
      <c r="F19" s="25">
        <f t="shared" si="0"/>
        <v>34.704549583648756</v>
      </c>
      <c r="G19" s="10">
        <f t="shared" si="1"/>
        <v>34.704549583648756</v>
      </c>
    </row>
    <row r="20" spans="1:7" ht="15">
      <c r="A20" s="8" t="s">
        <v>27</v>
      </c>
      <c r="B20" s="8" t="s">
        <v>28</v>
      </c>
      <c r="C20" s="9">
        <v>150000</v>
      </c>
      <c r="D20" s="9">
        <v>150000</v>
      </c>
      <c r="E20" s="9">
        <v>60386</v>
      </c>
      <c r="F20" s="25">
        <f t="shared" si="0"/>
        <v>40.257333333333335</v>
      </c>
      <c r="G20" s="10">
        <f t="shared" si="1"/>
        <v>40.257333333333335</v>
      </c>
    </row>
    <row r="21" spans="1:7" ht="15">
      <c r="A21" s="8" t="s">
        <v>29</v>
      </c>
      <c r="B21" s="8" t="s">
        <v>30</v>
      </c>
      <c r="C21" s="9">
        <v>9396582</v>
      </c>
      <c r="D21" s="9">
        <v>9396582</v>
      </c>
      <c r="E21" s="9">
        <v>2105013</v>
      </c>
      <c r="F21" s="25">
        <f t="shared" si="0"/>
        <v>22.401901031673006</v>
      </c>
      <c r="G21" s="10">
        <f t="shared" si="1"/>
        <v>22.401901031673006</v>
      </c>
    </row>
    <row r="22" spans="1:7" ht="15">
      <c r="A22" s="8" t="s">
        <v>31</v>
      </c>
      <c r="B22" s="8" t="s">
        <v>32</v>
      </c>
      <c r="C22" s="9">
        <v>200000</v>
      </c>
      <c r="D22" s="9">
        <v>200000</v>
      </c>
      <c r="E22" s="9">
        <v>82000</v>
      </c>
      <c r="F22" s="25">
        <f t="shared" si="0"/>
        <v>41</v>
      </c>
      <c r="G22" s="10">
        <f t="shared" si="1"/>
        <v>41</v>
      </c>
    </row>
    <row r="23" spans="1:7" ht="15">
      <c r="A23" s="11" t="s">
        <v>123</v>
      </c>
      <c r="B23" s="11" t="s">
        <v>124</v>
      </c>
      <c r="C23" s="12">
        <v>0</v>
      </c>
      <c r="D23" s="12">
        <v>10000</v>
      </c>
      <c r="E23" s="12">
        <v>1757</v>
      </c>
      <c r="F23" s="25">
        <f>E23/D23*100</f>
        <v>17.57</v>
      </c>
      <c r="G23" s="13"/>
    </row>
    <row r="24" spans="1:7" ht="15.75" thickBot="1">
      <c r="A24" s="11" t="s">
        <v>33</v>
      </c>
      <c r="B24" s="11" t="s">
        <v>34</v>
      </c>
      <c r="C24" s="12">
        <v>500000</v>
      </c>
      <c r="D24" s="12">
        <v>500000</v>
      </c>
      <c r="E24" s="12">
        <v>111917</v>
      </c>
      <c r="F24" s="26">
        <f t="shared" si="0"/>
        <v>22.3834</v>
      </c>
      <c r="G24" s="13">
        <f t="shared" si="1"/>
        <v>22.3834</v>
      </c>
    </row>
    <row r="25" spans="1:7" s="2" customFormat="1" ht="16.5" thickBot="1">
      <c r="A25" s="14" t="s">
        <v>87</v>
      </c>
      <c r="B25" s="15" t="s">
        <v>88</v>
      </c>
      <c r="C25" s="16">
        <f>SUM(C11:C24)</f>
        <v>41527582</v>
      </c>
      <c r="D25" s="16">
        <f>SUM(D11:D24)</f>
        <v>41537582</v>
      </c>
      <c r="E25" s="27">
        <f>SUM(E11:E24)</f>
        <v>14493273</v>
      </c>
      <c r="F25" s="46">
        <f>E25/D25*100</f>
        <v>34.891951582545175</v>
      </c>
      <c r="G25" s="28">
        <f t="shared" si="1"/>
        <v>34.90035369745342</v>
      </c>
    </row>
    <row r="26" spans="1:7" ht="15.75" thickBot="1">
      <c r="A26" s="5" t="s">
        <v>35</v>
      </c>
      <c r="B26" s="5" t="s">
        <v>36</v>
      </c>
      <c r="C26" s="6">
        <v>910000</v>
      </c>
      <c r="D26" s="6">
        <v>910000</v>
      </c>
      <c r="E26" s="6">
        <v>154500</v>
      </c>
      <c r="F26" s="26">
        <f t="shared" si="0"/>
        <v>16.978021978021978</v>
      </c>
      <c r="G26" s="7">
        <f t="shared" si="1"/>
        <v>16.978021978021978</v>
      </c>
    </row>
    <row r="27" spans="1:7" s="2" customFormat="1" ht="16.5" thickBot="1">
      <c r="A27" s="14" t="s">
        <v>117</v>
      </c>
      <c r="B27" s="15" t="s">
        <v>89</v>
      </c>
      <c r="C27" s="16">
        <f>SUM(C26:C26)</f>
        <v>910000</v>
      </c>
      <c r="D27" s="27">
        <f>SUM(D26:D26)</f>
        <v>910000</v>
      </c>
      <c r="E27" s="36">
        <f>SUM(E26:E26)</f>
        <v>154500</v>
      </c>
      <c r="F27" s="46">
        <f t="shared" si="0"/>
        <v>16.978021978021978</v>
      </c>
      <c r="G27" s="28">
        <f t="shared" si="1"/>
        <v>16.978021978021978</v>
      </c>
    </row>
    <row r="28" spans="1:7" s="2" customFormat="1" ht="15.75">
      <c r="A28" s="33" t="s">
        <v>125</v>
      </c>
      <c r="B28" s="21" t="s">
        <v>128</v>
      </c>
      <c r="C28" s="34">
        <v>0</v>
      </c>
      <c r="D28" s="22">
        <v>164564</v>
      </c>
      <c r="E28" s="51">
        <v>164564</v>
      </c>
      <c r="F28" s="53">
        <f>E28/D28*100</f>
        <v>100</v>
      </c>
      <c r="G28" s="52"/>
    </row>
    <row r="29" spans="1:7" ht="15">
      <c r="A29" s="8" t="s">
        <v>37</v>
      </c>
      <c r="B29" s="8" t="s">
        <v>118</v>
      </c>
      <c r="C29" s="9">
        <v>9307769</v>
      </c>
      <c r="D29" s="9">
        <v>9307769</v>
      </c>
      <c r="E29" s="9">
        <v>3195380</v>
      </c>
      <c r="F29" s="25">
        <f t="shared" si="0"/>
        <v>34.33024605574118</v>
      </c>
      <c r="G29" s="10">
        <f t="shared" si="1"/>
        <v>34.33024605574118</v>
      </c>
    </row>
    <row r="30" spans="1:7" ht="15.75" thickBot="1">
      <c r="A30" s="11" t="s">
        <v>38</v>
      </c>
      <c r="B30" s="11" t="s">
        <v>39</v>
      </c>
      <c r="C30" s="12">
        <v>3200000</v>
      </c>
      <c r="D30" s="12">
        <v>3200000</v>
      </c>
      <c r="E30" s="12">
        <v>1738432</v>
      </c>
      <c r="F30" s="26">
        <f t="shared" si="0"/>
        <v>54.32599999999999</v>
      </c>
      <c r="G30" s="13">
        <f t="shared" si="1"/>
        <v>54.32599999999999</v>
      </c>
    </row>
    <row r="31" spans="1:7" s="2" customFormat="1" ht="16.5" thickBot="1">
      <c r="A31" s="14" t="s">
        <v>90</v>
      </c>
      <c r="B31" s="15" t="s">
        <v>91</v>
      </c>
      <c r="C31" s="16">
        <f>SUM(C28:C30)</f>
        <v>12507769</v>
      </c>
      <c r="D31" s="16">
        <f>SUM(D28:D30)</f>
        <v>12672333</v>
      </c>
      <c r="E31" s="27">
        <f>SUM(E28:E30)</f>
        <v>5098376</v>
      </c>
      <c r="F31" s="46">
        <f>E31/D31*100</f>
        <v>40.23233922277768</v>
      </c>
      <c r="G31" s="28">
        <f t="shared" si="1"/>
        <v>40.76167380449703</v>
      </c>
    </row>
    <row r="32" spans="1:7" ht="15.75">
      <c r="A32" s="5" t="s">
        <v>40</v>
      </c>
      <c r="B32" s="5" t="s">
        <v>41</v>
      </c>
      <c r="C32" s="6">
        <v>0</v>
      </c>
      <c r="D32" s="6">
        <v>0</v>
      </c>
      <c r="E32" s="6">
        <v>0</v>
      </c>
      <c r="F32" s="39"/>
      <c r="G32" s="40"/>
    </row>
    <row r="33" spans="1:7" ht="15">
      <c r="A33" s="8" t="s">
        <v>42</v>
      </c>
      <c r="B33" s="8" t="s">
        <v>43</v>
      </c>
      <c r="C33" s="9">
        <v>1181100</v>
      </c>
      <c r="D33" s="9">
        <v>1181100</v>
      </c>
      <c r="E33" s="49">
        <v>347795</v>
      </c>
      <c r="F33" s="32">
        <f t="shared" si="0"/>
        <v>29.446702226737788</v>
      </c>
      <c r="G33" s="10">
        <f t="shared" si="1"/>
        <v>29.446702226737788</v>
      </c>
    </row>
    <row r="34" spans="1:7" ht="15.75" thickBot="1">
      <c r="A34" s="11" t="s">
        <v>44</v>
      </c>
      <c r="B34" s="11" t="s">
        <v>45</v>
      </c>
      <c r="C34" s="12">
        <v>318900</v>
      </c>
      <c r="D34" s="12">
        <v>318900</v>
      </c>
      <c r="E34" s="12">
        <v>93905</v>
      </c>
      <c r="F34" s="26">
        <f t="shared" si="0"/>
        <v>29.446534963938536</v>
      </c>
      <c r="G34" s="23">
        <f t="shared" si="1"/>
        <v>29.446534963938536</v>
      </c>
    </row>
    <row r="35" spans="1:7" s="2" customFormat="1" ht="16.5" thickBot="1">
      <c r="A35" s="14" t="s">
        <v>92</v>
      </c>
      <c r="B35" s="15" t="s">
        <v>93</v>
      </c>
      <c r="C35" s="16">
        <f>SUM(C32:C34)</f>
        <v>1500000</v>
      </c>
      <c r="D35" s="16">
        <f>SUM(D32:D34)</f>
        <v>1500000</v>
      </c>
      <c r="E35" s="27">
        <f>SUM(E32:E34)</f>
        <v>441700</v>
      </c>
      <c r="F35" s="46">
        <f t="shared" si="0"/>
        <v>29.446666666666665</v>
      </c>
      <c r="G35" s="28">
        <f t="shared" si="1"/>
        <v>29.446666666666665</v>
      </c>
    </row>
    <row r="36" spans="1:7" ht="15">
      <c r="A36" s="5" t="s">
        <v>46</v>
      </c>
      <c r="B36" s="5" t="s">
        <v>47</v>
      </c>
      <c r="C36" s="6">
        <v>42691443</v>
      </c>
      <c r="D36" s="6">
        <v>43516669</v>
      </c>
      <c r="E36" s="6">
        <v>13928068</v>
      </c>
      <c r="F36" s="25">
        <f>E36/D36*100</f>
        <v>32.00628246615108</v>
      </c>
      <c r="G36" s="7">
        <f t="shared" si="1"/>
        <v>32.624964211212074</v>
      </c>
    </row>
    <row r="37" spans="1:7" ht="15.75" thickBot="1">
      <c r="A37" s="11" t="s">
        <v>48</v>
      </c>
      <c r="B37" s="11" t="s">
        <v>49</v>
      </c>
      <c r="C37" s="12">
        <v>11526691</v>
      </c>
      <c r="D37" s="12">
        <v>11749502</v>
      </c>
      <c r="E37" s="12">
        <v>3416058</v>
      </c>
      <c r="F37" s="26">
        <f>E37/D37*100</f>
        <v>29.07406628808608</v>
      </c>
      <c r="G37" s="13">
        <f t="shared" si="1"/>
        <v>29.636068148265622</v>
      </c>
    </row>
    <row r="38" spans="1:7" s="2" customFormat="1" ht="16.5" thickBot="1">
      <c r="A38" s="14" t="s">
        <v>94</v>
      </c>
      <c r="B38" s="15" t="s">
        <v>95</v>
      </c>
      <c r="C38" s="16">
        <f>SUM(C36:C37)</f>
        <v>54218134</v>
      </c>
      <c r="D38" s="16">
        <f>SUM(D36:D37)</f>
        <v>55266171</v>
      </c>
      <c r="E38" s="16">
        <f>SUM(E36:E37)</f>
        <v>17344126</v>
      </c>
      <c r="F38" s="41">
        <f>E38/D38*100</f>
        <v>31.382897867123816</v>
      </c>
      <c r="G38" s="42">
        <f t="shared" si="1"/>
        <v>31.989529554816475</v>
      </c>
    </row>
    <row r="39" spans="1:7" ht="15">
      <c r="A39" s="5" t="s">
        <v>50</v>
      </c>
      <c r="B39" s="5" t="s">
        <v>51</v>
      </c>
      <c r="C39" s="6">
        <v>3040620</v>
      </c>
      <c r="D39" s="6">
        <v>3040620</v>
      </c>
      <c r="E39" s="6">
        <v>3040620</v>
      </c>
      <c r="F39" s="25">
        <f t="shared" si="0"/>
        <v>100</v>
      </c>
      <c r="G39" s="7">
        <f t="shared" si="1"/>
        <v>100</v>
      </c>
    </row>
    <row r="40" spans="1:7" ht="15.75" thickBot="1">
      <c r="A40" s="11" t="s">
        <v>52</v>
      </c>
      <c r="B40" s="11" t="s">
        <v>53</v>
      </c>
      <c r="C40" s="12">
        <v>53814082</v>
      </c>
      <c r="D40" s="12">
        <v>53814082</v>
      </c>
      <c r="E40" s="12">
        <v>20536255</v>
      </c>
      <c r="F40" s="26">
        <f t="shared" si="0"/>
        <v>38.16148903181141</v>
      </c>
      <c r="G40" s="13">
        <f t="shared" si="1"/>
        <v>38.16148903181141</v>
      </c>
    </row>
    <row r="41" spans="1:7" s="2" customFormat="1" ht="16.5" thickBot="1">
      <c r="A41" s="17" t="s">
        <v>96</v>
      </c>
      <c r="B41" s="14" t="s">
        <v>97</v>
      </c>
      <c r="C41" s="16">
        <f>SUM(C39:C40)</f>
        <v>56854702</v>
      </c>
      <c r="D41" s="16">
        <f>SUM(D39:D40)</f>
        <v>56854702</v>
      </c>
      <c r="E41" s="27">
        <f>SUM(E39:E40)</f>
        <v>23576875</v>
      </c>
      <c r="F41" s="46">
        <f t="shared" si="0"/>
        <v>41.468645812267205</v>
      </c>
      <c r="G41" s="28">
        <f t="shared" si="1"/>
        <v>41.468645812267205</v>
      </c>
    </row>
    <row r="42" spans="1:7" s="2" customFormat="1" ht="15.75" thickBot="1">
      <c r="A42" s="18" t="s">
        <v>110</v>
      </c>
      <c r="B42" s="19" t="s">
        <v>111</v>
      </c>
      <c r="C42" s="20">
        <f>SUM(C41,C38,C35,C31,C27,C25,C10,C9)</f>
        <v>216830047</v>
      </c>
      <c r="D42" s="20">
        <f>SUM(D41,D38,D35,D31,D27,D25,D10,D9)</f>
        <v>218052648</v>
      </c>
      <c r="E42" s="29">
        <f>SUM(E41,E38,E35,E31,E27,E25,E10,E9)</f>
        <v>86180711</v>
      </c>
      <c r="F42" s="48">
        <f>E42/D42*100</f>
        <v>39.52289127899057</v>
      </c>
      <c r="G42" s="30">
        <f t="shared" si="1"/>
        <v>39.745741972744206</v>
      </c>
    </row>
    <row r="43" spans="1:7" ht="15">
      <c r="A43" s="5" t="s">
        <v>54</v>
      </c>
      <c r="B43" s="5" t="s">
        <v>55</v>
      </c>
      <c r="C43" s="6">
        <v>21674292</v>
      </c>
      <c r="D43" s="6">
        <v>21674292</v>
      </c>
      <c r="E43" s="6">
        <v>11337322</v>
      </c>
      <c r="F43" s="25">
        <f t="shared" si="0"/>
        <v>52.307692449654176</v>
      </c>
      <c r="G43" s="7">
        <f t="shared" si="1"/>
        <v>52.307692449654176</v>
      </c>
    </row>
    <row r="44" spans="1:7" ht="15">
      <c r="A44" s="8" t="s">
        <v>56</v>
      </c>
      <c r="B44" s="8" t="s">
        <v>57</v>
      </c>
      <c r="C44" s="9">
        <v>28515000</v>
      </c>
      <c r="D44" s="9">
        <v>28515000</v>
      </c>
      <c r="E44" s="9">
        <v>14149600</v>
      </c>
      <c r="F44" s="25">
        <f t="shared" si="0"/>
        <v>49.6216026652639</v>
      </c>
      <c r="G44" s="10">
        <f t="shared" si="1"/>
        <v>49.6216026652639</v>
      </c>
    </row>
    <row r="45" spans="1:7" ht="15">
      <c r="A45" s="8" t="s">
        <v>58</v>
      </c>
      <c r="B45" s="8" t="s">
        <v>59</v>
      </c>
      <c r="C45" s="9">
        <v>23448062</v>
      </c>
      <c r="D45" s="9">
        <v>23448062</v>
      </c>
      <c r="E45" s="9">
        <v>10317147</v>
      </c>
      <c r="F45" s="25">
        <f t="shared" si="0"/>
        <v>43.999998805871456</v>
      </c>
      <c r="G45" s="10">
        <f t="shared" si="1"/>
        <v>43.999998805871456</v>
      </c>
    </row>
    <row r="46" spans="1:7" ht="15">
      <c r="A46" s="8" t="s">
        <v>60</v>
      </c>
      <c r="B46" s="8" t="s">
        <v>61</v>
      </c>
      <c r="C46" s="9">
        <v>2378151</v>
      </c>
      <c r="D46" s="9">
        <v>2378151</v>
      </c>
      <c r="E46" s="9">
        <v>1046386</v>
      </c>
      <c r="F46" s="25">
        <f t="shared" si="0"/>
        <v>43.999981498231186</v>
      </c>
      <c r="G46" s="10">
        <f t="shared" si="1"/>
        <v>43.999981498231186</v>
      </c>
    </row>
    <row r="47" spans="1:7" ht="15">
      <c r="A47" s="8" t="s">
        <v>126</v>
      </c>
      <c r="B47" s="8" t="s">
        <v>127</v>
      </c>
      <c r="C47" s="9">
        <v>0</v>
      </c>
      <c r="D47" s="9">
        <v>579857</v>
      </c>
      <c r="E47" s="9">
        <v>579857</v>
      </c>
      <c r="F47" s="25">
        <f>E47/D47*100</f>
        <v>100</v>
      </c>
      <c r="G47" s="10"/>
    </row>
    <row r="48" spans="1:7" ht="15.75" thickBot="1">
      <c r="A48" s="8" t="s">
        <v>62</v>
      </c>
      <c r="B48" s="8" t="s">
        <v>118</v>
      </c>
      <c r="C48" s="9">
        <v>7534932</v>
      </c>
      <c r="D48" s="9">
        <v>7534932</v>
      </c>
      <c r="E48" s="9">
        <v>4224718</v>
      </c>
      <c r="F48" s="25">
        <f t="shared" si="0"/>
        <v>56.068429018337525</v>
      </c>
      <c r="G48" s="10">
        <f t="shared" si="1"/>
        <v>56.068429018337525</v>
      </c>
    </row>
    <row r="49" spans="1:7" s="2" customFormat="1" ht="16.5" thickBot="1">
      <c r="A49" s="14" t="s">
        <v>98</v>
      </c>
      <c r="B49" s="15" t="s">
        <v>99</v>
      </c>
      <c r="C49" s="16">
        <f>SUM(C43:C48)</f>
        <v>83550437</v>
      </c>
      <c r="D49" s="16">
        <f>SUM(D43:D48)</f>
        <v>84130294</v>
      </c>
      <c r="E49" s="27">
        <f>SUM(E43:E48)</f>
        <v>41655030</v>
      </c>
      <c r="F49" s="46">
        <f>E49/D49*100</f>
        <v>49.51252161320154</v>
      </c>
      <c r="G49" s="28">
        <f t="shared" si="1"/>
        <v>49.8561485680799</v>
      </c>
    </row>
    <row r="50" spans="1:7" ht="15.75" thickBot="1">
      <c r="A50" s="21" t="s">
        <v>63</v>
      </c>
      <c r="B50" s="21" t="s">
        <v>64</v>
      </c>
      <c r="C50" s="22">
        <v>36850000</v>
      </c>
      <c r="D50" s="22">
        <v>36850000</v>
      </c>
      <c r="E50" s="22">
        <v>28342088</v>
      </c>
      <c r="F50" s="26">
        <f t="shared" si="0"/>
        <v>76.91204341926729</v>
      </c>
      <c r="G50" s="23">
        <f t="shared" si="1"/>
        <v>76.91204341926729</v>
      </c>
    </row>
    <row r="51" spans="1:7" s="2" customFormat="1" ht="16.5" thickBot="1">
      <c r="A51" s="17" t="s">
        <v>129</v>
      </c>
      <c r="B51" s="14" t="s">
        <v>100</v>
      </c>
      <c r="C51" s="16">
        <v>36850000</v>
      </c>
      <c r="D51" s="16">
        <v>36850000</v>
      </c>
      <c r="E51" s="27">
        <v>28342088</v>
      </c>
      <c r="F51" s="46">
        <f t="shared" si="0"/>
        <v>76.91204341926729</v>
      </c>
      <c r="G51" s="31">
        <f t="shared" si="1"/>
        <v>76.91204341926729</v>
      </c>
    </row>
    <row r="52" spans="1:7" ht="15">
      <c r="A52" s="5" t="s">
        <v>65</v>
      </c>
      <c r="B52" s="5" t="s">
        <v>66</v>
      </c>
      <c r="C52" s="6">
        <v>6000000</v>
      </c>
      <c r="D52" s="6">
        <v>6000000</v>
      </c>
      <c r="E52" s="6">
        <v>4090026</v>
      </c>
      <c r="F52" s="25">
        <f t="shared" si="0"/>
        <v>68.1671</v>
      </c>
      <c r="G52" s="7">
        <f t="shared" si="1"/>
        <v>68.1671</v>
      </c>
    </row>
    <row r="53" spans="1:7" ht="15">
      <c r="A53" s="8" t="s">
        <v>67</v>
      </c>
      <c r="B53" s="8" t="s">
        <v>68</v>
      </c>
      <c r="C53" s="9">
        <v>29000000</v>
      </c>
      <c r="D53" s="9">
        <v>29000000</v>
      </c>
      <c r="E53" s="9">
        <v>9046803</v>
      </c>
      <c r="F53" s="25">
        <f t="shared" si="0"/>
        <v>31.1958724137931</v>
      </c>
      <c r="G53" s="10">
        <f t="shared" si="1"/>
        <v>31.1958724137931</v>
      </c>
    </row>
    <row r="54" spans="1:7" ht="15">
      <c r="A54" s="8" t="s">
        <v>69</v>
      </c>
      <c r="B54" s="8" t="s">
        <v>70</v>
      </c>
      <c r="C54" s="9">
        <v>6900000</v>
      </c>
      <c r="D54" s="9">
        <v>6900000</v>
      </c>
      <c r="E54" s="9">
        <v>58804</v>
      </c>
      <c r="F54" s="25">
        <f t="shared" si="0"/>
        <v>0.8522318840579711</v>
      </c>
      <c r="G54" s="10">
        <f t="shared" si="1"/>
        <v>0.8522318840579711</v>
      </c>
    </row>
    <row r="55" spans="1:7" ht="15.75" thickBot="1">
      <c r="A55" s="11" t="s">
        <v>71</v>
      </c>
      <c r="B55" s="11" t="s">
        <v>72</v>
      </c>
      <c r="C55" s="12">
        <v>3000000</v>
      </c>
      <c r="D55" s="12">
        <v>3000000</v>
      </c>
      <c r="E55" s="12">
        <v>136854</v>
      </c>
      <c r="F55" s="26">
        <f t="shared" si="0"/>
        <v>4.5618</v>
      </c>
      <c r="G55" s="13">
        <f t="shared" si="1"/>
        <v>4.5618</v>
      </c>
    </row>
    <row r="56" spans="1:7" s="2" customFormat="1" ht="16.5" thickBot="1">
      <c r="A56" s="14" t="s">
        <v>101</v>
      </c>
      <c r="B56" s="15" t="s">
        <v>102</v>
      </c>
      <c r="C56" s="16">
        <f>SUM(C52:C55)</f>
        <v>44900000</v>
      </c>
      <c r="D56" s="27">
        <f>SUM(D52:D55)</f>
        <v>44900000</v>
      </c>
      <c r="E56" s="36">
        <f>SUM(E52:E55)</f>
        <v>13332487</v>
      </c>
      <c r="F56" s="46">
        <f>E56/D56*100</f>
        <v>29.693734966592427</v>
      </c>
      <c r="G56" s="28">
        <f t="shared" si="1"/>
        <v>29.693734966592427</v>
      </c>
    </row>
    <row r="57" spans="1:7" s="2" customFormat="1" ht="15.75">
      <c r="A57" s="33" t="s">
        <v>130</v>
      </c>
      <c r="B57" s="21" t="s">
        <v>131</v>
      </c>
      <c r="C57" s="22">
        <v>4500000</v>
      </c>
      <c r="D57" s="22">
        <v>4500000</v>
      </c>
      <c r="E57" s="6">
        <v>0</v>
      </c>
      <c r="F57" s="25"/>
      <c r="G57" s="35"/>
    </row>
    <row r="58" spans="1:7" ht="15">
      <c r="A58" s="8" t="s">
        <v>73</v>
      </c>
      <c r="B58" s="8" t="s">
        <v>74</v>
      </c>
      <c r="C58" s="9">
        <v>200000</v>
      </c>
      <c r="D58" s="9">
        <v>200000</v>
      </c>
      <c r="E58" s="9">
        <v>116720</v>
      </c>
      <c r="F58" s="32">
        <f t="shared" si="0"/>
        <v>58.36</v>
      </c>
      <c r="G58" s="10">
        <f t="shared" si="1"/>
        <v>58.36</v>
      </c>
    </row>
    <row r="59" spans="1:7" ht="15">
      <c r="A59" s="8" t="s">
        <v>75</v>
      </c>
      <c r="B59" s="8" t="s">
        <v>76</v>
      </c>
      <c r="C59" s="9">
        <v>900000</v>
      </c>
      <c r="D59" s="9">
        <v>900000</v>
      </c>
      <c r="E59" s="9">
        <v>520533</v>
      </c>
      <c r="F59" s="25">
        <f t="shared" si="0"/>
        <v>57.837</v>
      </c>
      <c r="G59" s="10">
        <f t="shared" si="1"/>
        <v>57.837</v>
      </c>
    </row>
    <row r="60" spans="1:7" ht="15">
      <c r="A60" s="8" t="s">
        <v>77</v>
      </c>
      <c r="B60" s="8" t="s">
        <v>78</v>
      </c>
      <c r="C60" s="9">
        <v>10106000</v>
      </c>
      <c r="D60" s="9">
        <v>10106000</v>
      </c>
      <c r="E60" s="9">
        <v>4552907</v>
      </c>
      <c r="F60" s="25">
        <f t="shared" si="0"/>
        <v>45.05152384721947</v>
      </c>
      <c r="G60" s="10">
        <f t="shared" si="1"/>
        <v>45.05152384721947</v>
      </c>
    </row>
    <row r="61" spans="1:7" ht="15">
      <c r="A61" s="8" t="s">
        <v>79</v>
      </c>
      <c r="B61" s="8" t="s">
        <v>80</v>
      </c>
      <c r="C61" s="9">
        <v>0</v>
      </c>
      <c r="D61" s="9">
        <v>266474</v>
      </c>
      <c r="E61" s="9">
        <v>193040</v>
      </c>
      <c r="F61" s="25">
        <f>E61/D61*100</f>
        <v>72.44233959035404</v>
      </c>
      <c r="G61" s="10"/>
    </row>
    <row r="62" spans="1:7" ht="15">
      <c r="A62" s="11" t="s">
        <v>132</v>
      </c>
      <c r="B62" s="11" t="s">
        <v>133</v>
      </c>
      <c r="C62" s="12">
        <v>50000</v>
      </c>
      <c r="D62" s="12">
        <v>50000</v>
      </c>
      <c r="E62" s="12">
        <v>0</v>
      </c>
      <c r="F62" s="32"/>
      <c r="G62" s="13"/>
    </row>
    <row r="63" spans="1:7" ht="15.75" thickBot="1">
      <c r="A63" s="11" t="s">
        <v>81</v>
      </c>
      <c r="B63" s="11" t="s">
        <v>82</v>
      </c>
      <c r="C63" s="12">
        <v>10000</v>
      </c>
      <c r="D63" s="12">
        <v>80000</v>
      </c>
      <c r="E63" s="12">
        <v>253810</v>
      </c>
      <c r="F63" s="26">
        <f aca="true" t="shared" si="2" ref="F63:F68">E63/D63*100</f>
        <v>317.2625</v>
      </c>
      <c r="G63" s="13">
        <f aca="true" t="shared" si="3" ref="G63:G71">E63/C63*100</f>
        <v>2538.1</v>
      </c>
    </row>
    <row r="64" spans="1:7" s="2" customFormat="1" ht="16.5" thickBot="1">
      <c r="A64" s="43" t="s">
        <v>103</v>
      </c>
      <c r="B64" s="44" t="s">
        <v>104</v>
      </c>
      <c r="C64" s="45">
        <f>SUM(C57:C63)</f>
        <v>15766000</v>
      </c>
      <c r="D64" s="45">
        <f>SUM(D57:D63)</f>
        <v>16102474</v>
      </c>
      <c r="E64" s="38">
        <f>SUM(E57:E63)</f>
        <v>5637010</v>
      </c>
      <c r="F64" s="47">
        <f t="shared" si="2"/>
        <v>35.00710511937483</v>
      </c>
      <c r="G64" s="40">
        <f t="shared" si="3"/>
        <v>35.75421793733351</v>
      </c>
    </row>
    <row r="65" spans="1:7" s="2" customFormat="1" ht="16.5" thickBot="1">
      <c r="A65" s="11" t="s">
        <v>134</v>
      </c>
      <c r="B65" s="11" t="s">
        <v>135</v>
      </c>
      <c r="C65" s="12">
        <v>7309856</v>
      </c>
      <c r="D65" s="12">
        <v>7309856</v>
      </c>
      <c r="E65" s="12">
        <v>0</v>
      </c>
      <c r="F65" s="47">
        <f t="shared" si="2"/>
        <v>0</v>
      </c>
      <c r="G65" s="40">
        <f t="shared" si="3"/>
        <v>0</v>
      </c>
    </row>
    <row r="66" spans="1:7" s="2" customFormat="1" ht="16.5" thickBot="1">
      <c r="A66" s="14" t="s">
        <v>136</v>
      </c>
      <c r="B66" s="15" t="s">
        <v>137</v>
      </c>
      <c r="C66" s="16">
        <f>SUM(C65)</f>
        <v>7309856</v>
      </c>
      <c r="D66" s="16">
        <f>SUM(D65)</f>
        <v>7309856</v>
      </c>
      <c r="E66" s="16">
        <f>SUM(E65)</f>
        <v>0</v>
      </c>
      <c r="F66" s="47">
        <f t="shared" si="2"/>
        <v>0</v>
      </c>
      <c r="G66" s="40">
        <f t="shared" si="3"/>
        <v>0</v>
      </c>
    </row>
    <row r="67" spans="1:7" ht="15.75" thickBot="1">
      <c r="A67" s="21" t="s">
        <v>83</v>
      </c>
      <c r="B67" s="21" t="s">
        <v>138</v>
      </c>
      <c r="C67" s="22">
        <v>0</v>
      </c>
      <c r="D67" s="22">
        <v>306270</v>
      </c>
      <c r="E67" s="37">
        <v>306270</v>
      </c>
      <c r="F67" s="39">
        <f t="shared" si="2"/>
        <v>100</v>
      </c>
      <c r="G67" s="24"/>
    </row>
    <row r="68" spans="1:7" s="2" customFormat="1" ht="16.5" thickBot="1">
      <c r="A68" s="14" t="s">
        <v>105</v>
      </c>
      <c r="B68" s="15" t="s">
        <v>106</v>
      </c>
      <c r="C68" s="16">
        <f>SUM(C67)</f>
        <v>0</v>
      </c>
      <c r="D68" s="16">
        <f>SUM(D67)</f>
        <v>306270</v>
      </c>
      <c r="E68" s="27">
        <f>SUM(E67)</f>
        <v>306270</v>
      </c>
      <c r="F68" s="46">
        <f t="shared" si="2"/>
        <v>100</v>
      </c>
      <c r="G68" s="28"/>
    </row>
    <row r="69" spans="1:7" ht="15.75" thickBot="1">
      <c r="A69" s="21" t="s">
        <v>84</v>
      </c>
      <c r="B69" s="21" t="s">
        <v>142</v>
      </c>
      <c r="C69" s="22">
        <v>28453754</v>
      </c>
      <c r="D69" s="22">
        <v>28453754</v>
      </c>
      <c r="E69" s="22">
        <v>28453754</v>
      </c>
      <c r="F69" s="26">
        <f t="shared" si="0"/>
        <v>100</v>
      </c>
      <c r="G69" s="23">
        <f t="shared" si="3"/>
        <v>100</v>
      </c>
    </row>
    <row r="70" spans="1:7" s="2" customFormat="1" ht="16.5" thickBot="1">
      <c r="A70" s="14" t="s">
        <v>139</v>
      </c>
      <c r="B70" s="15" t="s">
        <v>107</v>
      </c>
      <c r="C70" s="16">
        <f>SUM(C69)</f>
        <v>28453754</v>
      </c>
      <c r="D70" s="16">
        <f>SUM(D69)</f>
        <v>28453754</v>
      </c>
      <c r="E70" s="27">
        <f>SUM(E69)</f>
        <v>28453754</v>
      </c>
      <c r="F70" s="46">
        <f>E70/C70*100</f>
        <v>100</v>
      </c>
      <c r="G70" s="28">
        <f t="shared" si="3"/>
        <v>100</v>
      </c>
    </row>
    <row r="71" spans="1:7" s="2" customFormat="1" ht="15.75" thickBot="1">
      <c r="A71" s="18" t="s">
        <v>108</v>
      </c>
      <c r="B71" s="19" t="s">
        <v>109</v>
      </c>
      <c r="C71" s="20">
        <f>SUM(C70,C68,C66,C64,C56,C51,C49)</f>
        <v>216830047</v>
      </c>
      <c r="D71" s="20">
        <f>SUM(D70,D68,D66,D64,D56,D51,D49)</f>
        <v>218052648</v>
      </c>
      <c r="E71" s="20">
        <f>SUM(E70,E68,E66,E64,E56,E51,E49)</f>
        <v>117726639</v>
      </c>
      <c r="F71" s="48">
        <f>E71/D71*100</f>
        <v>53.99000657859473</v>
      </c>
      <c r="G71" s="30">
        <f t="shared" si="3"/>
        <v>54.29443042089088</v>
      </c>
    </row>
  </sheetData>
  <sheetProtection selectLockedCells="1" selectUnlockedCells="1"/>
  <mergeCells count="2">
    <mergeCell ref="A1:G1"/>
    <mergeCell ref="E2:G2"/>
  </mergeCells>
  <printOptions/>
  <pageMargins left="0.7874015748031497" right="0.7874015748031497" top="0.2362204724409449" bottom="0.3937007874015748" header="0.7874015748031497" footer="0.7874015748031497"/>
  <pageSetup firstPageNumber="1" useFirstPageNumber="1" horizontalDpi="300" verticalDpi="300" orientation="landscape" paperSize="9" scale="65" r:id="rId1"/>
  <headerFooter alignWithMargins="0">
    <oddHeader>&amp;CPénzforgalmi info</oddHeader>
    <oddFooter>&amp;Coldal: &amp;P/&amp;N
exportálva: 2019-09-18 11:28 (727376-CSÓR KÖZSÉG ÖNKORMÁNYZAT MP)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Ildikó Jezsoviczkiné Kónya</dc:creator>
  <cp:keywords/>
  <dc:description/>
  <cp:lastModifiedBy>Tímea Gombaszögi-Szalai</cp:lastModifiedBy>
  <cp:lastPrinted>2019-09-26T14:04:08Z</cp:lastPrinted>
  <dcterms:created xsi:type="dcterms:W3CDTF">2019-09-18T09:49:17Z</dcterms:created>
  <dcterms:modified xsi:type="dcterms:W3CDTF">2020-10-15T08:27:32Z</dcterms:modified>
  <cp:category/>
  <cp:version/>
  <cp:contentType/>
  <cp:contentStatus/>
</cp:coreProperties>
</file>