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2816" activeTab="1"/>
  </bookViews>
  <sheets>
    <sheet name="1.mell_bevételek" sheetId="1" r:id="rId1"/>
    <sheet name="2.mell_kiadások" sheetId="2" r:id="rId2"/>
    <sheet name="3.mell_mérleg" sheetId="3" r:id="rId3"/>
    <sheet name="4_mell_cofog bevétel" sheetId="16" r:id="rId4"/>
    <sheet name="5_mell_cofog_kiadások" sheetId="15" r:id="rId5"/>
    <sheet name="6_mell_létszám" sheetId="14" r:id="rId6"/>
    <sheet name="7_mell_ktvhiány" sheetId="11" r:id="rId7"/>
    <sheet name="8_mell_likviditási terv" sheetId="4" r:id="rId8"/>
    <sheet name="9_mell_ktgvévet követő 3 év" sheetId="18" r:id="rId9"/>
    <sheet name="10_mell_többéves" sheetId="6" r:id="rId10"/>
    <sheet name="11_mell_e-us tám" sheetId="5" r:id="rId11"/>
    <sheet name="12_mell_közvetett tám" sheetId="9" r:id="rId12"/>
  </sheets>
  <calcPr calcId="125725"/>
</workbook>
</file>

<file path=xl/calcChain.xml><?xml version="1.0" encoding="utf-8"?>
<calcChain xmlns="http://schemas.openxmlformats.org/spreadsheetml/2006/main">
  <c r="E18" i="6"/>
  <c r="D18"/>
  <c r="E16" i="2"/>
  <c r="G16"/>
  <c r="O24" i="4" l="1"/>
  <c r="O26"/>
  <c r="O25"/>
  <c r="O23"/>
  <c r="O22"/>
  <c r="O21"/>
  <c r="O20"/>
  <c r="O17"/>
  <c r="O10"/>
  <c r="O9"/>
  <c r="C11" i="14"/>
  <c r="M36" i="15"/>
  <c r="C35"/>
  <c r="H32" i="16" l="1"/>
  <c r="G32"/>
  <c r="F32"/>
  <c r="E32"/>
  <c r="C9"/>
  <c r="C30"/>
  <c r="D10"/>
  <c r="C10" s="1"/>
  <c r="O11" i="15"/>
  <c r="O36" s="1"/>
  <c r="N11"/>
  <c r="N36" s="1"/>
  <c r="L11"/>
  <c r="L36" s="1"/>
  <c r="K11"/>
  <c r="K36" s="1"/>
  <c r="J11"/>
  <c r="J36" s="1"/>
  <c r="I11"/>
  <c r="I36" s="1"/>
  <c r="H11"/>
  <c r="H36" s="1"/>
  <c r="G11"/>
  <c r="F11"/>
  <c r="F36" s="1"/>
  <c r="E11"/>
  <c r="E36" s="1"/>
  <c r="D11"/>
  <c r="D36" s="1"/>
  <c r="C12"/>
  <c r="D32" i="16" l="1"/>
  <c r="C11" i="15"/>
  <c r="G36"/>
  <c r="C34"/>
  <c r="C39"/>
  <c r="C29"/>
  <c r="C10"/>
  <c r="C18" i="3" l="1"/>
  <c r="C13"/>
  <c r="C20" s="1"/>
  <c r="H127" i="1"/>
  <c r="H131" s="1"/>
  <c r="G127"/>
  <c r="G131" s="1"/>
  <c r="F127"/>
  <c r="F131" s="1"/>
  <c r="E127"/>
  <c r="E131" s="1"/>
  <c r="H110"/>
  <c r="G110"/>
  <c r="F110"/>
  <c r="E110"/>
  <c r="H100"/>
  <c r="G100"/>
  <c r="F100"/>
  <c r="E100"/>
  <c r="H90"/>
  <c r="G90"/>
  <c r="F90"/>
  <c r="E90"/>
  <c r="H82"/>
  <c r="G82"/>
  <c r="F82"/>
  <c r="E82"/>
  <c r="H54"/>
  <c r="G54"/>
  <c r="F54"/>
  <c r="E54"/>
  <c r="H67"/>
  <c r="G67"/>
  <c r="F67"/>
  <c r="E67"/>
  <c r="H63"/>
  <c r="G63"/>
  <c r="F63"/>
  <c r="E63"/>
  <c r="H49"/>
  <c r="G49"/>
  <c r="F49"/>
  <c r="E49"/>
  <c r="H74" i="2"/>
  <c r="H75" s="1"/>
  <c r="G74"/>
  <c r="G75" s="1"/>
  <c r="F74"/>
  <c r="F75" s="1"/>
  <c r="E74"/>
  <c r="E75" s="1"/>
  <c r="H151"/>
  <c r="H155" s="1"/>
  <c r="G151"/>
  <c r="G155" s="1"/>
  <c r="F151"/>
  <c r="F155" s="1"/>
  <c r="E151"/>
  <c r="E155" s="1"/>
  <c r="H136"/>
  <c r="G136"/>
  <c r="F136"/>
  <c r="E136"/>
  <c r="H125"/>
  <c r="G125"/>
  <c r="F125"/>
  <c r="E125"/>
  <c r="H118"/>
  <c r="G118"/>
  <c r="F118"/>
  <c r="E118"/>
  <c r="H102"/>
  <c r="F102"/>
  <c r="H93"/>
  <c r="F93"/>
  <c r="H35"/>
  <c r="G35"/>
  <c r="F35"/>
  <c r="E35"/>
  <c r="H59"/>
  <c r="G59"/>
  <c r="F59"/>
  <c r="E59"/>
  <c r="H52"/>
  <c r="G52"/>
  <c r="F52"/>
  <c r="E52"/>
  <c r="H48"/>
  <c r="G48"/>
  <c r="F48"/>
  <c r="E48"/>
  <c r="H39"/>
  <c r="G39"/>
  <c r="F39"/>
  <c r="E39"/>
  <c r="H29"/>
  <c r="G29"/>
  <c r="F29"/>
  <c r="E29"/>
  <c r="H16"/>
  <c r="H18" s="1"/>
  <c r="H24" s="1"/>
  <c r="G18"/>
  <c r="G24" s="1"/>
  <c r="F24"/>
  <c r="J22" i="18"/>
  <c r="I22"/>
  <c r="H22"/>
  <c r="E22"/>
  <c r="D22"/>
  <c r="C22"/>
  <c r="J16"/>
  <c r="I16"/>
  <c r="H16"/>
  <c r="E16"/>
  <c r="D16"/>
  <c r="D23" s="1"/>
  <c r="C16"/>
  <c r="C23" s="1"/>
  <c r="N28" i="4"/>
  <c r="N30" s="1"/>
  <c r="M28"/>
  <c r="M30" s="1"/>
  <c r="L28"/>
  <c r="L30" s="1"/>
  <c r="K28"/>
  <c r="K30" s="1"/>
  <c r="J28"/>
  <c r="J30" s="1"/>
  <c r="I28"/>
  <c r="I30" s="1"/>
  <c r="H28"/>
  <c r="H30" s="1"/>
  <c r="G28"/>
  <c r="G30" s="1"/>
  <c r="F28"/>
  <c r="F30" s="1"/>
  <c r="E28"/>
  <c r="E30" s="1"/>
  <c r="D28"/>
  <c r="D30" s="1"/>
  <c r="C28"/>
  <c r="C30" s="1"/>
  <c r="O27"/>
  <c r="N16"/>
  <c r="N18" s="1"/>
  <c r="M16"/>
  <c r="M18" s="1"/>
  <c r="L16"/>
  <c r="L18" s="1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C16"/>
  <c r="C18" s="1"/>
  <c r="O15"/>
  <c r="O14"/>
  <c r="O13"/>
  <c r="O12"/>
  <c r="C33" i="16"/>
  <c r="C29"/>
  <c r="C28"/>
  <c r="C27"/>
  <c r="C26"/>
  <c r="C25"/>
  <c r="C24"/>
  <c r="C23"/>
  <c r="C21"/>
  <c r="C20"/>
  <c r="C19"/>
  <c r="C18"/>
  <c r="C17"/>
  <c r="C16"/>
  <c r="C15"/>
  <c r="C14"/>
  <c r="C13"/>
  <c r="C12"/>
  <c r="C11"/>
  <c r="S32"/>
  <c r="C13" i="15"/>
  <c r="C14"/>
  <c r="C15"/>
  <c r="C16"/>
  <c r="C17"/>
  <c r="C18"/>
  <c r="C19"/>
  <c r="C20"/>
  <c r="C21"/>
  <c r="C22"/>
  <c r="C23"/>
  <c r="C24"/>
  <c r="C25"/>
  <c r="C28"/>
  <c r="C30"/>
  <c r="C31"/>
  <c r="C32"/>
  <c r="C33"/>
  <c r="J41"/>
  <c r="K41"/>
  <c r="N41"/>
  <c r="P36"/>
  <c r="C40"/>
  <c r="D41"/>
  <c r="E41"/>
  <c r="F41"/>
  <c r="G41"/>
  <c r="H41"/>
  <c r="I41"/>
  <c r="L41"/>
  <c r="M41"/>
  <c r="O41"/>
  <c r="C28" i="14"/>
  <c r="C27"/>
  <c r="C26"/>
  <c r="C25"/>
  <c r="C24"/>
  <c r="C23"/>
  <c r="C22"/>
  <c r="C21"/>
  <c r="C20"/>
  <c r="C19"/>
  <c r="C18"/>
  <c r="C17"/>
  <c r="C16"/>
  <c r="C15"/>
  <c r="C14"/>
  <c r="C13"/>
  <c r="C12"/>
  <c r="C10"/>
  <c r="G60" i="2" l="1"/>
  <c r="G138" s="1"/>
  <c r="G68" i="1"/>
  <c r="F60" i="2"/>
  <c r="F138" s="1"/>
  <c r="C36" i="15"/>
  <c r="C41" s="1"/>
  <c r="H68" i="1"/>
  <c r="E23" i="18"/>
  <c r="H60" i="2"/>
  <c r="H138" s="1"/>
  <c r="E68" i="1"/>
  <c r="E60" i="2"/>
  <c r="F68" i="1"/>
  <c r="H23" i="18"/>
  <c r="J23"/>
  <c r="I23"/>
  <c r="O28" i="4"/>
  <c r="O30" s="1"/>
  <c r="E138" i="2" l="1"/>
  <c r="G22" i="3"/>
  <c r="G92" i="1" l="1"/>
  <c r="F92"/>
  <c r="E92"/>
  <c r="F34" l="1"/>
  <c r="F41" s="1"/>
  <c r="F112" s="1"/>
  <c r="F133" s="1"/>
  <c r="E34" l="1"/>
  <c r="E41" s="1"/>
  <c r="E112" s="1"/>
  <c r="E133" s="1"/>
  <c r="G25" i="3"/>
  <c r="C25"/>
  <c r="C27" s="1"/>
  <c r="H83" i="2"/>
  <c r="F83"/>
  <c r="G99"/>
  <c r="F99"/>
  <c r="H92" i="1"/>
  <c r="H22"/>
  <c r="H34" s="1"/>
  <c r="H41" s="1"/>
  <c r="H112" s="1"/>
  <c r="H133" s="1"/>
  <c r="G34"/>
  <c r="G41" s="1"/>
  <c r="G112" s="1"/>
  <c r="G133" s="1"/>
  <c r="E99" i="2"/>
  <c r="H157" l="1"/>
  <c r="G18" i="3"/>
  <c r="G157" i="2" l="1"/>
  <c r="G13" i="3"/>
  <c r="G20" s="1"/>
  <c r="G27" s="1"/>
  <c r="F157" i="2"/>
  <c r="E157"/>
  <c r="M9" i="5" l="1"/>
  <c r="L9"/>
  <c r="K9"/>
  <c r="J9"/>
  <c r="I9"/>
  <c r="H9"/>
  <c r="G9"/>
  <c r="F9"/>
  <c r="E9"/>
  <c r="D9"/>
  <c r="C32" i="16"/>
  <c r="O16" i="4"/>
  <c r="O18" s="1"/>
</calcChain>
</file>

<file path=xl/sharedStrings.xml><?xml version="1.0" encoding="utf-8"?>
<sst xmlns="http://schemas.openxmlformats.org/spreadsheetml/2006/main" count="954" uniqueCount="630">
  <si>
    <t>BEVÉTELEK</t>
  </si>
  <si>
    <t>megnevezés</t>
  </si>
  <si>
    <t>Eredeti előirányzat</t>
  </si>
  <si>
    <t>Kötelező
feladat</t>
  </si>
  <si>
    <t>Önként vállalt
feladat</t>
  </si>
  <si>
    <t>Állami
feladat</t>
  </si>
  <si>
    <t>I.</t>
  </si>
  <si>
    <t>1.1. Település-üzemeltetéshez kapcsolódó feladatellátás támogatása összesen:</t>
  </si>
  <si>
    <t xml:space="preserve">1.1.1.. A zöldterület-gazdálkodással kapcsolatos feladatok ellátásának támogatása </t>
  </si>
  <si>
    <t>1.1.2.. Közvilágítás fenntartásának támogatása</t>
  </si>
  <si>
    <t>1.1.3. Köztemető fenntartásának támogatása</t>
  </si>
  <si>
    <t>1.1.4.. Közutak fenntartásának támogatása</t>
  </si>
  <si>
    <t>1.2. Egyéb önkormányzati feladatok támogatása</t>
  </si>
  <si>
    <t>2. Települési önkormányzatok egyes köznevelési feladatainak támogatása</t>
  </si>
  <si>
    <t>Működési célú támogatások államháztartáson belülről</t>
  </si>
  <si>
    <t>III.</t>
  </si>
  <si>
    <t>Felhalmozási célú támogatások államháztartáson belülről</t>
  </si>
  <si>
    <t>IV.</t>
  </si>
  <si>
    <t xml:space="preserve">V. </t>
  </si>
  <si>
    <t>VI.</t>
  </si>
  <si>
    <t>Közhatalmi bevételek</t>
  </si>
  <si>
    <t>VII.</t>
  </si>
  <si>
    <t>Működési bevételek</t>
  </si>
  <si>
    <t>VIII.</t>
  </si>
  <si>
    <t>Felhalmozási bevételek</t>
  </si>
  <si>
    <t>IX.</t>
  </si>
  <si>
    <t>Működési célú átvett pénzeszközök</t>
  </si>
  <si>
    <t>Felhalmozási célú átvett pénzeszközök</t>
  </si>
  <si>
    <t>KÖLTSÉGVETÉSI BEVÉTELEK ÖSSZESEN</t>
  </si>
  <si>
    <t xml:space="preserve">FINANSZÍROZÁSI BEVÉTELEK ÖSSZESEN: </t>
  </si>
  <si>
    <t>BEVÉTELEK ÖSSZESEN:</t>
  </si>
  <si>
    <t>KIADÁSOK</t>
  </si>
  <si>
    <t>Személyi juttatások</t>
  </si>
  <si>
    <t>1.1. Törvény szerinti illetmények, munkabérek</t>
  </si>
  <si>
    <t>2.1. Választott tisztségviselők juttatásai</t>
  </si>
  <si>
    <t>II.</t>
  </si>
  <si>
    <t xml:space="preserve">Munkaadókat terhelő járulékok és szociális hozzájárulási adó                                                                            </t>
  </si>
  <si>
    <t>Dologi kiadások</t>
  </si>
  <si>
    <t>3.1.Közüzemi díjak</t>
  </si>
  <si>
    <t>3.2. Vásárolt élelmezés</t>
  </si>
  <si>
    <t>Ellátottak pénzbeli juttatása</t>
  </si>
  <si>
    <t>V.</t>
  </si>
  <si>
    <t>Egyéb működési célú kiadások</t>
  </si>
  <si>
    <t xml:space="preserve">VI. </t>
  </si>
  <si>
    <t>Beruházások</t>
  </si>
  <si>
    <t>Felújítások</t>
  </si>
  <si>
    <t>Egyéb felhalmozási célú kiadások</t>
  </si>
  <si>
    <t>KÖLTSÉGVETÉSI KIADÁSOK ÖSSZESEN:</t>
  </si>
  <si>
    <t>FINANASZÍROZÁS KIADÁSAI</t>
  </si>
  <si>
    <t>KIADÁSOK ÖSSZESEN:</t>
  </si>
  <si>
    <t>Megnevezés</t>
  </si>
  <si>
    <t>eredeti előirányzat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</si>
  <si>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</si>
  <si>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</si>
  <si>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</si>
  <si>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</si>
  <si>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</si>
  <si>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</si>
  <si>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</si>
  <si>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</si>
  <si>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</si>
  <si>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</si>
  <si>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</si>
  <si>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</si>
  <si>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</si>
  <si>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FINANSZÍROZÁSI BEVÉTELEK ÖSSZESEN</t>
  </si>
  <si>
    <t>KÖLTSÉGVETÉSI KIADÁSOK ÖSSZESEN</t>
  </si>
  <si>
    <t>FINANSZÍROZÁSI KIADÁSOK</t>
  </si>
  <si>
    <t>Európai Uniós támogatással megvalósult programok teljesítési adatait</t>
  </si>
  <si>
    <t>Beruházás</t>
  </si>
  <si>
    <t>Támogatás forrása</t>
  </si>
  <si>
    <t>Támogatási szerződés</t>
  </si>
  <si>
    <t>Támogatási szerződés szerint</t>
  </si>
  <si>
    <t xml:space="preserve"> költség</t>
  </si>
  <si>
    <t>pályázati forrás</t>
  </si>
  <si>
    <t>egyéb forrás (BM önerő, lakossági, konzorciumi)</t>
  </si>
  <si>
    <t>Önerő</t>
  </si>
  <si>
    <t>EU-s</t>
  </si>
  <si>
    <t>Mindösszesen:</t>
  </si>
  <si>
    <t>Az önkormányzat több évre kiható kötelezettségvállalásainak</t>
  </si>
  <si>
    <t>Tárgy</t>
  </si>
  <si>
    <t>Lejárat</t>
  </si>
  <si>
    <t>E-ON Áramszolgáltató Rt.</t>
  </si>
  <si>
    <t>Közvilágítás szolgáltatás</t>
  </si>
  <si>
    <t>Határozatlan</t>
  </si>
  <si>
    <t>Áram szolgáltatás</t>
  </si>
  <si>
    <t>Gáz szolgáltatás</t>
  </si>
  <si>
    <t>Csányi és Társa Bt.</t>
  </si>
  <si>
    <t>Vagyonbiztosítás</t>
  </si>
  <si>
    <t>Tarr Kft.</t>
  </si>
  <si>
    <t>Internet szolg.</t>
  </si>
  <si>
    <t>Hulladékszállítási szerződés</t>
  </si>
  <si>
    <t>Összes kötelezettség</t>
  </si>
  <si>
    <t>Az Önkormányzat által nyújtott közvetett támogatások</t>
  </si>
  <si>
    <t>2.2. Egyéb juttatás, megbizási díjak</t>
  </si>
  <si>
    <t>Működési cél</t>
  </si>
  <si>
    <t>Felhalmozási cél</t>
  </si>
  <si>
    <t>Bevételek</t>
  </si>
  <si>
    <t>Kiadások</t>
  </si>
  <si>
    <t xml:space="preserve">A költségvetési hiány külső finanszírozására vagy a költségvetési többlet felhasználására szolgáló finanszírozási célú pénzügyi műveletek </t>
  </si>
  <si>
    <t>1.3. Kiegészítés az I.1, I.2. jogcímekhez</t>
  </si>
  <si>
    <t>1.1.Szakmai anyagok beszerzése (könyv, folyóirat, informatikai eszközök)</t>
  </si>
  <si>
    <t>1.2. Üzemeltetési anyagok beszerzése (irodaszer, üzemanyag)</t>
  </si>
  <si>
    <t>3.3. Bérleti díj, lízing díj</t>
  </si>
  <si>
    <t>3.4. Karbantartási, kisjavítási szolgáltatások</t>
  </si>
  <si>
    <t>3.5.Közvetített szolgáltatások</t>
  </si>
  <si>
    <t>3.6. Szakmai tevékenységet segítő szolgáltatások</t>
  </si>
  <si>
    <t>3.7. Egyéb szolgáltatások</t>
  </si>
  <si>
    <t>4.1. Kiküldetések kiadásai</t>
  </si>
  <si>
    <t>4.2. Reklám- és propagandakiadások</t>
  </si>
  <si>
    <t>5.1. Működési célú, előzetesen felszámított általános forgalmi adó</t>
  </si>
  <si>
    <t>5.2. Fizetendő általános forgalmiadó</t>
  </si>
  <si>
    <t>5.3. Kamatkiadások</t>
  </si>
  <si>
    <t>5.4. Egyéb pénzügyi műveletek kiadásai</t>
  </si>
  <si>
    <t>5.5. Egyéb dologi kiadások</t>
  </si>
  <si>
    <t>1.1. Hitel, kölcsöntörlesztés áht-n kívülre</t>
  </si>
  <si>
    <t>1.2. Belföldi értékpapírok kiadásai</t>
  </si>
  <si>
    <t>1.3. Áht-n belüli megelőlegezések folyósítása</t>
  </si>
  <si>
    <t>1.4. Áht-n belüli megelőlegezések visszafizetése</t>
  </si>
  <si>
    <t>1.5. Központi, irányító szervi támgatások folyósítása</t>
  </si>
  <si>
    <t>1.6. Pénzeszközök lekötött bankbetétként elhelyezése</t>
  </si>
  <si>
    <t>1.7. Pénzügyi lízing kiadásai</t>
  </si>
  <si>
    <t>1.8. Központi költségvetés sajátos finanszírozási kiadásai</t>
  </si>
  <si>
    <t>1.9. Tulajdonosi kölcsönök kiadásai</t>
  </si>
  <si>
    <t>1.</t>
  </si>
  <si>
    <t>2.</t>
  </si>
  <si>
    <t>3.</t>
  </si>
  <si>
    <t>4.</t>
  </si>
  <si>
    <t>5.</t>
  </si>
  <si>
    <t>6.</t>
  </si>
  <si>
    <t>Felhalmozási célú önkormányzati támogatások</t>
  </si>
  <si>
    <t>Egyéb felhalmozási célú támogatások bevételei államháztartáson belülről</t>
  </si>
  <si>
    <t>Felhalmozási célú garancia- és kezességvállalásból szárma megtérülések áht-n belülről</t>
  </si>
  <si>
    <t>Felhalmozási célú visszatérítendő támogatások, kölcsönök visszatérülése áht-n belülről</t>
  </si>
  <si>
    <t>Felhalmzási célú visszatérítendő támogatások, kölcsönök igénybevétele áht-n belülről</t>
  </si>
  <si>
    <t>6.1. Pótlék</t>
  </si>
  <si>
    <t>6.2.Bírság</t>
  </si>
  <si>
    <t>7.</t>
  </si>
  <si>
    <t>8.</t>
  </si>
  <si>
    <t>9.</t>
  </si>
  <si>
    <t>10.</t>
  </si>
  <si>
    <t>5.1. Egyéb felhalmozási bevétel (pályázat)</t>
  </si>
  <si>
    <t>5.2. Háztartásoktól (érdekeltségi hozzájárulás)</t>
  </si>
  <si>
    <t>1.1. Hitel-, kölcsönfelvétel pénzügyi vállalkozástól</t>
  </si>
  <si>
    <t>1.2. Belföldi értékpapírok bevételei</t>
  </si>
  <si>
    <t>1.3. Maradvány igénybevétele</t>
  </si>
  <si>
    <t>1.4. Áht-n belüli megelőlegezések</t>
  </si>
  <si>
    <t>1.5. Áht-n belüli megelőlegezések törlesztése</t>
  </si>
  <si>
    <t>1.6. Központi, irányító szervi támogatás</t>
  </si>
  <si>
    <t>1.7. Lekötött bankbetétek megszüntetése</t>
  </si>
  <si>
    <t>1.8. Központi költségvetés sajátos finanszírozási bevételei</t>
  </si>
  <si>
    <t>1.9. Tulajdonosi kölcsönök bevételei</t>
  </si>
  <si>
    <t>1.9.1 Rövid lejáratú</t>
  </si>
  <si>
    <t>1.9.2. Hosszúlejáratú</t>
  </si>
  <si>
    <t>Belföldi finanszírozási kiadások</t>
  </si>
  <si>
    <t>Külföldi finanszírozás kiadásai</t>
  </si>
  <si>
    <t>Adóssághoz nem kapcsolódó származékos ügyletek kiadásai</t>
  </si>
  <si>
    <t>Váltókiadások</t>
  </si>
  <si>
    <t>Felhalmozási célú garancia- és kezességvállalásból származó kifizetés áht-n belülre</t>
  </si>
  <si>
    <t>Felhalmozási célú visszatérítendő támogatások, kölcsönök nyújtása áht-n belülre</t>
  </si>
  <si>
    <t xml:space="preserve"> Felhalmozási célú visszatérítendő támogatások, kölcsönök törlesztése</t>
  </si>
  <si>
    <t>Egyéb felhalmozási célú támogatások áht-n belülre</t>
  </si>
  <si>
    <t>Felhalmozási célú garancia- és kezességvállalásból származó kifizetés áht-n kívülre</t>
  </si>
  <si>
    <t>Felhalmozási célú visszatérítendő támogatások, kölcsönök nyújtása áht-n kívülre</t>
  </si>
  <si>
    <t>Lakástámogatás</t>
  </si>
  <si>
    <t xml:space="preserve">Egyéb felhalmozási célú támogatások áht-n kívülre </t>
  </si>
  <si>
    <t>Ingatlanok felújítása</t>
  </si>
  <si>
    <t>Informatikai eszközök felújítása</t>
  </si>
  <si>
    <t>Egyéb tárgyi eszközök felújítása</t>
  </si>
  <si>
    <t>Felújítási célú előzetesen felszámított általános forgalmi adó</t>
  </si>
  <si>
    <t>Immateriális javak beszerzése, létesítése</t>
  </si>
  <si>
    <t>Ingatlanok beszerzése, létesítése</t>
  </si>
  <si>
    <t>Informatikai eszközök beszerzése, létesítése</t>
  </si>
  <si>
    <t>Egyéb tárgyi eszközök beszerzése, létesítése</t>
  </si>
  <si>
    <t>Beruházási célú előzetesen felszámított áfa</t>
  </si>
  <si>
    <t>11.</t>
  </si>
  <si>
    <t>12.</t>
  </si>
  <si>
    <t>13.</t>
  </si>
  <si>
    <t>Tartalékok</t>
  </si>
  <si>
    <t>Társadalombiztosítási ellátások</t>
  </si>
  <si>
    <t>Családi támogatások</t>
  </si>
  <si>
    <t>Pénzbeli kárpótlások, kártérítések</t>
  </si>
  <si>
    <t>Betegséggel kapcsolatos (nem TB)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</si>
  <si>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</si>
  <si>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</si>
  <si>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</si>
  <si>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</si>
  <si>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Különféle befizetések és egyéb dologi kiadások</t>
  </si>
  <si>
    <t>Kiküldetések, reklám- és propagandakiadások</t>
  </si>
  <si>
    <t>Kommunikációs szolgáltatások (telefon, internet)</t>
  </si>
  <si>
    <t>Szolgáltatási kiadások</t>
  </si>
  <si>
    <t>Készletbeszerzés</t>
  </si>
  <si>
    <t>6.4. Bursha Hungarica</t>
  </si>
  <si>
    <t>5.1. Pályázati bevétel</t>
  </si>
  <si>
    <t>5.2. Áht-n kívüli szervezetektől kapott bevétel</t>
  </si>
  <si>
    <t>Működési kiadások</t>
  </si>
  <si>
    <t>Felhalmozási kiadások</t>
  </si>
  <si>
    <t>Működési célú finanszírozási bevételek</t>
  </si>
  <si>
    <t>Felhalmozási célú finanszírozási bevételek</t>
  </si>
  <si>
    <t>Működési célú finanszírozási kiadások</t>
  </si>
  <si>
    <t>Felhalmozási célú finanszírozási kidások</t>
  </si>
  <si>
    <t>3.1. Települési önkormányzatok szociális feladatainak egyéb támogatása</t>
  </si>
  <si>
    <t>3.3. Gyermekétkeztetés támogatása</t>
  </si>
  <si>
    <t>3.4. Rászoruló gyermekek intézményen kívüli szünidei étkezésének támogatása</t>
  </si>
  <si>
    <t>4.1. Magánszemélyek kommunális adója</t>
  </si>
  <si>
    <t xml:space="preserve">Munkaadókat terhelő járulékok és szociális hozzájárulási adó (K2)                                                                    </t>
  </si>
  <si>
    <t>Dologi kiadások (K3)</t>
  </si>
  <si>
    <t>Ellátottak pénzbeli juttatása (K4)</t>
  </si>
  <si>
    <t>12.2. Egyéb szervezetek, rendezvények támogatása</t>
  </si>
  <si>
    <t>adatok forintban</t>
  </si>
  <si>
    <t>Dologi kiadás</t>
  </si>
  <si>
    <t>Összesen:</t>
  </si>
  <si>
    <t>FŐGÁZ</t>
  </si>
  <si>
    <t>Dél-KOM Nkft.</t>
  </si>
  <si>
    <t>1.2.Béren kívüli juttatások</t>
  </si>
  <si>
    <t>3.2. Szociális étkeztetés feladatai(18 fő*55.000,-ft)</t>
  </si>
  <si>
    <t>,</t>
  </si>
  <si>
    <t xml:space="preserve">2019. évi költségvetés </t>
  </si>
  <si>
    <t>adatok Ft-ban</t>
  </si>
  <si>
    <t>2019. év</t>
  </si>
  <si>
    <t>6.1. Baranya Megyei Kormányhivatal: közfoglalkoztatás</t>
  </si>
  <si>
    <t>2019. évi költségvetés</t>
  </si>
  <si>
    <t>8.1. Települési támogatás</t>
  </si>
  <si>
    <t>6.2. Szociális családsegítő és gyermekjóléti feladatokra átadott támogatás</t>
  </si>
  <si>
    <t>6.1. Vásárosdombói Intézményfenntartó Társulás fenntartására</t>
  </si>
  <si>
    <t>6.3. Vásárosdombói Közös Önkormányzati Hivatal működtetésére átadott</t>
  </si>
  <si>
    <t>12.1. Egyesületek támogatása</t>
  </si>
  <si>
    <t>2019.év</t>
  </si>
  <si>
    <t>Létszámadatok</t>
  </si>
  <si>
    <t>fő</t>
  </si>
  <si>
    <t>létszám</t>
  </si>
  <si>
    <t>képviselők</t>
  </si>
  <si>
    <t>bizottsági tagok</t>
  </si>
  <si>
    <t>megbízási díj</t>
  </si>
  <si>
    <t>Igazgatási kiadások</t>
  </si>
  <si>
    <t>Működési jell. feladatok</t>
  </si>
  <si>
    <t>Köztemető</t>
  </si>
  <si>
    <t>Közfoglalkoztatás</t>
  </si>
  <si>
    <t>Utak,hidak</t>
  </si>
  <si>
    <t>Közvilágítás</t>
  </si>
  <si>
    <t>Zöldterület-kezelés</t>
  </si>
  <si>
    <t>Város és község gazdálkodás</t>
  </si>
  <si>
    <t>Háziorvos alapellátás</t>
  </si>
  <si>
    <t>Védőnő</t>
  </si>
  <si>
    <t>Könyvtár</t>
  </si>
  <si>
    <t>Civil szervezetk mük.tám.</t>
  </si>
  <si>
    <t>Civil szerv. tám, programtámogatása</t>
  </si>
  <si>
    <t>Intézményen kivüli gyerm.</t>
  </si>
  <si>
    <t>Család és gyerm.szolg.</t>
  </si>
  <si>
    <t>Egyéb szociális p. term. Ell.</t>
  </si>
  <si>
    <t>Vagyongazdálkodás</t>
  </si>
  <si>
    <t>Gyermekvédelmi pénzbeli</t>
  </si>
  <si>
    <t>Bejáró gyerekek utaztatása</t>
  </si>
  <si>
    <t>I+II. összesen</t>
  </si>
  <si>
    <t xml:space="preserve"> Közös Hivatal</t>
  </si>
  <si>
    <t>KIADÁSOK FELADATONKÉNT</t>
  </si>
  <si>
    <t>Kiadás összesen</t>
  </si>
  <si>
    <t>Személyi kiadások</t>
  </si>
  <si>
    <t>Munkaadót terhelő jár.</t>
  </si>
  <si>
    <t>Ellátottak pénzb. jutt.</t>
  </si>
  <si>
    <t>Átadott pénzeszköz</t>
  </si>
  <si>
    <t>Felújítási kiadások</t>
  </si>
  <si>
    <t>Létszám-keret (fő)</t>
  </si>
  <si>
    <t>Választott tisztségviselők/ megbízási díjasok</t>
  </si>
  <si>
    <t>kötelező</t>
  </si>
  <si>
    <t>nem köt.</t>
  </si>
  <si>
    <t>Intézményi működtetési feladatok</t>
  </si>
  <si>
    <t>Óvodai nevelés mük.</t>
  </si>
  <si>
    <t>Gyermekétkeztetés</t>
  </si>
  <si>
    <t>Szociális étkeztetés</t>
  </si>
  <si>
    <t>önként</t>
  </si>
  <si>
    <t>Bevételek feladatonként</t>
  </si>
  <si>
    <t>Bevételek összesen</t>
  </si>
  <si>
    <t>Helyi önkormányzatok működési támogatatása</t>
  </si>
  <si>
    <t>Egyéb működési támogatások</t>
  </si>
  <si>
    <t>Működési célú bevételek</t>
  </si>
  <si>
    <t>Egyéb támogatások</t>
  </si>
  <si>
    <t>Maradvány igénybevétele</t>
  </si>
  <si>
    <t>Önkormányzat funkcióra nem számolható</t>
  </si>
  <si>
    <t>Önkormányzatok elszámolásai központi költségvetési szervvel</t>
  </si>
  <si>
    <t>Előirányzat-felhasználási ütemterv</t>
  </si>
  <si>
    <t>Helyi önkormányzatok működési támogatása</t>
  </si>
  <si>
    <t>Egyéb működési célú támogatások</t>
  </si>
  <si>
    <t>VII</t>
  </si>
  <si>
    <t>Működési</t>
  </si>
  <si>
    <t>2020. év</t>
  </si>
  <si>
    <t>2021. év</t>
  </si>
  <si>
    <t>Személyi jellegű juttatások</t>
  </si>
  <si>
    <t>Munkaadót terhelő járulékok</t>
  </si>
  <si>
    <t>Közhatalmi bevételek (helyi adók)</t>
  </si>
  <si>
    <t>Működsi bevételek</t>
  </si>
  <si>
    <t>Összesen működési bevétel</t>
  </si>
  <si>
    <t>Összesen műk.kiadás</t>
  </si>
  <si>
    <t>Felhalmozási célú</t>
  </si>
  <si>
    <t>Felújítás</t>
  </si>
  <si>
    <t>Összesen felhalmozási célú bevétel</t>
  </si>
  <si>
    <t>Összes felhalmozási kiadás</t>
  </si>
  <si>
    <t>Mindösszesen bevétel</t>
  </si>
  <si>
    <t>Mindösszesen kiadás</t>
  </si>
  <si>
    <t>Költségvetési évet követő három év tervezett bevételei és kiadásai</t>
  </si>
  <si>
    <t>2022. év</t>
  </si>
  <si>
    <t>1.1.3. Közfoglalkoztatottak juttatása</t>
  </si>
  <si>
    <t>1.1.1. Közfoglalkoztatottak</t>
  </si>
  <si>
    <t>1.1.2. Mt. hatálya alá tartozó dolgozók juttatása</t>
  </si>
  <si>
    <t>2.3. Egyéb külső személyi juttatások</t>
  </si>
  <si>
    <t>1. Foglalkoztatottak után fizetendő</t>
  </si>
  <si>
    <t>2. Külső személyi juttatások után fizetendő</t>
  </si>
  <si>
    <t xml:space="preserve">2.1. Informatikai szolgáltatások </t>
  </si>
  <si>
    <t>2.2. Egyéb kommunikciós szolgáltatások</t>
  </si>
  <si>
    <t>K1</t>
  </si>
  <si>
    <t>K11</t>
  </si>
  <si>
    <t>K11010</t>
  </si>
  <si>
    <t>K1107</t>
  </si>
  <si>
    <t>K12</t>
  </si>
  <si>
    <t xml:space="preserve">Foglalkoztatottak személyi juttatásai </t>
  </si>
  <si>
    <t xml:space="preserve">Személyi juttatások </t>
  </si>
  <si>
    <t xml:space="preserve">Külső személyi juttatások </t>
  </si>
  <si>
    <t>K121</t>
  </si>
  <si>
    <t>K122</t>
  </si>
  <si>
    <t>K123</t>
  </si>
  <si>
    <t>K2</t>
  </si>
  <si>
    <t>K3</t>
  </si>
  <si>
    <t>1. Foglalkoztatottak személyi juttatásai összesen:</t>
  </si>
  <si>
    <t>1.1. Törvény szerinti illetmények, munkabérek összesen:</t>
  </si>
  <si>
    <t>2. Külső személyi juttatások összesen:</t>
  </si>
  <si>
    <t>II. Munkaadókat terhelő járulékok összesen:</t>
  </si>
  <si>
    <t>I. Személyi juttatások összesen:</t>
  </si>
  <si>
    <t>1. Készletbeszerzés összesen:</t>
  </si>
  <si>
    <t>K311</t>
  </si>
  <si>
    <t>K312</t>
  </si>
  <si>
    <t>K31</t>
  </si>
  <si>
    <t>2. Kommunikációs szolgáltatások összesen:</t>
  </si>
  <si>
    <t>K32</t>
  </si>
  <si>
    <t>K321</t>
  </si>
  <si>
    <t>K322</t>
  </si>
  <si>
    <t>3. Szolgáltatások összesen:</t>
  </si>
  <si>
    <t>K331</t>
  </si>
  <si>
    <t>K332</t>
  </si>
  <si>
    <t>K333</t>
  </si>
  <si>
    <t>K334</t>
  </si>
  <si>
    <t>K335</t>
  </si>
  <si>
    <t>K336</t>
  </si>
  <si>
    <t>K337</t>
  </si>
  <si>
    <t>K33</t>
  </si>
  <si>
    <t>4. Kiküldetések, reklám- és propaganda kiadások összesen:</t>
  </si>
  <si>
    <t>K34</t>
  </si>
  <si>
    <t>K341</t>
  </si>
  <si>
    <t>K342</t>
  </si>
  <si>
    <t>K35</t>
  </si>
  <si>
    <t>5. Különféle befizetések és egyéb dologi kiadások összesen:</t>
  </si>
  <si>
    <t>K351</t>
  </si>
  <si>
    <t>K352</t>
  </si>
  <si>
    <t>K353</t>
  </si>
  <si>
    <t>K354</t>
  </si>
  <si>
    <t>K41</t>
  </si>
  <si>
    <t>K42</t>
  </si>
  <si>
    <t>K43</t>
  </si>
  <si>
    <t>K44</t>
  </si>
  <si>
    <t>K45</t>
  </si>
  <si>
    <t>K46</t>
  </si>
  <si>
    <t>K47</t>
  </si>
  <si>
    <t>K48</t>
  </si>
  <si>
    <t>8. Egyéb nem intézményi ellátások összesen:</t>
  </si>
  <si>
    <t>III. Dologi kiadások összesen:</t>
  </si>
  <si>
    <t>K5</t>
  </si>
  <si>
    <t>K501</t>
  </si>
  <si>
    <t>K502</t>
  </si>
  <si>
    <t>K503</t>
  </si>
  <si>
    <t>K504</t>
  </si>
  <si>
    <t>K505</t>
  </si>
  <si>
    <t>K506</t>
  </si>
  <si>
    <t xml:space="preserve">Egyéb működési célú kiadások </t>
  </si>
  <si>
    <t xml:space="preserve">Nemzetközi kötelezettségek </t>
  </si>
  <si>
    <t>Elvonások és befizetések</t>
  </si>
  <si>
    <t xml:space="preserve">Működési célú garancia- és kezességvállalásból származó kifizetés áht-n belülre </t>
  </si>
  <si>
    <t xml:space="preserve">Működési célú visszatérítendő támogatások, kölcsönök nyjtása áht-n belülre </t>
  </si>
  <si>
    <t xml:space="preserve">Működési célú visszatérítendő támogatások, kölcsönök, törlesztése áht-n belülre </t>
  </si>
  <si>
    <t xml:space="preserve">Egyéb működési célú támogatások áht-n belülre </t>
  </si>
  <si>
    <t>K507</t>
  </si>
  <si>
    <t>K509</t>
  </si>
  <si>
    <t>K510</t>
  </si>
  <si>
    <t>K511</t>
  </si>
  <si>
    <t>K512</t>
  </si>
  <si>
    <t xml:space="preserve">Működési célú garancia- és kezességvállalásból származó kifizetés áht-n kívülre </t>
  </si>
  <si>
    <t xml:space="preserve">Működési célú visszatérítendő támogatások, kölcsönök nyújtása áht-n kívűlre </t>
  </si>
  <si>
    <t xml:space="preserve">Árkiegészítések, ártámogatások </t>
  </si>
  <si>
    <t xml:space="preserve">Kamattámogatások </t>
  </si>
  <si>
    <t xml:space="preserve">Működési célú támogatások EU-nak </t>
  </si>
  <si>
    <t xml:space="preserve">Egyéb működési célú támogatások államháztartáson kívülre </t>
  </si>
  <si>
    <t>K513</t>
  </si>
  <si>
    <t xml:space="preserve">12. Egyáb működési célú támogatások államháztartáson kívülre összesen: </t>
  </si>
  <si>
    <t>6. Egyéb működési célú támogatások áht-n belülre összesen:</t>
  </si>
  <si>
    <t>K6</t>
  </si>
  <si>
    <t xml:space="preserve">Beruházások </t>
  </si>
  <si>
    <t>K61</t>
  </si>
  <si>
    <t>K62</t>
  </si>
  <si>
    <t>K63</t>
  </si>
  <si>
    <t>K64</t>
  </si>
  <si>
    <t>K65</t>
  </si>
  <si>
    <t>K66</t>
  </si>
  <si>
    <t>Meglévő részesedésekhez kapcsolódó kiadások</t>
  </si>
  <si>
    <t>Részesedések beszerzése</t>
  </si>
  <si>
    <t>K67</t>
  </si>
  <si>
    <t>VI. Beruházások összesen:</t>
  </si>
  <si>
    <t>K7</t>
  </si>
  <si>
    <t>K74</t>
  </si>
  <si>
    <t>K71</t>
  </si>
  <si>
    <t>K72</t>
  </si>
  <si>
    <t>K73</t>
  </si>
  <si>
    <t>VII. Felújítások összesen:</t>
  </si>
  <si>
    <t>K9</t>
  </si>
  <si>
    <t>K8</t>
  </si>
  <si>
    <t>K81</t>
  </si>
  <si>
    <t>K82</t>
  </si>
  <si>
    <t>K83</t>
  </si>
  <si>
    <t>K84</t>
  </si>
  <si>
    <t>K85</t>
  </si>
  <si>
    <t>K86</t>
  </si>
  <si>
    <t>K87</t>
  </si>
  <si>
    <t>K89</t>
  </si>
  <si>
    <t>VIII. Egyéb felhalmozási célú kiadások összesen:</t>
  </si>
  <si>
    <t xml:space="preserve">Egyéb felhalmozási célú kiadások </t>
  </si>
  <si>
    <t xml:space="preserve">Finanszírozási kiadások </t>
  </si>
  <si>
    <t>K911</t>
  </si>
  <si>
    <t>K912</t>
  </si>
  <si>
    <t>K913</t>
  </si>
  <si>
    <t>K914</t>
  </si>
  <si>
    <t>K915</t>
  </si>
  <si>
    <t>K916</t>
  </si>
  <si>
    <t>K917</t>
  </si>
  <si>
    <t>K918</t>
  </si>
  <si>
    <t>K919</t>
  </si>
  <si>
    <t>K92</t>
  </si>
  <si>
    <t>K93</t>
  </si>
  <si>
    <t>K94</t>
  </si>
  <si>
    <t>IX. Finanszírozási kiadások összesen:</t>
  </si>
  <si>
    <t xml:space="preserve">1. Belföldi finanszírozási kiadások összesen: </t>
  </si>
  <si>
    <t xml:space="preserve">V. Egyéb működési célú kiadások összesen: </t>
  </si>
  <si>
    <t xml:space="preserve">IV. Ellátottak pénzbeli juttatása összesen: </t>
  </si>
  <si>
    <t>K4</t>
  </si>
  <si>
    <t>B1</t>
  </si>
  <si>
    <t>B11</t>
  </si>
  <si>
    <t>B111</t>
  </si>
  <si>
    <t>1.4. 2018. évről áthúzódó kompenzáció</t>
  </si>
  <si>
    <t>B113</t>
  </si>
  <si>
    <t>B112</t>
  </si>
  <si>
    <t>B114</t>
  </si>
  <si>
    <t xml:space="preserve">4. Települési önkormányzatok kulturális feladatainak támogatása </t>
  </si>
  <si>
    <t xml:space="preserve">3. Települési önkormányzatok szociális gyermekjóléti és gyermekétkeztetési  feladatainak támogatása </t>
  </si>
  <si>
    <t xml:space="preserve">Önkormányzatok működési támogatásai </t>
  </si>
  <si>
    <t xml:space="preserve">Működési célú támogatások áht-n belülről </t>
  </si>
  <si>
    <t xml:space="preserve">1. Helyi  önkormányzatok működéséne általános támogatásai </t>
  </si>
  <si>
    <t>B115</t>
  </si>
  <si>
    <t xml:space="preserve">5. Működési célú költségvetési támogatások és kiegészítő támogatások </t>
  </si>
  <si>
    <t>5.1. Helyi önkormányzatok kiegészítő támogatásai</t>
  </si>
  <si>
    <t>B16</t>
  </si>
  <si>
    <t>6. Elszámolásból származó bevételek</t>
  </si>
  <si>
    <t>B12</t>
  </si>
  <si>
    <t>Elvonások és befizetések bevételei</t>
  </si>
  <si>
    <t>B13</t>
  </si>
  <si>
    <t xml:space="preserve">Működési célú garancia- és kezességvállalásból származó megtérülések áht-n belülről </t>
  </si>
  <si>
    <t>B14</t>
  </si>
  <si>
    <t>Működési célú visszatérítendő támogatások, kölcsönök visszatérülése (</t>
  </si>
  <si>
    <t>B15</t>
  </si>
  <si>
    <t xml:space="preserve">Működési célú visszatérítendő támogatások igénybevétel áht-n belülről </t>
  </si>
  <si>
    <t xml:space="preserve">Egyéb működési célú támogatások bevételei áht-n belülről </t>
  </si>
  <si>
    <t>B2</t>
  </si>
  <si>
    <t xml:space="preserve">Felhalmozási célú támogatások államháztartáson belülről </t>
  </si>
  <si>
    <t>B21</t>
  </si>
  <si>
    <t>B22</t>
  </si>
  <si>
    <t>B23</t>
  </si>
  <si>
    <t>B24</t>
  </si>
  <si>
    <t>B25</t>
  </si>
  <si>
    <t>II. Felhalmozási célú támogatások államháztartáson belülről összesen:</t>
  </si>
  <si>
    <t>I. Működési célú támogatások államháztartáson belül összesen:</t>
  </si>
  <si>
    <t xml:space="preserve">1. Önkormányzatok működési támogatásai összesen: </t>
  </si>
  <si>
    <t>III. Közhatalmi bevételek összesen:</t>
  </si>
  <si>
    <t>B3</t>
  </si>
  <si>
    <t>1. Jövedelmadók összesen:</t>
  </si>
  <si>
    <t>B311</t>
  </si>
  <si>
    <t>B31</t>
  </si>
  <si>
    <t>Jövedelemadók</t>
  </si>
  <si>
    <t>1.1. Magánszemélyek jövedelemadói(termőföld bérbead.)</t>
  </si>
  <si>
    <t>B32</t>
  </si>
  <si>
    <t>B33</t>
  </si>
  <si>
    <t>B34</t>
  </si>
  <si>
    <t>Szociális hozzájárulási adó és járulék</t>
  </si>
  <si>
    <t xml:space="preserve">Bérhez és foglalkoztatáshoz kapcsolódó adó </t>
  </si>
  <si>
    <t xml:space="preserve">Vagyoni típusú adók </t>
  </si>
  <si>
    <t xml:space="preserve">Termékek és szolgáltatások adói </t>
  </si>
  <si>
    <t>B35</t>
  </si>
  <si>
    <t>B351</t>
  </si>
  <si>
    <t>B354</t>
  </si>
  <si>
    <t>B355</t>
  </si>
  <si>
    <t>5.2. Gépjárműadó</t>
  </si>
  <si>
    <t>5.3. Talajterhelési díj</t>
  </si>
  <si>
    <t>5.1. Iparűzési tevékenység után fizetendő helyi iparűzési adó</t>
  </si>
  <si>
    <t xml:space="preserve">5. Termékek és szolgáltatások adója összesen: </t>
  </si>
  <si>
    <t>6.Egyéb közhatalmi bevételek összesen:</t>
  </si>
  <si>
    <t>B36</t>
  </si>
  <si>
    <t xml:space="preserve">Egyéb közhatalmi bevételek </t>
  </si>
  <si>
    <t>B4</t>
  </si>
  <si>
    <t>B401</t>
  </si>
  <si>
    <t>B402</t>
  </si>
  <si>
    <t>B403</t>
  </si>
  <si>
    <t>B404</t>
  </si>
  <si>
    <t>B405</t>
  </si>
  <si>
    <t xml:space="preserve">Közvetített szolgáltatások ellenértéke </t>
  </si>
  <si>
    <t xml:space="preserve">Szolgáltatások ellenértéke </t>
  </si>
  <si>
    <t xml:space="preserve">Készletérétkesítés ellenértéke </t>
  </si>
  <si>
    <t>B406</t>
  </si>
  <si>
    <t>B407</t>
  </si>
  <si>
    <t>B408</t>
  </si>
  <si>
    <t>B411</t>
  </si>
  <si>
    <t>B409</t>
  </si>
  <si>
    <t>Biztosító által fizetett kártérítés</t>
  </si>
  <si>
    <t>B410</t>
  </si>
  <si>
    <t xml:space="preserve">Tulajdonosi bevételek </t>
  </si>
  <si>
    <t xml:space="preserve">Ellátási díjak </t>
  </si>
  <si>
    <t xml:space="preserve">Kiszámlázott általános forgalmi adó </t>
  </si>
  <si>
    <t xml:space="preserve">Általános forgalmi adó visszatérülés </t>
  </si>
  <si>
    <t xml:space="preserve">Kamatbevételek </t>
  </si>
  <si>
    <t xml:space="preserve">Egyéb pénzügyi műveletek bevételei </t>
  </si>
  <si>
    <t xml:space="preserve">Egyéb működési bevételek </t>
  </si>
  <si>
    <t>IV. Működési bevételek összesen:</t>
  </si>
  <si>
    <t xml:space="preserve">V. Felhalmozási bevételek összesen: </t>
  </si>
  <si>
    <t>B5</t>
  </si>
  <si>
    <t>B51</t>
  </si>
  <si>
    <t>B52</t>
  </si>
  <si>
    <t>B53</t>
  </si>
  <si>
    <t>B54</t>
  </si>
  <si>
    <t>B55</t>
  </si>
  <si>
    <t xml:space="preserve">Immateriális javak értékesítése </t>
  </si>
  <si>
    <t>Ingatlanok értékesítése</t>
  </si>
  <si>
    <t xml:space="preserve">Egyéb tárgyi eszközök értékesítése </t>
  </si>
  <si>
    <t xml:space="preserve">Részesedések megszűnéséhez kapcsolódó bevételek </t>
  </si>
  <si>
    <t xml:space="preserve">Részesedések értékesítése </t>
  </si>
  <si>
    <t>B6</t>
  </si>
  <si>
    <t>B61</t>
  </si>
  <si>
    <t>B62</t>
  </si>
  <si>
    <t>B64</t>
  </si>
  <si>
    <t>B65</t>
  </si>
  <si>
    <t>B63</t>
  </si>
  <si>
    <t xml:space="preserve">Működési célú átvett pénzeszközök </t>
  </si>
  <si>
    <t xml:space="preserve">Működési célú garancia- és kezességvállalásból származó megtérülések </t>
  </si>
  <si>
    <t>Működési célú visszatérítendő támogtások, kölcsönök visszatérülése az EU-tól</t>
  </si>
  <si>
    <t xml:space="preserve">Működési célú visszatérítendő támogtások, kölcsönök visszatérülése kormányoktól és más nki. Szervezetektől </t>
  </si>
  <si>
    <t xml:space="preserve">Egyéb működési célú átvett pénzeszközök </t>
  </si>
  <si>
    <t xml:space="preserve">Működési célú visszatérítendő támogatások, kölcsönök visszatérülése áht-n kívülről </t>
  </si>
  <si>
    <t>VI. Működési célú átvett pénzeszközök összesen:</t>
  </si>
  <si>
    <t>B7</t>
  </si>
  <si>
    <t>B71</t>
  </si>
  <si>
    <t>B73</t>
  </si>
  <si>
    <t>B74</t>
  </si>
  <si>
    <t>B75</t>
  </si>
  <si>
    <t xml:space="preserve">Felhalmozási célú átvett pénzeszközök </t>
  </si>
  <si>
    <t xml:space="preserve">Felhalmozási célú garancia- és kezességvállalásból származó megtérülések áht-n kívülről </t>
  </si>
  <si>
    <t xml:space="preserve">Felhalmozási célú visszatérítendő támogatások, kölcsönök visszatérülése az EU-tól </t>
  </si>
  <si>
    <t xml:space="preserve">Felhalmozási célú visszatérítendő támogtások, kölcsönök visszatérülése kormányoktól és más nki. Szervezetektől </t>
  </si>
  <si>
    <t xml:space="preserve">Felhalmozási célú visszatérítendő támogatások, kölcsönök visszatérülése áht-n kívülről </t>
  </si>
  <si>
    <t xml:space="preserve">Egyéb felhalmozási célú átvett pénzeszközök </t>
  </si>
  <si>
    <t>VII. Felhalmozási célú átvett pénzeszközök összesen:</t>
  </si>
  <si>
    <t>B8</t>
  </si>
  <si>
    <t xml:space="preserve">Finanszírozási bevételek </t>
  </si>
  <si>
    <t xml:space="preserve">Belföldi finanszírozás bevételei </t>
  </si>
  <si>
    <t>B81</t>
  </si>
  <si>
    <t>B82</t>
  </si>
  <si>
    <t>B83</t>
  </si>
  <si>
    <t>B84</t>
  </si>
  <si>
    <t xml:space="preserve">Külföldi finanszírozás bevételei </t>
  </si>
  <si>
    <t xml:space="preserve">Adóssághoz nem kapcsolódó származékos ügyletek bevételei </t>
  </si>
  <si>
    <t>Váltóbevételek</t>
  </si>
  <si>
    <t>1. Belföldi finanszírozási bevételek összesen:</t>
  </si>
  <si>
    <t>VIII. Finanszírozási bevételek összesen:</t>
  </si>
  <si>
    <t>B811</t>
  </si>
  <si>
    <t>B812</t>
  </si>
  <si>
    <t>B813</t>
  </si>
  <si>
    <t>B814</t>
  </si>
  <si>
    <t>B815</t>
  </si>
  <si>
    <t>B816</t>
  </si>
  <si>
    <t>B817</t>
  </si>
  <si>
    <t>B818</t>
  </si>
  <si>
    <t>B819</t>
  </si>
  <si>
    <t>B72</t>
  </si>
  <si>
    <t xml:space="preserve">VII. </t>
  </si>
  <si>
    <t>Egyéb felhalmzási  célú pénzeszk. átad.</t>
  </si>
  <si>
    <t xml:space="preserve">VIII. </t>
  </si>
  <si>
    <t>Finanszírozási bevételek</t>
  </si>
  <si>
    <t xml:space="preserve">IX. </t>
  </si>
  <si>
    <t>Finanszírozási kiadások</t>
  </si>
  <si>
    <t>2019.</t>
  </si>
  <si>
    <t>További évek</t>
  </si>
  <si>
    <t xml:space="preserve">2019. évi várható összege </t>
  </si>
  <si>
    <t>önerő</t>
  </si>
  <si>
    <t xml:space="preserve"> önerő</t>
  </si>
  <si>
    <t>Tékes Község Önkormányzta</t>
  </si>
  <si>
    <t>Falugondnoki szolg.</t>
  </si>
  <si>
    <t>VIT</t>
  </si>
  <si>
    <t>Tékes  Község Önkormányzta</t>
  </si>
  <si>
    <t>KIT</t>
  </si>
  <si>
    <t>Tékes  Község Önkormányzat költségvetési mérlege</t>
  </si>
  <si>
    <t>6.5 Konyha támogatás</t>
  </si>
  <si>
    <t>6.7 Napovi tám.</t>
  </si>
  <si>
    <t>6.6 Mesevár tám.</t>
  </si>
  <si>
    <t>6.8 KIT</t>
  </si>
  <si>
    <t>6.9 Védői szolg. /Vásárosdombói/</t>
  </si>
  <si>
    <t>Tékes  Község Önkormányzat</t>
  </si>
  <si>
    <t>3.5 Falugondnoki szolgálat</t>
  </si>
  <si>
    <t>Tékes  Község Önkormányzata</t>
  </si>
  <si>
    <t>Tékes Község Önkormányzata</t>
  </si>
  <si>
    <t>Falugondboki szolgálat</t>
  </si>
  <si>
    <t>Konyha támogatása</t>
  </si>
  <si>
    <t>Mesevár Óvoda tám.</t>
  </si>
  <si>
    <t>Vásárosdombói védőnői sz.</t>
  </si>
  <si>
    <t>Vásárosdombói KÖH</t>
  </si>
  <si>
    <t>Napovi Kisvaszar</t>
  </si>
  <si>
    <t>Tékes Község Önkormányzat</t>
  </si>
  <si>
    <t>1.számú melléklet a   1/2019.(II.26.) önkormányzati rendelethez</t>
  </si>
  <si>
    <t>2. számú melléklet a     1/2019.(II.26..) önkormányzati rendelethez</t>
  </si>
  <si>
    <t>3. melléklet az  1 /2019. (II 26..) önkormányzati rendelethez</t>
  </si>
  <si>
    <t>4. melléklet az     1/2019.(II.26..) önkormányzati rendelethez</t>
  </si>
  <si>
    <t>5.melléklet az 1/2019.(II.26..) önkormányzati rendelethez</t>
  </si>
  <si>
    <t>6. melléklet az   1 /2019. (II.26.) önkormányzati rendelethez</t>
  </si>
  <si>
    <t>7. melléklet az   1/2019 (II.26.) önkormányzati rendelethez</t>
  </si>
  <si>
    <t>8. melléklet az   1 /2019. (II.26.) önkormányzati rendelethez</t>
  </si>
  <si>
    <t>9 melléklet az 1./2019.(II.26.) önkormányzati rendelethez</t>
  </si>
  <si>
    <t>10. melléklet az   1 /2019. (II.26.) önkormányzati rendelethez</t>
  </si>
  <si>
    <t>11. melléklet az       1 /2019. (II.26.) önkormányzati rendelethez</t>
  </si>
  <si>
    <t>12. melléklet az     1 /2019. (II.26.) önkormányzati rendelethez</t>
  </si>
  <si>
    <t>Az Önkormányzat ingyenes használatot biztosít a helyi civil szervzeteknek, sportszervezeteknek a helyiségek használatára.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</si>
</sst>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2" fillId="0" borderId="0" xfId="0" applyFont="1" applyAlignment="1">
      <alignment horizontal="center" vertical="center"/>
    </xf>
    <xf numFmtId="0" fontId="10" fillId="0" borderId="0" xfId="0" applyFont="1"/>
    <xf numFmtId="164" fontId="10" fillId="0" borderId="0" xfId="1" applyNumberFormat="1" applyFont="1"/>
    <xf numFmtId="164" fontId="10" fillId="0" borderId="0" xfId="1" applyNumberFormat="1" applyFont="1" applyAlignment="1">
      <alignment horizontal="center" wrapText="1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164" fontId="4" fillId="0" borderId="12" xfId="1" applyNumberFormat="1" applyFont="1" applyBorder="1"/>
    <xf numFmtId="164" fontId="4" fillId="0" borderId="13" xfId="1" applyNumberFormat="1" applyFont="1" applyBorder="1"/>
    <xf numFmtId="164" fontId="4" fillId="0" borderId="14" xfId="1" applyNumberFormat="1" applyFont="1" applyBorder="1"/>
    <xf numFmtId="0" fontId="6" fillId="0" borderId="3" xfId="0" applyFont="1" applyBorder="1"/>
    <xf numFmtId="164" fontId="6" fillId="0" borderId="12" xfId="1" applyNumberFormat="1" applyFont="1" applyBorder="1"/>
    <xf numFmtId="164" fontId="6" fillId="0" borderId="13" xfId="1" applyNumberFormat="1" applyFont="1" applyBorder="1"/>
    <xf numFmtId="164" fontId="6" fillId="0" borderId="14" xfId="1" applyNumberFormat="1" applyFont="1" applyBorder="1"/>
    <xf numFmtId="0" fontId="12" fillId="0" borderId="0" xfId="0" applyFont="1"/>
    <xf numFmtId="164" fontId="3" fillId="0" borderId="16" xfId="1" applyNumberFormat="1" applyFont="1" applyBorder="1"/>
    <xf numFmtId="164" fontId="4" fillId="0" borderId="16" xfId="1" applyNumberFormat="1" applyFont="1" applyBorder="1" applyAlignment="1">
      <alignment vertical="center"/>
    </xf>
    <xf numFmtId="164" fontId="6" fillId="0" borderId="16" xfId="1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0" applyNumberFormat="1"/>
    <xf numFmtId="0" fontId="14" fillId="0" borderId="0" xfId="2" applyFont="1"/>
    <xf numFmtId="0" fontId="13" fillId="0" borderId="0" xfId="2"/>
    <xf numFmtId="0" fontId="0" fillId="0" borderId="0" xfId="0" applyAlignment="1">
      <alignment wrapText="1"/>
    </xf>
    <xf numFmtId="0" fontId="13" fillId="0" borderId="0" xfId="2" applyAlignment="1">
      <alignment vertical="center"/>
    </xf>
    <xf numFmtId="0" fontId="9" fillId="0" borderId="0" xfId="0" applyFont="1"/>
    <xf numFmtId="164" fontId="2" fillId="0" borderId="0" xfId="0" applyNumberFormat="1" applyFont="1"/>
    <xf numFmtId="0" fontId="15" fillId="0" borderId="0" xfId="0" applyFont="1"/>
    <xf numFmtId="164" fontId="5" fillId="0" borderId="16" xfId="1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7" fillId="0" borderId="16" xfId="1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164" fontId="12" fillId="0" borderId="0" xfId="1" applyNumberFormat="1" applyFont="1"/>
    <xf numFmtId="0" fontId="16" fillId="0" borderId="0" xfId="2" applyFont="1"/>
    <xf numFmtId="0" fontId="17" fillId="0" borderId="0" xfId="2" applyFont="1" applyAlignment="1">
      <alignment horizontal="right"/>
    </xf>
    <xf numFmtId="0" fontId="18" fillId="0" borderId="16" xfId="2" applyFont="1" applyBorder="1" applyAlignment="1">
      <alignment vertical="center"/>
    </xf>
    <xf numFmtId="0" fontId="16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0" fontId="16" fillId="0" borderId="16" xfId="2" applyFont="1" applyBorder="1"/>
    <xf numFmtId="0" fontId="18" fillId="0" borderId="16" xfId="2" applyFont="1" applyBorder="1" applyAlignment="1">
      <alignment horizontal="center"/>
    </xf>
    <xf numFmtId="0" fontId="18" fillId="0" borderId="16" xfId="2" applyFont="1" applyBorder="1"/>
    <xf numFmtId="0" fontId="18" fillId="0" borderId="0" xfId="0" applyFont="1"/>
    <xf numFmtId="0" fontId="2" fillId="0" borderId="0" xfId="0" applyFont="1" applyAlignment="1">
      <alignment vertical="center"/>
    </xf>
    <xf numFmtId="164" fontId="10" fillId="0" borderId="16" xfId="1" applyNumberFormat="1" applyFont="1" applyBorder="1"/>
    <xf numFmtId="0" fontId="3" fillId="0" borderId="1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64" fontId="6" fillId="2" borderId="16" xfId="1" applyNumberFormat="1" applyFont="1" applyFill="1" applyBorder="1" applyAlignment="1">
      <alignment vertical="center"/>
    </xf>
    <xf numFmtId="164" fontId="16" fillId="2" borderId="16" xfId="1" applyNumberFormat="1" applyFont="1" applyFill="1" applyBorder="1"/>
    <xf numFmtId="164" fontId="6" fillId="2" borderId="16" xfId="1" applyNumberFormat="1" applyFont="1" applyFill="1" applyBorder="1"/>
    <xf numFmtId="0" fontId="6" fillId="0" borderId="0" xfId="0" applyFont="1" applyAlignment="1">
      <alignment horizontal="center" vertical="center"/>
    </xf>
    <xf numFmtId="164" fontId="5" fillId="0" borderId="16" xfId="1" applyNumberFormat="1" applyFont="1" applyBorder="1"/>
    <xf numFmtId="164" fontId="16" fillId="0" borderId="16" xfId="1" applyNumberFormat="1" applyFont="1" applyBorder="1"/>
    <xf numFmtId="164" fontId="4" fillId="0" borderId="16" xfId="1" applyNumberFormat="1" applyFont="1" applyBorder="1"/>
    <xf numFmtId="164" fontId="7" fillId="0" borderId="16" xfId="1" applyNumberFormat="1" applyFont="1" applyBorder="1"/>
    <xf numFmtId="164" fontId="6" fillId="0" borderId="16" xfId="1" applyNumberFormat="1" applyFont="1" applyBorder="1"/>
    <xf numFmtId="164" fontId="6" fillId="0" borderId="16" xfId="1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4" fillId="0" borderId="16" xfId="1" applyNumberFormat="1" applyFont="1" applyBorder="1" applyAlignment="1">
      <alignment wrapText="1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164" fontId="16" fillId="0" borderId="16" xfId="0" applyNumberFormat="1" applyFont="1" applyBorder="1"/>
    <xf numFmtId="164" fontId="16" fillId="2" borderId="16" xfId="1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164" fontId="6" fillId="2" borderId="16" xfId="0" applyNumberFormat="1" applyFont="1" applyFill="1" applyBorder="1" applyAlignment="1">
      <alignment vertical="center" wrapText="1"/>
    </xf>
    <xf numFmtId="164" fontId="6" fillId="3" borderId="16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4" fontId="18" fillId="0" borderId="16" xfId="1" applyNumberFormat="1" applyFont="1" applyBorder="1"/>
    <xf numFmtId="164" fontId="18" fillId="0" borderId="16" xfId="1" applyNumberFormat="1" applyFont="1" applyBorder="1" applyAlignment="1">
      <alignment horizontal="left" vertical="center" wrapText="1"/>
    </xf>
    <xf numFmtId="164" fontId="18" fillId="0" borderId="16" xfId="1" applyNumberFormat="1" applyFont="1" applyBorder="1" applyAlignment="1">
      <alignment horizontal="left"/>
    </xf>
    <xf numFmtId="164" fontId="16" fillId="0" borderId="16" xfId="1" applyNumberFormat="1" applyFont="1" applyBorder="1" applyAlignment="1">
      <alignment horizontal="left"/>
    </xf>
    <xf numFmtId="0" fontId="20" fillId="0" borderId="0" xfId="0" applyFont="1" applyAlignment="1">
      <alignment horizontal="center"/>
    </xf>
    <xf numFmtId="164" fontId="20" fillId="0" borderId="0" xfId="1" applyNumberFormat="1" applyFont="1" applyAlignment="1">
      <alignment horizontal="right"/>
    </xf>
    <xf numFmtId="0" fontId="21" fillId="0" borderId="0" xfId="0" applyFont="1"/>
    <xf numFmtId="164" fontId="20" fillId="0" borderId="0" xfId="1" applyNumberFormat="1" applyFont="1"/>
    <xf numFmtId="164" fontId="21" fillId="0" borderId="25" xfId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164" fontId="21" fillId="0" borderId="12" xfId="1" applyNumberFormat="1" applyFont="1" applyBorder="1" applyAlignment="1">
      <alignment horizontal="center" vertical="center" wrapText="1"/>
    </xf>
    <xf numFmtId="164" fontId="21" fillId="0" borderId="14" xfId="1" applyNumberFormat="1" applyFont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0" fontId="21" fillId="0" borderId="3" xfId="0" applyFont="1" applyBorder="1"/>
    <xf numFmtId="0" fontId="21" fillId="0" borderId="25" xfId="0" applyFont="1" applyBorder="1" applyAlignment="1">
      <alignment horizontal="center"/>
    </xf>
    <xf numFmtId="164" fontId="21" fillId="0" borderId="27" xfId="1" applyNumberFormat="1" applyFont="1" applyBorder="1"/>
    <xf numFmtId="164" fontId="21" fillId="0" borderId="28" xfId="1" applyNumberFormat="1" applyFont="1" applyBorder="1" applyAlignment="1">
      <alignment horizontal="center"/>
    </xf>
    <xf numFmtId="164" fontId="21" fillId="0" borderId="4" xfId="1" applyNumberFormat="1" applyFont="1" applyBorder="1" applyAlignment="1">
      <alignment horizontal="center" vertical="center" wrapText="1"/>
    </xf>
    <xf numFmtId="164" fontId="21" fillId="0" borderId="5" xfId="1" applyNumberFormat="1" applyFont="1" applyBorder="1" applyAlignment="1">
      <alignment horizontal="center" vertical="center" wrapText="1"/>
    </xf>
    <xf numFmtId="164" fontId="20" fillId="0" borderId="28" xfId="1" applyNumberFormat="1" applyFont="1" applyBorder="1" applyAlignment="1">
      <alignment horizontal="center" vertical="center" wrapText="1"/>
    </xf>
    <xf numFmtId="0" fontId="21" fillId="0" borderId="25" xfId="0" applyFont="1" applyBorder="1"/>
    <xf numFmtId="0" fontId="21" fillId="0" borderId="29" xfId="0" applyFont="1" applyBorder="1" applyAlignment="1">
      <alignment horizontal="center"/>
    </xf>
    <xf numFmtId="164" fontId="21" fillId="0" borderId="30" xfId="1" applyNumberFormat="1" applyFont="1" applyBorder="1"/>
    <xf numFmtId="164" fontId="21" fillId="0" borderId="31" xfId="1" applyNumberFormat="1" applyFont="1" applyBorder="1" applyAlignment="1">
      <alignment horizontal="center"/>
    </xf>
    <xf numFmtId="164" fontId="21" fillId="0" borderId="32" xfId="1" applyNumberFormat="1" applyFont="1" applyBorder="1" applyAlignment="1">
      <alignment horizontal="center"/>
    </xf>
    <xf numFmtId="164" fontId="20" fillId="0" borderId="29" xfId="1" applyNumberFormat="1" applyFont="1" applyBorder="1" applyAlignment="1">
      <alignment horizontal="center" vertical="center" wrapText="1"/>
    </xf>
    <xf numFmtId="0" fontId="21" fillId="0" borderId="29" xfId="0" applyFont="1" applyBorder="1"/>
    <xf numFmtId="0" fontId="20" fillId="0" borderId="29" xfId="0" applyFont="1" applyBorder="1" applyAlignment="1">
      <alignment horizontal="center"/>
    </xf>
    <xf numFmtId="164" fontId="20" fillId="0" borderId="30" xfId="1" applyNumberFormat="1" applyFont="1" applyBorder="1"/>
    <xf numFmtId="164" fontId="20" fillId="0" borderId="33" xfId="1" applyNumberFormat="1" applyFont="1" applyBorder="1" applyAlignment="1">
      <alignment vertical="center" wrapText="1"/>
    </xf>
    <xf numFmtId="164" fontId="20" fillId="0" borderId="34" xfId="1" applyNumberFormat="1" applyFont="1" applyBorder="1" applyAlignment="1">
      <alignment vertical="center" wrapText="1"/>
    </xf>
    <xf numFmtId="164" fontId="20" fillId="0" borderId="30" xfId="1" applyNumberFormat="1" applyFont="1" applyBorder="1" applyAlignment="1">
      <alignment horizontal="left" vertical="center" wrapText="1"/>
    </xf>
    <xf numFmtId="164" fontId="21" fillId="0" borderId="28" xfId="1" applyNumberFormat="1" applyFont="1" applyBorder="1" applyAlignment="1">
      <alignment horizontal="center" vertical="center"/>
    </xf>
    <xf numFmtId="0" fontId="21" fillId="0" borderId="29" xfId="0" applyFont="1" applyBorder="1" applyAlignment="1">
      <alignment vertical="center"/>
    </xf>
    <xf numFmtId="164" fontId="20" fillId="0" borderId="30" xfId="1" applyNumberFormat="1" applyFont="1" applyBorder="1" applyAlignment="1">
      <alignment horizontal="left"/>
    </xf>
    <xf numFmtId="164" fontId="20" fillId="0" borderId="33" xfId="1" applyNumberFormat="1" applyFont="1" applyBorder="1" applyAlignment="1">
      <alignment vertical="center"/>
    </xf>
    <xf numFmtId="164" fontId="20" fillId="0" borderId="33" xfId="1" applyNumberFormat="1" applyFont="1" applyBorder="1"/>
    <xf numFmtId="164" fontId="21" fillId="0" borderId="30" xfId="1" applyNumberFormat="1" applyFont="1" applyBorder="1" applyAlignment="1">
      <alignment horizontal="left"/>
    </xf>
    <xf numFmtId="164" fontId="20" fillId="0" borderId="28" xfId="1" applyNumberFormat="1" applyFont="1" applyBorder="1" applyAlignment="1">
      <alignment horizontal="center"/>
    </xf>
    <xf numFmtId="164" fontId="21" fillId="0" borderId="33" xfId="1" applyNumberFormat="1" applyFont="1" applyBorder="1" applyAlignment="1">
      <alignment vertical="center" wrapText="1"/>
    </xf>
    <xf numFmtId="164" fontId="21" fillId="0" borderId="34" xfId="1" applyNumberFormat="1" applyFont="1" applyBorder="1" applyAlignment="1">
      <alignment vertical="center" wrapText="1"/>
    </xf>
    <xf numFmtId="164" fontId="21" fillId="0" borderId="36" xfId="1" applyNumberFormat="1" applyFont="1" applyBorder="1"/>
    <xf numFmtId="164" fontId="20" fillId="0" borderId="31" xfId="1" applyNumberFormat="1" applyFont="1" applyBorder="1" applyAlignment="1">
      <alignment vertical="center" wrapText="1"/>
    </xf>
    <xf numFmtId="164" fontId="20" fillId="0" borderId="32" xfId="1" applyNumberFormat="1" applyFont="1" applyBorder="1" applyAlignment="1">
      <alignment vertical="center" wrapText="1"/>
    </xf>
    <xf numFmtId="0" fontId="20" fillId="0" borderId="37" xfId="0" applyFont="1" applyBorder="1" applyAlignment="1">
      <alignment horizontal="center"/>
    </xf>
    <xf numFmtId="164" fontId="21" fillId="0" borderId="38" xfId="1" applyNumberFormat="1" applyFont="1" applyBorder="1"/>
    <xf numFmtId="164" fontId="21" fillId="0" borderId="3" xfId="1" applyNumberFormat="1" applyFont="1" applyBorder="1" applyAlignment="1">
      <alignment horizontal="center"/>
    </xf>
    <xf numFmtId="164" fontId="21" fillId="0" borderId="6" xfId="1" applyNumberFormat="1" applyFont="1" applyBorder="1" applyAlignment="1">
      <alignment horizontal="center"/>
    </xf>
    <xf numFmtId="164" fontId="21" fillId="0" borderId="7" xfId="1" applyNumberFormat="1" applyFont="1" applyBorder="1" applyAlignment="1">
      <alignment horizontal="center"/>
    </xf>
    <xf numFmtId="164" fontId="20" fillId="0" borderId="37" xfId="1" applyNumberFormat="1" applyFont="1" applyBorder="1" applyAlignment="1">
      <alignment horizontal="center"/>
    </xf>
    <xf numFmtId="0" fontId="21" fillId="0" borderId="37" xfId="0" applyFont="1" applyBorder="1"/>
    <xf numFmtId="0" fontId="20" fillId="0" borderId="29" xfId="0" applyFont="1" applyBorder="1" applyAlignment="1">
      <alignment horizontal="center" vertical="center"/>
    </xf>
    <xf numFmtId="164" fontId="20" fillId="0" borderId="30" xfId="1" applyNumberFormat="1" applyFont="1" applyBorder="1" applyAlignment="1">
      <alignment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 wrapText="1"/>
    </xf>
    <xf numFmtId="164" fontId="20" fillId="0" borderId="33" xfId="1" applyNumberFormat="1" applyFont="1" applyBorder="1" applyAlignment="1">
      <alignment horizontal="center" vertical="center" wrapText="1"/>
    </xf>
    <xf numFmtId="164" fontId="20" fillId="0" borderId="34" xfId="1" applyNumberFormat="1" applyFont="1" applyBorder="1" applyAlignment="1">
      <alignment horizontal="center" vertical="center" wrapText="1"/>
    </xf>
    <xf numFmtId="164" fontId="20" fillId="0" borderId="30" xfId="1" applyNumberFormat="1" applyFont="1" applyBorder="1" applyAlignment="1">
      <alignment wrapText="1"/>
    </xf>
    <xf numFmtId="164" fontId="4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9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0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164" fontId="3" fillId="0" borderId="16" xfId="1" applyNumberFormat="1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164" fontId="10" fillId="0" borderId="16" xfId="1" applyNumberFormat="1" applyFont="1" applyBorder="1" applyAlignment="1">
      <alignment vertical="center"/>
    </xf>
    <xf numFmtId="0" fontId="10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24" fillId="0" borderId="0" xfId="0" applyFont="1" applyAlignment="1">
      <alignment wrapText="1"/>
    </xf>
    <xf numFmtId="164" fontId="24" fillId="0" borderId="0" xfId="1" applyNumberFormat="1" applyFont="1"/>
    <xf numFmtId="0" fontId="24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19" fillId="0" borderId="0" xfId="0" applyFont="1" applyAlignment="1">
      <alignment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/>
    </xf>
    <xf numFmtId="0" fontId="25" fillId="0" borderId="16" xfId="0" applyFont="1" applyBorder="1" applyAlignment="1">
      <alignment wrapText="1"/>
    </xf>
    <xf numFmtId="164" fontId="25" fillId="0" borderId="16" xfId="1" applyNumberFormat="1" applyFont="1" applyBorder="1"/>
    <xf numFmtId="0" fontId="19" fillId="0" borderId="16" xfId="0" applyFont="1" applyBorder="1" applyAlignment="1">
      <alignment wrapText="1"/>
    </xf>
    <xf numFmtId="164" fontId="19" fillId="0" borderId="16" xfId="1" applyNumberFormat="1" applyFont="1" applyBorder="1"/>
    <xf numFmtId="164" fontId="19" fillId="0" borderId="16" xfId="1" applyNumberFormat="1" applyFont="1" applyBorder="1" applyAlignment="1">
      <alignment horizontal="center"/>
    </xf>
    <xf numFmtId="164" fontId="25" fillId="0" borderId="16" xfId="1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/>
    </xf>
    <xf numFmtId="164" fontId="16" fillId="2" borderId="16" xfId="0" applyNumberFormat="1" applyFont="1" applyFill="1" applyBorder="1"/>
    <xf numFmtId="0" fontId="6" fillId="0" borderId="16" xfId="0" applyFont="1" applyBorder="1"/>
    <xf numFmtId="0" fontId="4" fillId="0" borderId="16" xfId="0" applyFont="1" applyBorder="1"/>
    <xf numFmtId="0" fontId="5" fillId="0" borderId="16" xfId="0" applyFont="1" applyBorder="1"/>
    <xf numFmtId="14" fontId="5" fillId="0" borderId="16" xfId="0" applyNumberFormat="1" applyFont="1" applyBorder="1"/>
    <xf numFmtId="0" fontId="6" fillId="2" borderId="16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/>
    </xf>
    <xf numFmtId="0" fontId="7" fillId="0" borderId="16" xfId="0" applyFont="1" applyBorder="1"/>
    <xf numFmtId="0" fontId="5" fillId="0" borderId="16" xfId="0" applyFont="1" applyBorder="1" applyAlignment="1">
      <alignment wrapText="1"/>
    </xf>
    <xf numFmtId="16" fontId="4" fillId="0" borderId="16" xfId="0" applyNumberFormat="1" applyFont="1" applyBorder="1"/>
    <xf numFmtId="0" fontId="6" fillId="0" borderId="16" xfId="0" applyFont="1" applyBorder="1" applyAlignment="1">
      <alignment wrapText="1"/>
    </xf>
    <xf numFmtId="0" fontId="4" fillId="0" borderId="16" xfId="0" applyFont="1" applyBorder="1" applyAlignment="1">
      <alignment vertical="center"/>
    </xf>
    <xf numFmtId="16" fontId="4" fillId="0" borderId="16" xfId="0" applyNumberFormat="1" applyFont="1" applyBorder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6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6" fontId="4" fillId="0" borderId="16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6" xfId="0" applyFont="1" applyBorder="1" applyAlignment="1">
      <alignment horizontal="center"/>
    </xf>
    <xf numFmtId="16" fontId="5" fillId="0" borderId="16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2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center"/>
    </xf>
    <xf numFmtId="0" fontId="4" fillId="2" borderId="16" xfId="0" applyFont="1" applyFill="1" applyBorder="1" applyAlignment="1">
      <alignment horizontal="left" vertical="center"/>
    </xf>
    <xf numFmtId="164" fontId="18" fillId="2" borderId="16" xfId="1" applyNumberFormat="1" applyFont="1" applyFill="1" applyBorder="1" applyAlignment="1">
      <alignment vertical="center"/>
    </xf>
    <xf numFmtId="164" fontId="6" fillId="2" borderId="16" xfId="1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vertical="center" wrapText="1"/>
    </xf>
    <xf numFmtId="164" fontId="9" fillId="0" borderId="16" xfId="1" applyNumberFormat="1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164" fontId="12" fillId="0" borderId="16" xfId="1" applyNumberFormat="1" applyFont="1" applyBorder="1" applyAlignment="1">
      <alignment vertical="center"/>
    </xf>
    <xf numFmtId="49" fontId="5" fillId="0" borderId="16" xfId="0" applyNumberFormat="1" applyFont="1" applyBorder="1" applyAlignment="1">
      <alignment vertical="center" wrapText="1"/>
    </xf>
    <xf numFmtId="16" fontId="5" fillId="0" borderId="16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16" fontId="5" fillId="0" borderId="16" xfId="0" applyNumberFormat="1" applyFont="1" applyBorder="1" applyAlignment="1">
      <alignment horizontal="left" vertical="center" wrapText="1"/>
    </xf>
    <xf numFmtId="164" fontId="3" fillId="2" borderId="16" xfId="1" applyNumberFormat="1" applyFont="1" applyFill="1" applyBorder="1" applyAlignment="1">
      <alignment vertical="center"/>
    </xf>
    <xf numFmtId="0" fontId="0" fillId="0" borderId="16" xfId="0" applyBorder="1"/>
    <xf numFmtId="0" fontId="3" fillId="0" borderId="16" xfId="0" applyFont="1" applyBorder="1"/>
    <xf numFmtId="0" fontId="25" fillId="0" borderId="16" xfId="0" applyFont="1" applyBorder="1" applyAlignment="1">
      <alignment horizontal="center" vertical="center" wrapText="1"/>
    </xf>
    <xf numFmtId="164" fontId="25" fillId="0" borderId="16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5" fillId="0" borderId="16" xfId="1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/>
    </xf>
    <xf numFmtId="164" fontId="10" fillId="0" borderId="16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164" fontId="20" fillId="0" borderId="31" xfId="1" applyNumberFormat="1" applyFont="1" applyBorder="1"/>
    <xf numFmtId="164" fontId="20" fillId="0" borderId="19" xfId="1" applyNumberFormat="1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/>
    <xf numFmtId="0" fontId="22" fillId="0" borderId="0" xfId="0" applyFont="1" applyAlignment="1">
      <alignment horizontal="center"/>
    </xf>
    <xf numFmtId="164" fontId="6" fillId="2" borderId="1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5" fillId="2" borderId="16" xfId="1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164" fontId="6" fillId="2" borderId="16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5" fillId="2" borderId="16" xfId="1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/>
    </xf>
    <xf numFmtId="0" fontId="6" fillId="0" borderId="1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1" fillId="0" borderId="22" xfId="1" applyNumberFormat="1" applyFont="1" applyBorder="1" applyAlignment="1">
      <alignment horizontal="center" vertical="center"/>
    </xf>
    <xf numFmtId="164" fontId="21" fillId="0" borderId="26" xfId="1" applyNumberFormat="1" applyFon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 wrapText="1"/>
    </xf>
    <xf numFmtId="164" fontId="21" fillId="0" borderId="3" xfId="1" applyNumberFormat="1" applyFont="1" applyBorder="1" applyAlignment="1">
      <alignment horizontal="center" vertical="center" wrapText="1"/>
    </xf>
    <xf numFmtId="164" fontId="21" fillId="0" borderId="23" xfId="1" applyNumberFormat="1" applyFont="1" applyBorder="1" applyAlignment="1">
      <alignment horizontal="center" vertical="center" wrapText="1"/>
    </xf>
    <xf numFmtId="164" fontId="21" fillId="0" borderId="24" xfId="1" applyNumberFormat="1" applyFont="1" applyBorder="1" applyAlignment="1">
      <alignment horizontal="center" vertical="center" wrapText="1"/>
    </xf>
    <xf numFmtId="164" fontId="22" fillId="0" borderId="0" xfId="1" applyNumberFormat="1" applyFont="1" applyAlignment="1">
      <alignment horizontal="right"/>
    </xf>
    <xf numFmtId="164" fontId="21" fillId="0" borderId="0" xfId="1" applyNumberFormat="1" applyFont="1" applyAlignment="1">
      <alignment horizontal="center"/>
    </xf>
    <xf numFmtId="164" fontId="22" fillId="0" borderId="17" xfId="1" applyNumberFormat="1" applyFont="1" applyBorder="1" applyAlignment="1">
      <alignment horizontal="right"/>
    </xf>
    <xf numFmtId="164" fontId="23" fillId="0" borderId="23" xfId="1" applyNumberFormat="1" applyFont="1" applyBorder="1" applyAlignment="1">
      <alignment horizontal="center" vertical="center" wrapText="1"/>
    </xf>
    <xf numFmtId="164" fontId="20" fillId="0" borderId="0" xfId="1" applyNumberFormat="1" applyFont="1" applyAlignment="1">
      <alignment horizontal="right"/>
    </xf>
    <xf numFmtId="164" fontId="19" fillId="0" borderId="0" xfId="1" applyNumberFormat="1" applyFont="1" applyAlignment="1">
      <alignment horizontal="center"/>
    </xf>
    <xf numFmtId="0" fontId="21" fillId="0" borderId="35" xfId="0" applyFont="1" applyBorder="1" applyAlignment="1">
      <alignment horizontal="left"/>
    </xf>
    <xf numFmtId="0" fontId="21" fillId="0" borderId="30" xfId="0" applyFont="1" applyBorder="1" applyAlignment="1">
      <alignment horizontal="left"/>
    </xf>
    <xf numFmtId="164" fontId="21" fillId="0" borderId="2" xfId="1" applyNumberFormat="1" applyFont="1" applyBorder="1" applyAlignment="1">
      <alignment horizontal="center" vertical="center"/>
    </xf>
    <xf numFmtId="164" fontId="21" fillId="0" borderId="3" xfId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9" xfId="0" applyFont="1" applyBorder="1" applyAlignment="1">
      <alignment horizontal="right"/>
    </xf>
    <xf numFmtId="0" fontId="16" fillId="0" borderId="0" xfId="2" applyFont="1" applyAlignment="1">
      <alignment horizontal="center" wrapText="1"/>
    </xf>
    <xf numFmtId="0" fontId="10" fillId="0" borderId="16" xfId="0" applyFont="1" applyBorder="1" applyAlignment="1">
      <alignment horizontal="left"/>
    </xf>
    <xf numFmtId="0" fontId="19" fillId="0" borderId="18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9" fillId="0" borderId="18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6" fillId="0" borderId="19" xfId="0" applyFont="1" applyBorder="1" applyAlignment="1">
      <alignment horizontal="right"/>
    </xf>
    <xf numFmtId="0" fontId="27" fillId="0" borderId="18" xfId="0" applyFont="1" applyBorder="1" applyAlignment="1">
      <alignment horizontal="left" wrapText="1"/>
    </xf>
    <xf numFmtId="0" fontId="27" fillId="0" borderId="20" xfId="0" applyFont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19" fillId="0" borderId="18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164" fontId="27" fillId="0" borderId="18" xfId="1" applyNumberFormat="1" applyFont="1" applyBorder="1" applyAlignment="1">
      <alignment horizontal="left"/>
    </xf>
    <xf numFmtId="164" fontId="27" fillId="0" borderId="20" xfId="1" applyNumberFormat="1" applyFont="1" applyBorder="1" applyAlignment="1">
      <alignment horizontal="left"/>
    </xf>
    <xf numFmtId="164" fontId="19" fillId="0" borderId="18" xfId="1" applyNumberFormat="1" applyFont="1" applyBorder="1" applyAlignment="1">
      <alignment horizontal="left"/>
    </xf>
    <xf numFmtId="164" fontId="19" fillId="0" borderId="20" xfId="1" applyNumberFormat="1" applyFont="1" applyBorder="1" applyAlignment="1">
      <alignment horizontal="left"/>
    </xf>
    <xf numFmtId="164" fontId="9" fillId="0" borderId="19" xfId="1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/>
    </xf>
    <xf numFmtId="0" fontId="3" fillId="0" borderId="0" xfId="0" applyFont="1" applyAlignment="1">
      <alignment horizontal="justify" wrapText="1"/>
    </xf>
  </cellXfs>
  <cellStyles count="3">
    <cellStyle name="Ezres" xfId="1" builtinId="3"/>
    <cellStyle name="Normál" xfId="0" builtinId="0"/>
    <cellStyle name="Normál_Költségvetési rendelet-minta 2012 mellékletek Dalmand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3"/>
  <sheetViews>
    <sheetView topLeftCell="A4" workbookViewId="0">
      <selection activeCell="E2" sqref="E1:E1048576"/>
    </sheetView>
  </sheetViews>
  <sheetFormatPr defaultRowHeight="15.6"/>
  <cols>
    <col min="1" max="2" width="5.6640625" style="6" customWidth="1"/>
    <col min="3" max="3" width="60.6640625" style="5" customWidth="1"/>
    <col min="4" max="4" width="6.33203125" style="5" bestFit="1" customWidth="1"/>
    <col min="5" max="5" width="17" style="10" customWidth="1"/>
    <col min="6" max="7" width="16.44140625" style="10" customWidth="1"/>
    <col min="8" max="8" width="15.6640625" style="10" customWidth="1"/>
    <col min="10" max="11" width="10" bestFit="1" customWidth="1"/>
    <col min="13" max="13" width="10" bestFit="1" customWidth="1"/>
  </cols>
  <sheetData>
    <row r="1" spans="1:9">
      <c r="A1" s="243" t="s">
        <v>617</v>
      </c>
      <c r="B1" s="243"/>
      <c r="C1" s="243"/>
      <c r="D1" s="243"/>
      <c r="E1" s="243"/>
      <c r="F1" s="243"/>
      <c r="G1" s="243"/>
      <c r="H1" s="243"/>
      <c r="I1" s="1"/>
    </row>
    <row r="3" spans="1:9">
      <c r="A3" s="244" t="s">
        <v>217</v>
      </c>
      <c r="B3" s="244"/>
      <c r="C3" s="244"/>
      <c r="D3" s="244"/>
      <c r="E3" s="244"/>
      <c r="F3" s="244"/>
      <c r="G3" s="244"/>
      <c r="H3" s="244"/>
    </row>
    <row r="4" spans="1:9">
      <c r="A4" s="244" t="s">
        <v>608</v>
      </c>
      <c r="B4" s="244"/>
      <c r="C4" s="244"/>
      <c r="D4" s="244"/>
      <c r="E4" s="244"/>
      <c r="F4" s="244"/>
      <c r="G4" s="244"/>
      <c r="H4" s="244"/>
    </row>
    <row r="5" spans="1:9" ht="17.399999999999999">
      <c r="A5" s="245" t="s">
        <v>0</v>
      </c>
      <c r="B5" s="245"/>
      <c r="C5" s="245"/>
      <c r="D5" s="245"/>
      <c r="E5" s="245"/>
      <c r="F5" s="245"/>
      <c r="G5" s="245"/>
      <c r="H5" s="245"/>
    </row>
    <row r="7" spans="1:9">
      <c r="A7" s="247" t="s">
        <v>1</v>
      </c>
      <c r="B7" s="247"/>
      <c r="C7" s="247"/>
      <c r="D7" s="247"/>
      <c r="E7" s="246" t="s">
        <v>209</v>
      </c>
      <c r="F7" s="246"/>
      <c r="G7" s="246"/>
      <c r="H7" s="246"/>
    </row>
    <row r="8" spans="1:9" ht="17.25" customHeight="1">
      <c r="A8" s="247"/>
      <c r="B8" s="247"/>
      <c r="C8" s="247"/>
      <c r="D8" s="247"/>
      <c r="E8" s="242" t="s">
        <v>219</v>
      </c>
      <c r="F8" s="242"/>
      <c r="G8" s="242"/>
      <c r="H8" s="242"/>
    </row>
    <row r="9" spans="1:9" s="13" customFormat="1" ht="65.25" customHeight="1">
      <c r="A9" s="247"/>
      <c r="B9" s="247"/>
      <c r="C9" s="247"/>
      <c r="D9" s="247"/>
      <c r="E9" s="214" t="s">
        <v>2</v>
      </c>
      <c r="F9" s="214" t="s">
        <v>3</v>
      </c>
      <c r="G9" s="214" t="s">
        <v>4</v>
      </c>
      <c r="H9" s="214" t="s">
        <v>5</v>
      </c>
    </row>
    <row r="10" spans="1:9" s="7" customFormat="1">
      <c r="A10" s="183" t="s">
        <v>6</v>
      </c>
      <c r="B10" s="248" t="s">
        <v>450</v>
      </c>
      <c r="C10" s="248"/>
      <c r="D10" s="190" t="s">
        <v>440</v>
      </c>
      <c r="E10" s="93"/>
      <c r="F10" s="93"/>
      <c r="G10" s="93"/>
      <c r="H10" s="93"/>
    </row>
    <row r="11" spans="1:9" s="7" customFormat="1">
      <c r="A11" s="51"/>
      <c r="B11" s="215" t="s">
        <v>124</v>
      </c>
      <c r="C11" s="216" t="s">
        <v>449</v>
      </c>
      <c r="D11" s="216" t="s">
        <v>441</v>
      </c>
      <c r="E11" s="94"/>
      <c r="F11" s="94"/>
      <c r="G11" s="94"/>
      <c r="H11" s="94"/>
    </row>
    <row r="12" spans="1:9">
      <c r="A12" s="48"/>
      <c r="B12" s="48"/>
      <c r="C12" s="73" t="s">
        <v>451</v>
      </c>
      <c r="D12" s="73" t="s">
        <v>442</v>
      </c>
      <c r="E12" s="34"/>
      <c r="F12" s="34"/>
      <c r="G12" s="34"/>
      <c r="H12" s="34"/>
    </row>
    <row r="13" spans="1:9" ht="31.2">
      <c r="A13" s="48"/>
      <c r="B13" s="48"/>
      <c r="C13" s="73" t="s">
        <v>7</v>
      </c>
      <c r="D13" s="73"/>
      <c r="E13" s="34">
        <v>10638447</v>
      </c>
      <c r="F13" s="34">
        <v>10638447</v>
      </c>
      <c r="G13" s="34"/>
      <c r="H13" s="34"/>
    </row>
    <row r="14" spans="1:9" s="45" customFormat="1" ht="31.2">
      <c r="A14" s="49"/>
      <c r="B14" s="49"/>
      <c r="C14" s="217" t="s">
        <v>8</v>
      </c>
      <c r="D14" s="217"/>
      <c r="E14" s="46">
        <v>856320</v>
      </c>
      <c r="F14" s="46">
        <v>856320</v>
      </c>
      <c r="G14" s="46"/>
      <c r="H14" s="46"/>
    </row>
    <row r="15" spans="1:9" s="45" customFormat="1">
      <c r="A15" s="49"/>
      <c r="B15" s="49"/>
      <c r="C15" s="217" t="s">
        <v>9</v>
      </c>
      <c r="D15" s="217"/>
      <c r="E15" s="46">
        <v>704000</v>
      </c>
      <c r="F15" s="46">
        <v>704000</v>
      </c>
      <c r="G15" s="46"/>
      <c r="H15" s="46"/>
    </row>
    <row r="16" spans="1:9" s="45" customFormat="1">
      <c r="A16" s="49"/>
      <c r="B16" s="49"/>
      <c r="C16" s="217" t="s">
        <v>10</v>
      </c>
      <c r="D16" s="217"/>
      <c r="E16" s="46">
        <v>771075</v>
      </c>
      <c r="F16" s="46">
        <v>771075</v>
      </c>
      <c r="G16" s="46"/>
      <c r="H16" s="46"/>
    </row>
    <row r="17" spans="1:11" s="45" customFormat="1">
      <c r="A17" s="49"/>
      <c r="B17" s="49"/>
      <c r="C17" s="217" t="s">
        <v>11</v>
      </c>
      <c r="D17" s="217"/>
      <c r="E17" s="46">
        <v>335960</v>
      </c>
      <c r="F17" s="46">
        <v>335960</v>
      </c>
      <c r="G17" s="46"/>
      <c r="H17" s="46"/>
    </row>
    <row r="18" spans="1:11">
      <c r="A18" s="48"/>
      <c r="B18" s="48"/>
      <c r="C18" s="73" t="s">
        <v>12</v>
      </c>
      <c r="D18" s="73"/>
      <c r="E18" s="34"/>
      <c r="F18" s="34"/>
      <c r="G18" s="34"/>
      <c r="H18" s="34"/>
    </row>
    <row r="19" spans="1:11">
      <c r="A19" s="48"/>
      <c r="B19" s="48"/>
      <c r="C19" s="73" t="s">
        <v>100</v>
      </c>
      <c r="D19" s="73"/>
      <c r="E19" s="34"/>
      <c r="F19" s="34"/>
      <c r="G19" s="34"/>
      <c r="H19" s="34"/>
      <c r="K19" s="38"/>
    </row>
    <row r="20" spans="1:11">
      <c r="A20" s="48"/>
      <c r="B20" s="48"/>
      <c r="C20" s="73" t="s">
        <v>443</v>
      </c>
      <c r="D20" s="73"/>
      <c r="E20" s="34"/>
      <c r="F20" s="34"/>
      <c r="G20" s="34"/>
      <c r="H20" s="34"/>
      <c r="K20" s="38"/>
    </row>
    <row r="21" spans="1:11" ht="31.2">
      <c r="A21" s="48"/>
      <c r="B21" s="48"/>
      <c r="C21" s="73" t="s">
        <v>13</v>
      </c>
      <c r="D21" s="73" t="s">
        <v>445</v>
      </c>
      <c r="E21" s="34">
        <v>0</v>
      </c>
      <c r="F21" s="34">
        <v>0</v>
      </c>
      <c r="G21" s="34"/>
      <c r="H21" s="34"/>
    </row>
    <row r="22" spans="1:11" ht="31.2">
      <c r="A22" s="48"/>
      <c r="B22" s="48"/>
      <c r="C22" s="73" t="s">
        <v>448</v>
      </c>
      <c r="D22" s="73" t="s">
        <v>444</v>
      </c>
      <c r="E22" s="34"/>
      <c r="F22" s="34"/>
      <c r="G22" s="34"/>
      <c r="H22" s="34">
        <f>SUM(H23:H26)</f>
        <v>0</v>
      </c>
    </row>
    <row r="23" spans="1:11" s="45" customFormat="1" ht="31.2">
      <c r="A23" s="49"/>
      <c r="B23" s="49"/>
      <c r="C23" s="217" t="s">
        <v>201</v>
      </c>
      <c r="D23" s="217"/>
      <c r="E23" s="46">
        <v>10119338</v>
      </c>
      <c r="F23" s="46">
        <v>10119338</v>
      </c>
      <c r="G23" s="46"/>
      <c r="H23" s="46"/>
    </row>
    <row r="24" spans="1:11" s="45" customFormat="1">
      <c r="A24" s="49"/>
      <c r="B24" s="49"/>
      <c r="C24" s="217" t="s">
        <v>215</v>
      </c>
      <c r="D24" s="217"/>
      <c r="E24" s="46"/>
      <c r="F24" s="46"/>
      <c r="G24" s="46"/>
      <c r="H24" s="46"/>
    </row>
    <row r="25" spans="1:11" s="45" customFormat="1">
      <c r="A25" s="49"/>
      <c r="B25" s="49"/>
      <c r="C25" s="217" t="s">
        <v>202</v>
      </c>
      <c r="D25" s="217"/>
      <c r="E25" s="46"/>
      <c r="F25" s="46"/>
      <c r="G25" s="46"/>
      <c r="H25" s="46"/>
    </row>
    <row r="26" spans="1:11" s="45" customFormat="1" ht="31.2">
      <c r="A26" s="49"/>
      <c r="B26" s="49"/>
      <c r="C26" s="217" t="s">
        <v>203</v>
      </c>
      <c r="D26" s="217"/>
      <c r="E26" s="46">
        <v>1076730</v>
      </c>
      <c r="F26" s="46">
        <v>1076730</v>
      </c>
      <c r="G26" s="46"/>
      <c r="H26" s="46"/>
    </row>
    <row r="27" spans="1:11" s="45" customFormat="1">
      <c r="A27" s="49"/>
      <c r="B27" s="49"/>
      <c r="C27" s="217" t="s">
        <v>607</v>
      </c>
      <c r="D27" s="217"/>
      <c r="E27" s="46">
        <v>3100000</v>
      </c>
      <c r="F27" s="46"/>
      <c r="G27" s="46">
        <v>3100000</v>
      </c>
      <c r="H27" s="46"/>
    </row>
    <row r="28" spans="1:11">
      <c r="A28" s="48"/>
      <c r="B28" s="48"/>
      <c r="C28" s="73" t="s">
        <v>447</v>
      </c>
      <c r="D28" s="73" t="s">
        <v>446</v>
      </c>
      <c r="E28" s="34">
        <v>1800000</v>
      </c>
      <c r="F28" s="34">
        <v>1800000</v>
      </c>
      <c r="G28" s="34"/>
      <c r="H28" s="34"/>
    </row>
    <row r="29" spans="1:11" ht="31.2">
      <c r="A29" s="48"/>
      <c r="B29" s="48"/>
      <c r="C29" s="73" t="s">
        <v>453</v>
      </c>
      <c r="D29" s="73" t="s">
        <v>452</v>
      </c>
      <c r="E29" s="34"/>
      <c r="F29" s="34"/>
      <c r="G29" s="34"/>
      <c r="H29" s="34"/>
    </row>
    <row r="30" spans="1:11" s="45" customFormat="1">
      <c r="A30" s="49"/>
      <c r="B30" s="49"/>
      <c r="C30" s="217" t="s">
        <v>454</v>
      </c>
      <c r="D30" s="217"/>
      <c r="E30" s="46"/>
      <c r="F30" s="46"/>
      <c r="G30" s="46"/>
      <c r="H30" s="46"/>
    </row>
    <row r="31" spans="1:11" s="45" customFormat="1">
      <c r="A31" s="49"/>
      <c r="B31" s="49"/>
      <c r="C31" s="222"/>
      <c r="D31" s="217"/>
      <c r="E31" s="46"/>
      <c r="F31" s="46"/>
      <c r="G31" s="46"/>
      <c r="H31" s="46"/>
    </row>
    <row r="32" spans="1:11" s="45" customFormat="1">
      <c r="A32" s="49"/>
      <c r="B32" s="49"/>
      <c r="C32" s="187"/>
      <c r="D32" s="187"/>
      <c r="E32" s="46"/>
      <c r="F32" s="46"/>
      <c r="G32" s="46"/>
      <c r="H32" s="46"/>
    </row>
    <row r="33" spans="1:13">
      <c r="A33" s="48"/>
      <c r="B33" s="48"/>
      <c r="C33" s="73" t="s">
        <v>456</v>
      </c>
      <c r="D33" s="73" t="s">
        <v>455</v>
      </c>
      <c r="E33" s="34"/>
      <c r="F33" s="34"/>
      <c r="G33" s="34"/>
      <c r="H33" s="34"/>
    </row>
    <row r="34" spans="1:13" s="7" customFormat="1" ht="24.6" customHeight="1">
      <c r="A34" s="51"/>
      <c r="B34" s="253" t="s">
        <v>475</v>
      </c>
      <c r="C34" s="254"/>
      <c r="D34" s="73"/>
      <c r="E34" s="163">
        <f t="shared" ref="E34:H34" si="0">SUM(E12:E33)</f>
        <v>29401870</v>
      </c>
      <c r="F34" s="163">
        <f t="shared" si="0"/>
        <v>26301870</v>
      </c>
      <c r="G34" s="163">
        <f t="shared" si="0"/>
        <v>3100000</v>
      </c>
      <c r="H34" s="163">
        <f t="shared" si="0"/>
        <v>0</v>
      </c>
    </row>
    <row r="35" spans="1:13" s="8" customFormat="1" ht="16.2">
      <c r="A35" s="50"/>
      <c r="B35" s="51" t="s">
        <v>125</v>
      </c>
      <c r="C35" s="74" t="s">
        <v>458</v>
      </c>
      <c r="D35" s="74" t="s">
        <v>457</v>
      </c>
      <c r="E35" s="52"/>
      <c r="F35" s="52"/>
      <c r="G35" s="52"/>
      <c r="H35" s="52"/>
    </row>
    <row r="36" spans="1:13" s="7" customFormat="1" ht="31.2">
      <c r="A36" s="51"/>
      <c r="B36" s="51" t="s">
        <v>126</v>
      </c>
      <c r="C36" s="74" t="s">
        <v>460</v>
      </c>
      <c r="D36" s="74" t="s">
        <v>459</v>
      </c>
      <c r="E36" s="35"/>
      <c r="F36" s="35"/>
      <c r="G36" s="35"/>
      <c r="H36" s="35"/>
    </row>
    <row r="37" spans="1:13" s="8" customFormat="1" ht="31.2">
      <c r="A37" s="51"/>
      <c r="B37" s="51" t="s">
        <v>127</v>
      </c>
      <c r="C37" s="74" t="s">
        <v>462</v>
      </c>
      <c r="D37" s="74" t="s">
        <v>461</v>
      </c>
      <c r="E37" s="52"/>
      <c r="F37" s="52"/>
      <c r="G37" s="52"/>
      <c r="H37" s="52"/>
    </row>
    <row r="38" spans="1:13" s="8" customFormat="1" ht="31.2">
      <c r="A38" s="51"/>
      <c r="B38" s="51" t="s">
        <v>128</v>
      </c>
      <c r="C38" s="74" t="s">
        <v>464</v>
      </c>
      <c r="D38" s="74" t="s">
        <v>463</v>
      </c>
      <c r="E38" s="52"/>
      <c r="F38" s="52"/>
      <c r="G38" s="52"/>
      <c r="H38" s="52"/>
    </row>
    <row r="39" spans="1:13" s="7" customFormat="1">
      <c r="A39" s="51"/>
      <c r="B39" s="51" t="s">
        <v>129</v>
      </c>
      <c r="C39" s="74" t="s">
        <v>465</v>
      </c>
      <c r="D39" s="74" t="s">
        <v>455</v>
      </c>
      <c r="E39" s="35"/>
      <c r="F39" s="35"/>
      <c r="G39" s="35"/>
      <c r="H39" s="35"/>
    </row>
    <row r="40" spans="1:13" s="45" customFormat="1" ht="21" customHeight="1">
      <c r="A40" s="49"/>
      <c r="B40" s="49"/>
      <c r="C40" s="217" t="s">
        <v>220</v>
      </c>
      <c r="D40" s="217"/>
      <c r="E40" s="46">
        <v>17716875</v>
      </c>
      <c r="F40" s="46"/>
      <c r="G40" s="46">
        <v>17716875</v>
      </c>
      <c r="H40" s="46"/>
    </row>
    <row r="41" spans="1:13" s="45" customFormat="1" ht="21" customHeight="1">
      <c r="A41" s="49"/>
      <c r="B41" s="251" t="s">
        <v>474</v>
      </c>
      <c r="C41" s="252"/>
      <c r="D41" s="221"/>
      <c r="E41" s="218">
        <f t="shared" ref="E41:H41" si="1">SUM(E34:E40)</f>
        <v>47118745</v>
      </c>
      <c r="F41" s="218">
        <f t="shared" si="1"/>
        <v>26301870</v>
      </c>
      <c r="G41" s="218">
        <f t="shared" si="1"/>
        <v>20816875</v>
      </c>
      <c r="H41" s="218">
        <f t="shared" si="1"/>
        <v>0</v>
      </c>
      <c r="M41" s="8"/>
    </row>
    <row r="42" spans="1:13">
      <c r="A42" s="48"/>
      <c r="B42" s="48"/>
      <c r="C42" s="73"/>
      <c r="D42" s="73"/>
      <c r="E42" s="34"/>
      <c r="F42" s="34"/>
      <c r="G42" s="34"/>
      <c r="H42" s="34"/>
    </row>
    <row r="43" spans="1:13" s="7" customFormat="1">
      <c r="A43" s="183" t="s">
        <v>35</v>
      </c>
      <c r="B43" s="248" t="s">
        <v>467</v>
      </c>
      <c r="C43" s="248"/>
      <c r="D43" s="190" t="s">
        <v>466</v>
      </c>
      <c r="E43" s="75"/>
      <c r="F43" s="75"/>
      <c r="G43" s="75"/>
      <c r="H43" s="75"/>
    </row>
    <row r="44" spans="1:13">
      <c r="A44" s="48"/>
      <c r="B44" s="48" t="s">
        <v>124</v>
      </c>
      <c r="C44" s="73" t="s">
        <v>130</v>
      </c>
      <c r="D44" s="73" t="s">
        <v>468</v>
      </c>
      <c r="E44" s="34"/>
      <c r="F44" s="34"/>
      <c r="G44" s="34"/>
      <c r="H44" s="34"/>
    </row>
    <row r="45" spans="1:13" ht="31.2">
      <c r="A45" s="48"/>
      <c r="B45" s="48" t="s">
        <v>125</v>
      </c>
      <c r="C45" s="73" t="s">
        <v>132</v>
      </c>
      <c r="D45" s="73" t="s">
        <v>469</v>
      </c>
      <c r="E45" s="34"/>
      <c r="F45" s="34"/>
      <c r="G45" s="34"/>
      <c r="H45" s="34"/>
    </row>
    <row r="46" spans="1:13" ht="31.2">
      <c r="A46" s="48"/>
      <c r="B46" s="48" t="s">
        <v>126</v>
      </c>
      <c r="C46" s="73" t="s">
        <v>133</v>
      </c>
      <c r="D46" s="73" t="s">
        <v>470</v>
      </c>
      <c r="E46" s="34"/>
      <c r="F46" s="34"/>
      <c r="G46" s="34"/>
      <c r="H46" s="34"/>
    </row>
    <row r="47" spans="1:13" ht="31.2">
      <c r="A47" s="48"/>
      <c r="B47" s="48" t="s">
        <v>127</v>
      </c>
      <c r="C47" s="73" t="s">
        <v>134</v>
      </c>
      <c r="D47" s="73" t="s">
        <v>471</v>
      </c>
      <c r="E47" s="34"/>
      <c r="F47" s="34"/>
      <c r="G47" s="34"/>
      <c r="H47" s="34"/>
    </row>
    <row r="48" spans="1:13" ht="31.2">
      <c r="A48" s="48"/>
      <c r="B48" s="48" t="s">
        <v>128</v>
      </c>
      <c r="C48" s="73" t="s">
        <v>131</v>
      </c>
      <c r="D48" s="73" t="s">
        <v>472</v>
      </c>
      <c r="E48" s="34"/>
      <c r="F48" s="34"/>
      <c r="G48" s="34"/>
      <c r="H48" s="34"/>
    </row>
    <row r="49" spans="1:8" s="8" customFormat="1" ht="16.2">
      <c r="A49" s="50"/>
      <c r="B49" s="249" t="s">
        <v>473</v>
      </c>
      <c r="C49" s="250"/>
      <c r="D49" s="219"/>
      <c r="E49" s="220">
        <f t="shared" ref="E49:H49" si="2">SUM(E44:E48)</f>
        <v>0</v>
      </c>
      <c r="F49" s="220">
        <f t="shared" si="2"/>
        <v>0</v>
      </c>
      <c r="G49" s="220">
        <f t="shared" si="2"/>
        <v>0</v>
      </c>
      <c r="H49" s="220">
        <f t="shared" si="2"/>
        <v>0</v>
      </c>
    </row>
    <row r="50" spans="1:8">
      <c r="A50" s="48"/>
      <c r="B50" s="48"/>
      <c r="C50" s="73"/>
      <c r="D50" s="73"/>
      <c r="E50" s="34"/>
      <c r="F50" s="34"/>
      <c r="G50" s="34"/>
      <c r="H50" s="34"/>
    </row>
    <row r="51" spans="1:8" s="7" customFormat="1" ht="15.75" customHeight="1">
      <c r="A51" s="183" t="s">
        <v>15</v>
      </c>
      <c r="B51" s="248" t="s">
        <v>20</v>
      </c>
      <c r="C51" s="248"/>
      <c r="D51" s="190" t="s">
        <v>477</v>
      </c>
      <c r="E51" s="75"/>
      <c r="F51" s="75"/>
      <c r="G51" s="75"/>
      <c r="H51" s="75"/>
    </row>
    <row r="52" spans="1:8" ht="15.75" customHeight="1">
      <c r="A52" s="48"/>
      <c r="B52" s="48" t="s">
        <v>124</v>
      </c>
      <c r="C52" s="73" t="s">
        <v>481</v>
      </c>
      <c r="D52" s="73" t="s">
        <v>480</v>
      </c>
      <c r="E52" s="34"/>
      <c r="F52" s="34"/>
      <c r="G52" s="34"/>
      <c r="H52" s="34"/>
    </row>
    <row r="53" spans="1:8" s="45" customFormat="1">
      <c r="A53" s="49"/>
      <c r="B53" s="49"/>
      <c r="C53" s="217" t="s">
        <v>482</v>
      </c>
      <c r="D53" s="217" t="s">
        <v>479</v>
      </c>
      <c r="E53" s="46"/>
      <c r="F53" s="46"/>
      <c r="G53" s="46"/>
      <c r="H53" s="46"/>
    </row>
    <row r="54" spans="1:8" s="45" customFormat="1">
      <c r="A54" s="49"/>
      <c r="B54" s="255" t="s">
        <v>478</v>
      </c>
      <c r="C54" s="256"/>
      <c r="D54" s="217"/>
      <c r="E54" s="218">
        <f t="shared" ref="E54:H54" si="3">SUM(E53)</f>
        <v>0</v>
      </c>
      <c r="F54" s="218">
        <f t="shared" si="3"/>
        <v>0</v>
      </c>
      <c r="G54" s="218">
        <f t="shared" si="3"/>
        <v>0</v>
      </c>
      <c r="H54" s="218">
        <f t="shared" si="3"/>
        <v>0</v>
      </c>
    </row>
    <row r="55" spans="1:8">
      <c r="A55" s="48"/>
      <c r="B55" s="48" t="s">
        <v>125</v>
      </c>
      <c r="C55" s="73" t="s">
        <v>486</v>
      </c>
      <c r="D55" s="73" t="s">
        <v>483</v>
      </c>
      <c r="E55" s="34"/>
      <c r="F55" s="34"/>
      <c r="G55" s="34"/>
      <c r="H55" s="34"/>
    </row>
    <row r="56" spans="1:8">
      <c r="A56" s="48"/>
      <c r="B56" s="48" t="s">
        <v>126</v>
      </c>
      <c r="C56" s="73" t="s">
        <v>487</v>
      </c>
      <c r="D56" s="73" t="s">
        <v>484</v>
      </c>
      <c r="E56" s="34"/>
      <c r="F56" s="34"/>
      <c r="G56" s="34"/>
      <c r="H56" s="34"/>
    </row>
    <row r="57" spans="1:8">
      <c r="A57" s="48"/>
      <c r="B57" s="48" t="s">
        <v>127</v>
      </c>
      <c r="C57" s="73" t="s">
        <v>488</v>
      </c>
      <c r="D57" s="73" t="s">
        <v>485</v>
      </c>
      <c r="E57" s="34"/>
      <c r="F57" s="34"/>
      <c r="G57" s="34"/>
      <c r="H57" s="34"/>
    </row>
    <row r="58" spans="1:8" s="45" customFormat="1">
      <c r="A58" s="49"/>
      <c r="B58" s="49"/>
      <c r="C58" s="217" t="s">
        <v>204</v>
      </c>
      <c r="D58" s="217"/>
      <c r="E58" s="46"/>
      <c r="F58" s="46"/>
      <c r="G58" s="46"/>
      <c r="H58" s="46"/>
    </row>
    <row r="59" spans="1:8">
      <c r="A59" s="48"/>
      <c r="B59" s="48">
        <v>5</v>
      </c>
      <c r="C59" s="73" t="s">
        <v>489</v>
      </c>
      <c r="D59" s="73" t="s">
        <v>490</v>
      </c>
      <c r="E59" s="34"/>
      <c r="F59" s="34"/>
      <c r="G59" s="34"/>
      <c r="H59" s="34"/>
    </row>
    <row r="60" spans="1:8" s="45" customFormat="1">
      <c r="A60" s="49"/>
      <c r="B60" s="49"/>
      <c r="C60" s="217" t="s">
        <v>496</v>
      </c>
      <c r="D60" s="217" t="s">
        <v>491</v>
      </c>
      <c r="E60" s="46">
        <v>901563</v>
      </c>
      <c r="F60" s="46">
        <v>901563</v>
      </c>
      <c r="G60" s="46"/>
      <c r="H60" s="46"/>
    </row>
    <row r="61" spans="1:8" s="45" customFormat="1">
      <c r="A61" s="49"/>
      <c r="B61" s="49"/>
      <c r="C61" s="217" t="s">
        <v>494</v>
      </c>
      <c r="D61" s="217" t="s">
        <v>492</v>
      </c>
      <c r="E61" s="46">
        <v>339077</v>
      </c>
      <c r="F61" s="46">
        <v>339077</v>
      </c>
      <c r="G61" s="46"/>
      <c r="H61" s="46"/>
    </row>
    <row r="62" spans="1:8" s="45" customFormat="1">
      <c r="A62" s="49"/>
      <c r="B62" s="49"/>
      <c r="C62" s="217" t="s">
        <v>495</v>
      </c>
      <c r="D62" s="217" t="s">
        <v>493</v>
      </c>
      <c r="E62" s="46"/>
      <c r="F62" s="46"/>
      <c r="G62" s="46"/>
      <c r="H62" s="46"/>
    </row>
    <row r="63" spans="1:8" s="45" customFormat="1">
      <c r="A63" s="49"/>
      <c r="B63" s="255" t="s">
        <v>497</v>
      </c>
      <c r="C63" s="256"/>
      <c r="D63" s="217"/>
      <c r="E63" s="218">
        <f t="shared" ref="E63:H63" si="4">SUM(E60:E62)</f>
        <v>1240640</v>
      </c>
      <c r="F63" s="218">
        <f t="shared" si="4"/>
        <v>1240640</v>
      </c>
      <c r="G63" s="218">
        <f t="shared" si="4"/>
        <v>0</v>
      </c>
      <c r="H63" s="218">
        <f t="shared" si="4"/>
        <v>0</v>
      </c>
    </row>
    <row r="64" spans="1:8">
      <c r="A64" s="48"/>
      <c r="B64" s="48" t="s">
        <v>129</v>
      </c>
      <c r="C64" s="73" t="s">
        <v>500</v>
      </c>
      <c r="D64" s="73" t="s">
        <v>499</v>
      </c>
      <c r="E64" s="34"/>
      <c r="F64" s="34"/>
      <c r="G64" s="34"/>
      <c r="H64" s="34"/>
    </row>
    <row r="65" spans="1:9" s="45" customFormat="1">
      <c r="A65" s="49"/>
      <c r="B65" s="49"/>
      <c r="C65" s="217" t="s">
        <v>135</v>
      </c>
      <c r="D65" s="217"/>
      <c r="E65" s="46"/>
      <c r="F65" s="46"/>
      <c r="G65" s="46"/>
      <c r="H65" s="46"/>
    </row>
    <row r="66" spans="1:9" s="45" customFormat="1">
      <c r="A66" s="49"/>
      <c r="B66" s="49"/>
      <c r="C66" s="217" t="s">
        <v>136</v>
      </c>
      <c r="D66" s="217"/>
      <c r="E66" s="46"/>
      <c r="F66" s="46"/>
      <c r="G66" s="46"/>
      <c r="H66" s="46"/>
    </row>
    <row r="67" spans="1:9" s="45" customFormat="1">
      <c r="A67" s="49"/>
      <c r="B67" s="255" t="s">
        <v>498</v>
      </c>
      <c r="C67" s="256"/>
      <c r="D67" s="217" t="s">
        <v>499</v>
      </c>
      <c r="E67" s="218">
        <f t="shared" ref="E67:H67" si="5">SUM(E65:E66)</f>
        <v>0</v>
      </c>
      <c r="F67" s="218">
        <f t="shared" si="5"/>
        <v>0</v>
      </c>
      <c r="G67" s="218">
        <f t="shared" si="5"/>
        <v>0</v>
      </c>
      <c r="H67" s="218">
        <f t="shared" si="5"/>
        <v>0</v>
      </c>
    </row>
    <row r="68" spans="1:9" s="8" customFormat="1" ht="16.2">
      <c r="A68" s="50"/>
      <c r="B68" s="251" t="s">
        <v>476</v>
      </c>
      <c r="C68" s="252"/>
      <c r="D68" s="219" t="s">
        <v>477</v>
      </c>
      <c r="E68" s="220">
        <f t="shared" ref="E68:H68" si="6">SUM(E67+E63+E58+E56+E55+E54)</f>
        <v>1240640</v>
      </c>
      <c r="F68" s="220">
        <f t="shared" si="6"/>
        <v>1240640</v>
      </c>
      <c r="G68" s="220">
        <f t="shared" si="6"/>
        <v>0</v>
      </c>
      <c r="H68" s="220">
        <f t="shared" si="6"/>
        <v>0</v>
      </c>
    </row>
    <row r="69" spans="1:9">
      <c r="A69" s="48"/>
      <c r="B69" s="48"/>
      <c r="C69" s="73"/>
      <c r="D69" s="73"/>
      <c r="E69" s="34"/>
      <c r="F69" s="34"/>
      <c r="G69" s="34"/>
      <c r="H69" s="34"/>
    </row>
    <row r="70" spans="1:9" s="7" customFormat="1">
      <c r="A70" s="183" t="s">
        <v>17</v>
      </c>
      <c r="B70" s="248" t="s">
        <v>22</v>
      </c>
      <c r="C70" s="248"/>
      <c r="D70" s="190" t="s">
        <v>501</v>
      </c>
      <c r="E70" s="75"/>
      <c r="F70" s="75"/>
      <c r="G70" s="75"/>
      <c r="H70" s="75"/>
    </row>
    <row r="71" spans="1:9">
      <c r="A71" s="48"/>
      <c r="B71" s="48" t="s">
        <v>124</v>
      </c>
      <c r="C71" s="73" t="s">
        <v>509</v>
      </c>
      <c r="D71" s="73" t="s">
        <v>502</v>
      </c>
      <c r="E71" s="34"/>
      <c r="F71" s="34"/>
      <c r="G71" s="34"/>
      <c r="H71" s="34"/>
    </row>
    <row r="72" spans="1:9">
      <c r="A72" s="48"/>
      <c r="B72" s="48" t="s">
        <v>125</v>
      </c>
      <c r="C72" s="73" t="s">
        <v>508</v>
      </c>
      <c r="D72" s="73" t="s">
        <v>503</v>
      </c>
      <c r="E72" s="34"/>
      <c r="F72" s="34"/>
      <c r="G72" s="34"/>
      <c r="H72" s="34"/>
    </row>
    <row r="73" spans="1:9">
      <c r="A73" s="48"/>
      <c r="B73" s="48" t="s">
        <v>126</v>
      </c>
      <c r="C73" s="73" t="s">
        <v>507</v>
      </c>
      <c r="D73" s="73" t="s">
        <v>504</v>
      </c>
      <c r="E73" s="34"/>
      <c r="F73" s="34"/>
      <c r="G73" s="34"/>
      <c r="H73" s="34"/>
    </row>
    <row r="74" spans="1:9">
      <c r="A74" s="48"/>
      <c r="B74" s="48" t="s">
        <v>127</v>
      </c>
      <c r="C74" s="73" t="s">
        <v>517</v>
      </c>
      <c r="D74" s="73" t="s">
        <v>505</v>
      </c>
      <c r="E74" s="34"/>
      <c r="F74" s="34"/>
      <c r="G74" s="34"/>
      <c r="H74" s="34"/>
    </row>
    <row r="75" spans="1:9">
      <c r="A75" s="48"/>
      <c r="B75" s="48" t="s">
        <v>128</v>
      </c>
      <c r="C75" s="73" t="s">
        <v>518</v>
      </c>
      <c r="D75" s="73" t="s">
        <v>506</v>
      </c>
      <c r="E75" s="34"/>
      <c r="F75" s="34"/>
      <c r="G75" s="34"/>
      <c r="H75" s="34"/>
      <c r="I75" s="38"/>
    </row>
    <row r="76" spans="1:9">
      <c r="A76" s="48"/>
      <c r="B76" s="48" t="s">
        <v>129</v>
      </c>
      <c r="C76" s="73" t="s">
        <v>519</v>
      </c>
      <c r="D76" s="73" t="s">
        <v>510</v>
      </c>
      <c r="E76" s="34"/>
      <c r="F76" s="34"/>
      <c r="G76" s="34"/>
      <c r="H76" s="34"/>
    </row>
    <row r="77" spans="1:9">
      <c r="A77" s="48"/>
      <c r="B77" s="48" t="s">
        <v>137</v>
      </c>
      <c r="C77" s="73" t="s">
        <v>520</v>
      </c>
      <c r="D77" s="73" t="s">
        <v>511</v>
      </c>
      <c r="E77" s="34"/>
      <c r="F77" s="34"/>
      <c r="G77" s="34"/>
      <c r="H77" s="34"/>
    </row>
    <row r="78" spans="1:9">
      <c r="A78" s="48"/>
      <c r="B78" s="48" t="s">
        <v>138</v>
      </c>
      <c r="C78" s="73" t="s">
        <v>521</v>
      </c>
      <c r="D78" s="73" t="s">
        <v>512</v>
      </c>
      <c r="E78" s="34"/>
      <c r="F78" s="34"/>
      <c r="G78" s="34"/>
      <c r="H78" s="34"/>
    </row>
    <row r="79" spans="1:9">
      <c r="A79" s="48"/>
      <c r="B79" s="48" t="s">
        <v>139</v>
      </c>
      <c r="C79" s="73" t="s">
        <v>522</v>
      </c>
      <c r="D79" s="73" t="s">
        <v>514</v>
      </c>
      <c r="E79" s="34"/>
      <c r="F79" s="34"/>
      <c r="G79" s="34"/>
      <c r="H79" s="34"/>
    </row>
    <row r="80" spans="1:9">
      <c r="A80" s="48"/>
      <c r="B80" s="48" t="s">
        <v>140</v>
      </c>
      <c r="C80" s="73" t="s">
        <v>515</v>
      </c>
      <c r="D80" s="73" t="s">
        <v>516</v>
      </c>
      <c r="E80" s="34"/>
      <c r="F80" s="34"/>
      <c r="G80" s="34"/>
      <c r="H80" s="34"/>
    </row>
    <row r="81" spans="1:8">
      <c r="A81" s="48"/>
      <c r="B81" s="48" t="s">
        <v>175</v>
      </c>
      <c r="C81" s="73" t="s">
        <v>523</v>
      </c>
      <c r="D81" s="73" t="s">
        <v>513</v>
      </c>
      <c r="E81" s="34"/>
      <c r="F81" s="34"/>
      <c r="G81" s="34"/>
      <c r="H81" s="34"/>
    </row>
    <row r="82" spans="1:8" s="7" customFormat="1">
      <c r="A82" s="51"/>
      <c r="B82" s="253" t="s">
        <v>524</v>
      </c>
      <c r="C82" s="254"/>
      <c r="D82" s="74" t="s">
        <v>501</v>
      </c>
      <c r="E82" s="165">
        <f t="shared" ref="E82:H82" si="7">SUM(E71:E81)</f>
        <v>0</v>
      </c>
      <c r="F82" s="165">
        <f t="shared" si="7"/>
        <v>0</v>
      </c>
      <c r="G82" s="165">
        <f t="shared" si="7"/>
        <v>0</v>
      </c>
      <c r="H82" s="165">
        <f t="shared" si="7"/>
        <v>0</v>
      </c>
    </row>
    <row r="83" spans="1:8">
      <c r="A83" s="48"/>
      <c r="B83" s="48"/>
      <c r="C83" s="73"/>
      <c r="D83" s="73"/>
      <c r="E83" s="34"/>
      <c r="F83" s="34"/>
      <c r="G83" s="34"/>
      <c r="H83" s="34"/>
    </row>
    <row r="84" spans="1:8" s="7" customFormat="1">
      <c r="A84" s="183" t="s">
        <v>41</v>
      </c>
      <c r="B84" s="248" t="s">
        <v>24</v>
      </c>
      <c r="C84" s="248"/>
      <c r="D84" s="190" t="s">
        <v>526</v>
      </c>
      <c r="E84" s="75"/>
      <c r="F84" s="75"/>
      <c r="G84" s="75"/>
      <c r="H84" s="75"/>
    </row>
    <row r="85" spans="1:8">
      <c r="A85" s="48"/>
      <c r="B85" s="47" t="s">
        <v>124</v>
      </c>
      <c r="C85" s="209" t="s">
        <v>532</v>
      </c>
      <c r="D85" s="209" t="s">
        <v>527</v>
      </c>
      <c r="E85" s="34"/>
      <c r="F85" s="34"/>
      <c r="G85" s="34"/>
      <c r="H85" s="34"/>
    </row>
    <row r="86" spans="1:8">
      <c r="A86" s="48"/>
      <c r="B86" s="48" t="s">
        <v>125</v>
      </c>
      <c r="C86" s="73" t="s">
        <v>533</v>
      </c>
      <c r="D86" s="73" t="s">
        <v>528</v>
      </c>
      <c r="E86" s="34"/>
      <c r="F86" s="34"/>
      <c r="G86" s="34"/>
      <c r="H86" s="34"/>
    </row>
    <row r="87" spans="1:8">
      <c r="A87" s="48"/>
      <c r="B87" s="48" t="s">
        <v>126</v>
      </c>
      <c r="C87" s="73" t="s">
        <v>534</v>
      </c>
      <c r="D87" s="73" t="s">
        <v>529</v>
      </c>
      <c r="E87" s="34"/>
      <c r="F87" s="34"/>
      <c r="G87" s="34"/>
      <c r="H87" s="34"/>
    </row>
    <row r="88" spans="1:8">
      <c r="A88" s="48"/>
      <c r="B88" s="48" t="s">
        <v>127</v>
      </c>
      <c r="C88" s="73" t="s">
        <v>536</v>
      </c>
      <c r="D88" s="73" t="s">
        <v>530</v>
      </c>
      <c r="E88" s="34"/>
      <c r="F88" s="34"/>
      <c r="G88" s="34"/>
      <c r="H88" s="34"/>
    </row>
    <row r="89" spans="1:8">
      <c r="A89" s="48"/>
      <c r="B89" s="48" t="s">
        <v>128</v>
      </c>
      <c r="C89" s="73" t="s">
        <v>535</v>
      </c>
      <c r="D89" s="73" t="s">
        <v>531</v>
      </c>
      <c r="E89" s="34"/>
      <c r="F89" s="34"/>
      <c r="G89" s="34"/>
      <c r="H89" s="34"/>
    </row>
    <row r="90" spans="1:8" s="7" customFormat="1">
      <c r="A90" s="51"/>
      <c r="B90" s="253" t="s">
        <v>525</v>
      </c>
      <c r="C90" s="254"/>
      <c r="D90" s="74" t="s">
        <v>526</v>
      </c>
      <c r="E90" s="165">
        <f t="shared" ref="E90:H90" si="8">SUM(E85:E89)</f>
        <v>0</v>
      </c>
      <c r="F90" s="165">
        <f t="shared" si="8"/>
        <v>0</v>
      </c>
      <c r="G90" s="165">
        <f t="shared" si="8"/>
        <v>0</v>
      </c>
      <c r="H90" s="165">
        <f t="shared" si="8"/>
        <v>0</v>
      </c>
    </row>
    <row r="91" spans="1:8">
      <c r="A91" s="48"/>
      <c r="B91" s="48"/>
      <c r="C91" s="73"/>
      <c r="D91" s="73"/>
      <c r="E91" s="34"/>
      <c r="F91" s="34"/>
      <c r="G91" s="34"/>
      <c r="H91" s="34"/>
    </row>
    <row r="92" spans="1:8" s="7" customFormat="1">
      <c r="A92" s="183" t="s">
        <v>19</v>
      </c>
      <c r="B92" s="248" t="s">
        <v>543</v>
      </c>
      <c r="C92" s="248"/>
      <c r="D92" s="190" t="s">
        <v>537</v>
      </c>
      <c r="E92" s="75">
        <f t="shared" ref="E92:H92" si="9">SUM(E93:E97)</f>
        <v>0</v>
      </c>
      <c r="F92" s="75">
        <f t="shared" si="9"/>
        <v>0</v>
      </c>
      <c r="G92" s="75">
        <f t="shared" si="9"/>
        <v>0</v>
      </c>
      <c r="H92" s="75">
        <f t="shared" si="9"/>
        <v>0</v>
      </c>
    </row>
    <row r="93" spans="1:8" ht="31.2">
      <c r="A93" s="48"/>
      <c r="B93" s="47" t="s">
        <v>124</v>
      </c>
      <c r="C93" s="209" t="s">
        <v>544</v>
      </c>
      <c r="D93" s="209" t="s">
        <v>538</v>
      </c>
      <c r="E93" s="34"/>
      <c r="F93" s="34"/>
      <c r="G93" s="34"/>
      <c r="H93" s="34"/>
    </row>
    <row r="94" spans="1:8" ht="31.2">
      <c r="A94" s="48"/>
      <c r="B94" s="47" t="s">
        <v>125</v>
      </c>
      <c r="C94" s="209" t="s">
        <v>545</v>
      </c>
      <c r="D94" s="209" t="s">
        <v>539</v>
      </c>
      <c r="E94" s="34"/>
      <c r="F94" s="34"/>
      <c r="G94" s="34"/>
      <c r="H94" s="34"/>
    </row>
    <row r="95" spans="1:8" ht="31.2">
      <c r="A95" s="48"/>
      <c r="B95" s="47" t="s">
        <v>126</v>
      </c>
      <c r="C95" s="209" t="s">
        <v>546</v>
      </c>
      <c r="D95" s="209" t="s">
        <v>542</v>
      </c>
      <c r="E95" s="34"/>
      <c r="F95" s="34"/>
      <c r="G95" s="34"/>
      <c r="H95" s="34"/>
    </row>
    <row r="96" spans="1:8" ht="31.2">
      <c r="A96" s="48"/>
      <c r="B96" s="47" t="s">
        <v>127</v>
      </c>
      <c r="C96" s="209" t="s">
        <v>548</v>
      </c>
      <c r="D96" s="209" t="s">
        <v>540</v>
      </c>
      <c r="E96" s="34"/>
      <c r="F96" s="34"/>
      <c r="G96" s="34"/>
      <c r="H96" s="34"/>
    </row>
    <row r="97" spans="1:8">
      <c r="A97" s="48"/>
      <c r="B97" s="48" t="s">
        <v>128</v>
      </c>
      <c r="C97" s="73" t="s">
        <v>547</v>
      </c>
      <c r="D97" s="73" t="s">
        <v>541</v>
      </c>
      <c r="E97" s="34"/>
      <c r="F97" s="34"/>
      <c r="G97" s="34"/>
      <c r="H97" s="34"/>
    </row>
    <row r="98" spans="1:8">
      <c r="A98" s="48"/>
      <c r="B98" s="48"/>
      <c r="C98" s="73" t="s">
        <v>193</v>
      </c>
      <c r="D98" s="73"/>
      <c r="E98" s="34"/>
      <c r="F98" s="34"/>
      <c r="G98" s="34"/>
      <c r="H98" s="34"/>
    </row>
    <row r="99" spans="1:8">
      <c r="A99" s="48"/>
      <c r="B99" s="48"/>
      <c r="C99" s="73" t="s">
        <v>194</v>
      </c>
      <c r="D99" s="73"/>
      <c r="E99" s="34"/>
      <c r="F99" s="34"/>
      <c r="G99" s="34"/>
      <c r="H99" s="34"/>
    </row>
    <row r="100" spans="1:8" s="7" customFormat="1">
      <c r="A100" s="51"/>
      <c r="B100" s="253" t="s">
        <v>549</v>
      </c>
      <c r="C100" s="254"/>
      <c r="D100" s="74"/>
      <c r="E100" s="163">
        <f t="shared" ref="E100:H100" si="10">SUM(E93:E99)</f>
        <v>0</v>
      </c>
      <c r="F100" s="163">
        <f t="shared" si="10"/>
        <v>0</v>
      </c>
      <c r="G100" s="163">
        <f t="shared" si="10"/>
        <v>0</v>
      </c>
      <c r="H100" s="163">
        <f t="shared" si="10"/>
        <v>0</v>
      </c>
    </row>
    <row r="101" spans="1:8">
      <c r="A101" s="48"/>
      <c r="B101" s="48"/>
      <c r="C101" s="73"/>
      <c r="D101" s="73"/>
      <c r="E101" s="34"/>
      <c r="F101" s="34"/>
      <c r="G101" s="34"/>
      <c r="H101" s="34"/>
    </row>
    <row r="102" spans="1:8" s="7" customFormat="1">
      <c r="A102" s="183" t="s">
        <v>21</v>
      </c>
      <c r="B102" s="248" t="s">
        <v>555</v>
      </c>
      <c r="C102" s="248"/>
      <c r="D102" s="190" t="s">
        <v>550</v>
      </c>
      <c r="E102" s="75"/>
      <c r="F102" s="75"/>
      <c r="G102" s="75"/>
      <c r="H102" s="75"/>
    </row>
    <row r="103" spans="1:8" ht="31.2">
      <c r="A103" s="48"/>
      <c r="B103" s="47" t="s">
        <v>124</v>
      </c>
      <c r="C103" s="209" t="s">
        <v>556</v>
      </c>
      <c r="D103" s="209" t="s">
        <v>551</v>
      </c>
      <c r="E103" s="34"/>
      <c r="F103" s="34"/>
      <c r="G103" s="34"/>
      <c r="H103" s="34"/>
    </row>
    <row r="104" spans="1:8" ht="31.2">
      <c r="A104" s="48"/>
      <c r="B104" s="47" t="s">
        <v>125</v>
      </c>
      <c r="C104" s="209" t="s">
        <v>557</v>
      </c>
      <c r="D104" s="209" t="s">
        <v>583</v>
      </c>
      <c r="E104" s="34"/>
      <c r="F104" s="34"/>
      <c r="G104" s="34"/>
      <c r="H104" s="34"/>
    </row>
    <row r="105" spans="1:8" ht="31.2">
      <c r="A105" s="48"/>
      <c r="B105" s="47" t="s">
        <v>126</v>
      </c>
      <c r="C105" s="209" t="s">
        <v>558</v>
      </c>
      <c r="D105" s="209" t="s">
        <v>552</v>
      </c>
      <c r="E105" s="34"/>
      <c r="F105" s="34"/>
      <c r="G105" s="34"/>
      <c r="H105" s="34"/>
    </row>
    <row r="106" spans="1:8" ht="31.2">
      <c r="A106" s="48"/>
      <c r="B106" s="47" t="s">
        <v>127</v>
      </c>
      <c r="C106" s="209" t="s">
        <v>559</v>
      </c>
      <c r="D106" s="209" t="s">
        <v>553</v>
      </c>
      <c r="E106" s="34"/>
      <c r="F106" s="34"/>
      <c r="G106" s="34"/>
      <c r="H106" s="34"/>
    </row>
    <row r="107" spans="1:8">
      <c r="A107" s="48"/>
      <c r="B107" s="48" t="s">
        <v>128</v>
      </c>
      <c r="C107" s="73" t="s">
        <v>560</v>
      </c>
      <c r="D107" s="73" t="s">
        <v>554</v>
      </c>
      <c r="E107" s="34"/>
      <c r="F107" s="34"/>
      <c r="G107" s="34"/>
      <c r="H107" s="34"/>
    </row>
    <row r="108" spans="1:8" s="45" customFormat="1">
      <c r="A108" s="49"/>
      <c r="B108" s="49"/>
      <c r="C108" s="222" t="s">
        <v>141</v>
      </c>
      <c r="D108" s="222"/>
      <c r="E108" s="46"/>
      <c r="F108" s="46"/>
      <c r="G108" s="46"/>
      <c r="H108" s="46"/>
    </row>
    <row r="109" spans="1:8" s="45" customFormat="1">
      <c r="A109" s="49"/>
      <c r="B109" s="49"/>
      <c r="C109" s="217" t="s">
        <v>142</v>
      </c>
      <c r="D109" s="217"/>
      <c r="E109" s="46"/>
      <c r="F109" s="46"/>
      <c r="G109" s="46"/>
      <c r="H109" s="46"/>
    </row>
    <row r="110" spans="1:8" s="45" customFormat="1">
      <c r="A110" s="49"/>
      <c r="B110" s="255" t="s">
        <v>561</v>
      </c>
      <c r="C110" s="256"/>
      <c r="D110" s="217"/>
      <c r="E110" s="218">
        <f t="shared" ref="E110:H110" si="11">SUM(E103:E109)</f>
        <v>0</v>
      </c>
      <c r="F110" s="218">
        <f t="shared" si="11"/>
        <v>0</v>
      </c>
      <c r="G110" s="218">
        <f t="shared" si="11"/>
        <v>0</v>
      </c>
      <c r="H110" s="218">
        <f t="shared" si="11"/>
        <v>0</v>
      </c>
    </row>
    <row r="111" spans="1:8">
      <c r="A111" s="48"/>
      <c r="B111" s="48"/>
      <c r="C111" s="73"/>
      <c r="D111" s="73"/>
      <c r="E111" s="34"/>
      <c r="F111" s="34"/>
      <c r="G111" s="34"/>
      <c r="H111" s="34"/>
    </row>
    <row r="112" spans="1:8" s="7" customFormat="1" ht="22.2" customHeight="1">
      <c r="A112" s="258" t="s">
        <v>28</v>
      </c>
      <c r="B112" s="258"/>
      <c r="C112" s="258"/>
      <c r="D112" s="212"/>
      <c r="E112" s="226">
        <f t="shared" ref="E112:H112" si="12">SUM(E110+E100+E90+E82+E68+E49+E41)</f>
        <v>48359385</v>
      </c>
      <c r="F112" s="226">
        <f t="shared" si="12"/>
        <v>27542510</v>
      </c>
      <c r="G112" s="226">
        <f t="shared" si="12"/>
        <v>20816875</v>
      </c>
      <c r="H112" s="226">
        <f t="shared" si="12"/>
        <v>0</v>
      </c>
    </row>
    <row r="113" spans="1:8" s="7" customFormat="1">
      <c r="A113" s="200"/>
      <c r="B113" s="257"/>
      <c r="C113" s="257"/>
      <c r="D113" s="51"/>
      <c r="E113" s="35"/>
      <c r="F113" s="35"/>
      <c r="G113" s="35"/>
      <c r="H113" s="35"/>
    </row>
    <row r="114" spans="1:8" s="7" customFormat="1" ht="23.25" customHeight="1">
      <c r="A114" s="191" t="s">
        <v>23</v>
      </c>
      <c r="B114" s="248" t="s">
        <v>563</v>
      </c>
      <c r="C114" s="248"/>
      <c r="D114" s="190" t="s">
        <v>562</v>
      </c>
      <c r="E114" s="75"/>
      <c r="F114" s="75"/>
      <c r="G114" s="75"/>
      <c r="H114" s="75"/>
    </row>
    <row r="115" spans="1:8" s="7" customFormat="1">
      <c r="A115" s="200"/>
      <c r="B115" s="51" t="s">
        <v>124</v>
      </c>
      <c r="C115" s="91" t="s">
        <v>564</v>
      </c>
      <c r="D115" s="91" t="s">
        <v>565</v>
      </c>
      <c r="E115" s="35"/>
      <c r="F115" s="35"/>
      <c r="G115" s="35"/>
      <c r="H115" s="35"/>
    </row>
    <row r="116" spans="1:8" s="45" customFormat="1">
      <c r="A116" s="223"/>
      <c r="B116" s="49"/>
      <c r="C116" s="224" t="s">
        <v>143</v>
      </c>
      <c r="D116" s="224" t="s">
        <v>574</v>
      </c>
      <c r="E116" s="46"/>
      <c r="F116" s="46"/>
      <c r="G116" s="46"/>
      <c r="H116" s="46"/>
    </row>
    <row r="117" spans="1:8" s="45" customFormat="1">
      <c r="A117" s="223"/>
      <c r="B117" s="223"/>
      <c r="C117" s="224" t="s">
        <v>144</v>
      </c>
      <c r="D117" s="224" t="s">
        <v>575</v>
      </c>
      <c r="E117" s="46"/>
      <c r="F117" s="46"/>
      <c r="G117" s="46"/>
      <c r="H117" s="46"/>
    </row>
    <row r="118" spans="1:8" s="45" customFormat="1">
      <c r="A118" s="223"/>
      <c r="B118" s="223"/>
      <c r="C118" s="225" t="s">
        <v>145</v>
      </c>
      <c r="D118" s="225" t="s">
        <v>576</v>
      </c>
      <c r="E118" s="46">
        <v>3241828</v>
      </c>
      <c r="F118" s="46"/>
      <c r="G118" s="46">
        <v>3241828</v>
      </c>
      <c r="H118" s="46"/>
    </row>
    <row r="119" spans="1:8" s="45" customFormat="1">
      <c r="A119" s="223"/>
      <c r="B119" s="223"/>
      <c r="C119" s="225" t="s">
        <v>146</v>
      </c>
      <c r="D119" s="225" t="s">
        <v>577</v>
      </c>
      <c r="E119" s="46"/>
      <c r="F119" s="46"/>
      <c r="G119" s="46"/>
      <c r="H119" s="46"/>
    </row>
    <row r="120" spans="1:8" s="45" customFormat="1">
      <c r="A120" s="223"/>
      <c r="B120" s="223"/>
      <c r="C120" s="225" t="s">
        <v>147</v>
      </c>
      <c r="D120" s="225" t="s">
        <v>578</v>
      </c>
      <c r="E120" s="46"/>
      <c r="F120" s="46"/>
      <c r="G120" s="46"/>
      <c r="H120" s="46"/>
    </row>
    <row r="121" spans="1:8" s="45" customFormat="1">
      <c r="A121" s="223"/>
      <c r="B121" s="223"/>
      <c r="C121" s="224" t="s">
        <v>148</v>
      </c>
      <c r="D121" s="224" t="s">
        <v>579</v>
      </c>
      <c r="E121" s="46"/>
      <c r="F121" s="46"/>
      <c r="G121" s="46"/>
      <c r="H121" s="46"/>
    </row>
    <row r="122" spans="1:8" s="45" customFormat="1">
      <c r="A122" s="223"/>
      <c r="B122" s="223"/>
      <c r="C122" s="224" t="s">
        <v>149</v>
      </c>
      <c r="D122" s="224" t="s">
        <v>580</v>
      </c>
      <c r="E122" s="46"/>
      <c r="F122" s="46"/>
      <c r="G122" s="46"/>
      <c r="H122" s="46"/>
    </row>
    <row r="123" spans="1:8" s="45" customFormat="1">
      <c r="A123" s="223"/>
      <c r="B123" s="223"/>
      <c r="C123" s="225" t="s">
        <v>150</v>
      </c>
      <c r="D123" s="225" t="s">
        <v>581</v>
      </c>
      <c r="E123" s="46"/>
      <c r="F123" s="46"/>
      <c r="G123" s="46"/>
      <c r="H123" s="46"/>
    </row>
    <row r="124" spans="1:8" s="45" customFormat="1">
      <c r="A124" s="223"/>
      <c r="B124" s="223"/>
      <c r="C124" s="224" t="s">
        <v>151</v>
      </c>
      <c r="D124" s="224" t="s">
        <v>582</v>
      </c>
      <c r="E124" s="46"/>
      <c r="F124" s="46"/>
      <c r="G124" s="46"/>
      <c r="H124" s="46"/>
    </row>
    <row r="125" spans="1:8" s="45" customFormat="1">
      <c r="A125" s="223"/>
      <c r="B125" s="223"/>
      <c r="C125" s="224" t="s">
        <v>152</v>
      </c>
      <c r="D125" s="224"/>
      <c r="E125" s="46"/>
      <c r="F125" s="46"/>
      <c r="G125" s="46"/>
      <c r="H125" s="46"/>
    </row>
    <row r="126" spans="1:8" s="45" customFormat="1">
      <c r="A126" s="49"/>
      <c r="B126" s="49"/>
      <c r="C126" s="217" t="s">
        <v>153</v>
      </c>
      <c r="D126" s="217"/>
      <c r="E126" s="46"/>
      <c r="F126" s="46"/>
      <c r="G126" s="46"/>
      <c r="H126" s="46"/>
    </row>
    <row r="127" spans="1:8" s="8" customFormat="1" ht="16.2">
      <c r="A127" s="50"/>
      <c r="B127" s="251" t="s">
        <v>572</v>
      </c>
      <c r="C127" s="252"/>
      <c r="D127" s="219"/>
      <c r="E127" s="220">
        <f t="shared" ref="E127:H127" si="13">SUM(E116:E126)</f>
        <v>3241828</v>
      </c>
      <c r="F127" s="220">
        <f t="shared" si="13"/>
        <v>0</v>
      </c>
      <c r="G127" s="220">
        <f t="shared" si="13"/>
        <v>3241828</v>
      </c>
      <c r="H127" s="220">
        <f t="shared" si="13"/>
        <v>0</v>
      </c>
    </row>
    <row r="128" spans="1:8" s="7" customFormat="1">
      <c r="A128" s="51"/>
      <c r="B128" s="51" t="s">
        <v>125</v>
      </c>
      <c r="C128" s="74" t="s">
        <v>569</v>
      </c>
      <c r="D128" s="74" t="s">
        <v>566</v>
      </c>
      <c r="E128" s="35"/>
      <c r="F128" s="35"/>
      <c r="G128" s="35"/>
      <c r="H128" s="35"/>
    </row>
    <row r="129" spans="1:10" s="7" customFormat="1">
      <c r="A129" s="51"/>
      <c r="B129" s="51" t="s">
        <v>126</v>
      </c>
      <c r="C129" s="74" t="s">
        <v>570</v>
      </c>
      <c r="D129" s="74" t="s">
        <v>567</v>
      </c>
      <c r="E129" s="35"/>
      <c r="F129" s="35"/>
      <c r="G129" s="35"/>
      <c r="H129" s="35"/>
    </row>
    <row r="130" spans="1:10" s="7" customFormat="1">
      <c r="A130" s="51"/>
      <c r="B130" s="51" t="s">
        <v>127</v>
      </c>
      <c r="C130" s="74" t="s">
        <v>571</v>
      </c>
      <c r="D130" s="74" t="s">
        <v>568</v>
      </c>
      <c r="E130" s="35"/>
      <c r="F130" s="35"/>
      <c r="G130" s="35"/>
      <c r="H130" s="35"/>
    </row>
    <row r="131" spans="1:10" s="7" customFormat="1" ht="19.95" customHeight="1">
      <c r="A131" s="51"/>
      <c r="B131" s="253" t="s">
        <v>573</v>
      </c>
      <c r="C131" s="254"/>
      <c r="D131" s="74"/>
      <c r="E131" s="163">
        <f t="shared" ref="E131:H131" si="14">SUM(E127:E130)</f>
        <v>3241828</v>
      </c>
      <c r="F131" s="163">
        <f t="shared" si="14"/>
        <v>0</v>
      </c>
      <c r="G131" s="163">
        <f t="shared" si="14"/>
        <v>3241828</v>
      </c>
      <c r="H131" s="163">
        <f t="shared" si="14"/>
        <v>0</v>
      </c>
    </row>
    <row r="132" spans="1:10">
      <c r="A132" s="48"/>
      <c r="B132" s="48"/>
      <c r="C132" s="73"/>
      <c r="D132" s="73"/>
      <c r="E132" s="34"/>
      <c r="F132" s="34"/>
      <c r="G132" s="34"/>
      <c r="H132" s="34"/>
    </row>
    <row r="133" spans="1:10" s="7" customFormat="1" ht="30" customHeight="1">
      <c r="A133" s="191" t="s">
        <v>30</v>
      </c>
      <c r="B133" s="191"/>
      <c r="C133" s="190"/>
      <c r="D133" s="190"/>
      <c r="E133" s="226">
        <f t="shared" ref="E133:H133" si="15">SUM(E131+E112)</f>
        <v>51601213</v>
      </c>
      <c r="F133" s="226">
        <f t="shared" si="15"/>
        <v>27542510</v>
      </c>
      <c r="G133" s="226">
        <f t="shared" si="15"/>
        <v>24058703</v>
      </c>
      <c r="H133" s="226">
        <f t="shared" si="15"/>
        <v>0</v>
      </c>
      <c r="J133" s="44"/>
    </row>
  </sheetData>
  <mergeCells count="31">
    <mergeCell ref="B127:C127"/>
    <mergeCell ref="B131:C131"/>
    <mergeCell ref="B67:C67"/>
    <mergeCell ref="B82:C82"/>
    <mergeCell ref="B90:C90"/>
    <mergeCell ref="B100:C100"/>
    <mergeCell ref="B110:C110"/>
    <mergeCell ref="B92:C92"/>
    <mergeCell ref="B102:C102"/>
    <mergeCell ref="B114:C114"/>
    <mergeCell ref="B113:C113"/>
    <mergeCell ref="A112:C112"/>
    <mergeCell ref="B43:C43"/>
    <mergeCell ref="B10:C10"/>
    <mergeCell ref="B51:C51"/>
    <mergeCell ref="B70:C70"/>
    <mergeCell ref="B84:C84"/>
    <mergeCell ref="B49:C49"/>
    <mergeCell ref="B41:C41"/>
    <mergeCell ref="B34:C34"/>
    <mergeCell ref="B68:C68"/>
    <mergeCell ref="B54:C54"/>
    <mergeCell ref="B63:C63"/>
    <mergeCell ref="E8:H8"/>
    <mergeCell ref="A1:H1"/>
    <mergeCell ref="A3:H3"/>
    <mergeCell ref="A4:H4"/>
    <mergeCell ref="A5:H5"/>
    <mergeCell ref="E7:H7"/>
    <mergeCell ref="A7:C9"/>
    <mergeCell ref="D7:D9"/>
  </mergeCells>
  <pageMargins left="0.9055118110236221" right="0.51181102362204722" top="0.94488188976377963" bottom="0.94488188976377963" header="0.31496062992125984" footer="0.31496062992125984"/>
  <pageSetup paperSize="9" scale="85" orientation="landscape" r:id="rId1"/>
  <headerFooter>
    <oddFooter>&amp;C&amp;P. oldal&amp;R2019_költségvetés_rendelet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A4" sqref="A4:E4"/>
    </sheetView>
  </sheetViews>
  <sheetFormatPr defaultRowHeight="14.4"/>
  <cols>
    <col min="1" max="1" width="24.6640625" style="2" customWidth="1"/>
    <col min="2" max="2" width="24.44140625" style="2" bestFit="1" customWidth="1"/>
    <col min="3" max="3" width="12.109375" style="2" bestFit="1" customWidth="1"/>
    <col min="4" max="4" width="12.6640625" style="12" bestFit="1" customWidth="1"/>
    <col min="5" max="5" width="12.44140625" customWidth="1"/>
  </cols>
  <sheetData>
    <row r="2" spans="1:5">
      <c r="A2" s="278" t="s">
        <v>626</v>
      </c>
      <c r="B2" s="278"/>
      <c r="C2" s="278"/>
      <c r="D2" s="278"/>
      <c r="E2" s="278"/>
    </row>
    <row r="3" spans="1:5">
      <c r="A3" s="36"/>
      <c r="B3" s="36"/>
      <c r="C3" s="36"/>
      <c r="D3" s="36"/>
    </row>
    <row r="4" spans="1:5">
      <c r="A4" s="279" t="s">
        <v>609</v>
      </c>
      <c r="B4" s="279"/>
      <c r="C4" s="279"/>
      <c r="D4" s="279"/>
      <c r="E4" s="279"/>
    </row>
    <row r="5" spans="1:5">
      <c r="A5" s="279" t="s">
        <v>79</v>
      </c>
      <c r="B5" s="279"/>
      <c r="C5" s="279"/>
      <c r="D5" s="279"/>
      <c r="E5" s="279"/>
    </row>
    <row r="6" spans="1:5">
      <c r="A6" s="279" t="s">
        <v>592</v>
      </c>
      <c r="B6" s="279"/>
      <c r="C6" s="279"/>
      <c r="D6" s="279"/>
      <c r="E6" s="279"/>
    </row>
    <row r="7" spans="1:5">
      <c r="A7" s="37"/>
      <c r="B7" s="37"/>
      <c r="C7" s="37"/>
      <c r="D7" s="37"/>
    </row>
    <row r="8" spans="1:5">
      <c r="D8" s="322" t="s">
        <v>209</v>
      </c>
      <c r="E8" s="322"/>
    </row>
    <row r="9" spans="1:5">
      <c r="A9" s="233" t="s">
        <v>50</v>
      </c>
      <c r="B9" s="233" t="s">
        <v>80</v>
      </c>
      <c r="C9" s="233" t="s">
        <v>81</v>
      </c>
      <c r="D9" s="234" t="s">
        <v>590</v>
      </c>
      <c r="E9" s="233" t="s">
        <v>591</v>
      </c>
    </row>
    <row r="10" spans="1:5">
      <c r="A10" s="228"/>
      <c r="B10" s="228"/>
      <c r="C10" s="228"/>
      <c r="D10" s="235"/>
      <c r="E10" s="227"/>
    </row>
    <row r="11" spans="1:5">
      <c r="A11" s="228"/>
      <c r="B11" s="228"/>
      <c r="C11" s="228"/>
      <c r="D11" s="33"/>
      <c r="E11" s="227"/>
    </row>
    <row r="12" spans="1:5">
      <c r="A12" s="228" t="s">
        <v>82</v>
      </c>
      <c r="B12" s="228" t="s">
        <v>83</v>
      </c>
      <c r="C12" s="228" t="s">
        <v>84</v>
      </c>
      <c r="D12" s="33">
        <v>500000</v>
      </c>
      <c r="E12" s="227">
        <v>600000</v>
      </c>
    </row>
    <row r="13" spans="1:5">
      <c r="A13" s="228" t="s">
        <v>82</v>
      </c>
      <c r="B13" s="228" t="s">
        <v>85</v>
      </c>
      <c r="C13" s="228" t="s">
        <v>84</v>
      </c>
      <c r="D13" s="33">
        <v>400000</v>
      </c>
      <c r="E13" s="227">
        <v>500000</v>
      </c>
    </row>
    <row r="14" spans="1:5">
      <c r="A14" s="228" t="s">
        <v>212</v>
      </c>
      <c r="B14" s="228" t="s">
        <v>86</v>
      </c>
      <c r="C14" s="228" t="s">
        <v>84</v>
      </c>
      <c r="D14" s="33"/>
      <c r="E14" s="227"/>
    </row>
    <row r="15" spans="1:5">
      <c r="A15" s="228" t="s">
        <v>87</v>
      </c>
      <c r="B15" s="228" t="s">
        <v>88</v>
      </c>
      <c r="C15" s="228" t="s">
        <v>84</v>
      </c>
      <c r="D15" s="33"/>
      <c r="E15" s="227"/>
    </row>
    <row r="16" spans="1:5">
      <c r="A16" s="228" t="s">
        <v>89</v>
      </c>
      <c r="B16" s="228" t="s">
        <v>90</v>
      </c>
      <c r="C16" s="228" t="s">
        <v>84</v>
      </c>
      <c r="D16" s="33">
        <v>200000</v>
      </c>
      <c r="E16" s="227">
        <v>250000</v>
      </c>
    </row>
    <row r="17" spans="1:5">
      <c r="A17" s="228" t="s">
        <v>213</v>
      </c>
      <c r="B17" s="228" t="s">
        <v>91</v>
      </c>
      <c r="C17" s="228" t="s">
        <v>84</v>
      </c>
      <c r="D17" s="33"/>
      <c r="E17" s="227"/>
    </row>
    <row r="18" spans="1:5">
      <c r="A18" s="228" t="s">
        <v>92</v>
      </c>
      <c r="B18" s="228"/>
      <c r="C18" s="228"/>
      <c r="D18" s="33">
        <f>SUM(D12:D17)</f>
        <v>1100000</v>
      </c>
      <c r="E18" s="227">
        <f>SUM(E12:E17)</f>
        <v>1350000</v>
      </c>
    </row>
    <row r="19" spans="1:5">
      <c r="A19" s="228"/>
      <c r="B19" s="228"/>
      <c r="C19" s="228"/>
      <c r="D19" s="33"/>
      <c r="E19" s="227"/>
    </row>
    <row r="20" spans="1:5">
      <c r="A20" s="228"/>
      <c r="B20" s="228"/>
      <c r="C20" s="228"/>
      <c r="D20" s="33"/>
      <c r="E20" s="227"/>
    </row>
    <row r="21" spans="1:5">
      <c r="A21" s="228"/>
      <c r="B21" s="228"/>
      <c r="C21" s="228"/>
      <c r="D21" s="33"/>
      <c r="E21" s="227"/>
    </row>
  </sheetData>
  <mergeCells count="5">
    <mergeCell ref="A2:E2"/>
    <mergeCell ref="D8:E8"/>
    <mergeCell ref="A4:E4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J22" sqref="J22"/>
    </sheetView>
  </sheetViews>
  <sheetFormatPr defaultRowHeight="14.4"/>
  <cols>
    <col min="1" max="1" width="15.109375" customWidth="1"/>
    <col min="2" max="2" width="11.88671875" customWidth="1"/>
    <col min="3" max="3" width="12.44140625" customWidth="1"/>
    <col min="4" max="4" width="12.88671875" customWidth="1"/>
    <col min="5" max="5" width="12.5546875" bestFit="1" customWidth="1"/>
    <col min="6" max="6" width="14.6640625" customWidth="1"/>
    <col min="7" max="7" width="12.88671875" customWidth="1"/>
    <col min="8" max="8" width="15.5546875" bestFit="1" customWidth="1"/>
    <col min="10" max="11" width="11.109375" customWidth="1"/>
  </cols>
  <sheetData>
    <row r="1" spans="1:13" ht="15.6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ht="15.6">
      <c r="A2" s="243" t="s">
        <v>627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ht="15.6">
      <c r="A3" s="244" t="s">
        <v>616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ht="15.6">
      <c r="A4" s="244" t="s">
        <v>68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</row>
    <row r="5" spans="1:13" ht="16.2" thickBot="1">
      <c r="A5" s="3"/>
      <c r="B5" s="3"/>
      <c r="C5" s="3"/>
      <c r="D5" s="3"/>
      <c r="E5" s="3"/>
      <c r="F5" s="3"/>
      <c r="G5" s="3"/>
      <c r="H5" s="3"/>
      <c r="I5" s="3"/>
      <c r="J5" s="328" t="s">
        <v>209</v>
      </c>
      <c r="K5" s="328"/>
      <c r="L5" s="328"/>
      <c r="M5" s="328"/>
    </row>
    <row r="6" spans="1:13" s="13" customFormat="1" ht="47.25" customHeight="1">
      <c r="A6" s="326" t="s">
        <v>69</v>
      </c>
      <c r="B6" s="326" t="s">
        <v>70</v>
      </c>
      <c r="C6" s="326" t="s">
        <v>71</v>
      </c>
      <c r="D6" s="323" t="s">
        <v>72</v>
      </c>
      <c r="E6" s="325"/>
      <c r="F6" s="325"/>
      <c r="G6" s="324"/>
      <c r="H6" s="323">
        <v>2019</v>
      </c>
      <c r="I6" s="324"/>
      <c r="J6" s="323">
        <v>2020</v>
      </c>
      <c r="K6" s="324"/>
      <c r="L6" s="323">
        <v>2021</v>
      </c>
      <c r="M6" s="324"/>
    </row>
    <row r="7" spans="1:13" s="17" customFormat="1" ht="68.25" customHeight="1" thickBot="1">
      <c r="A7" s="327"/>
      <c r="B7" s="327"/>
      <c r="C7" s="327"/>
      <c r="D7" s="20" t="s">
        <v>73</v>
      </c>
      <c r="E7" s="22" t="s">
        <v>74</v>
      </c>
      <c r="F7" s="22" t="s">
        <v>75</v>
      </c>
      <c r="G7" s="21" t="s">
        <v>76</v>
      </c>
      <c r="H7" s="18" t="s">
        <v>77</v>
      </c>
      <c r="I7" s="19" t="s">
        <v>593</v>
      </c>
      <c r="J7" s="20" t="s">
        <v>77</v>
      </c>
      <c r="K7" s="21" t="s">
        <v>594</v>
      </c>
      <c r="L7" s="20" t="s">
        <v>77</v>
      </c>
      <c r="M7" s="21" t="s">
        <v>594</v>
      </c>
    </row>
    <row r="8" spans="1:13" ht="16.2" thickBot="1">
      <c r="A8" s="23"/>
      <c r="B8" s="24"/>
      <c r="C8" s="24"/>
      <c r="D8" s="25"/>
      <c r="E8" s="26"/>
      <c r="F8" s="26"/>
      <c r="G8" s="27"/>
      <c r="H8" s="25"/>
      <c r="I8" s="27"/>
      <c r="J8" s="25"/>
      <c r="K8" s="27"/>
      <c r="L8" s="25"/>
      <c r="M8" s="27"/>
    </row>
    <row r="9" spans="1:13" s="7" customFormat="1" ht="41.25" customHeight="1" thickBot="1">
      <c r="A9" s="28" t="s">
        <v>78</v>
      </c>
      <c r="B9" s="28"/>
      <c r="C9" s="28"/>
      <c r="D9" s="29">
        <f>SUM(D8)</f>
        <v>0</v>
      </c>
      <c r="E9" s="30">
        <f t="shared" ref="E9:K9" si="0">SUM(E8)</f>
        <v>0</v>
      </c>
      <c r="F9" s="30">
        <f t="shared" si="0"/>
        <v>0</v>
      </c>
      <c r="G9" s="31">
        <f t="shared" si="0"/>
        <v>0</v>
      </c>
      <c r="H9" s="29">
        <f t="shared" si="0"/>
        <v>0</v>
      </c>
      <c r="I9" s="31">
        <f t="shared" si="0"/>
        <v>0</v>
      </c>
      <c r="J9" s="29">
        <f t="shared" si="0"/>
        <v>0</v>
      </c>
      <c r="K9" s="31">
        <f t="shared" si="0"/>
        <v>0</v>
      </c>
      <c r="L9" s="29">
        <f t="shared" ref="L9:M9" si="1">SUM(L8)</f>
        <v>0</v>
      </c>
      <c r="M9" s="31">
        <f t="shared" si="1"/>
        <v>0</v>
      </c>
    </row>
  </sheetData>
  <mergeCells count="11">
    <mergeCell ref="L6:M6"/>
    <mergeCell ref="A2:M2"/>
    <mergeCell ref="D6:G6"/>
    <mergeCell ref="H6:I6"/>
    <mergeCell ref="J6:K6"/>
    <mergeCell ref="A6:A7"/>
    <mergeCell ref="B6:B7"/>
    <mergeCell ref="C6:C7"/>
    <mergeCell ref="A4:M4"/>
    <mergeCell ref="A3:M3"/>
    <mergeCell ref="J5:M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A11" sqref="A11:H11"/>
    </sheetView>
  </sheetViews>
  <sheetFormatPr defaultRowHeight="14.4"/>
  <cols>
    <col min="1" max="2" width="9.109375" style="2"/>
    <col min="3" max="3" width="10.88671875" style="2" customWidth="1"/>
    <col min="4" max="6" width="9.109375" style="2"/>
    <col min="7" max="7" width="11.109375" style="2" customWidth="1"/>
    <col min="8" max="8" width="11.88671875" style="2" customWidth="1"/>
    <col min="9" max="11" width="9.109375" style="2"/>
  </cols>
  <sheetData>
    <row r="1" spans="1:8">
      <c r="A1" s="278" t="s">
        <v>628</v>
      </c>
      <c r="B1" s="278"/>
      <c r="C1" s="278"/>
      <c r="D1" s="278"/>
      <c r="E1" s="278"/>
      <c r="F1" s="278"/>
      <c r="G1" s="278"/>
      <c r="H1" s="278"/>
    </row>
    <row r="2" spans="1:8">
      <c r="A2" s="36"/>
      <c r="B2" s="36"/>
      <c r="C2" s="36"/>
      <c r="D2" s="36"/>
      <c r="E2" s="36"/>
      <c r="F2" s="36"/>
      <c r="G2" s="36"/>
      <c r="H2" s="36"/>
    </row>
    <row r="3" spans="1:8">
      <c r="A3" s="36"/>
      <c r="B3" s="36"/>
      <c r="C3" s="36"/>
      <c r="D3" s="36"/>
      <c r="E3" s="36"/>
      <c r="F3" s="36"/>
      <c r="G3" s="36"/>
      <c r="H3" s="36"/>
    </row>
    <row r="4" spans="1:8">
      <c r="A4" s="279" t="s">
        <v>616</v>
      </c>
      <c r="B4" s="279"/>
      <c r="C4" s="279"/>
      <c r="D4" s="279"/>
      <c r="E4" s="279"/>
      <c r="F4" s="279"/>
      <c r="G4" s="279"/>
      <c r="H4" s="279"/>
    </row>
    <row r="5" spans="1:8">
      <c r="A5" s="279" t="s">
        <v>221</v>
      </c>
      <c r="B5" s="279"/>
      <c r="C5" s="279"/>
      <c r="D5" s="279"/>
      <c r="E5" s="279"/>
      <c r="F5" s="279"/>
      <c r="G5" s="279"/>
      <c r="H5" s="279"/>
    </row>
    <row r="6" spans="1:8">
      <c r="A6" s="37"/>
      <c r="B6" s="37"/>
      <c r="C6" s="37"/>
      <c r="D6" s="37"/>
      <c r="E6" s="37"/>
      <c r="F6" s="37"/>
      <c r="G6" s="37"/>
      <c r="H6" s="37"/>
    </row>
    <row r="7" spans="1:8">
      <c r="A7" s="37"/>
      <c r="B7" s="37"/>
      <c r="C7" s="37"/>
      <c r="D7" s="37"/>
      <c r="E7" s="37"/>
      <c r="F7" s="37"/>
      <c r="G7" s="37"/>
      <c r="H7" s="37"/>
    </row>
    <row r="8" spans="1:8">
      <c r="A8" s="279" t="s">
        <v>93</v>
      </c>
      <c r="B8" s="279"/>
      <c r="C8" s="279"/>
      <c r="D8" s="279"/>
      <c r="E8" s="279"/>
      <c r="F8" s="279"/>
      <c r="G8" s="279"/>
      <c r="H8" s="279"/>
    </row>
    <row r="11" spans="1:8" ht="50.25" customHeight="1">
      <c r="A11" s="329" t="s">
        <v>629</v>
      </c>
      <c r="B11" s="329"/>
      <c r="C11" s="329"/>
      <c r="D11" s="329"/>
      <c r="E11" s="329"/>
      <c r="F11" s="329"/>
      <c r="G11" s="329"/>
      <c r="H11" s="329"/>
    </row>
  </sheetData>
  <mergeCells count="5">
    <mergeCell ref="A8:H8"/>
    <mergeCell ref="A1:H1"/>
    <mergeCell ref="A11:H11"/>
    <mergeCell ref="A4:H4"/>
    <mergeCell ref="A5:H5"/>
  </mergeCells>
  <pageMargins left="0.9055118110236221" right="0.7086614173228347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7"/>
  <sheetViews>
    <sheetView tabSelected="1" zoomScale="89" zoomScaleNormal="89" workbookViewId="0">
      <selection activeCell="E2" sqref="E1:E1048576"/>
    </sheetView>
  </sheetViews>
  <sheetFormatPr defaultRowHeight="15.6"/>
  <cols>
    <col min="1" max="2" width="5.88671875" style="6" customWidth="1"/>
    <col min="3" max="3" width="57.109375" style="3" customWidth="1"/>
    <col min="4" max="4" width="14" style="3" customWidth="1"/>
    <col min="5" max="5" width="16.109375" style="9" customWidth="1"/>
    <col min="6" max="6" width="16.5546875" style="9" customWidth="1"/>
    <col min="7" max="7" width="17.6640625" style="9" customWidth="1"/>
    <col min="8" max="8" width="9.109375" style="9" bestFit="1" customWidth="1"/>
  </cols>
  <sheetData>
    <row r="1" spans="1:8">
      <c r="A1" s="243" t="s">
        <v>618</v>
      </c>
      <c r="B1" s="243"/>
      <c r="C1" s="243"/>
      <c r="D1" s="243"/>
      <c r="E1" s="243"/>
      <c r="F1" s="243"/>
      <c r="G1" s="243"/>
      <c r="H1" s="243"/>
    </row>
    <row r="3" spans="1:8">
      <c r="A3" s="244" t="s">
        <v>221</v>
      </c>
      <c r="B3" s="244"/>
      <c r="C3" s="244"/>
      <c r="D3" s="244"/>
      <c r="E3" s="244"/>
      <c r="F3" s="244"/>
      <c r="G3" s="244"/>
      <c r="H3" s="244"/>
    </row>
    <row r="4" spans="1:8">
      <c r="A4" s="244" t="s">
        <v>606</v>
      </c>
      <c r="B4" s="244"/>
      <c r="C4" s="244"/>
      <c r="D4" s="244"/>
      <c r="E4" s="244"/>
      <c r="F4" s="244"/>
      <c r="G4" s="244"/>
      <c r="H4" s="244"/>
    </row>
    <row r="5" spans="1:8">
      <c r="A5" s="260" t="s">
        <v>31</v>
      </c>
      <c r="B5" s="260"/>
      <c r="C5" s="260"/>
      <c r="D5" s="260"/>
      <c r="E5" s="260"/>
      <c r="F5" s="260"/>
      <c r="G5" s="260"/>
      <c r="H5" s="260"/>
    </row>
    <row r="6" spans="1:8">
      <c r="A6" s="78"/>
      <c r="B6" s="78"/>
      <c r="C6" s="78"/>
      <c r="D6" s="78"/>
      <c r="E6" s="78"/>
      <c r="F6" s="78"/>
      <c r="G6" s="78"/>
      <c r="H6" s="78"/>
    </row>
    <row r="7" spans="1:8">
      <c r="A7" s="262" t="s">
        <v>1</v>
      </c>
      <c r="B7" s="262"/>
      <c r="C7" s="262"/>
      <c r="D7" s="263"/>
      <c r="E7" s="261" t="s">
        <v>209</v>
      </c>
      <c r="F7" s="261"/>
      <c r="G7" s="261"/>
      <c r="H7" s="261"/>
    </row>
    <row r="8" spans="1:8" ht="16.5" customHeight="1">
      <c r="A8" s="262"/>
      <c r="B8" s="262"/>
      <c r="C8" s="262"/>
      <c r="D8" s="264"/>
      <c r="E8" s="259" t="s">
        <v>219</v>
      </c>
      <c r="F8" s="259"/>
      <c r="G8" s="259"/>
      <c r="H8" s="259"/>
    </row>
    <row r="9" spans="1:8" ht="31.2">
      <c r="A9" s="262"/>
      <c r="B9" s="262"/>
      <c r="C9" s="262"/>
      <c r="D9" s="265"/>
      <c r="E9" s="214" t="s">
        <v>2</v>
      </c>
      <c r="F9" s="214" t="s">
        <v>3</v>
      </c>
      <c r="G9" s="214" t="s">
        <v>4</v>
      </c>
      <c r="H9" s="214" t="s">
        <v>5</v>
      </c>
    </row>
    <row r="10" spans="1:8" s="7" customFormat="1" ht="21" customHeight="1">
      <c r="A10" s="183" t="s">
        <v>6</v>
      </c>
      <c r="B10" s="266" t="s">
        <v>315</v>
      </c>
      <c r="C10" s="266"/>
      <c r="D10" s="184" t="s">
        <v>309</v>
      </c>
      <c r="E10" s="185"/>
      <c r="F10" s="185"/>
      <c r="G10" s="185"/>
      <c r="H10" s="185"/>
    </row>
    <row r="11" spans="1:8" s="7" customFormat="1">
      <c r="A11" s="51"/>
      <c r="B11" s="51" t="s">
        <v>124</v>
      </c>
      <c r="C11" s="186" t="s">
        <v>314</v>
      </c>
      <c r="D11" s="186" t="s">
        <v>310</v>
      </c>
      <c r="E11" s="89"/>
      <c r="F11" s="89"/>
      <c r="G11" s="89"/>
      <c r="H11" s="89"/>
    </row>
    <row r="12" spans="1:8">
      <c r="A12" s="48"/>
      <c r="B12" s="48"/>
      <c r="C12" s="187" t="s">
        <v>33</v>
      </c>
      <c r="D12" s="187" t="s">
        <v>311</v>
      </c>
      <c r="E12" s="81">
        <v>8711288</v>
      </c>
      <c r="F12" s="81">
        <v>6371288</v>
      </c>
      <c r="G12" s="81">
        <v>2340000</v>
      </c>
      <c r="H12" s="81"/>
    </row>
    <row r="13" spans="1:8" s="45" customFormat="1">
      <c r="A13" s="49"/>
      <c r="B13" s="49"/>
      <c r="C13" s="188" t="s">
        <v>302</v>
      </c>
      <c r="D13" s="188" t="s">
        <v>311</v>
      </c>
      <c r="E13" s="79"/>
      <c r="F13" s="79"/>
      <c r="G13" s="79">
        <v>17406328</v>
      </c>
      <c r="H13" s="79"/>
    </row>
    <row r="14" spans="1:8" s="45" customFormat="1">
      <c r="A14" s="49"/>
      <c r="B14" s="49"/>
      <c r="C14" s="189" t="s">
        <v>303</v>
      </c>
      <c r="D14" s="189" t="s">
        <v>311</v>
      </c>
      <c r="E14" s="79"/>
      <c r="F14" s="79" t="s">
        <v>216</v>
      </c>
      <c r="G14" s="79"/>
      <c r="H14" s="79"/>
    </row>
    <row r="15" spans="1:8" s="45" customFormat="1">
      <c r="A15" s="49"/>
      <c r="B15" s="49"/>
      <c r="C15" s="188" t="s">
        <v>301</v>
      </c>
      <c r="D15" s="188" t="s">
        <v>311</v>
      </c>
      <c r="E15" s="79"/>
      <c r="F15" s="79"/>
      <c r="G15" s="79"/>
      <c r="H15" s="79"/>
    </row>
    <row r="16" spans="1:8" s="45" customFormat="1">
      <c r="A16" s="49"/>
      <c r="B16" s="49"/>
      <c r="C16" s="188" t="s">
        <v>323</v>
      </c>
      <c r="D16" s="188"/>
      <c r="E16" s="79">
        <f>SUM(F16:G16)</f>
        <v>26117616</v>
      </c>
      <c r="F16" s="79">
        <v>6371288</v>
      </c>
      <c r="G16" s="79">
        <f>SUM(G11:G15)</f>
        <v>19746328</v>
      </c>
      <c r="H16" s="79">
        <f t="shared" ref="H16" si="0">SUM(H13:H15)</f>
        <v>0</v>
      </c>
    </row>
    <row r="17" spans="1:8" s="45" customFormat="1">
      <c r="A17" s="49"/>
      <c r="B17" s="49"/>
      <c r="C17" s="188" t="s">
        <v>214</v>
      </c>
      <c r="D17" s="188" t="s">
        <v>312</v>
      </c>
      <c r="E17" s="79"/>
      <c r="F17" s="79"/>
      <c r="G17" s="79"/>
      <c r="H17" s="79"/>
    </row>
    <row r="18" spans="1:8" s="7" customFormat="1" ht="18" customHeight="1">
      <c r="A18" s="51"/>
      <c r="B18" s="269" t="s">
        <v>322</v>
      </c>
      <c r="C18" s="270"/>
      <c r="D18" s="186"/>
      <c r="E18" s="83">
        <v>26117615</v>
      </c>
      <c r="F18" s="83">
        <v>6371288</v>
      </c>
      <c r="G18" s="83">
        <f t="shared" ref="G18:H18" si="1">SUM(G16:G17)</f>
        <v>19746328</v>
      </c>
      <c r="H18" s="83">
        <f t="shared" si="1"/>
        <v>0</v>
      </c>
    </row>
    <row r="19" spans="1:8" s="7" customFormat="1" ht="19.2" customHeight="1">
      <c r="A19" s="204"/>
      <c r="B19" s="204" t="s">
        <v>125</v>
      </c>
      <c r="C19" s="186" t="s">
        <v>316</v>
      </c>
      <c r="D19" s="186" t="s">
        <v>313</v>
      </c>
      <c r="E19" s="80"/>
      <c r="F19" s="80"/>
      <c r="G19" s="80"/>
      <c r="H19" s="80"/>
    </row>
    <row r="20" spans="1:8" ht="19.2" customHeight="1">
      <c r="A20" s="48"/>
      <c r="B20" s="48"/>
      <c r="C20" s="187" t="s">
        <v>34</v>
      </c>
      <c r="D20" s="187" t="s">
        <v>317</v>
      </c>
      <c r="E20" s="81"/>
      <c r="F20" s="81"/>
      <c r="G20" s="81"/>
      <c r="H20" s="81"/>
    </row>
    <row r="21" spans="1:8">
      <c r="A21" s="48"/>
      <c r="B21" s="48"/>
      <c r="C21" s="187" t="s">
        <v>94</v>
      </c>
      <c r="D21" s="187" t="s">
        <v>318</v>
      </c>
      <c r="E21" s="81"/>
      <c r="F21" s="81"/>
      <c r="G21" s="81"/>
      <c r="H21" s="81"/>
    </row>
    <row r="22" spans="1:8" ht="14.4" customHeight="1">
      <c r="A22" s="48"/>
      <c r="B22" s="48"/>
      <c r="C22" s="187" t="s">
        <v>304</v>
      </c>
      <c r="D22" s="187" t="s">
        <v>319</v>
      </c>
      <c r="E22" s="81"/>
      <c r="F22" s="81"/>
      <c r="G22" s="81"/>
      <c r="H22" s="81"/>
    </row>
    <row r="23" spans="1:8" s="7" customFormat="1" ht="14.4" customHeight="1">
      <c r="A23" s="51"/>
      <c r="B23" s="269" t="s">
        <v>324</v>
      </c>
      <c r="C23" s="270"/>
      <c r="D23" s="186" t="s">
        <v>313</v>
      </c>
      <c r="E23" s="83"/>
      <c r="F23" s="83"/>
      <c r="G23" s="83"/>
      <c r="H23" s="83"/>
    </row>
    <row r="24" spans="1:8" s="7" customFormat="1" ht="18.600000000000001" customHeight="1">
      <c r="A24" s="51"/>
      <c r="B24" s="253" t="s">
        <v>326</v>
      </c>
      <c r="C24" s="254"/>
      <c r="D24" s="186" t="s">
        <v>309</v>
      </c>
      <c r="E24" s="83">
        <v>26117616</v>
      </c>
      <c r="F24" s="83">
        <f t="shared" ref="F24:H24" si="2">SUM(F23+F18)</f>
        <v>6371288</v>
      </c>
      <c r="G24" s="83">
        <f t="shared" si="2"/>
        <v>19746328</v>
      </c>
      <c r="H24" s="83">
        <f t="shared" si="2"/>
        <v>0</v>
      </c>
    </row>
    <row r="25" spans="1:8" s="7" customFormat="1" ht="13.95" customHeight="1">
      <c r="A25" s="51"/>
      <c r="B25" s="87"/>
      <c r="C25" s="203"/>
      <c r="D25" s="186"/>
      <c r="E25" s="83"/>
      <c r="F25" s="83"/>
      <c r="G25" s="83"/>
      <c r="H25" s="83"/>
    </row>
    <row r="26" spans="1:8" s="64" customFormat="1" ht="32.25" customHeight="1">
      <c r="A26" s="183" t="s">
        <v>35</v>
      </c>
      <c r="B26" s="248" t="s">
        <v>205</v>
      </c>
      <c r="C26" s="248"/>
      <c r="D26" s="190" t="s">
        <v>320</v>
      </c>
      <c r="E26" s="75"/>
      <c r="F26" s="75"/>
      <c r="G26" s="75"/>
      <c r="H26" s="75"/>
    </row>
    <row r="27" spans="1:8" s="17" customFormat="1" ht="24" customHeight="1">
      <c r="A27" s="48"/>
      <c r="B27" s="209"/>
      <c r="C27" s="209" t="s">
        <v>305</v>
      </c>
      <c r="D27" s="209" t="s">
        <v>320</v>
      </c>
      <c r="E27" s="34">
        <v>4752372</v>
      </c>
      <c r="F27" s="34">
        <v>1086113</v>
      </c>
      <c r="G27" s="34">
        <v>3636259</v>
      </c>
      <c r="H27" s="34"/>
    </row>
    <row r="28" spans="1:8" s="17" customFormat="1" ht="24" customHeight="1">
      <c r="A28" s="48"/>
      <c r="B28" s="209"/>
      <c r="C28" s="209" t="s">
        <v>306</v>
      </c>
      <c r="D28" s="209" t="s">
        <v>320</v>
      </c>
      <c r="E28" s="34"/>
      <c r="F28" s="34"/>
      <c r="G28" s="34"/>
      <c r="H28" s="34"/>
    </row>
    <row r="29" spans="1:8" s="64" customFormat="1" ht="22.95" customHeight="1">
      <c r="A29" s="51"/>
      <c r="B29" s="267" t="s">
        <v>325</v>
      </c>
      <c r="C29" s="268"/>
      <c r="D29" s="91" t="s">
        <v>320</v>
      </c>
      <c r="E29" s="35">
        <f t="shared" ref="E29:H29" si="3">SUM(E27:E28)</f>
        <v>4752372</v>
      </c>
      <c r="F29" s="35">
        <f t="shared" si="3"/>
        <v>1086113</v>
      </c>
      <c r="G29" s="35">
        <f t="shared" si="3"/>
        <v>3636259</v>
      </c>
      <c r="H29" s="35">
        <f t="shared" si="3"/>
        <v>0</v>
      </c>
    </row>
    <row r="30" spans="1:8" s="64" customFormat="1" ht="21" customHeight="1">
      <c r="A30" s="51"/>
      <c r="B30" s="88"/>
      <c r="C30" s="208"/>
      <c r="D30" s="91"/>
      <c r="E30" s="35"/>
      <c r="F30" s="35"/>
      <c r="G30" s="35"/>
      <c r="H30" s="35"/>
    </row>
    <row r="31" spans="1:8" s="64" customFormat="1" ht="22.5" customHeight="1">
      <c r="A31" s="183" t="s">
        <v>15</v>
      </c>
      <c r="B31" s="258" t="s">
        <v>206</v>
      </c>
      <c r="C31" s="258"/>
      <c r="D31" s="191" t="s">
        <v>321</v>
      </c>
      <c r="E31" s="90"/>
      <c r="F31" s="90"/>
      <c r="G31" s="90"/>
      <c r="H31" s="90"/>
    </row>
    <row r="32" spans="1:8" s="8" customFormat="1" ht="20.399999999999999" customHeight="1">
      <c r="A32" s="50"/>
      <c r="B32" s="50" t="s">
        <v>124</v>
      </c>
      <c r="C32" s="192" t="s">
        <v>191</v>
      </c>
      <c r="D32" s="192" t="s">
        <v>330</v>
      </c>
      <c r="E32" s="82"/>
      <c r="F32" s="82"/>
      <c r="G32" s="82"/>
      <c r="H32" s="82"/>
    </row>
    <row r="33" spans="1:8" s="45" customFormat="1" ht="31.2">
      <c r="A33" s="49"/>
      <c r="B33" s="49"/>
      <c r="C33" s="193" t="s">
        <v>101</v>
      </c>
      <c r="D33" s="193" t="s">
        <v>328</v>
      </c>
      <c r="E33" s="79"/>
      <c r="F33" s="79"/>
      <c r="G33" s="79"/>
      <c r="H33" s="79"/>
    </row>
    <row r="34" spans="1:8">
      <c r="A34" s="48"/>
      <c r="B34" s="48"/>
      <c r="C34" s="188" t="s">
        <v>102</v>
      </c>
      <c r="D34" s="188" t="s">
        <v>329</v>
      </c>
      <c r="E34" s="81">
        <v>3149339</v>
      </c>
      <c r="F34" s="81">
        <v>2369096</v>
      </c>
      <c r="G34" s="81">
        <v>780243</v>
      </c>
      <c r="H34" s="81"/>
    </row>
    <row r="35" spans="1:8" ht="20.399999999999999" customHeight="1">
      <c r="A35" s="48"/>
      <c r="B35" s="271" t="s">
        <v>327</v>
      </c>
      <c r="C35" s="272"/>
      <c r="D35" s="188" t="s">
        <v>330</v>
      </c>
      <c r="E35" s="83">
        <f t="shared" ref="E35:H35" si="4">SUM(E33:E34)</f>
        <v>3149339</v>
      </c>
      <c r="F35" s="83">
        <f t="shared" si="4"/>
        <v>2369096</v>
      </c>
      <c r="G35" s="83">
        <f t="shared" si="4"/>
        <v>780243</v>
      </c>
      <c r="H35" s="83">
        <f t="shared" si="4"/>
        <v>0</v>
      </c>
    </row>
    <row r="36" spans="1:8" ht="20.399999999999999" customHeight="1">
      <c r="A36" s="48"/>
      <c r="B36" s="48" t="s">
        <v>125</v>
      </c>
      <c r="C36" s="192" t="s">
        <v>189</v>
      </c>
      <c r="D36" s="192" t="s">
        <v>332</v>
      </c>
      <c r="E36" s="81"/>
      <c r="F36" s="81"/>
      <c r="G36" s="81"/>
      <c r="H36" s="81"/>
    </row>
    <row r="37" spans="1:8" s="45" customFormat="1">
      <c r="A37" s="49"/>
      <c r="B37" s="49"/>
      <c r="C37" s="188" t="s">
        <v>307</v>
      </c>
      <c r="D37" s="188" t="s">
        <v>333</v>
      </c>
      <c r="E37" s="79"/>
      <c r="F37" s="79"/>
      <c r="G37" s="79"/>
      <c r="H37" s="79"/>
    </row>
    <row r="38" spans="1:8" s="45" customFormat="1">
      <c r="A38" s="49"/>
      <c r="B38" s="49"/>
      <c r="C38" s="188" t="s">
        <v>308</v>
      </c>
      <c r="D38" s="188" t="s">
        <v>334</v>
      </c>
      <c r="E38" s="79">
        <v>107174</v>
      </c>
      <c r="F38" s="79">
        <v>107174</v>
      </c>
      <c r="G38" s="79"/>
      <c r="H38" s="79"/>
    </row>
    <row r="39" spans="1:8" s="45" customFormat="1" ht="21.6" customHeight="1">
      <c r="A39" s="49"/>
      <c r="B39" s="255" t="s">
        <v>331</v>
      </c>
      <c r="C39" s="256"/>
      <c r="D39" s="188" t="s">
        <v>332</v>
      </c>
      <c r="E39" s="79">
        <f t="shared" ref="E39:H39" si="5">SUM(E37:E38)</f>
        <v>107174</v>
      </c>
      <c r="F39" s="79">
        <f t="shared" si="5"/>
        <v>107174</v>
      </c>
      <c r="G39" s="79">
        <f t="shared" si="5"/>
        <v>0</v>
      </c>
      <c r="H39" s="79">
        <f t="shared" si="5"/>
        <v>0</v>
      </c>
    </row>
    <row r="40" spans="1:8" s="8" customFormat="1" ht="16.2">
      <c r="A40" s="50"/>
      <c r="B40" s="50" t="s">
        <v>126</v>
      </c>
      <c r="C40" s="192" t="s">
        <v>190</v>
      </c>
      <c r="D40" s="192" t="s">
        <v>343</v>
      </c>
      <c r="E40" s="82"/>
      <c r="F40" s="82"/>
      <c r="G40" s="82"/>
      <c r="H40" s="82"/>
    </row>
    <row r="41" spans="1:8">
      <c r="A41" s="48"/>
      <c r="B41" s="48"/>
      <c r="C41" s="187" t="s">
        <v>38</v>
      </c>
      <c r="D41" s="187" t="s">
        <v>336</v>
      </c>
      <c r="E41" s="81">
        <v>840175</v>
      </c>
      <c r="F41" s="81">
        <v>840175</v>
      </c>
      <c r="G41" s="81"/>
      <c r="H41" s="81"/>
    </row>
    <row r="42" spans="1:8">
      <c r="A42" s="48"/>
      <c r="B42" s="48"/>
      <c r="C42" s="187" t="s">
        <v>39</v>
      </c>
      <c r="D42" s="187" t="s">
        <v>337</v>
      </c>
      <c r="E42" s="81">
        <v>847818</v>
      </c>
      <c r="F42" s="81">
        <v>847818</v>
      </c>
      <c r="G42" s="81"/>
      <c r="H42" s="81"/>
    </row>
    <row r="43" spans="1:8">
      <c r="A43" s="48"/>
      <c r="B43" s="48"/>
      <c r="C43" s="194" t="s">
        <v>103</v>
      </c>
      <c r="D43" s="194" t="s">
        <v>338</v>
      </c>
      <c r="E43" s="81"/>
      <c r="F43" s="81"/>
      <c r="G43" s="81"/>
      <c r="H43" s="81"/>
    </row>
    <row r="44" spans="1:8">
      <c r="A44" s="48"/>
      <c r="B44" s="48"/>
      <c r="C44" s="194" t="s">
        <v>104</v>
      </c>
      <c r="D44" s="194" t="s">
        <v>339</v>
      </c>
      <c r="E44" s="81">
        <v>238145</v>
      </c>
      <c r="F44" s="81"/>
      <c r="G44" s="81">
        <v>238145</v>
      </c>
      <c r="H44" s="81"/>
    </row>
    <row r="45" spans="1:8">
      <c r="A45" s="48"/>
      <c r="B45" s="48"/>
      <c r="C45" s="194" t="s">
        <v>105</v>
      </c>
      <c r="D45" s="194" t="s">
        <v>340</v>
      </c>
      <c r="E45" s="81"/>
      <c r="F45" s="81"/>
      <c r="G45" s="81"/>
      <c r="H45" s="81"/>
    </row>
    <row r="46" spans="1:8">
      <c r="A46" s="48"/>
      <c r="B46" s="48"/>
      <c r="C46" s="194" t="s">
        <v>106</v>
      </c>
      <c r="D46" s="194" t="s">
        <v>341</v>
      </c>
      <c r="E46" s="81">
        <v>608720</v>
      </c>
      <c r="F46" s="81">
        <v>608720</v>
      </c>
      <c r="G46" s="81"/>
      <c r="H46" s="81"/>
    </row>
    <row r="47" spans="1:8">
      <c r="A47" s="48"/>
      <c r="B47" s="48"/>
      <c r="C47" s="194" t="s">
        <v>107</v>
      </c>
      <c r="D47" s="194" t="s">
        <v>342</v>
      </c>
      <c r="E47" s="81">
        <v>1276270</v>
      </c>
      <c r="F47" s="81">
        <v>982148</v>
      </c>
      <c r="G47" s="81">
        <v>294122</v>
      </c>
      <c r="H47" s="81"/>
    </row>
    <row r="48" spans="1:8" s="206" customFormat="1" ht="21.6" customHeight="1">
      <c r="A48" s="49"/>
      <c r="B48" s="255" t="s">
        <v>335</v>
      </c>
      <c r="C48" s="256"/>
      <c r="D48" s="205" t="s">
        <v>343</v>
      </c>
      <c r="E48" s="46">
        <f t="shared" ref="E48:H48" si="6">SUM(E41:E47)</f>
        <v>3811128</v>
      </c>
      <c r="F48" s="46">
        <f t="shared" si="6"/>
        <v>3278861</v>
      </c>
      <c r="G48" s="46">
        <f t="shared" si="6"/>
        <v>532267</v>
      </c>
      <c r="H48" s="46">
        <f t="shared" si="6"/>
        <v>0</v>
      </c>
    </row>
    <row r="49" spans="1:8" s="7" customFormat="1" ht="19.95" customHeight="1">
      <c r="A49" s="51"/>
      <c r="B49" s="51" t="s">
        <v>127</v>
      </c>
      <c r="C49" s="192" t="s">
        <v>188</v>
      </c>
      <c r="D49" s="192" t="s">
        <v>345</v>
      </c>
      <c r="E49" s="83"/>
      <c r="F49" s="83"/>
      <c r="G49" s="83"/>
      <c r="H49" s="83"/>
    </row>
    <row r="50" spans="1:8">
      <c r="A50" s="48"/>
      <c r="B50" s="48"/>
      <c r="C50" s="187" t="s">
        <v>108</v>
      </c>
      <c r="D50" s="187" t="s">
        <v>346</v>
      </c>
      <c r="E50" s="81"/>
      <c r="F50" s="81"/>
      <c r="G50" s="81"/>
      <c r="H50" s="81"/>
    </row>
    <row r="51" spans="1:8">
      <c r="A51" s="48"/>
      <c r="B51" s="48"/>
      <c r="C51" s="187" t="s">
        <v>109</v>
      </c>
      <c r="D51" s="187" t="s">
        <v>347</v>
      </c>
      <c r="E51" s="81"/>
      <c r="F51" s="81"/>
      <c r="G51" s="81"/>
      <c r="H51" s="81"/>
    </row>
    <row r="52" spans="1:8" s="206" customFormat="1" ht="19.95" customHeight="1">
      <c r="A52" s="49"/>
      <c r="B52" s="255" t="s">
        <v>344</v>
      </c>
      <c r="C52" s="256"/>
      <c r="D52" s="207" t="s">
        <v>345</v>
      </c>
      <c r="E52" s="46">
        <f t="shared" ref="E52:H52" si="7">SUM(E50:E51)</f>
        <v>0</v>
      </c>
      <c r="F52" s="46">
        <f t="shared" si="7"/>
        <v>0</v>
      </c>
      <c r="G52" s="46">
        <f t="shared" si="7"/>
        <v>0</v>
      </c>
      <c r="H52" s="46">
        <f t="shared" si="7"/>
        <v>0</v>
      </c>
    </row>
    <row r="53" spans="1:8" s="8" customFormat="1" ht="19.95" customHeight="1">
      <c r="A53" s="50"/>
      <c r="B53" s="50" t="s">
        <v>128</v>
      </c>
      <c r="C53" s="192" t="s">
        <v>187</v>
      </c>
      <c r="D53" s="192" t="s">
        <v>348</v>
      </c>
      <c r="E53" s="82"/>
      <c r="F53" s="82"/>
      <c r="G53" s="82"/>
      <c r="H53" s="82"/>
    </row>
    <row r="54" spans="1:8" ht="31.2">
      <c r="A54" s="48"/>
      <c r="B54" s="48"/>
      <c r="C54" s="199" t="s">
        <v>110</v>
      </c>
      <c r="D54" s="187" t="s">
        <v>350</v>
      </c>
      <c r="E54" s="81">
        <v>1852897</v>
      </c>
      <c r="F54" s="81">
        <v>1233291</v>
      </c>
      <c r="G54" s="81">
        <v>619606</v>
      </c>
      <c r="H54" s="81"/>
    </row>
    <row r="55" spans="1:8">
      <c r="A55" s="48"/>
      <c r="B55" s="48"/>
      <c r="C55" s="187" t="s">
        <v>111</v>
      </c>
      <c r="D55" s="187" t="s">
        <v>351</v>
      </c>
      <c r="E55" s="81"/>
      <c r="F55" s="81"/>
      <c r="G55" s="81"/>
      <c r="H55" s="81"/>
    </row>
    <row r="56" spans="1:8">
      <c r="A56" s="48"/>
      <c r="B56" s="48"/>
      <c r="C56" s="187" t="s">
        <v>112</v>
      </c>
      <c r="D56" s="187" t="s">
        <v>352</v>
      </c>
      <c r="E56" s="81"/>
      <c r="F56" s="81"/>
      <c r="G56" s="81"/>
      <c r="H56" s="81"/>
    </row>
    <row r="57" spans="1:8">
      <c r="A57" s="48"/>
      <c r="B57" s="48"/>
      <c r="C57" s="187" t="s">
        <v>113</v>
      </c>
      <c r="D57" s="187" t="s">
        <v>353</v>
      </c>
      <c r="E57" s="81"/>
      <c r="F57" s="81"/>
      <c r="G57" s="81"/>
      <c r="H57" s="81"/>
    </row>
    <row r="58" spans="1:8">
      <c r="A58" s="48"/>
      <c r="B58" s="48"/>
      <c r="C58" s="187" t="s">
        <v>114</v>
      </c>
      <c r="D58" s="187" t="s">
        <v>352</v>
      </c>
      <c r="E58" s="81">
        <v>39590</v>
      </c>
      <c r="F58" s="81">
        <v>39590</v>
      </c>
      <c r="G58" s="81"/>
      <c r="H58" s="81"/>
    </row>
    <row r="59" spans="1:8" s="45" customFormat="1" ht="19.95" customHeight="1">
      <c r="A59" s="49"/>
      <c r="B59" s="255" t="s">
        <v>349</v>
      </c>
      <c r="C59" s="256"/>
      <c r="D59" s="188" t="s">
        <v>348</v>
      </c>
      <c r="E59" s="79">
        <f t="shared" ref="E59:H59" si="8">SUM(E54:E58)</f>
        <v>1892487</v>
      </c>
      <c r="F59" s="79">
        <f t="shared" si="8"/>
        <v>1272881</v>
      </c>
      <c r="G59" s="79">
        <f t="shared" si="8"/>
        <v>619606</v>
      </c>
      <c r="H59" s="79">
        <f t="shared" si="8"/>
        <v>0</v>
      </c>
    </row>
    <row r="60" spans="1:8" s="8" customFormat="1" ht="19.95" customHeight="1">
      <c r="A60" s="50"/>
      <c r="B60" s="251" t="s">
        <v>363</v>
      </c>
      <c r="C60" s="252"/>
      <c r="D60" s="192" t="s">
        <v>321</v>
      </c>
      <c r="E60" s="82">
        <f t="shared" ref="E60:H60" si="9">SUM(E59+E52+E48+E39+E35)</f>
        <v>8960128</v>
      </c>
      <c r="F60" s="82">
        <f t="shared" si="9"/>
        <v>7028012</v>
      </c>
      <c r="G60" s="82">
        <f>SUM(G59+G52+G48+G39+G35)</f>
        <v>1932116</v>
      </c>
      <c r="H60" s="82">
        <f t="shared" si="9"/>
        <v>0</v>
      </c>
    </row>
    <row r="61" spans="1:8" ht="15.6" customHeight="1">
      <c r="A61" s="48"/>
      <c r="B61" s="48"/>
      <c r="C61" s="187"/>
      <c r="D61" s="187"/>
      <c r="E61" s="81"/>
      <c r="F61" s="81"/>
      <c r="G61" s="81"/>
      <c r="H61" s="81"/>
    </row>
    <row r="62" spans="1:8" s="7" customFormat="1" ht="21" customHeight="1">
      <c r="A62" s="210" t="s">
        <v>17</v>
      </c>
      <c r="B62" s="266" t="s">
        <v>207</v>
      </c>
      <c r="C62" s="266"/>
      <c r="D62" s="184"/>
      <c r="E62" s="76"/>
      <c r="F62" s="76"/>
      <c r="G62" s="76"/>
      <c r="H62" s="76"/>
    </row>
    <row r="63" spans="1:8" s="8" customFormat="1" ht="16.2">
      <c r="A63" s="50"/>
      <c r="B63" s="50" t="s">
        <v>124</v>
      </c>
      <c r="C63" s="192" t="s">
        <v>179</v>
      </c>
      <c r="D63" s="192" t="s">
        <v>354</v>
      </c>
      <c r="E63" s="82"/>
      <c r="F63" s="82"/>
      <c r="G63" s="82"/>
      <c r="H63" s="82"/>
    </row>
    <row r="64" spans="1:8" s="8" customFormat="1" ht="16.2">
      <c r="A64" s="50"/>
      <c r="B64" s="50" t="s">
        <v>125</v>
      </c>
      <c r="C64" s="192" t="s">
        <v>180</v>
      </c>
      <c r="D64" s="192" t="s">
        <v>355</v>
      </c>
      <c r="E64" s="82"/>
      <c r="F64" s="82"/>
      <c r="G64" s="82"/>
      <c r="H64" s="82"/>
    </row>
    <row r="65" spans="1:8" s="8" customFormat="1" ht="16.2">
      <c r="A65" s="50"/>
      <c r="B65" s="50" t="s">
        <v>126</v>
      </c>
      <c r="C65" s="192" t="s">
        <v>181</v>
      </c>
      <c r="D65" s="192" t="s">
        <v>356</v>
      </c>
      <c r="E65" s="82"/>
      <c r="F65" s="82"/>
      <c r="G65" s="82"/>
      <c r="H65" s="82"/>
    </row>
    <row r="66" spans="1:8" s="8" customFormat="1" ht="16.2">
      <c r="A66" s="50"/>
      <c r="B66" s="50" t="s">
        <v>127</v>
      </c>
      <c r="C66" s="192" t="s">
        <v>182</v>
      </c>
      <c r="D66" s="192" t="s">
        <v>357</v>
      </c>
      <c r="E66" s="82"/>
      <c r="F66" s="82"/>
      <c r="G66" s="82"/>
      <c r="H66" s="82"/>
    </row>
    <row r="67" spans="1:8" s="7" customFormat="1" ht="31.2">
      <c r="A67" s="51"/>
      <c r="B67" s="51" t="s">
        <v>128</v>
      </c>
      <c r="C67" s="195" t="s">
        <v>183</v>
      </c>
      <c r="D67" s="195" t="s">
        <v>358</v>
      </c>
      <c r="E67" s="83"/>
      <c r="F67" s="83"/>
      <c r="G67" s="83"/>
      <c r="H67" s="83"/>
    </row>
    <row r="68" spans="1:8" s="7" customFormat="1">
      <c r="A68" s="51"/>
      <c r="B68" s="51" t="s">
        <v>129</v>
      </c>
      <c r="C68" s="186" t="s">
        <v>184</v>
      </c>
      <c r="D68" s="186" t="s">
        <v>359</v>
      </c>
      <c r="E68" s="83"/>
      <c r="F68" s="83"/>
      <c r="G68" s="83"/>
      <c r="H68" s="83"/>
    </row>
    <row r="69" spans="1:8" s="7" customFormat="1">
      <c r="A69" s="51"/>
      <c r="B69" s="51" t="s">
        <v>137</v>
      </c>
      <c r="C69" s="186" t="s">
        <v>185</v>
      </c>
      <c r="D69" s="186" t="s">
        <v>360</v>
      </c>
      <c r="E69" s="83"/>
      <c r="F69" s="83"/>
      <c r="G69" s="83"/>
      <c r="H69" s="83"/>
    </row>
    <row r="70" spans="1:8" s="7" customFormat="1">
      <c r="A70" s="51"/>
      <c r="B70" s="51" t="s">
        <v>138</v>
      </c>
      <c r="C70" s="186" t="s">
        <v>186</v>
      </c>
      <c r="D70" s="186" t="s">
        <v>361</v>
      </c>
      <c r="E70" s="83"/>
      <c r="F70" s="83"/>
      <c r="G70" s="83"/>
      <c r="H70" s="83"/>
    </row>
    <row r="71" spans="1:8">
      <c r="A71" s="48"/>
      <c r="B71" s="48"/>
      <c r="C71" s="196" t="s">
        <v>222</v>
      </c>
      <c r="D71" s="196"/>
      <c r="E71" s="81">
        <v>10119338</v>
      </c>
      <c r="F71" s="81">
        <v>10119338</v>
      </c>
      <c r="G71" s="81"/>
      <c r="H71" s="81"/>
    </row>
    <row r="72" spans="1:8">
      <c r="A72" s="48"/>
      <c r="B72" s="48"/>
      <c r="C72" s="196"/>
      <c r="D72" s="196"/>
      <c r="E72" s="81"/>
      <c r="F72" s="81"/>
      <c r="G72" s="81"/>
      <c r="H72" s="81"/>
    </row>
    <row r="73" spans="1:8">
      <c r="A73" s="48"/>
      <c r="B73" s="48"/>
      <c r="C73" s="196"/>
      <c r="D73" s="196"/>
      <c r="E73" s="81"/>
      <c r="F73" s="81"/>
      <c r="G73" s="81"/>
      <c r="H73" s="81"/>
    </row>
    <row r="74" spans="1:8">
      <c r="A74" s="48"/>
      <c r="B74" s="273" t="s">
        <v>362</v>
      </c>
      <c r="C74" s="274"/>
      <c r="D74" s="211"/>
      <c r="E74" s="83">
        <f t="shared" ref="E74:H74" si="10">SUM(E71:E73)</f>
        <v>10119338</v>
      </c>
      <c r="F74" s="83">
        <f t="shared" si="10"/>
        <v>10119338</v>
      </c>
      <c r="G74" s="83">
        <f t="shared" si="10"/>
        <v>0</v>
      </c>
      <c r="H74" s="83">
        <f t="shared" si="10"/>
        <v>0</v>
      </c>
    </row>
    <row r="75" spans="1:8" s="7" customFormat="1">
      <c r="A75" s="51"/>
      <c r="B75" s="253" t="s">
        <v>438</v>
      </c>
      <c r="C75" s="254"/>
      <c r="D75" s="211" t="s">
        <v>439</v>
      </c>
      <c r="E75" s="81">
        <f t="shared" ref="E75:H75" si="11">SUM(E74+E70+E69+E68+E67+E66+E65+E64+E63)</f>
        <v>10119338</v>
      </c>
      <c r="F75" s="81">
        <f t="shared" si="11"/>
        <v>10119338</v>
      </c>
      <c r="G75" s="81">
        <f t="shared" si="11"/>
        <v>0</v>
      </c>
      <c r="H75" s="81">
        <f t="shared" si="11"/>
        <v>0</v>
      </c>
    </row>
    <row r="76" spans="1:8" ht="16.2" customHeight="1">
      <c r="A76" s="48"/>
      <c r="B76" s="196"/>
      <c r="C76" s="196"/>
      <c r="D76" s="187"/>
      <c r="E76" s="81"/>
      <c r="F76" s="81"/>
      <c r="G76" s="81"/>
      <c r="H76" s="81"/>
    </row>
    <row r="77" spans="1:8" s="64" customFormat="1" ht="19.95" customHeight="1">
      <c r="A77" s="183" t="s">
        <v>41</v>
      </c>
      <c r="B77" s="258" t="s">
        <v>371</v>
      </c>
      <c r="C77" s="258"/>
      <c r="D77" s="191" t="s">
        <v>364</v>
      </c>
      <c r="E77" s="90"/>
      <c r="F77" s="90"/>
      <c r="G77" s="90"/>
      <c r="H77" s="90"/>
    </row>
    <row r="78" spans="1:8" s="7" customFormat="1">
      <c r="A78" s="51"/>
      <c r="B78" s="51" t="s">
        <v>124</v>
      </c>
      <c r="C78" s="195" t="s">
        <v>372</v>
      </c>
      <c r="D78" s="195" t="s">
        <v>365</v>
      </c>
      <c r="E78" s="83"/>
      <c r="F78" s="83"/>
      <c r="G78" s="83"/>
      <c r="H78" s="83"/>
    </row>
    <row r="79" spans="1:8" s="7" customFormat="1">
      <c r="A79" s="51"/>
      <c r="B79" s="51" t="s">
        <v>125</v>
      </c>
      <c r="C79" s="195" t="s">
        <v>373</v>
      </c>
      <c r="D79" s="195" t="s">
        <v>366</v>
      </c>
      <c r="E79" s="83"/>
      <c r="F79" s="83"/>
      <c r="G79" s="83"/>
      <c r="H79" s="83"/>
    </row>
    <row r="80" spans="1:8" s="7" customFormat="1" ht="31.2">
      <c r="A80" s="51"/>
      <c r="B80" s="51" t="s">
        <v>126</v>
      </c>
      <c r="C80" s="195" t="s">
        <v>374</v>
      </c>
      <c r="D80" s="195" t="s">
        <v>367</v>
      </c>
      <c r="E80" s="83"/>
      <c r="F80" s="83"/>
      <c r="G80" s="83"/>
      <c r="H80" s="83"/>
    </row>
    <row r="81" spans="1:8" s="7" customFormat="1" ht="31.2">
      <c r="A81" s="51"/>
      <c r="B81" s="51" t="s">
        <v>127</v>
      </c>
      <c r="C81" s="195" t="s">
        <v>375</v>
      </c>
      <c r="D81" s="195" t="s">
        <v>368</v>
      </c>
      <c r="E81" s="83"/>
      <c r="F81" s="83"/>
      <c r="G81" s="83"/>
      <c r="H81" s="83"/>
    </row>
    <row r="82" spans="1:8" s="7" customFormat="1" ht="31.2">
      <c r="A82" s="51"/>
      <c r="B82" s="51" t="s">
        <v>128</v>
      </c>
      <c r="C82" s="195" t="s">
        <v>376</v>
      </c>
      <c r="D82" s="195" t="s">
        <v>369</v>
      </c>
      <c r="E82" s="83"/>
      <c r="F82" s="83"/>
      <c r="G82" s="83"/>
      <c r="H82" s="83"/>
    </row>
    <row r="83" spans="1:8" s="7" customFormat="1">
      <c r="A83" s="51"/>
      <c r="B83" s="51" t="s">
        <v>129</v>
      </c>
      <c r="C83" s="195" t="s">
        <v>377</v>
      </c>
      <c r="D83" s="195" t="s">
        <v>370</v>
      </c>
      <c r="E83" s="83">
        <v>856799</v>
      </c>
      <c r="F83" s="83">
        <f t="shared" ref="F83:H83" si="12">SUM(F84:F87)</f>
        <v>0</v>
      </c>
      <c r="G83" s="83">
        <v>856799</v>
      </c>
      <c r="H83" s="83">
        <f t="shared" si="12"/>
        <v>0</v>
      </c>
    </row>
    <row r="84" spans="1:8">
      <c r="A84" s="48"/>
      <c r="B84" s="48"/>
      <c r="C84" s="187" t="s">
        <v>224</v>
      </c>
      <c r="D84" s="187"/>
      <c r="E84" s="81">
        <v>24808</v>
      </c>
      <c r="F84" s="81"/>
      <c r="G84" s="81">
        <v>24808</v>
      </c>
      <c r="H84" s="81"/>
    </row>
    <row r="85" spans="1:8" s="17" customFormat="1" ht="31.2">
      <c r="A85" s="48"/>
      <c r="B85" s="48"/>
      <c r="C85" s="73" t="s">
        <v>223</v>
      </c>
      <c r="D85" s="73"/>
      <c r="E85" s="34"/>
      <c r="F85" s="34"/>
      <c r="G85" s="34"/>
      <c r="H85" s="34"/>
    </row>
    <row r="86" spans="1:8" ht="31.2" customHeight="1">
      <c r="A86" s="48"/>
      <c r="B86" s="48"/>
      <c r="C86" s="197" t="s">
        <v>225</v>
      </c>
      <c r="D86" s="197"/>
      <c r="E86" s="81">
        <v>108366</v>
      </c>
      <c r="F86" s="81"/>
      <c r="G86" s="81">
        <v>108366</v>
      </c>
      <c r="H86" s="81"/>
    </row>
    <row r="87" spans="1:8">
      <c r="A87" s="48"/>
      <c r="B87" s="48"/>
      <c r="C87" s="187" t="s">
        <v>192</v>
      </c>
      <c r="D87" s="187"/>
      <c r="E87" s="81"/>
      <c r="F87" s="81"/>
      <c r="G87" s="81"/>
      <c r="H87" s="81"/>
    </row>
    <row r="88" spans="1:8">
      <c r="A88" s="48"/>
      <c r="B88" s="239"/>
      <c r="C88" s="240" t="s">
        <v>601</v>
      </c>
      <c r="D88" s="187"/>
      <c r="E88" s="81">
        <v>250202</v>
      </c>
      <c r="F88" s="81"/>
      <c r="G88" s="81">
        <v>250202</v>
      </c>
      <c r="H88" s="81"/>
    </row>
    <row r="89" spans="1:8">
      <c r="A89" s="48"/>
      <c r="B89" s="239"/>
      <c r="C89" s="240" t="s">
        <v>603</v>
      </c>
      <c r="D89" s="187"/>
      <c r="E89" s="81">
        <v>100000</v>
      </c>
      <c r="F89" s="81"/>
      <c r="G89" s="81">
        <v>100000</v>
      </c>
      <c r="H89" s="81"/>
    </row>
    <row r="90" spans="1:8">
      <c r="A90" s="48"/>
      <c r="B90" s="239"/>
      <c r="C90" s="240" t="s">
        <v>602</v>
      </c>
      <c r="D90" s="187"/>
      <c r="E90" s="81">
        <v>101770</v>
      </c>
      <c r="F90" s="81"/>
      <c r="G90" s="81">
        <v>101770</v>
      </c>
      <c r="H90" s="81"/>
    </row>
    <row r="91" spans="1:8">
      <c r="A91" s="48"/>
      <c r="B91" s="239"/>
      <c r="C91" s="240" t="s">
        <v>604</v>
      </c>
      <c r="D91" s="187"/>
      <c r="E91" s="81">
        <v>11538</v>
      </c>
      <c r="F91" s="81"/>
      <c r="G91" s="81">
        <v>11538</v>
      </c>
      <c r="H91" s="81"/>
    </row>
    <row r="92" spans="1:8">
      <c r="A92" s="48"/>
      <c r="B92" s="239"/>
      <c r="C92" s="240" t="s">
        <v>605</v>
      </c>
      <c r="D92" s="187"/>
      <c r="E92" s="81">
        <v>100514</v>
      </c>
      <c r="F92" s="81"/>
      <c r="G92" s="81">
        <v>100514</v>
      </c>
      <c r="H92" s="81"/>
    </row>
    <row r="93" spans="1:8" ht="18" customHeight="1">
      <c r="A93" s="48"/>
      <c r="B93" s="273" t="s">
        <v>391</v>
      </c>
      <c r="C93" s="274"/>
      <c r="D93" s="187"/>
      <c r="E93" s="81">
        <v>697198</v>
      </c>
      <c r="F93" s="81">
        <f>SUM(F84:F87)</f>
        <v>0</v>
      </c>
      <c r="G93" s="81">
        <v>697198</v>
      </c>
      <c r="H93" s="81">
        <f>SUM(H84:H87)</f>
        <v>0</v>
      </c>
    </row>
    <row r="94" spans="1:8" s="85" customFormat="1" ht="31.2">
      <c r="A94" s="198"/>
      <c r="B94" s="198" t="s">
        <v>137</v>
      </c>
      <c r="C94" s="195" t="s">
        <v>383</v>
      </c>
      <c r="D94" s="195" t="s">
        <v>378</v>
      </c>
      <c r="E94" s="84"/>
      <c r="F94" s="84"/>
      <c r="G94" s="84"/>
      <c r="H94" s="84"/>
    </row>
    <row r="95" spans="1:8" s="85" customFormat="1" ht="31.2">
      <c r="A95" s="198"/>
      <c r="B95" s="198" t="s">
        <v>138</v>
      </c>
      <c r="C95" s="195" t="s">
        <v>384</v>
      </c>
      <c r="D95" s="195" t="s">
        <v>379</v>
      </c>
      <c r="E95" s="84"/>
      <c r="F95" s="84"/>
      <c r="G95" s="84"/>
      <c r="H95" s="84"/>
    </row>
    <row r="96" spans="1:8" s="85" customFormat="1">
      <c r="A96" s="198"/>
      <c r="B96" s="198" t="s">
        <v>139</v>
      </c>
      <c r="C96" s="195" t="s">
        <v>385</v>
      </c>
      <c r="D96" s="195"/>
      <c r="E96" s="84"/>
      <c r="F96" s="84"/>
      <c r="G96" s="84"/>
      <c r="H96" s="84"/>
    </row>
    <row r="97" spans="1:8" s="85" customFormat="1">
      <c r="A97" s="198"/>
      <c r="B97" s="198" t="s">
        <v>140</v>
      </c>
      <c r="C97" s="195" t="s">
        <v>386</v>
      </c>
      <c r="D97" s="195" t="s">
        <v>380</v>
      </c>
      <c r="E97" s="84"/>
      <c r="F97" s="84"/>
      <c r="G97" s="84"/>
      <c r="H97" s="84"/>
    </row>
    <row r="98" spans="1:8" s="85" customFormat="1">
      <c r="A98" s="198"/>
      <c r="B98" s="198" t="s">
        <v>175</v>
      </c>
      <c r="C98" s="195" t="s">
        <v>387</v>
      </c>
      <c r="D98" s="195" t="s">
        <v>381</v>
      </c>
      <c r="E98" s="84"/>
      <c r="F98" s="84"/>
      <c r="G98" s="84"/>
      <c r="H98" s="84"/>
    </row>
    <row r="99" spans="1:8" s="7" customFormat="1" ht="31.2">
      <c r="A99" s="51"/>
      <c r="B99" s="51" t="s">
        <v>176</v>
      </c>
      <c r="C99" s="195" t="s">
        <v>388</v>
      </c>
      <c r="D99" s="195" t="s">
        <v>382</v>
      </c>
      <c r="E99" s="83">
        <f>SUM(E100:E101)</f>
        <v>159601</v>
      </c>
      <c r="F99" s="83">
        <f t="shared" ref="F99:G99" si="13">SUM(F100:F101)</f>
        <v>0</v>
      </c>
      <c r="G99" s="83">
        <f t="shared" si="13"/>
        <v>159601</v>
      </c>
      <c r="H99" s="83"/>
    </row>
    <row r="100" spans="1:8">
      <c r="A100" s="48"/>
      <c r="B100" s="48"/>
      <c r="C100" s="199" t="s">
        <v>226</v>
      </c>
      <c r="D100" s="199"/>
      <c r="E100" s="81">
        <v>100000</v>
      </c>
      <c r="F100" s="81"/>
      <c r="G100" s="81">
        <v>100000</v>
      </c>
      <c r="H100" s="81"/>
    </row>
    <row r="101" spans="1:8">
      <c r="A101" s="48"/>
      <c r="B101" s="48"/>
      <c r="C101" s="187" t="s">
        <v>208</v>
      </c>
      <c r="D101" s="187"/>
      <c r="E101" s="81">
        <v>59601</v>
      </c>
      <c r="F101" s="81"/>
      <c r="G101" s="81">
        <v>59601</v>
      </c>
      <c r="H101" s="81"/>
    </row>
    <row r="102" spans="1:8" s="17" customFormat="1" ht="33" customHeight="1">
      <c r="A102" s="48"/>
      <c r="B102" s="275" t="s">
        <v>390</v>
      </c>
      <c r="C102" s="276"/>
      <c r="D102" s="196"/>
      <c r="E102" s="34"/>
      <c r="F102" s="34">
        <f t="shared" ref="F102:H102" si="14">SUM(F100:F101)</f>
        <v>0</v>
      </c>
      <c r="G102" s="34"/>
      <c r="H102" s="34">
        <f t="shared" si="14"/>
        <v>0</v>
      </c>
    </row>
    <row r="103" spans="1:8" s="7" customFormat="1">
      <c r="A103" s="51"/>
      <c r="B103" s="51" t="s">
        <v>177</v>
      </c>
      <c r="C103" s="186" t="s">
        <v>178</v>
      </c>
      <c r="D103" s="186" t="s">
        <v>389</v>
      </c>
      <c r="E103" s="83"/>
      <c r="F103" s="83"/>
      <c r="G103" s="83"/>
      <c r="H103" s="83"/>
    </row>
    <row r="104" spans="1:8" s="7" customFormat="1" ht="21.6" customHeight="1">
      <c r="A104" s="51"/>
      <c r="B104" s="253" t="s">
        <v>437</v>
      </c>
      <c r="C104" s="254"/>
      <c r="D104" s="186"/>
      <c r="E104" s="83"/>
      <c r="F104" s="83"/>
      <c r="G104" s="83"/>
      <c r="H104" s="83"/>
    </row>
    <row r="105" spans="1:8">
      <c r="A105" s="48"/>
      <c r="B105" s="48"/>
      <c r="C105" s="187"/>
      <c r="D105" s="187"/>
      <c r="E105" s="81"/>
      <c r="F105" s="81"/>
      <c r="G105" s="81"/>
      <c r="H105" s="81"/>
    </row>
    <row r="106" spans="1:8" s="7" customFormat="1">
      <c r="A106" s="183" t="s">
        <v>43</v>
      </c>
      <c r="B106" s="266" t="s">
        <v>393</v>
      </c>
      <c r="C106" s="266"/>
      <c r="D106" s="184" t="s">
        <v>392</v>
      </c>
      <c r="E106" s="76"/>
      <c r="F106" s="76"/>
      <c r="G106" s="76"/>
      <c r="H106" s="76"/>
    </row>
    <row r="107" spans="1:8" s="7" customFormat="1">
      <c r="A107" s="51"/>
      <c r="B107" s="51" t="s">
        <v>124</v>
      </c>
      <c r="C107" s="186" t="s">
        <v>170</v>
      </c>
      <c r="D107" s="186" t="s">
        <v>394</v>
      </c>
      <c r="E107" s="83"/>
      <c r="F107" s="83"/>
      <c r="G107" s="83"/>
      <c r="H107" s="83"/>
    </row>
    <row r="108" spans="1:8">
      <c r="A108" s="48"/>
      <c r="B108" s="48"/>
      <c r="C108" s="194"/>
      <c r="D108" s="194"/>
      <c r="E108" s="81"/>
      <c r="F108" s="81"/>
      <c r="G108" s="81"/>
      <c r="H108" s="81"/>
    </row>
    <row r="109" spans="1:8" s="7" customFormat="1">
      <c r="A109" s="51"/>
      <c r="B109" s="51" t="s">
        <v>125</v>
      </c>
      <c r="C109" s="186" t="s">
        <v>171</v>
      </c>
      <c r="D109" s="186" t="s">
        <v>395</v>
      </c>
      <c r="E109" s="80"/>
      <c r="F109" s="80"/>
      <c r="G109" s="80"/>
      <c r="H109" s="80"/>
    </row>
    <row r="110" spans="1:8">
      <c r="A110" s="48"/>
      <c r="B110" s="48"/>
      <c r="C110" s="194"/>
      <c r="D110" s="194"/>
      <c r="E110" s="81"/>
      <c r="F110" s="81"/>
      <c r="G110" s="81"/>
      <c r="H110" s="81"/>
    </row>
    <row r="111" spans="1:8">
      <c r="A111" s="48"/>
      <c r="B111" s="48"/>
      <c r="C111" s="187"/>
      <c r="D111" s="187"/>
      <c r="E111" s="81"/>
      <c r="F111" s="81"/>
      <c r="G111" s="81"/>
      <c r="H111" s="81"/>
    </row>
    <row r="112" spans="1:8" s="85" customFormat="1">
      <c r="A112" s="198"/>
      <c r="B112" s="198" t="s">
        <v>126</v>
      </c>
      <c r="C112" s="195" t="s">
        <v>172</v>
      </c>
      <c r="D112" s="195" t="s">
        <v>396</v>
      </c>
      <c r="E112" s="84"/>
      <c r="F112" s="84"/>
      <c r="G112" s="84"/>
      <c r="H112" s="84"/>
    </row>
    <row r="113" spans="1:8" s="85" customFormat="1">
      <c r="A113" s="198"/>
      <c r="B113" s="198" t="s">
        <v>127</v>
      </c>
      <c r="C113" s="195" t="s">
        <v>173</v>
      </c>
      <c r="D113" s="195" t="s">
        <v>397</v>
      </c>
      <c r="E113" s="84">
        <v>248180</v>
      </c>
      <c r="F113" s="84">
        <v>248180</v>
      </c>
      <c r="G113" s="84"/>
      <c r="H113" s="84"/>
    </row>
    <row r="114" spans="1:8" s="41" customFormat="1">
      <c r="A114" s="47"/>
      <c r="B114" s="47"/>
      <c r="C114" s="199"/>
      <c r="D114" s="199"/>
      <c r="E114" s="86"/>
      <c r="F114" s="86"/>
      <c r="G114" s="86"/>
      <c r="H114" s="86"/>
    </row>
    <row r="115" spans="1:8" s="85" customFormat="1">
      <c r="A115" s="198"/>
      <c r="B115" s="198" t="s">
        <v>128</v>
      </c>
      <c r="C115" s="195" t="s">
        <v>401</v>
      </c>
      <c r="D115" s="195" t="s">
        <v>398</v>
      </c>
      <c r="E115" s="84"/>
      <c r="F115" s="84"/>
      <c r="G115" s="84"/>
      <c r="H115" s="84"/>
    </row>
    <row r="116" spans="1:8" s="85" customFormat="1">
      <c r="A116" s="198"/>
      <c r="B116" s="198" t="s">
        <v>129</v>
      </c>
      <c r="C116" s="195" t="s">
        <v>400</v>
      </c>
      <c r="D116" s="195" t="s">
        <v>399</v>
      </c>
      <c r="E116" s="84"/>
      <c r="F116" s="84"/>
      <c r="G116" s="84"/>
      <c r="H116" s="84"/>
    </row>
    <row r="117" spans="1:8" s="85" customFormat="1">
      <c r="A117" s="198"/>
      <c r="B117" s="198" t="s">
        <v>137</v>
      </c>
      <c r="C117" s="195" t="s">
        <v>174</v>
      </c>
      <c r="D117" s="195" t="s">
        <v>402</v>
      </c>
      <c r="E117" s="84"/>
      <c r="F117" s="84"/>
      <c r="G117" s="84"/>
      <c r="H117" s="84"/>
    </row>
    <row r="118" spans="1:8" s="85" customFormat="1" ht="17.399999999999999" customHeight="1">
      <c r="A118" s="198"/>
      <c r="B118" s="267" t="s">
        <v>403</v>
      </c>
      <c r="C118" s="268"/>
      <c r="D118" s="195"/>
      <c r="E118" s="86">
        <f t="shared" ref="E118:H118" si="15">SUM(E107:E117)</f>
        <v>248180</v>
      </c>
      <c r="F118" s="86">
        <f t="shared" si="15"/>
        <v>248180</v>
      </c>
      <c r="G118" s="86">
        <f t="shared" si="15"/>
        <v>0</v>
      </c>
      <c r="H118" s="86">
        <f t="shared" si="15"/>
        <v>0</v>
      </c>
    </row>
    <row r="119" spans="1:8">
      <c r="A119" s="48"/>
      <c r="B119" s="48"/>
      <c r="C119" s="187"/>
      <c r="D119" s="187"/>
      <c r="E119" s="81"/>
      <c r="F119" s="81"/>
      <c r="G119" s="81"/>
      <c r="H119" s="81"/>
    </row>
    <row r="120" spans="1:8" s="7" customFormat="1">
      <c r="A120" s="183" t="s">
        <v>21</v>
      </c>
      <c r="B120" s="266" t="s">
        <v>45</v>
      </c>
      <c r="C120" s="266"/>
      <c r="D120" s="184" t="s">
        <v>404</v>
      </c>
      <c r="E120" s="76"/>
      <c r="F120" s="76"/>
      <c r="G120" s="76"/>
      <c r="H120" s="76"/>
    </row>
    <row r="121" spans="1:8" s="7" customFormat="1">
      <c r="A121" s="51"/>
      <c r="B121" s="51" t="s">
        <v>124</v>
      </c>
      <c r="C121" s="186" t="s">
        <v>166</v>
      </c>
      <c r="D121" s="186" t="s">
        <v>406</v>
      </c>
      <c r="E121" s="83">
        <v>546780</v>
      </c>
      <c r="F121" s="83">
        <v>546780</v>
      </c>
      <c r="G121" s="83"/>
      <c r="H121" s="83"/>
    </row>
    <row r="122" spans="1:8" s="7" customFormat="1">
      <c r="A122" s="51"/>
      <c r="B122" s="51" t="s">
        <v>125</v>
      </c>
      <c r="C122" s="186" t="s">
        <v>167</v>
      </c>
      <c r="D122" s="186" t="s">
        <v>407</v>
      </c>
      <c r="E122" s="83"/>
      <c r="F122" s="83"/>
      <c r="G122" s="83"/>
      <c r="H122" s="83"/>
    </row>
    <row r="123" spans="1:8" s="7" customFormat="1">
      <c r="A123" s="51"/>
      <c r="B123" s="51" t="s">
        <v>126</v>
      </c>
      <c r="C123" s="186" t="s">
        <v>168</v>
      </c>
      <c r="D123" s="186" t="s">
        <v>408</v>
      </c>
      <c r="E123" s="83"/>
      <c r="F123" s="83"/>
      <c r="G123" s="83"/>
      <c r="H123" s="83"/>
    </row>
    <row r="124" spans="1:8" s="64" customFormat="1" ht="35.25" customHeight="1">
      <c r="A124" s="51"/>
      <c r="B124" s="51" t="s">
        <v>127</v>
      </c>
      <c r="C124" s="74" t="s">
        <v>169</v>
      </c>
      <c r="D124" s="186" t="s">
        <v>405</v>
      </c>
      <c r="E124" s="35"/>
      <c r="F124" s="35"/>
      <c r="G124" s="35"/>
      <c r="H124" s="35"/>
    </row>
    <row r="125" spans="1:8" s="64" customFormat="1" ht="20.399999999999999" customHeight="1">
      <c r="A125" s="51"/>
      <c r="B125" s="253" t="s">
        <v>409</v>
      </c>
      <c r="C125" s="254"/>
      <c r="D125" s="187"/>
      <c r="E125" s="34">
        <f t="shared" ref="E125:H125" si="16">SUM(E121:E124)</f>
        <v>546780</v>
      </c>
      <c r="F125" s="34">
        <f t="shared" si="16"/>
        <v>546780</v>
      </c>
      <c r="G125" s="34">
        <f t="shared" si="16"/>
        <v>0</v>
      </c>
      <c r="H125" s="34">
        <f t="shared" si="16"/>
        <v>0</v>
      </c>
    </row>
    <row r="126" spans="1:8">
      <c r="A126" s="48"/>
      <c r="B126" s="48"/>
      <c r="C126" s="187"/>
      <c r="D126" s="187"/>
      <c r="E126" s="81"/>
      <c r="F126" s="81"/>
      <c r="G126" s="81"/>
      <c r="H126" s="81"/>
    </row>
    <row r="127" spans="1:8" s="7" customFormat="1">
      <c r="A127" s="183" t="s">
        <v>23</v>
      </c>
      <c r="B127" s="266" t="s">
        <v>421</v>
      </c>
      <c r="C127" s="266"/>
      <c r="D127" s="184" t="s">
        <v>411</v>
      </c>
      <c r="E127" s="77"/>
      <c r="F127" s="77"/>
      <c r="G127" s="77"/>
      <c r="H127" s="77"/>
    </row>
    <row r="128" spans="1:8" s="7" customFormat="1" ht="31.2">
      <c r="A128" s="51"/>
      <c r="B128" s="51" t="s">
        <v>124</v>
      </c>
      <c r="C128" s="195" t="s">
        <v>158</v>
      </c>
      <c r="D128" s="195" t="s">
        <v>412</v>
      </c>
      <c r="E128" s="83"/>
      <c r="F128" s="83"/>
      <c r="G128" s="83"/>
      <c r="H128" s="83"/>
    </row>
    <row r="129" spans="1:8" s="7" customFormat="1" ht="31.2">
      <c r="A129" s="51"/>
      <c r="B129" s="51" t="s">
        <v>125</v>
      </c>
      <c r="C129" s="195" t="s">
        <v>159</v>
      </c>
      <c r="D129" s="195" t="s">
        <v>413</v>
      </c>
      <c r="E129" s="83"/>
      <c r="F129" s="83"/>
      <c r="G129" s="83"/>
      <c r="H129" s="83"/>
    </row>
    <row r="130" spans="1:8" s="7" customFormat="1" ht="31.2">
      <c r="A130" s="51"/>
      <c r="B130" s="51" t="s">
        <v>126</v>
      </c>
      <c r="C130" s="195" t="s">
        <v>160</v>
      </c>
      <c r="D130" s="195" t="s">
        <v>414</v>
      </c>
      <c r="E130" s="83"/>
      <c r="F130" s="83"/>
      <c r="G130" s="83"/>
      <c r="H130" s="83"/>
    </row>
    <row r="131" spans="1:8" s="7" customFormat="1">
      <c r="A131" s="51"/>
      <c r="B131" s="51" t="s">
        <v>127</v>
      </c>
      <c r="C131" s="195" t="s">
        <v>161</v>
      </c>
      <c r="D131" s="195" t="s">
        <v>415</v>
      </c>
      <c r="E131" s="83"/>
      <c r="F131" s="83"/>
      <c r="G131" s="83"/>
      <c r="H131" s="83"/>
    </row>
    <row r="132" spans="1:8" s="7" customFormat="1" ht="31.2">
      <c r="A132" s="51"/>
      <c r="B132" s="51" t="s">
        <v>128</v>
      </c>
      <c r="C132" s="195" t="s">
        <v>162</v>
      </c>
      <c r="D132" s="195" t="s">
        <v>416</v>
      </c>
      <c r="E132" s="83"/>
      <c r="F132" s="83"/>
      <c r="G132" s="83"/>
      <c r="H132" s="83"/>
    </row>
    <row r="133" spans="1:8" s="7" customFormat="1" ht="31.2">
      <c r="A133" s="51"/>
      <c r="B133" s="51" t="s">
        <v>129</v>
      </c>
      <c r="C133" s="195" t="s">
        <v>163</v>
      </c>
      <c r="D133" s="195" t="s">
        <v>417</v>
      </c>
      <c r="E133" s="83"/>
      <c r="F133" s="83"/>
      <c r="G133" s="83"/>
      <c r="H133" s="83"/>
    </row>
    <row r="134" spans="1:8">
      <c r="A134" s="48"/>
      <c r="B134" s="48" t="s">
        <v>137</v>
      </c>
      <c r="C134" s="186" t="s">
        <v>164</v>
      </c>
      <c r="D134" s="186" t="s">
        <v>418</v>
      </c>
      <c r="E134" s="81"/>
      <c r="F134" s="81"/>
      <c r="G134" s="81"/>
      <c r="H134" s="81"/>
    </row>
    <row r="135" spans="1:8" s="7" customFormat="1">
      <c r="A135" s="51"/>
      <c r="B135" s="51" t="s">
        <v>138</v>
      </c>
      <c r="C135" s="186" t="s">
        <v>165</v>
      </c>
      <c r="D135" s="186" t="s">
        <v>419</v>
      </c>
      <c r="E135" s="83"/>
      <c r="F135" s="83"/>
      <c r="G135" s="83"/>
      <c r="H135" s="83"/>
    </row>
    <row r="136" spans="1:8" s="7" customFormat="1" ht="17.399999999999999" customHeight="1">
      <c r="A136" s="51"/>
      <c r="B136" s="253" t="s">
        <v>420</v>
      </c>
      <c r="C136" s="254"/>
      <c r="D136" s="186"/>
      <c r="E136" s="81">
        <f t="shared" ref="E136:H136" si="17">SUM(E128:E135)</f>
        <v>0</v>
      </c>
      <c r="F136" s="81">
        <f t="shared" si="17"/>
        <v>0</v>
      </c>
      <c r="G136" s="81">
        <f t="shared" si="17"/>
        <v>0</v>
      </c>
      <c r="H136" s="81">
        <f t="shared" si="17"/>
        <v>0</v>
      </c>
    </row>
    <row r="137" spans="1:8">
      <c r="A137" s="48"/>
      <c r="B137" s="48"/>
      <c r="C137" s="187"/>
      <c r="D137" s="187"/>
      <c r="E137" s="81"/>
      <c r="F137" s="81"/>
      <c r="G137" s="81"/>
      <c r="H137" s="81"/>
    </row>
    <row r="138" spans="1:8" s="17" customFormat="1" ht="22.2" customHeight="1">
      <c r="A138" s="258" t="s">
        <v>47</v>
      </c>
      <c r="B138" s="258"/>
      <c r="C138" s="258"/>
      <c r="D138" s="212"/>
      <c r="E138" s="213">
        <f>SUM(F138:G138)</f>
        <v>51571213</v>
      </c>
      <c r="F138" s="213">
        <f t="shared" ref="F138:H138" si="18">SUM(F136+F125+F118+F104+F75+F60+F29+F24)</f>
        <v>25399711</v>
      </c>
      <c r="G138" s="213">
        <f>SUM(G136+G125+G118+G83+G75+G60+G29+G24)</f>
        <v>26171502</v>
      </c>
      <c r="H138" s="213">
        <f t="shared" si="18"/>
        <v>0</v>
      </c>
    </row>
    <row r="139" spans="1:8" s="7" customFormat="1" ht="15" customHeight="1">
      <c r="A139" s="51"/>
      <c r="B139" s="51"/>
      <c r="C139" s="200"/>
      <c r="D139" s="200"/>
      <c r="E139" s="83"/>
      <c r="F139" s="83"/>
      <c r="G139" s="83"/>
      <c r="H139" s="83"/>
    </row>
    <row r="140" spans="1:8" s="7" customFormat="1" ht="17.25" customHeight="1">
      <c r="A140" s="183" t="s">
        <v>25</v>
      </c>
      <c r="B140" s="258" t="s">
        <v>422</v>
      </c>
      <c r="C140" s="258"/>
      <c r="D140" s="191" t="s">
        <v>410</v>
      </c>
      <c r="E140" s="76"/>
      <c r="F140" s="76"/>
      <c r="G140" s="76"/>
      <c r="H140" s="76"/>
    </row>
    <row r="141" spans="1:8" s="7" customFormat="1" ht="17.25" customHeight="1">
      <c r="A141" s="51"/>
      <c r="B141" s="51" t="s">
        <v>124</v>
      </c>
      <c r="C141" s="200" t="s">
        <v>154</v>
      </c>
      <c r="D141" s="200"/>
      <c r="E141" s="80"/>
      <c r="F141" s="80"/>
      <c r="G141" s="80"/>
      <c r="H141" s="80"/>
    </row>
    <row r="142" spans="1:8" ht="17.25" customHeight="1">
      <c r="A142" s="48"/>
      <c r="B142" s="48"/>
      <c r="C142" s="201" t="s">
        <v>115</v>
      </c>
      <c r="D142" s="201" t="s">
        <v>423</v>
      </c>
      <c r="E142" s="81"/>
      <c r="F142" s="81"/>
      <c r="G142" s="81"/>
      <c r="H142" s="81"/>
    </row>
    <row r="143" spans="1:8" s="7" customFormat="1" ht="17.25" customHeight="1">
      <c r="A143" s="51"/>
      <c r="B143" s="51"/>
      <c r="C143" s="201" t="s">
        <v>116</v>
      </c>
      <c r="D143" s="201" t="s">
        <v>424</v>
      </c>
      <c r="E143" s="83"/>
      <c r="F143" s="83"/>
      <c r="G143" s="83"/>
      <c r="H143" s="83"/>
    </row>
    <row r="144" spans="1:8" s="7" customFormat="1" ht="17.25" customHeight="1">
      <c r="A144" s="51"/>
      <c r="B144" s="51"/>
      <c r="C144" s="201" t="s">
        <v>117</v>
      </c>
      <c r="D144" s="201" t="s">
        <v>425</v>
      </c>
      <c r="E144" s="83"/>
      <c r="F144" s="83"/>
      <c r="G144" s="83"/>
      <c r="H144" s="83"/>
    </row>
    <row r="145" spans="1:8" s="7" customFormat="1" ht="17.25" customHeight="1">
      <c r="A145" s="51"/>
      <c r="B145" s="51"/>
      <c r="C145" s="201" t="s">
        <v>118</v>
      </c>
      <c r="D145" s="201" t="s">
        <v>426</v>
      </c>
      <c r="E145" s="83"/>
      <c r="F145" s="83"/>
      <c r="G145" s="83"/>
      <c r="H145" s="83"/>
    </row>
    <row r="146" spans="1:8" s="7" customFormat="1" ht="17.25" customHeight="1">
      <c r="A146" s="51"/>
      <c r="B146" s="51"/>
      <c r="C146" s="202" t="s">
        <v>119</v>
      </c>
      <c r="D146" s="202" t="s">
        <v>427</v>
      </c>
      <c r="E146" s="83"/>
      <c r="F146" s="83"/>
      <c r="G146" s="83"/>
      <c r="H146" s="83"/>
    </row>
    <row r="147" spans="1:8" s="7" customFormat="1" ht="17.25" customHeight="1">
      <c r="A147" s="51"/>
      <c r="B147" s="51"/>
      <c r="C147" s="201" t="s">
        <v>120</v>
      </c>
      <c r="D147" s="201" t="s">
        <v>428</v>
      </c>
      <c r="E147" s="83"/>
      <c r="F147" s="83"/>
      <c r="G147" s="83"/>
      <c r="H147" s="83"/>
    </row>
    <row r="148" spans="1:8" s="7" customFormat="1" ht="17.25" customHeight="1">
      <c r="A148" s="51"/>
      <c r="B148" s="51"/>
      <c r="C148" s="201" t="s">
        <v>121</v>
      </c>
      <c r="D148" s="201" t="s">
        <v>429</v>
      </c>
      <c r="E148" s="83"/>
      <c r="F148" s="83"/>
      <c r="G148" s="83"/>
      <c r="H148" s="83"/>
    </row>
    <row r="149" spans="1:8" s="7" customFormat="1" ht="17.25" customHeight="1">
      <c r="A149" s="51"/>
      <c r="B149" s="51"/>
      <c r="C149" s="201" t="s">
        <v>122</v>
      </c>
      <c r="D149" s="201" t="s">
        <v>430</v>
      </c>
      <c r="E149" s="83"/>
      <c r="F149" s="83"/>
      <c r="G149" s="83"/>
      <c r="H149" s="83"/>
    </row>
    <row r="150" spans="1:8" s="7" customFormat="1" ht="17.25" customHeight="1">
      <c r="A150" s="51"/>
      <c r="B150" s="51"/>
      <c r="C150" s="201" t="s">
        <v>123</v>
      </c>
      <c r="D150" s="201" t="s">
        <v>431</v>
      </c>
      <c r="E150" s="83"/>
      <c r="F150" s="83"/>
      <c r="G150" s="83"/>
      <c r="H150" s="83"/>
    </row>
    <row r="151" spans="1:8" s="7" customFormat="1" ht="17.25" customHeight="1">
      <c r="A151" s="51"/>
      <c r="B151" s="253" t="s">
        <v>436</v>
      </c>
      <c r="C151" s="254"/>
      <c r="D151" s="201"/>
      <c r="E151" s="83">
        <f t="shared" ref="E151:H151" si="19">SUM(E142:E150)</f>
        <v>0</v>
      </c>
      <c r="F151" s="83">
        <f t="shared" si="19"/>
        <v>0</v>
      </c>
      <c r="G151" s="83">
        <f t="shared" si="19"/>
        <v>0</v>
      </c>
      <c r="H151" s="83">
        <f t="shared" si="19"/>
        <v>0</v>
      </c>
    </row>
    <row r="152" spans="1:8" s="7" customFormat="1" ht="17.25" customHeight="1">
      <c r="A152" s="51"/>
      <c r="B152" s="51" t="s">
        <v>125</v>
      </c>
      <c r="C152" s="200" t="s">
        <v>155</v>
      </c>
      <c r="D152" s="200" t="s">
        <v>432</v>
      </c>
      <c r="E152" s="83"/>
      <c r="F152" s="83"/>
      <c r="G152" s="83"/>
      <c r="H152" s="83"/>
    </row>
    <row r="153" spans="1:8" s="7" customFormat="1" ht="33" customHeight="1">
      <c r="A153" s="51"/>
      <c r="B153" s="51" t="s">
        <v>126</v>
      </c>
      <c r="C153" s="91" t="s">
        <v>156</v>
      </c>
      <c r="D153" s="91" t="s">
        <v>433</v>
      </c>
      <c r="E153" s="83"/>
      <c r="F153" s="83"/>
      <c r="G153" s="83"/>
      <c r="H153" s="83"/>
    </row>
    <row r="154" spans="1:8" s="7" customFormat="1" ht="18.75" customHeight="1">
      <c r="A154" s="51"/>
      <c r="B154" s="51" t="s">
        <v>127</v>
      </c>
      <c r="C154" s="91" t="s">
        <v>157</v>
      </c>
      <c r="D154" s="91" t="s">
        <v>434</v>
      </c>
      <c r="E154" s="83"/>
      <c r="F154" s="83"/>
      <c r="G154" s="83"/>
      <c r="H154" s="83"/>
    </row>
    <row r="155" spans="1:8" s="7" customFormat="1" ht="18.75" customHeight="1">
      <c r="A155" s="51"/>
      <c r="B155" s="253" t="s">
        <v>435</v>
      </c>
      <c r="C155" s="254"/>
      <c r="D155" s="91"/>
      <c r="E155" s="34">
        <f t="shared" ref="E155:H155" si="20">SUM(E151:E154)</f>
        <v>0</v>
      </c>
      <c r="F155" s="34">
        <f t="shared" si="20"/>
        <v>0</v>
      </c>
      <c r="G155" s="34">
        <f t="shared" si="20"/>
        <v>0</v>
      </c>
      <c r="H155" s="34">
        <f t="shared" si="20"/>
        <v>0</v>
      </c>
    </row>
    <row r="156" spans="1:8">
      <c r="A156" s="48"/>
      <c r="B156" s="48"/>
      <c r="C156" s="187"/>
      <c r="D156" s="187"/>
      <c r="E156" s="81"/>
      <c r="F156" s="81"/>
      <c r="G156" s="81"/>
      <c r="H156" s="81"/>
    </row>
    <row r="157" spans="1:8" s="17" customFormat="1" ht="36.75" customHeight="1">
      <c r="A157" s="258" t="s">
        <v>49</v>
      </c>
      <c r="B157" s="258"/>
      <c r="C157" s="258"/>
      <c r="D157" s="212"/>
      <c r="E157" s="213">
        <f t="shared" ref="E157:H157" si="21">SUM(E138+E140)</f>
        <v>51571213</v>
      </c>
      <c r="F157" s="213">
        <f t="shared" si="21"/>
        <v>25399711</v>
      </c>
      <c r="G157" s="213">
        <f t="shared" si="21"/>
        <v>26171502</v>
      </c>
      <c r="H157" s="213">
        <f t="shared" si="21"/>
        <v>0</v>
      </c>
    </row>
  </sheetData>
  <mergeCells count="39">
    <mergeCell ref="B59:C59"/>
    <mergeCell ref="B60:C60"/>
    <mergeCell ref="B155:C155"/>
    <mergeCell ref="B151:C151"/>
    <mergeCell ref="B104:C104"/>
    <mergeCell ref="B74:C74"/>
    <mergeCell ref="B75:C75"/>
    <mergeCell ref="B102:C102"/>
    <mergeCell ref="B93:C93"/>
    <mergeCell ref="B118:C118"/>
    <mergeCell ref="B125:C125"/>
    <mergeCell ref="B136:C136"/>
    <mergeCell ref="B140:C140"/>
    <mergeCell ref="B127:C127"/>
    <mergeCell ref="A138:C138"/>
    <mergeCell ref="A157:C157"/>
    <mergeCell ref="B10:C10"/>
    <mergeCell ref="B62:C62"/>
    <mergeCell ref="B120:C120"/>
    <mergeCell ref="B77:C77"/>
    <mergeCell ref="B31:C31"/>
    <mergeCell ref="B26:C26"/>
    <mergeCell ref="B106:C106"/>
    <mergeCell ref="B24:C24"/>
    <mergeCell ref="B29:C29"/>
    <mergeCell ref="B23:C23"/>
    <mergeCell ref="B18:C18"/>
    <mergeCell ref="B35:C35"/>
    <mergeCell ref="B39:C39"/>
    <mergeCell ref="B48:C48"/>
    <mergeCell ref="B52:C52"/>
    <mergeCell ref="E8:H8"/>
    <mergeCell ref="A1:H1"/>
    <mergeCell ref="A3:H3"/>
    <mergeCell ref="A4:H4"/>
    <mergeCell ref="A5:H5"/>
    <mergeCell ref="E7:H7"/>
    <mergeCell ref="A7:C9"/>
    <mergeCell ref="D7:D9"/>
  </mergeCells>
  <pageMargins left="0.9055118110236221" right="0.70866141732283472" top="0.74803149606299213" bottom="0.74803149606299213" header="0.31496062992125984" footer="0.31496062992125984"/>
  <pageSetup paperSize="9" scale="90" orientation="landscape" r:id="rId1"/>
  <headerFooter>
    <oddFooter>&amp;C&amp;P. oldal&amp;R2019_költségvetés_rendelet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F12" sqref="F12"/>
    </sheetView>
  </sheetViews>
  <sheetFormatPr defaultRowHeight="14.4"/>
  <cols>
    <col min="1" max="1" width="4.6640625" style="2" customWidth="1"/>
    <col min="2" max="2" width="47" style="2" bestFit="1" customWidth="1"/>
    <col min="3" max="3" width="15.44140625" style="12" customWidth="1"/>
    <col min="4" max="4" width="5.88671875" style="2" customWidth="1"/>
    <col min="5" max="5" width="6" style="2" customWidth="1"/>
    <col min="6" max="6" width="50" style="2" customWidth="1"/>
    <col min="7" max="7" width="15.6640625" style="12" customWidth="1"/>
    <col min="8" max="8" width="9.109375" style="2"/>
    <col min="10" max="10" width="10" bestFit="1" customWidth="1"/>
  </cols>
  <sheetData>
    <row r="1" spans="1:8">
      <c r="D1" s="278" t="s">
        <v>619</v>
      </c>
      <c r="E1" s="278"/>
      <c r="F1" s="278"/>
      <c r="G1" s="278"/>
    </row>
    <row r="2" spans="1:8">
      <c r="D2" s="36"/>
      <c r="E2" s="36"/>
      <c r="F2" s="36"/>
      <c r="G2" s="36"/>
    </row>
    <row r="3" spans="1:8">
      <c r="A3" s="279" t="s">
        <v>600</v>
      </c>
      <c r="B3" s="279"/>
      <c r="C3" s="279"/>
      <c r="D3" s="279"/>
      <c r="E3" s="279"/>
      <c r="F3" s="279"/>
      <c r="G3" s="279"/>
    </row>
    <row r="4" spans="1:8">
      <c r="A4" s="279" t="s">
        <v>227</v>
      </c>
      <c r="B4" s="279"/>
      <c r="C4" s="279"/>
      <c r="D4" s="279"/>
      <c r="E4" s="279"/>
      <c r="F4" s="279"/>
      <c r="G4" s="279"/>
    </row>
    <row r="5" spans="1:8">
      <c r="F5" s="278" t="s">
        <v>218</v>
      </c>
      <c r="G5" s="278"/>
    </row>
    <row r="6" spans="1:8" s="7" customFormat="1">
      <c r="A6" s="280" t="s">
        <v>0</v>
      </c>
      <c r="B6" s="280"/>
      <c r="C6" s="15"/>
      <c r="D6" s="14"/>
      <c r="E6" s="280" t="s">
        <v>31</v>
      </c>
      <c r="F6" s="280"/>
      <c r="G6" s="15"/>
      <c r="H6" s="14"/>
    </row>
    <row r="7" spans="1:8" s="7" customFormat="1" ht="28.2">
      <c r="A7" s="277" t="s">
        <v>50</v>
      </c>
      <c r="B7" s="277"/>
      <c r="C7" s="16" t="s">
        <v>51</v>
      </c>
      <c r="D7" s="14"/>
      <c r="E7" s="277" t="s">
        <v>50</v>
      </c>
      <c r="F7" s="277"/>
      <c r="G7" s="16" t="s">
        <v>51</v>
      </c>
      <c r="H7" s="14"/>
    </row>
    <row r="8" spans="1:8">
      <c r="A8" s="11" t="s">
        <v>6</v>
      </c>
      <c r="B8" s="2" t="s">
        <v>14</v>
      </c>
      <c r="C8" s="12">
        <v>47118745</v>
      </c>
      <c r="E8" s="11" t="s">
        <v>6</v>
      </c>
      <c r="F8" s="2" t="s">
        <v>32</v>
      </c>
      <c r="G8" s="12">
        <v>26117616</v>
      </c>
    </row>
    <row r="9" spans="1:8">
      <c r="A9" s="11" t="s">
        <v>15</v>
      </c>
      <c r="B9" s="2" t="s">
        <v>20</v>
      </c>
      <c r="C9" s="12">
        <v>1240640</v>
      </c>
      <c r="E9" s="11" t="s">
        <v>35</v>
      </c>
      <c r="F9" s="2" t="s">
        <v>36</v>
      </c>
      <c r="G9" s="12">
        <v>4752372</v>
      </c>
    </row>
    <row r="10" spans="1:8">
      <c r="A10" s="11" t="s">
        <v>17</v>
      </c>
      <c r="B10" s="2" t="s">
        <v>22</v>
      </c>
      <c r="E10" s="11" t="s">
        <v>15</v>
      </c>
      <c r="F10" s="2" t="s">
        <v>37</v>
      </c>
      <c r="G10" s="12">
        <v>8960128</v>
      </c>
    </row>
    <row r="11" spans="1:8">
      <c r="A11" s="11" t="s">
        <v>19</v>
      </c>
      <c r="B11" s="2" t="s">
        <v>26</v>
      </c>
      <c r="E11" s="11" t="s">
        <v>17</v>
      </c>
      <c r="F11" s="2" t="s">
        <v>40</v>
      </c>
      <c r="G11" s="12">
        <v>10119338</v>
      </c>
    </row>
    <row r="12" spans="1:8">
      <c r="A12" s="11"/>
      <c r="E12" s="11" t="s">
        <v>41</v>
      </c>
      <c r="F12" s="2" t="s">
        <v>42</v>
      </c>
      <c r="G12" s="12">
        <v>856799</v>
      </c>
    </row>
    <row r="13" spans="1:8" s="8" customFormat="1">
      <c r="A13" s="53"/>
      <c r="B13" s="32" t="s">
        <v>22</v>
      </c>
      <c r="C13" s="54">
        <f>SUM(C8:C11)</f>
        <v>48359385</v>
      </c>
      <c r="D13" s="32"/>
      <c r="E13" s="53"/>
      <c r="F13" s="32" t="s">
        <v>195</v>
      </c>
      <c r="G13" s="54">
        <f>SUM(G8:G12)</f>
        <v>50806253</v>
      </c>
      <c r="H13" s="32"/>
    </row>
    <row r="14" spans="1:8">
      <c r="E14" s="11"/>
    </row>
    <row r="15" spans="1:8">
      <c r="A15" s="11" t="s">
        <v>35</v>
      </c>
      <c r="B15" s="2" t="s">
        <v>16</v>
      </c>
      <c r="E15" s="11" t="s">
        <v>43</v>
      </c>
      <c r="F15" s="2" t="s">
        <v>44</v>
      </c>
      <c r="G15" s="12">
        <v>248180</v>
      </c>
    </row>
    <row r="16" spans="1:8">
      <c r="A16" s="11" t="s">
        <v>18</v>
      </c>
      <c r="B16" s="2" t="s">
        <v>24</v>
      </c>
      <c r="E16" s="11" t="s">
        <v>21</v>
      </c>
      <c r="F16" s="2" t="s">
        <v>45</v>
      </c>
      <c r="G16" s="12">
        <v>546780</v>
      </c>
    </row>
    <row r="17" spans="1:10">
      <c r="A17" s="11" t="s">
        <v>21</v>
      </c>
      <c r="B17" s="2" t="s">
        <v>27</v>
      </c>
      <c r="E17" s="11" t="s">
        <v>23</v>
      </c>
      <c r="F17" s="2" t="s">
        <v>46</v>
      </c>
    </row>
    <row r="18" spans="1:10" s="8" customFormat="1">
      <c r="A18" s="53"/>
      <c r="B18" s="32" t="s">
        <v>24</v>
      </c>
      <c r="C18" s="54">
        <f>SUM(C15:C17)</f>
        <v>0</v>
      </c>
      <c r="D18" s="32"/>
      <c r="E18" s="32"/>
      <c r="F18" s="32" t="s">
        <v>196</v>
      </c>
      <c r="G18" s="54">
        <f>SUM(G15:G17)</f>
        <v>794960</v>
      </c>
      <c r="H18" s="32"/>
    </row>
    <row r="20" spans="1:10" s="7" customFormat="1">
      <c r="A20" s="14" t="s">
        <v>28</v>
      </c>
      <c r="B20" s="14"/>
      <c r="C20" s="15">
        <f>SUM(C13+C18)</f>
        <v>48359385</v>
      </c>
      <c r="D20" s="14"/>
      <c r="E20" s="14" t="s">
        <v>47</v>
      </c>
      <c r="F20" s="14"/>
      <c r="G20" s="15">
        <f>SUM(G18+G13)</f>
        <v>51601213</v>
      </c>
      <c r="H20" s="14"/>
    </row>
    <row r="21" spans="1:10" s="7" customFormat="1">
      <c r="A21" s="14"/>
      <c r="B21" s="14"/>
      <c r="C21" s="15"/>
      <c r="D21" s="14"/>
      <c r="E21" s="14"/>
      <c r="F21" s="14"/>
      <c r="G21" s="15"/>
      <c r="H21" s="14"/>
    </row>
    <row r="22" spans="1:10">
      <c r="B22" s="2" t="s">
        <v>197</v>
      </c>
      <c r="C22" s="12">
        <v>3241828</v>
      </c>
      <c r="F22" s="2" t="s">
        <v>199</v>
      </c>
      <c r="G22" s="12">
        <f>SUM('2.mell_kiadások'!E140)</f>
        <v>0</v>
      </c>
    </row>
    <row r="23" spans="1:10">
      <c r="B23" s="2" t="s">
        <v>198</v>
      </c>
      <c r="F23" s="2" t="s">
        <v>200</v>
      </c>
      <c r="J23" s="38"/>
    </row>
    <row r="25" spans="1:10" s="7" customFormat="1">
      <c r="A25" s="14" t="s">
        <v>29</v>
      </c>
      <c r="B25" s="14"/>
      <c r="C25" s="15">
        <f>SUM(C22:C24)</f>
        <v>3241828</v>
      </c>
      <c r="D25" s="14"/>
      <c r="E25" s="14" t="s">
        <v>48</v>
      </c>
      <c r="F25" s="14"/>
      <c r="G25" s="15">
        <f>SUM(G22:G24)</f>
        <v>0</v>
      </c>
      <c r="H25" s="14"/>
    </row>
    <row r="27" spans="1:10" s="7" customFormat="1">
      <c r="A27" s="14" t="s">
        <v>30</v>
      </c>
      <c r="B27" s="14"/>
      <c r="C27" s="15">
        <f>SUM(C25+C20)</f>
        <v>51601213</v>
      </c>
      <c r="D27" s="14"/>
      <c r="E27" s="14" t="s">
        <v>49</v>
      </c>
      <c r="F27" s="14"/>
      <c r="G27" s="15">
        <f>SUM(G20+G25)</f>
        <v>51601213</v>
      </c>
      <c r="H27" s="14"/>
    </row>
  </sheetData>
  <mergeCells count="8">
    <mergeCell ref="A7:B7"/>
    <mergeCell ref="E7:F7"/>
    <mergeCell ref="D1:G1"/>
    <mergeCell ref="A3:G3"/>
    <mergeCell ref="A4:G4"/>
    <mergeCell ref="F5:G5"/>
    <mergeCell ref="A6:B6"/>
    <mergeCell ref="E6:F6"/>
  </mergeCells>
  <pageMargins left="1.1023622047244095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sqref="A1:XFD1"/>
    </sheetView>
  </sheetViews>
  <sheetFormatPr defaultRowHeight="14.4"/>
  <cols>
    <col min="1" max="1" width="5" style="103" customWidth="1"/>
    <col min="2" max="2" width="23" style="106" bestFit="1" customWidth="1"/>
    <col min="3" max="3" width="15" style="106" bestFit="1" customWidth="1"/>
    <col min="4" max="4" width="15" style="106" customWidth="1"/>
    <col min="5" max="5" width="12.5546875" style="106" bestFit="1" customWidth="1"/>
    <col min="6" max="6" width="8.21875" style="106" bestFit="1" customWidth="1"/>
    <col min="7" max="7" width="13.5546875" style="106" customWidth="1"/>
    <col min="8" max="8" width="12.5546875" style="106" bestFit="1" customWidth="1"/>
    <col min="9" max="9" width="8.44140625" style="106" bestFit="1" customWidth="1"/>
    <col min="10" max="10" width="8.21875" style="106" bestFit="1" customWidth="1"/>
    <col min="11" max="11" width="8.44140625" style="106" bestFit="1" customWidth="1"/>
    <col min="12" max="12" width="8" style="106" bestFit="1" customWidth="1"/>
    <col min="13" max="13" width="8.109375" style="106" bestFit="1" customWidth="1"/>
    <col min="14" max="14" width="8.21875" style="106" bestFit="1" customWidth="1"/>
    <col min="15" max="15" width="8.44140625" style="106" bestFit="1" customWidth="1"/>
    <col min="16" max="16" width="8" style="106" bestFit="1" customWidth="1"/>
    <col min="17" max="17" width="8.44140625" style="106" bestFit="1" customWidth="1"/>
    <col min="18" max="18" width="12.5546875" bestFit="1" customWidth="1"/>
    <col min="19" max="19" width="8.109375" bestFit="1" customWidth="1"/>
  </cols>
  <sheetData>
    <row r="1" spans="1:19" s="45" customFormat="1">
      <c r="A1" s="241"/>
      <c r="B1" s="289" t="s">
        <v>620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9">
      <c r="A3" s="290" t="s">
        <v>598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</row>
    <row r="4" spans="1:19">
      <c r="A4" s="290" t="s">
        <v>221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</row>
    <row r="5" spans="1:19">
      <c r="A5" s="290" t="s">
        <v>271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</row>
    <row r="6" spans="1:19" ht="15" thickBot="1">
      <c r="K6" s="291" t="s">
        <v>209</v>
      </c>
      <c r="L6" s="291"/>
      <c r="M6" s="291"/>
      <c r="N6" s="291"/>
      <c r="O6" s="291"/>
      <c r="P6" s="291"/>
      <c r="Q6" s="291"/>
      <c r="R6" s="291"/>
      <c r="S6" s="291"/>
    </row>
    <row r="7" spans="1:19" ht="15" thickBot="1">
      <c r="A7" s="281"/>
      <c r="B7" s="283" t="s">
        <v>50</v>
      </c>
      <c r="C7" s="285" t="s">
        <v>272</v>
      </c>
      <c r="D7" s="287" t="s">
        <v>273</v>
      </c>
      <c r="E7" s="288"/>
      <c r="F7" s="287" t="s">
        <v>274</v>
      </c>
      <c r="G7" s="288"/>
      <c r="H7" s="287" t="s">
        <v>20</v>
      </c>
      <c r="I7" s="288"/>
      <c r="J7" s="292" t="s">
        <v>22</v>
      </c>
      <c r="K7" s="288"/>
      <c r="L7" s="287" t="s">
        <v>24</v>
      </c>
      <c r="M7" s="288"/>
      <c r="N7" s="287" t="s">
        <v>275</v>
      </c>
      <c r="O7" s="288"/>
      <c r="P7" s="287" t="s">
        <v>276</v>
      </c>
      <c r="Q7" s="288"/>
      <c r="R7" s="287" t="s">
        <v>277</v>
      </c>
      <c r="S7" s="288"/>
    </row>
    <row r="8" spans="1:19" ht="27" thickBot="1">
      <c r="A8" s="282"/>
      <c r="B8" s="284"/>
      <c r="C8" s="286"/>
      <c r="D8" s="109" t="s">
        <v>264</v>
      </c>
      <c r="E8" s="110" t="s">
        <v>265</v>
      </c>
      <c r="F8" s="109" t="s">
        <v>264</v>
      </c>
      <c r="G8" s="110" t="s">
        <v>265</v>
      </c>
      <c r="H8" s="109" t="s">
        <v>264</v>
      </c>
      <c r="I8" s="110" t="s">
        <v>265</v>
      </c>
      <c r="J8" s="109" t="s">
        <v>264</v>
      </c>
      <c r="K8" s="110" t="s">
        <v>265</v>
      </c>
      <c r="L8" s="109" t="s">
        <v>264</v>
      </c>
      <c r="M8" s="110" t="s">
        <v>265</v>
      </c>
      <c r="N8" s="109" t="s">
        <v>264</v>
      </c>
      <c r="O8" s="110" t="s">
        <v>265</v>
      </c>
      <c r="P8" s="109" t="s">
        <v>264</v>
      </c>
      <c r="Q8" s="110" t="s">
        <v>265</v>
      </c>
      <c r="R8" s="109" t="s">
        <v>264</v>
      </c>
      <c r="S8" s="110" t="s">
        <v>265</v>
      </c>
    </row>
    <row r="9" spans="1:19">
      <c r="A9" s="113" t="s">
        <v>6</v>
      </c>
      <c r="B9" s="114" t="s">
        <v>234</v>
      </c>
      <c r="C9" s="115">
        <f>SUM(D9:S9)</f>
        <v>13880275</v>
      </c>
      <c r="D9" s="116">
        <v>10638447</v>
      </c>
      <c r="E9" s="117"/>
      <c r="F9" s="116"/>
      <c r="G9" s="117"/>
      <c r="H9" s="116"/>
      <c r="I9" s="117"/>
      <c r="J9" s="116"/>
      <c r="K9" s="117"/>
      <c r="L9" s="116"/>
      <c r="M9" s="117"/>
      <c r="N9" s="116"/>
      <c r="O9" s="117"/>
      <c r="P9" s="116"/>
      <c r="Q9" s="117"/>
      <c r="R9" s="116">
        <v>3241828</v>
      </c>
      <c r="S9" s="117"/>
    </row>
    <row r="10" spans="1:19">
      <c r="A10" s="120" t="s">
        <v>35</v>
      </c>
      <c r="B10" s="121" t="s">
        <v>235</v>
      </c>
      <c r="C10" s="115">
        <f>SUM(D10:Q10)</f>
        <v>37720938</v>
      </c>
      <c r="D10" s="115">
        <f>SUM(D11:D31)</f>
        <v>15663423</v>
      </c>
      <c r="E10" s="123">
        <v>3100000</v>
      </c>
      <c r="F10" s="123"/>
      <c r="G10" s="123">
        <v>17716875</v>
      </c>
      <c r="H10" s="122">
        <v>1240640</v>
      </c>
      <c r="I10" s="123"/>
      <c r="J10" s="122"/>
      <c r="K10" s="123"/>
      <c r="L10" s="122"/>
      <c r="M10" s="123"/>
      <c r="N10" s="122"/>
      <c r="O10" s="123"/>
      <c r="P10" s="122"/>
      <c r="Q10" s="123"/>
      <c r="R10" s="122"/>
      <c r="S10" s="123"/>
    </row>
    <row r="11" spans="1:19">
      <c r="A11" s="126">
        <v>1</v>
      </c>
      <c r="B11" s="127" t="s">
        <v>236</v>
      </c>
      <c r="C11" s="115">
        <f t="shared" ref="C11:C33" si="0">SUM(D11:O11)</f>
        <v>771075</v>
      </c>
      <c r="D11" s="128">
        <v>771075</v>
      </c>
      <c r="E11" s="129"/>
      <c r="F11" s="128"/>
      <c r="G11" s="129"/>
      <c r="H11" s="128"/>
      <c r="I11" s="129"/>
      <c r="J11" s="128"/>
      <c r="K11" s="129"/>
      <c r="L11" s="128"/>
      <c r="M11" s="129"/>
      <c r="N11" s="128"/>
      <c r="O11" s="129"/>
      <c r="P11" s="128"/>
      <c r="Q11" s="129"/>
      <c r="R11" s="128"/>
      <c r="S11" s="129"/>
    </row>
    <row r="12" spans="1:19">
      <c r="A12" s="126">
        <v>2</v>
      </c>
      <c r="B12" s="127" t="s">
        <v>237</v>
      </c>
      <c r="C12" s="115">
        <f t="shared" si="0"/>
        <v>17716875</v>
      </c>
      <c r="D12" s="128"/>
      <c r="E12" s="129"/>
      <c r="F12" s="128"/>
      <c r="G12" s="129">
        <v>17716875</v>
      </c>
      <c r="H12" s="128"/>
      <c r="I12" s="129"/>
      <c r="J12" s="128"/>
      <c r="K12" s="129"/>
      <c r="L12" s="128"/>
      <c r="M12" s="129"/>
      <c r="N12" s="128"/>
      <c r="O12" s="129"/>
      <c r="P12" s="128"/>
      <c r="Q12" s="129"/>
      <c r="R12" s="128"/>
      <c r="S12" s="129"/>
    </row>
    <row r="13" spans="1:19">
      <c r="A13" s="126">
        <v>3</v>
      </c>
      <c r="B13" s="127" t="s">
        <v>238</v>
      </c>
      <c r="C13" s="115">
        <f t="shared" si="0"/>
        <v>335960</v>
      </c>
      <c r="D13" s="128">
        <v>335960</v>
      </c>
      <c r="E13" s="129"/>
      <c r="F13" s="128"/>
      <c r="G13" s="129"/>
      <c r="H13" s="128"/>
      <c r="I13" s="129"/>
      <c r="J13" s="128"/>
      <c r="K13" s="129"/>
      <c r="L13" s="128"/>
      <c r="M13" s="129"/>
      <c r="N13" s="128"/>
      <c r="O13" s="129"/>
      <c r="P13" s="128"/>
      <c r="Q13" s="129"/>
      <c r="R13" s="128"/>
      <c r="S13" s="129"/>
    </row>
    <row r="14" spans="1:19">
      <c r="A14" s="126">
        <v>4</v>
      </c>
      <c r="B14" s="127" t="s">
        <v>239</v>
      </c>
      <c r="C14" s="115">
        <f t="shared" si="0"/>
        <v>704000</v>
      </c>
      <c r="D14" s="128">
        <v>704000</v>
      </c>
      <c r="E14" s="129"/>
      <c r="F14" s="128"/>
      <c r="G14" s="129"/>
      <c r="H14" s="128"/>
      <c r="I14" s="129"/>
      <c r="J14" s="128"/>
      <c r="K14" s="129"/>
      <c r="L14" s="128"/>
      <c r="M14" s="129"/>
      <c r="N14" s="128"/>
      <c r="O14" s="129"/>
      <c r="P14" s="128"/>
      <c r="Q14" s="129"/>
      <c r="R14" s="128"/>
      <c r="S14" s="129"/>
    </row>
    <row r="15" spans="1:19">
      <c r="A15" s="126">
        <v>5</v>
      </c>
      <c r="B15" s="127" t="s">
        <v>240</v>
      </c>
      <c r="C15" s="115">
        <f t="shared" si="0"/>
        <v>856320</v>
      </c>
      <c r="D15" s="128">
        <v>856320</v>
      </c>
      <c r="E15" s="129"/>
      <c r="F15" s="128"/>
      <c r="G15" s="129"/>
      <c r="H15" s="128"/>
      <c r="I15" s="129"/>
      <c r="J15" s="128"/>
      <c r="K15" s="129"/>
      <c r="L15" s="128"/>
      <c r="M15" s="129"/>
      <c r="N15" s="128"/>
      <c r="O15" s="129"/>
      <c r="P15" s="128"/>
      <c r="Q15" s="129"/>
      <c r="R15" s="128"/>
      <c r="S15" s="129"/>
    </row>
    <row r="16" spans="1:19" ht="26.4">
      <c r="A16" s="150">
        <v>6</v>
      </c>
      <c r="B16" s="151" t="s">
        <v>241</v>
      </c>
      <c r="C16" s="131">
        <f t="shared" si="0"/>
        <v>0</v>
      </c>
      <c r="D16" s="128"/>
      <c r="E16" s="129"/>
      <c r="F16" s="128"/>
      <c r="G16" s="129"/>
      <c r="H16" s="128"/>
      <c r="I16" s="129"/>
      <c r="J16" s="128"/>
      <c r="K16" s="129"/>
      <c r="L16" s="128"/>
      <c r="M16" s="129"/>
      <c r="N16" s="128"/>
      <c r="O16" s="129"/>
      <c r="P16" s="128"/>
      <c r="Q16" s="129"/>
      <c r="R16" s="128"/>
      <c r="S16" s="129"/>
    </row>
    <row r="17" spans="1:19">
      <c r="A17" s="126">
        <v>7</v>
      </c>
      <c r="B17" s="127" t="s">
        <v>242</v>
      </c>
      <c r="C17" s="115">
        <f t="shared" si="0"/>
        <v>0</v>
      </c>
      <c r="D17" s="128"/>
      <c r="E17" s="129"/>
      <c r="F17" s="128"/>
      <c r="G17" s="129"/>
      <c r="H17" s="128"/>
      <c r="I17" s="129"/>
      <c r="J17" s="128"/>
      <c r="K17" s="129"/>
      <c r="L17" s="128"/>
      <c r="M17" s="129"/>
      <c r="N17" s="128"/>
      <c r="O17" s="129"/>
      <c r="P17" s="128"/>
      <c r="Q17" s="129"/>
      <c r="R17" s="128"/>
      <c r="S17" s="129"/>
    </row>
    <row r="18" spans="1:19">
      <c r="A18" s="126">
        <v>8</v>
      </c>
      <c r="B18" s="127" t="s">
        <v>243</v>
      </c>
      <c r="C18" s="115">
        <f t="shared" si="0"/>
        <v>0</v>
      </c>
      <c r="D18" s="128"/>
      <c r="E18" s="129"/>
      <c r="F18" s="128"/>
      <c r="G18" s="129"/>
      <c r="H18" s="128"/>
      <c r="I18" s="129"/>
      <c r="J18" s="128"/>
      <c r="K18" s="129"/>
      <c r="L18" s="128"/>
      <c r="M18" s="129"/>
      <c r="N18" s="128"/>
      <c r="O18" s="129"/>
      <c r="P18" s="128"/>
      <c r="Q18" s="129"/>
      <c r="R18" s="128"/>
      <c r="S18" s="129"/>
    </row>
    <row r="19" spans="1:19">
      <c r="A19" s="126">
        <v>9</v>
      </c>
      <c r="B19" s="127" t="s">
        <v>244</v>
      </c>
      <c r="C19" s="115">
        <f t="shared" si="0"/>
        <v>1800000</v>
      </c>
      <c r="D19" s="128">
        <v>1800000</v>
      </c>
      <c r="E19" s="129"/>
      <c r="F19" s="128"/>
      <c r="G19" s="129"/>
      <c r="H19" s="128"/>
      <c r="I19" s="129"/>
      <c r="J19" s="128"/>
      <c r="K19" s="129"/>
      <c r="L19" s="128"/>
      <c r="M19" s="129"/>
      <c r="N19" s="128"/>
      <c r="O19" s="129"/>
      <c r="P19" s="128"/>
      <c r="Q19" s="129"/>
      <c r="R19" s="128"/>
      <c r="S19" s="129"/>
    </row>
    <row r="20" spans="1:19">
      <c r="A20" s="126">
        <v>10</v>
      </c>
      <c r="B20" s="127" t="s">
        <v>245</v>
      </c>
      <c r="C20" s="115">
        <f t="shared" si="0"/>
        <v>0</v>
      </c>
      <c r="D20" s="128"/>
      <c r="E20" s="129"/>
      <c r="F20" s="128"/>
      <c r="G20" s="129"/>
      <c r="H20" s="128"/>
      <c r="I20" s="129"/>
      <c r="J20" s="128"/>
      <c r="K20" s="129"/>
      <c r="L20" s="128"/>
      <c r="M20" s="129"/>
      <c r="N20" s="128"/>
      <c r="O20" s="129"/>
      <c r="P20" s="128"/>
      <c r="Q20" s="129"/>
      <c r="R20" s="128"/>
      <c r="S20" s="129"/>
    </row>
    <row r="21" spans="1:19" ht="26.4">
      <c r="A21" s="126">
        <v>11</v>
      </c>
      <c r="B21" s="130" t="s">
        <v>246</v>
      </c>
      <c r="C21" s="131">
        <f t="shared" si="0"/>
        <v>0</v>
      </c>
      <c r="D21" s="128"/>
      <c r="E21" s="129"/>
      <c r="F21" s="128"/>
      <c r="G21" s="129"/>
      <c r="H21" s="128"/>
      <c r="I21" s="129"/>
      <c r="J21" s="128"/>
      <c r="K21" s="129"/>
      <c r="L21" s="128"/>
      <c r="M21" s="129"/>
      <c r="N21" s="128"/>
      <c r="O21" s="129"/>
      <c r="P21" s="128"/>
      <c r="Q21" s="129"/>
      <c r="R21" s="128"/>
      <c r="S21" s="129"/>
    </row>
    <row r="22" spans="1:19">
      <c r="A22" s="126">
        <v>12</v>
      </c>
      <c r="B22" s="127" t="s">
        <v>247</v>
      </c>
      <c r="C22" s="115">
        <v>1076730</v>
      </c>
      <c r="D22" s="128">
        <v>1076730</v>
      </c>
      <c r="E22" s="129"/>
      <c r="F22" s="128"/>
      <c r="G22" s="129"/>
      <c r="H22" s="128"/>
      <c r="I22" s="129"/>
      <c r="J22" s="128"/>
      <c r="K22" s="129"/>
      <c r="L22" s="128"/>
      <c r="M22" s="129"/>
      <c r="N22" s="128"/>
      <c r="O22" s="129"/>
      <c r="P22" s="128"/>
      <c r="Q22" s="129"/>
      <c r="R22" s="128"/>
      <c r="S22" s="129"/>
    </row>
    <row r="23" spans="1:19">
      <c r="A23" s="126">
        <v>13</v>
      </c>
      <c r="B23" s="127" t="s">
        <v>248</v>
      </c>
      <c r="C23" s="115">
        <f t="shared" si="0"/>
        <v>0</v>
      </c>
      <c r="D23" s="128"/>
      <c r="E23" s="129"/>
      <c r="F23" s="128"/>
      <c r="G23" s="129"/>
      <c r="H23" s="128"/>
      <c r="I23" s="129"/>
      <c r="J23" s="128"/>
      <c r="K23" s="129"/>
      <c r="L23" s="128"/>
      <c r="M23" s="129"/>
      <c r="N23" s="128"/>
      <c r="O23" s="129"/>
      <c r="P23" s="128"/>
      <c r="Q23" s="129"/>
      <c r="R23" s="128"/>
      <c r="S23" s="129"/>
    </row>
    <row r="24" spans="1:19">
      <c r="A24" s="126">
        <v>14</v>
      </c>
      <c r="B24" s="127" t="s">
        <v>249</v>
      </c>
      <c r="C24" s="115">
        <f t="shared" si="0"/>
        <v>10119338</v>
      </c>
      <c r="D24" s="128">
        <v>10119338</v>
      </c>
      <c r="E24" s="129"/>
      <c r="F24" s="128"/>
      <c r="G24" s="129"/>
      <c r="H24" s="128"/>
      <c r="I24" s="129"/>
      <c r="J24" s="128"/>
      <c r="K24" s="129"/>
      <c r="L24" s="128"/>
      <c r="M24" s="129"/>
      <c r="N24" s="128"/>
      <c r="O24" s="129"/>
      <c r="P24" s="128"/>
      <c r="Q24" s="129"/>
      <c r="R24" s="128"/>
      <c r="S24" s="129"/>
    </row>
    <row r="25" spans="1:19">
      <c r="A25" s="126">
        <v>15</v>
      </c>
      <c r="B25" s="127" t="s">
        <v>250</v>
      </c>
      <c r="C25" s="115">
        <f t="shared" si="0"/>
        <v>0</v>
      </c>
      <c r="D25" s="128"/>
      <c r="E25" s="129"/>
      <c r="F25" s="128"/>
      <c r="G25" s="129"/>
      <c r="H25" s="128"/>
      <c r="I25" s="129"/>
      <c r="J25" s="128"/>
      <c r="K25" s="129"/>
      <c r="L25" s="128"/>
      <c r="M25" s="129"/>
      <c r="N25" s="128"/>
      <c r="O25" s="129"/>
      <c r="P25" s="128"/>
      <c r="Q25" s="129"/>
      <c r="R25" s="128"/>
      <c r="S25" s="129"/>
    </row>
    <row r="26" spans="1:19">
      <c r="A26" s="126">
        <v>16</v>
      </c>
      <c r="B26" s="133" t="s">
        <v>251</v>
      </c>
      <c r="C26" s="115">
        <f t="shared" si="0"/>
        <v>0</v>
      </c>
      <c r="D26" s="128"/>
      <c r="E26" s="129"/>
      <c r="F26" s="128"/>
      <c r="G26" s="129"/>
      <c r="H26" s="128"/>
      <c r="I26" s="129"/>
      <c r="J26" s="128"/>
      <c r="K26" s="129"/>
      <c r="L26" s="128"/>
      <c r="M26" s="129"/>
      <c r="N26" s="128"/>
      <c r="O26" s="129"/>
      <c r="P26" s="128"/>
      <c r="Q26" s="129"/>
      <c r="R26" s="128"/>
      <c r="S26" s="129"/>
    </row>
    <row r="27" spans="1:19">
      <c r="A27" s="126">
        <v>17</v>
      </c>
      <c r="B27" s="133" t="s">
        <v>252</v>
      </c>
      <c r="C27" s="115">
        <f t="shared" si="0"/>
        <v>0</v>
      </c>
      <c r="D27" s="128"/>
      <c r="E27" s="129"/>
      <c r="F27" s="128"/>
      <c r="G27" s="129"/>
      <c r="H27" s="128"/>
      <c r="I27" s="129"/>
      <c r="J27" s="128"/>
      <c r="K27" s="129"/>
      <c r="L27" s="128"/>
      <c r="M27" s="129"/>
      <c r="N27" s="128"/>
      <c r="O27" s="129"/>
      <c r="P27" s="128"/>
      <c r="Q27" s="129"/>
      <c r="R27" s="128"/>
      <c r="S27" s="129"/>
    </row>
    <row r="28" spans="1:19" ht="26.4">
      <c r="A28" s="152">
        <v>18</v>
      </c>
      <c r="B28" s="153" t="s">
        <v>278</v>
      </c>
      <c r="C28" s="115">
        <f t="shared" si="0"/>
        <v>1240640</v>
      </c>
      <c r="D28" s="154"/>
      <c r="E28" s="155"/>
      <c r="F28" s="154"/>
      <c r="G28" s="155"/>
      <c r="H28" s="154">
        <v>1240640</v>
      </c>
      <c r="I28" s="155"/>
      <c r="J28" s="154"/>
      <c r="K28" s="155"/>
      <c r="L28" s="154"/>
      <c r="M28" s="155"/>
      <c r="N28" s="154"/>
      <c r="O28" s="155"/>
      <c r="P28" s="154"/>
      <c r="Q28" s="155"/>
      <c r="R28" s="154"/>
      <c r="S28" s="155"/>
    </row>
    <row r="29" spans="1:19" ht="40.200000000000003">
      <c r="A29" s="150">
        <v>19</v>
      </c>
      <c r="B29" s="156" t="s">
        <v>279</v>
      </c>
      <c r="C29" s="131">
        <f t="shared" si="0"/>
        <v>0</v>
      </c>
      <c r="D29" s="128"/>
      <c r="E29" s="129"/>
      <c r="F29" s="128"/>
      <c r="G29" s="129"/>
      <c r="H29" s="128"/>
      <c r="I29" s="129"/>
      <c r="J29" s="128"/>
      <c r="K29" s="129"/>
      <c r="L29" s="128"/>
      <c r="M29" s="129"/>
      <c r="N29" s="128"/>
      <c r="O29" s="129"/>
      <c r="P29" s="128"/>
      <c r="Q29" s="129"/>
      <c r="R29" s="128"/>
      <c r="S29" s="129"/>
    </row>
    <row r="30" spans="1:19">
      <c r="A30" s="126">
        <v>20</v>
      </c>
      <c r="B30" s="127" t="s">
        <v>596</v>
      </c>
      <c r="C30" s="115">
        <f>SUM(D30:Q30)</f>
        <v>3100000</v>
      </c>
      <c r="D30" s="128"/>
      <c r="E30" s="129">
        <v>3100000</v>
      </c>
      <c r="F30" s="128"/>
      <c r="G30" s="129"/>
      <c r="H30" s="134"/>
      <c r="I30" s="129"/>
      <c r="J30" s="128"/>
      <c r="K30" s="129"/>
      <c r="L30" s="128"/>
      <c r="M30" s="129"/>
      <c r="N30" s="128"/>
      <c r="O30" s="129"/>
      <c r="P30" s="128"/>
      <c r="Q30" s="129"/>
      <c r="R30" s="128"/>
      <c r="S30" s="129"/>
    </row>
    <row r="31" spans="1:19">
      <c r="A31" s="126"/>
      <c r="B31" s="133"/>
      <c r="C31" s="115"/>
      <c r="D31" s="128"/>
      <c r="E31" s="129"/>
      <c r="F31" s="128"/>
      <c r="G31" s="129"/>
      <c r="H31" s="135"/>
      <c r="I31" s="129"/>
      <c r="J31" s="128"/>
      <c r="K31" s="129"/>
      <c r="L31" s="128"/>
      <c r="M31" s="129"/>
      <c r="N31" s="128"/>
      <c r="O31" s="129"/>
      <c r="P31" s="128"/>
      <c r="Q31" s="129"/>
      <c r="R31" s="128"/>
      <c r="S31" s="129"/>
    </row>
    <row r="32" spans="1:19">
      <c r="A32" s="120"/>
      <c r="B32" s="136" t="s">
        <v>253</v>
      </c>
      <c r="C32" s="115">
        <f t="shared" ref="C32:H32" si="1">SUM(C10+C9)</f>
        <v>51601213</v>
      </c>
      <c r="D32" s="115">
        <f t="shared" si="1"/>
        <v>26301870</v>
      </c>
      <c r="E32" s="115">
        <f t="shared" si="1"/>
        <v>3100000</v>
      </c>
      <c r="F32" s="115">
        <f t="shared" si="1"/>
        <v>0</v>
      </c>
      <c r="G32" s="115">
        <f t="shared" si="1"/>
        <v>17716875</v>
      </c>
      <c r="H32" s="115">
        <f t="shared" si="1"/>
        <v>1240640</v>
      </c>
      <c r="I32" s="123"/>
      <c r="J32" s="122"/>
      <c r="K32" s="123"/>
      <c r="L32" s="122"/>
      <c r="M32" s="123"/>
      <c r="N32" s="122"/>
      <c r="O32" s="123"/>
      <c r="P32" s="122"/>
      <c r="Q32" s="123"/>
      <c r="R32" s="122"/>
      <c r="S32" s="123">
        <f>SUM(S10+S9)</f>
        <v>0</v>
      </c>
    </row>
    <row r="33" spans="1:19">
      <c r="A33" s="126"/>
      <c r="B33" s="127"/>
      <c r="C33" s="115">
        <f t="shared" si="0"/>
        <v>0</v>
      </c>
      <c r="D33" s="128"/>
      <c r="E33" s="129"/>
      <c r="F33" s="128"/>
      <c r="G33" s="129"/>
      <c r="H33" s="128"/>
      <c r="I33" s="129"/>
      <c r="J33" s="128"/>
      <c r="K33" s="129"/>
      <c r="L33" s="128"/>
      <c r="M33" s="129"/>
      <c r="N33" s="128"/>
      <c r="O33" s="129"/>
      <c r="P33" s="128"/>
      <c r="Q33" s="129"/>
      <c r="R33" s="128"/>
      <c r="S33" s="129"/>
    </row>
  </sheetData>
  <mergeCells count="16">
    <mergeCell ref="P7:Q7"/>
    <mergeCell ref="R7:S7"/>
    <mergeCell ref="H7:I7"/>
    <mergeCell ref="J7:K7"/>
    <mergeCell ref="L7:M7"/>
    <mergeCell ref="N7:O7"/>
    <mergeCell ref="B1:S1"/>
    <mergeCell ref="A3:S3"/>
    <mergeCell ref="A4:S4"/>
    <mergeCell ref="A5:S5"/>
    <mergeCell ref="K6:S6"/>
    <mergeCell ref="A7:A8"/>
    <mergeCell ref="B7:B8"/>
    <mergeCell ref="C7:C8"/>
    <mergeCell ref="D7:E7"/>
    <mergeCell ref="F7:G7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41"/>
  <sheetViews>
    <sheetView workbookViewId="0">
      <selection activeCell="B54" sqref="B54"/>
    </sheetView>
  </sheetViews>
  <sheetFormatPr defaultRowHeight="14.4"/>
  <cols>
    <col min="1" max="1" width="5" style="103" customWidth="1"/>
    <col min="2" max="2" width="23.44140625" style="106" customWidth="1"/>
    <col min="3" max="3" width="15.21875" style="106" bestFit="1" customWidth="1"/>
    <col min="4" max="5" width="13.6640625" style="106" bestFit="1" customWidth="1"/>
    <col min="6" max="7" width="12.5546875" style="106" bestFit="1" customWidth="1"/>
    <col min="8" max="8" width="13.109375" style="106" bestFit="1" customWidth="1"/>
    <col min="9" max="9" width="12.5546875" style="106" bestFit="1" customWidth="1"/>
    <col min="10" max="10" width="13.6640625" style="106" bestFit="1" customWidth="1"/>
    <col min="11" max="11" width="8.109375" style="106" bestFit="1" customWidth="1"/>
    <col min="12" max="12" width="13.109375" style="106" bestFit="1" customWidth="1"/>
    <col min="13" max="14" width="11.109375" style="106" bestFit="1" customWidth="1"/>
    <col min="15" max="15" width="9.5546875" style="106" bestFit="1" customWidth="1"/>
    <col min="16" max="16" width="10.6640625" style="106" customWidth="1"/>
    <col min="17" max="17" width="9.109375" style="105" customWidth="1"/>
  </cols>
  <sheetData>
    <row r="2" spans="1:17">
      <c r="B2" s="293" t="s">
        <v>621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7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7">
      <c r="B4" s="294" t="s">
        <v>595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7">
      <c r="B5" s="294" t="s">
        <v>221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</row>
    <row r="6" spans="1:17">
      <c r="B6" s="294" t="s">
        <v>255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</row>
    <row r="7" spans="1:17" ht="15" thickBot="1">
      <c r="K7" s="291" t="s">
        <v>209</v>
      </c>
      <c r="L7" s="291"/>
      <c r="M7" s="291"/>
      <c r="N7" s="291"/>
      <c r="O7" s="291"/>
      <c r="P7" s="291"/>
      <c r="Q7" s="291"/>
    </row>
    <row r="8" spans="1:17" ht="67.2" thickBot="1">
      <c r="A8" s="281"/>
      <c r="B8" s="283" t="s">
        <v>50</v>
      </c>
      <c r="C8" s="297" t="s">
        <v>256</v>
      </c>
      <c r="D8" s="287" t="s">
        <v>257</v>
      </c>
      <c r="E8" s="288"/>
      <c r="F8" s="287" t="s">
        <v>258</v>
      </c>
      <c r="G8" s="288"/>
      <c r="H8" s="287" t="s">
        <v>210</v>
      </c>
      <c r="I8" s="288"/>
      <c r="J8" s="292" t="s">
        <v>259</v>
      </c>
      <c r="K8" s="288"/>
      <c r="L8" s="287" t="s">
        <v>260</v>
      </c>
      <c r="M8" s="288"/>
      <c r="N8" s="287" t="s">
        <v>261</v>
      </c>
      <c r="O8" s="288"/>
      <c r="P8" s="107" t="s">
        <v>262</v>
      </c>
      <c r="Q8" s="108" t="s">
        <v>263</v>
      </c>
    </row>
    <row r="9" spans="1:17" ht="15" thickBot="1">
      <c r="A9" s="282"/>
      <c r="B9" s="284"/>
      <c r="C9" s="298"/>
      <c r="D9" s="109" t="s">
        <v>264</v>
      </c>
      <c r="E9" s="110" t="s">
        <v>270</v>
      </c>
      <c r="F9" s="109" t="s">
        <v>264</v>
      </c>
      <c r="G9" s="110" t="s">
        <v>270</v>
      </c>
      <c r="H9" s="109" t="s">
        <v>264</v>
      </c>
      <c r="I9" s="110" t="s">
        <v>270</v>
      </c>
      <c r="J9" s="109" t="s">
        <v>264</v>
      </c>
      <c r="K9" s="110" t="s">
        <v>270</v>
      </c>
      <c r="L9" s="109" t="s">
        <v>264</v>
      </c>
      <c r="M9" s="110" t="s">
        <v>270</v>
      </c>
      <c r="N9" s="109" t="s">
        <v>264</v>
      </c>
      <c r="O9" s="110" t="s">
        <v>270</v>
      </c>
      <c r="P9" s="111"/>
      <c r="Q9" s="112"/>
    </row>
    <row r="10" spans="1:17">
      <c r="A10" s="113" t="s">
        <v>6</v>
      </c>
      <c r="B10" s="114" t="s">
        <v>234</v>
      </c>
      <c r="C10" s="115">
        <f>SUM(D9:O10)</f>
        <v>9296608</v>
      </c>
      <c r="D10" s="116">
        <v>5891288</v>
      </c>
      <c r="E10" s="117"/>
      <c r="F10" s="116">
        <v>992513</v>
      </c>
      <c r="G10" s="117"/>
      <c r="H10" s="116">
        <v>2269510</v>
      </c>
      <c r="I10" s="117"/>
      <c r="J10" s="116"/>
      <c r="K10" s="117"/>
      <c r="L10" s="116"/>
      <c r="M10" s="117"/>
      <c r="N10" s="116">
        <v>143297</v>
      </c>
      <c r="O10" s="117"/>
      <c r="P10" s="118"/>
      <c r="Q10" s="119">
        <v>5</v>
      </c>
    </row>
    <row r="11" spans="1:17">
      <c r="A11" s="120" t="s">
        <v>35</v>
      </c>
      <c r="B11" s="121" t="s">
        <v>235</v>
      </c>
      <c r="C11" s="115">
        <f>SUM(D11:O11)</f>
        <v>42006638</v>
      </c>
      <c r="D11" s="122">
        <f t="shared" ref="D11:O11" si="0">SUM(D12:D34)</f>
        <v>480000</v>
      </c>
      <c r="E11" s="122">
        <f t="shared" si="0"/>
        <v>19746328</v>
      </c>
      <c r="F11" s="122">
        <f t="shared" si="0"/>
        <v>93600</v>
      </c>
      <c r="G11" s="122">
        <f t="shared" si="0"/>
        <v>3636259</v>
      </c>
      <c r="H11" s="122">
        <f t="shared" si="0"/>
        <v>4758502</v>
      </c>
      <c r="I11" s="122">
        <f t="shared" si="0"/>
        <v>1932116</v>
      </c>
      <c r="J11" s="122">
        <f t="shared" si="0"/>
        <v>10119338</v>
      </c>
      <c r="K11" s="122">
        <f t="shared" si="0"/>
        <v>0</v>
      </c>
      <c r="L11" s="122">
        <f t="shared" si="0"/>
        <v>0</v>
      </c>
      <c r="M11" s="122">
        <v>588832</v>
      </c>
      <c r="N11" s="122">
        <f t="shared" si="0"/>
        <v>651663</v>
      </c>
      <c r="O11" s="122">
        <f t="shared" si="0"/>
        <v>0</v>
      </c>
      <c r="P11" s="124"/>
      <c r="Q11" s="125">
        <v>19</v>
      </c>
    </row>
    <row r="12" spans="1:17">
      <c r="A12" s="126">
        <v>1</v>
      </c>
      <c r="B12" s="127" t="s">
        <v>236</v>
      </c>
      <c r="C12" s="106">
        <f>SUM(D12:O12)</f>
        <v>771075</v>
      </c>
      <c r="D12" s="115"/>
      <c r="E12" s="129"/>
      <c r="F12" s="128"/>
      <c r="G12" s="129"/>
      <c r="H12" s="128">
        <v>771075</v>
      </c>
      <c r="I12" s="129"/>
      <c r="J12" s="128"/>
      <c r="K12" s="129"/>
      <c r="L12" s="128"/>
      <c r="M12" s="129"/>
      <c r="N12" s="128"/>
      <c r="O12" s="129"/>
      <c r="P12" s="124"/>
      <c r="Q12" s="125"/>
    </row>
    <row r="13" spans="1:17">
      <c r="A13" s="126">
        <v>2</v>
      </c>
      <c r="B13" s="127" t="s">
        <v>237</v>
      </c>
      <c r="C13" s="115">
        <f t="shared" ref="C13:C25" si="1">SUM(D13:O13)</f>
        <v>20928703</v>
      </c>
      <c r="D13" s="128"/>
      <c r="E13" s="129">
        <v>17406328</v>
      </c>
      <c r="F13" s="128"/>
      <c r="G13" s="129">
        <v>3179959</v>
      </c>
      <c r="H13" s="128"/>
      <c r="I13" s="129">
        <v>342416</v>
      </c>
      <c r="J13" s="128"/>
      <c r="K13" s="129"/>
      <c r="L13" s="128"/>
      <c r="M13" s="129"/>
      <c r="N13" s="128"/>
      <c r="O13" s="129"/>
      <c r="P13" s="124"/>
      <c r="Q13" s="125">
        <v>17</v>
      </c>
    </row>
    <row r="14" spans="1:17">
      <c r="A14" s="126">
        <v>3</v>
      </c>
      <c r="B14" s="127" t="s">
        <v>238</v>
      </c>
      <c r="C14" s="115">
        <f t="shared" si="1"/>
        <v>335960</v>
      </c>
      <c r="D14" s="128"/>
      <c r="E14" s="129"/>
      <c r="F14" s="128"/>
      <c r="G14" s="129"/>
      <c r="H14" s="128">
        <v>335960</v>
      </c>
      <c r="I14" s="129"/>
      <c r="J14" s="128"/>
      <c r="K14" s="129"/>
      <c r="L14" s="128"/>
      <c r="M14" s="129"/>
      <c r="N14" s="128"/>
      <c r="O14" s="129"/>
      <c r="P14" s="124"/>
      <c r="Q14" s="125"/>
    </row>
    <row r="15" spans="1:17">
      <c r="A15" s="126">
        <v>4</v>
      </c>
      <c r="B15" s="127" t="s">
        <v>239</v>
      </c>
      <c r="C15" s="115">
        <f t="shared" si="1"/>
        <v>1143680</v>
      </c>
      <c r="D15" s="128"/>
      <c r="E15" s="129"/>
      <c r="F15" s="128"/>
      <c r="G15" s="129"/>
      <c r="H15" s="128">
        <v>596900</v>
      </c>
      <c r="I15" s="129"/>
      <c r="J15" s="128"/>
      <c r="K15" s="129"/>
      <c r="L15" s="128"/>
      <c r="M15" s="129"/>
      <c r="N15" s="128">
        <v>546780</v>
      </c>
      <c r="O15" s="129"/>
      <c r="P15" s="124"/>
      <c r="Q15" s="125"/>
    </row>
    <row r="16" spans="1:17">
      <c r="A16" s="126">
        <v>5</v>
      </c>
      <c r="B16" s="127" t="s">
        <v>240</v>
      </c>
      <c r="C16" s="115">
        <f t="shared" si="1"/>
        <v>856320</v>
      </c>
      <c r="D16" s="128"/>
      <c r="E16" s="129"/>
      <c r="F16" s="128"/>
      <c r="G16" s="129"/>
      <c r="H16" s="128">
        <v>856320</v>
      </c>
      <c r="I16" s="129"/>
      <c r="J16" s="128"/>
      <c r="K16" s="129"/>
      <c r="L16" s="128"/>
      <c r="M16" s="129"/>
      <c r="N16" s="128"/>
      <c r="O16" s="129"/>
      <c r="P16" s="124"/>
      <c r="Q16" s="125"/>
    </row>
    <row r="17" spans="1:17">
      <c r="A17" s="126">
        <v>6</v>
      </c>
      <c r="B17" s="127" t="s">
        <v>241</v>
      </c>
      <c r="C17" s="115">
        <f t="shared" si="1"/>
        <v>0</v>
      </c>
      <c r="D17" s="128"/>
      <c r="E17" s="129"/>
      <c r="F17" s="128"/>
      <c r="G17" s="129"/>
      <c r="H17" s="128"/>
      <c r="I17" s="129"/>
      <c r="J17" s="128"/>
      <c r="K17" s="129"/>
      <c r="L17" s="128"/>
      <c r="M17" s="129"/>
      <c r="N17" s="128"/>
      <c r="O17" s="129"/>
      <c r="P17" s="124"/>
      <c r="Q17" s="125"/>
    </row>
    <row r="18" spans="1:17">
      <c r="A18" s="126">
        <v>7</v>
      </c>
      <c r="B18" s="127" t="s">
        <v>242</v>
      </c>
      <c r="C18" s="115">
        <f t="shared" si="1"/>
        <v>0</v>
      </c>
      <c r="D18" s="128"/>
      <c r="E18" s="129"/>
      <c r="F18" s="128"/>
      <c r="G18" s="129"/>
      <c r="H18" s="128"/>
      <c r="I18" s="129"/>
      <c r="J18" s="128"/>
      <c r="K18" s="129"/>
      <c r="L18" s="128"/>
      <c r="M18" s="129"/>
      <c r="N18" s="128"/>
      <c r="O18" s="129"/>
      <c r="P18" s="124"/>
      <c r="Q18" s="125"/>
    </row>
    <row r="19" spans="1:17">
      <c r="A19" s="126">
        <v>8</v>
      </c>
      <c r="B19" s="127" t="s">
        <v>243</v>
      </c>
      <c r="C19" s="115">
        <f t="shared" si="1"/>
        <v>100514</v>
      </c>
      <c r="D19" s="128"/>
      <c r="E19" s="129"/>
      <c r="F19" s="128"/>
      <c r="G19" s="129"/>
      <c r="H19" s="128"/>
      <c r="I19" s="129"/>
      <c r="J19" s="128"/>
      <c r="K19" s="129"/>
      <c r="L19" s="128"/>
      <c r="M19" s="129">
        <v>100514</v>
      </c>
      <c r="N19" s="128"/>
      <c r="O19" s="129"/>
      <c r="P19" s="124"/>
      <c r="Q19" s="125"/>
    </row>
    <row r="20" spans="1:17">
      <c r="A20" s="126">
        <v>9</v>
      </c>
      <c r="B20" s="127" t="s">
        <v>244</v>
      </c>
      <c r="C20" s="115">
        <f t="shared" si="1"/>
        <v>1800000</v>
      </c>
      <c r="D20" s="128">
        <v>480000</v>
      </c>
      <c r="E20" s="129"/>
      <c r="F20" s="128">
        <v>93600</v>
      </c>
      <c r="G20" s="129"/>
      <c r="H20" s="128">
        <v>1121517</v>
      </c>
      <c r="I20" s="129"/>
      <c r="J20" s="128"/>
      <c r="K20" s="129"/>
      <c r="L20" s="128"/>
      <c r="M20" s="129"/>
      <c r="N20" s="128">
        <v>104883</v>
      </c>
      <c r="O20" s="129"/>
      <c r="P20" s="124"/>
      <c r="Q20" s="125">
        <v>1</v>
      </c>
    </row>
    <row r="21" spans="1:17">
      <c r="A21" s="126">
        <v>10</v>
      </c>
      <c r="B21" s="127" t="s">
        <v>245</v>
      </c>
      <c r="C21" s="115">
        <f t="shared" si="1"/>
        <v>139601</v>
      </c>
      <c r="D21" s="128"/>
      <c r="E21" s="129"/>
      <c r="F21" s="128"/>
      <c r="G21" s="129"/>
      <c r="H21" s="128"/>
      <c r="I21" s="129"/>
      <c r="J21" s="128"/>
      <c r="K21" s="129"/>
      <c r="L21" s="128"/>
      <c r="M21" s="129">
        <v>139601</v>
      </c>
      <c r="N21" s="128"/>
      <c r="O21" s="129"/>
      <c r="P21" s="124"/>
      <c r="Q21" s="125"/>
    </row>
    <row r="22" spans="1:17" ht="26.4">
      <c r="A22" s="126">
        <v>11</v>
      </c>
      <c r="B22" s="130" t="s">
        <v>246</v>
      </c>
      <c r="C22" s="131">
        <f t="shared" si="1"/>
        <v>20000</v>
      </c>
      <c r="D22" s="128"/>
      <c r="E22" s="129"/>
      <c r="F22" s="128"/>
      <c r="G22" s="129"/>
      <c r="H22" s="128"/>
      <c r="I22" s="129"/>
      <c r="J22" s="128"/>
      <c r="K22" s="129"/>
      <c r="L22" s="128"/>
      <c r="M22" s="129">
        <v>20000</v>
      </c>
      <c r="N22" s="128"/>
      <c r="O22" s="129"/>
      <c r="P22" s="124"/>
      <c r="Q22" s="132"/>
    </row>
    <row r="23" spans="1:17">
      <c r="A23" s="126">
        <v>12</v>
      </c>
      <c r="B23" s="127" t="s">
        <v>247</v>
      </c>
      <c r="C23" s="115">
        <f t="shared" si="1"/>
        <v>1076730</v>
      </c>
      <c r="D23" s="128"/>
      <c r="E23" s="129"/>
      <c r="F23" s="128"/>
      <c r="G23" s="129"/>
      <c r="H23" s="128">
        <v>1076730</v>
      </c>
      <c r="I23" s="129"/>
      <c r="J23" s="128"/>
      <c r="K23" s="129"/>
      <c r="L23" s="128"/>
      <c r="M23" s="129"/>
      <c r="N23" s="128"/>
      <c r="O23" s="129"/>
      <c r="P23" s="124"/>
      <c r="Q23" s="125"/>
    </row>
    <row r="24" spans="1:17">
      <c r="A24" s="126">
        <v>13</v>
      </c>
      <c r="B24" s="127" t="s">
        <v>248</v>
      </c>
      <c r="C24" s="115">
        <f t="shared" si="1"/>
        <v>0</v>
      </c>
      <c r="D24" s="128"/>
      <c r="E24" s="129"/>
      <c r="F24" s="128"/>
      <c r="G24" s="129"/>
      <c r="H24" s="128"/>
      <c r="I24" s="129"/>
      <c r="J24" s="128"/>
      <c r="K24" s="129"/>
      <c r="L24" s="128"/>
      <c r="M24" s="129"/>
      <c r="N24" s="128"/>
      <c r="O24" s="129"/>
      <c r="P24" s="124"/>
      <c r="Q24" s="125"/>
    </row>
    <row r="25" spans="1:17">
      <c r="A25" s="126">
        <v>14</v>
      </c>
      <c r="B25" s="127" t="s">
        <v>249</v>
      </c>
      <c r="C25" s="115">
        <f t="shared" si="1"/>
        <v>10119338</v>
      </c>
      <c r="D25" s="128"/>
      <c r="E25" s="129"/>
      <c r="F25" s="128"/>
      <c r="G25" s="129"/>
      <c r="H25" s="128"/>
      <c r="I25" s="129"/>
      <c r="J25" s="128">
        <v>10119338</v>
      </c>
      <c r="K25" s="129"/>
      <c r="L25" s="128"/>
      <c r="M25" s="129"/>
      <c r="N25" s="128"/>
      <c r="O25" s="129"/>
      <c r="P25" s="124"/>
      <c r="Q25" s="125"/>
    </row>
    <row r="26" spans="1:17">
      <c r="A26" s="126">
        <v>15</v>
      </c>
      <c r="B26" s="127" t="s">
        <v>250</v>
      </c>
      <c r="C26" s="115"/>
      <c r="D26" s="128"/>
      <c r="E26" s="129"/>
      <c r="F26" s="128"/>
      <c r="G26" s="129"/>
      <c r="H26" s="128"/>
      <c r="I26" s="129"/>
      <c r="J26" s="128"/>
      <c r="K26" s="129"/>
      <c r="L26" s="128"/>
      <c r="M26" s="129"/>
      <c r="N26" s="128"/>
      <c r="O26" s="129"/>
      <c r="P26" s="124"/>
      <c r="Q26" s="125"/>
    </row>
    <row r="27" spans="1:17">
      <c r="A27" s="126">
        <v>16</v>
      </c>
      <c r="B27" s="133" t="s">
        <v>251</v>
      </c>
      <c r="C27" s="115"/>
      <c r="D27" s="128"/>
      <c r="E27" s="129"/>
      <c r="F27" s="128"/>
      <c r="G27" s="129"/>
      <c r="H27" s="128"/>
      <c r="I27" s="129"/>
      <c r="J27" s="128"/>
      <c r="K27" s="129"/>
      <c r="L27" s="128"/>
      <c r="M27" s="129"/>
      <c r="N27" s="128"/>
      <c r="O27" s="129"/>
      <c r="P27" s="124"/>
      <c r="Q27" s="125"/>
    </row>
    <row r="28" spans="1:17">
      <c r="A28" s="126">
        <v>17</v>
      </c>
      <c r="B28" s="133" t="s">
        <v>252</v>
      </c>
      <c r="C28" s="115">
        <f>SUM(D28:O28)</f>
        <v>0</v>
      </c>
      <c r="D28" s="128"/>
      <c r="E28" s="129"/>
      <c r="F28" s="128"/>
      <c r="G28" s="129"/>
      <c r="H28" s="128"/>
      <c r="I28" s="129"/>
      <c r="J28" s="128"/>
      <c r="K28" s="129"/>
      <c r="L28" s="128"/>
      <c r="M28" s="129"/>
      <c r="N28" s="128"/>
      <c r="O28" s="129"/>
      <c r="P28" s="124"/>
      <c r="Q28" s="125"/>
    </row>
    <row r="29" spans="1:17">
      <c r="A29" s="236">
        <v>18</v>
      </c>
      <c r="B29" s="133" t="s">
        <v>596</v>
      </c>
      <c r="C29" s="115">
        <f>SUM(D29:O29)</f>
        <v>4386000</v>
      </c>
      <c r="D29" s="128"/>
      <c r="E29" s="129">
        <v>2340000</v>
      </c>
      <c r="F29" s="128"/>
      <c r="G29" s="129">
        <v>456300</v>
      </c>
      <c r="H29" s="128"/>
      <c r="I29" s="129">
        <v>1589700</v>
      </c>
      <c r="J29" s="128"/>
      <c r="K29" s="129"/>
      <c r="L29" s="128"/>
      <c r="M29" s="129"/>
      <c r="N29" s="128"/>
      <c r="O29" s="129"/>
      <c r="P29" s="124"/>
      <c r="Q29" s="125">
        <v>1</v>
      </c>
    </row>
    <row r="30" spans="1:17">
      <c r="A30" s="295" t="s">
        <v>266</v>
      </c>
      <c r="B30" s="296"/>
      <c r="C30" s="115">
        <f>SUM(D30:O30)</f>
        <v>0</v>
      </c>
      <c r="D30" s="128"/>
      <c r="E30" s="129"/>
      <c r="F30" s="128"/>
      <c r="G30" s="129"/>
      <c r="H30" s="128"/>
      <c r="I30" s="129"/>
      <c r="J30" s="128"/>
      <c r="K30" s="129"/>
      <c r="L30" s="128"/>
      <c r="M30" s="129"/>
      <c r="N30" s="128"/>
      <c r="O30" s="129"/>
      <c r="P30" s="124"/>
      <c r="Q30" s="125"/>
    </row>
    <row r="31" spans="1:17">
      <c r="A31" s="126">
        <v>18</v>
      </c>
      <c r="B31" s="127" t="s">
        <v>267</v>
      </c>
      <c r="C31" s="115">
        <f>SUM(D31:P31)</f>
        <v>201770</v>
      </c>
      <c r="D31" s="128"/>
      <c r="E31" s="129"/>
      <c r="F31" s="128"/>
      <c r="G31" s="129"/>
      <c r="H31" s="128"/>
      <c r="I31" s="129"/>
      <c r="J31" s="128"/>
      <c r="K31" s="129"/>
      <c r="L31" s="128"/>
      <c r="M31" s="129">
        <v>201770</v>
      </c>
      <c r="N31" s="128"/>
      <c r="O31" s="129"/>
      <c r="P31" s="124"/>
      <c r="Q31" s="125"/>
    </row>
    <row r="32" spans="1:17">
      <c r="A32" s="126">
        <v>19</v>
      </c>
      <c r="B32" s="127" t="s">
        <v>268</v>
      </c>
      <c r="C32" s="115">
        <f>SUM(D32:O32)</f>
        <v>250202</v>
      </c>
      <c r="D32" s="128"/>
      <c r="E32" s="129"/>
      <c r="F32" s="128"/>
      <c r="G32" s="129"/>
      <c r="H32" s="134"/>
      <c r="I32" s="129"/>
      <c r="J32" s="128"/>
      <c r="K32" s="129"/>
      <c r="L32" s="128"/>
      <c r="M32" s="129">
        <v>250202</v>
      </c>
      <c r="N32" s="128"/>
      <c r="O32" s="129"/>
      <c r="P32" s="124"/>
      <c r="Q32" s="125"/>
    </row>
    <row r="33" spans="1:17">
      <c r="A33" s="126">
        <v>20</v>
      </c>
      <c r="B33" s="133" t="s">
        <v>269</v>
      </c>
      <c r="C33" s="115">
        <f>SUM(D33:O33)</f>
        <v>0</v>
      </c>
      <c r="D33" s="128"/>
      <c r="E33" s="129"/>
      <c r="F33" s="128"/>
      <c r="G33" s="129"/>
      <c r="H33" s="135"/>
      <c r="I33" s="129"/>
      <c r="J33" s="128"/>
      <c r="K33" s="129"/>
      <c r="L33" s="128"/>
      <c r="M33" s="129"/>
      <c r="N33" s="128"/>
      <c r="O33" s="129"/>
      <c r="P33" s="124"/>
      <c r="Q33" s="125"/>
    </row>
    <row r="34" spans="1:17">
      <c r="A34" s="126">
        <v>21</v>
      </c>
      <c r="B34" s="133" t="s">
        <v>597</v>
      </c>
      <c r="C34" s="115">
        <f>SUM(D34:O34)</f>
        <v>24808</v>
      </c>
      <c r="D34" s="141"/>
      <c r="E34" s="142"/>
      <c r="F34" s="141"/>
      <c r="G34" s="142"/>
      <c r="H34" s="237"/>
      <c r="I34" s="142"/>
      <c r="J34" s="141"/>
      <c r="K34" s="142"/>
      <c r="L34" s="141"/>
      <c r="M34" s="142">
        <v>24808</v>
      </c>
      <c r="N34" s="141"/>
      <c r="O34" s="142"/>
      <c r="P34" s="118"/>
      <c r="Q34" s="125"/>
    </row>
    <row r="35" spans="1:17">
      <c r="A35" s="126">
        <v>22</v>
      </c>
      <c r="B35" s="133" t="s">
        <v>599</v>
      </c>
      <c r="C35" s="115">
        <f>SUM(D35:O35)</f>
        <v>11538</v>
      </c>
      <c r="D35" s="141"/>
      <c r="E35" s="238"/>
      <c r="F35" s="141"/>
      <c r="G35" s="238"/>
      <c r="H35" s="237"/>
      <c r="I35" s="238"/>
      <c r="J35" s="141"/>
      <c r="K35" s="238"/>
      <c r="L35" s="141"/>
      <c r="M35" s="238">
        <v>11538</v>
      </c>
      <c r="N35" s="141"/>
      <c r="O35" s="238"/>
      <c r="P35" s="118"/>
      <c r="Q35" s="125"/>
    </row>
    <row r="36" spans="1:17">
      <c r="A36" s="120"/>
      <c r="B36" s="136" t="s">
        <v>253</v>
      </c>
      <c r="C36" s="115">
        <f>SUM(C11+C10)</f>
        <v>51303246</v>
      </c>
      <c r="D36" s="122">
        <f t="shared" ref="D36:O36" si="2">SUM(D10+D11)</f>
        <v>6371288</v>
      </c>
      <c r="E36" s="122">
        <f t="shared" si="2"/>
        <v>19746328</v>
      </c>
      <c r="F36" s="122">
        <f t="shared" si="2"/>
        <v>1086113</v>
      </c>
      <c r="G36" s="122">
        <f t="shared" si="2"/>
        <v>3636259</v>
      </c>
      <c r="H36" s="122">
        <f t="shared" si="2"/>
        <v>7028012</v>
      </c>
      <c r="I36" s="122">
        <f t="shared" si="2"/>
        <v>1932116</v>
      </c>
      <c r="J36" s="122">
        <f t="shared" si="2"/>
        <v>10119338</v>
      </c>
      <c r="K36" s="122">
        <f t="shared" si="2"/>
        <v>0</v>
      </c>
      <c r="L36" s="122">
        <f t="shared" si="2"/>
        <v>0</v>
      </c>
      <c r="M36" s="122">
        <f>SUM(M12:M35)</f>
        <v>748433</v>
      </c>
      <c r="N36" s="122">
        <f t="shared" si="2"/>
        <v>794960</v>
      </c>
      <c r="O36" s="122">
        <f t="shared" si="2"/>
        <v>0</v>
      </c>
      <c r="P36" s="137">
        <f>SUM(P9+P10)</f>
        <v>0</v>
      </c>
      <c r="Q36" s="125"/>
    </row>
    <row r="37" spans="1:17">
      <c r="A37" s="126"/>
      <c r="B37" s="133"/>
      <c r="C37" s="115"/>
      <c r="D37" s="128"/>
      <c r="E37" s="129"/>
      <c r="F37" s="128"/>
      <c r="G37" s="129"/>
      <c r="H37" s="128"/>
      <c r="I37" s="129"/>
      <c r="J37" s="128"/>
      <c r="K37" s="129"/>
      <c r="L37" s="128"/>
      <c r="M37" s="129"/>
      <c r="N37" s="128"/>
      <c r="O37" s="129"/>
      <c r="P37" s="124"/>
      <c r="Q37" s="125"/>
    </row>
    <row r="38" spans="1:17">
      <c r="A38" s="126"/>
      <c r="B38" s="127"/>
      <c r="C38" s="115"/>
      <c r="D38" s="128"/>
      <c r="E38" s="129"/>
      <c r="F38" s="128"/>
      <c r="G38" s="129"/>
      <c r="H38" s="128"/>
      <c r="I38" s="129"/>
      <c r="J38" s="128"/>
      <c r="K38" s="129"/>
      <c r="L38" s="128"/>
      <c r="M38" s="129"/>
      <c r="N38" s="128"/>
      <c r="O38" s="129"/>
      <c r="P38" s="124"/>
      <c r="Q38" s="125"/>
    </row>
    <row r="39" spans="1:17">
      <c r="A39" s="120" t="s">
        <v>15</v>
      </c>
      <c r="B39" s="121" t="s">
        <v>254</v>
      </c>
      <c r="C39" s="115">
        <f>SUM(D39:O39)</f>
        <v>108366</v>
      </c>
      <c r="D39" s="138"/>
      <c r="E39" s="139">
        <v>0</v>
      </c>
      <c r="F39" s="140"/>
      <c r="G39" s="139">
        <v>0</v>
      </c>
      <c r="H39" s="138"/>
      <c r="I39" s="139">
        <v>0</v>
      </c>
      <c r="J39" s="138">
        <v>0</v>
      </c>
      <c r="K39" s="139">
        <v>0</v>
      </c>
      <c r="L39" s="138"/>
      <c r="M39" s="139">
        <v>108366</v>
      </c>
      <c r="N39" s="138"/>
      <c r="O39" s="139"/>
      <c r="P39" s="124"/>
      <c r="Q39" s="125"/>
    </row>
    <row r="40" spans="1:17">
      <c r="A40" s="126"/>
      <c r="B40" s="127"/>
      <c r="C40" s="115">
        <f t="shared" ref="C40" si="3">SUM(D40:O40)</f>
        <v>0</v>
      </c>
      <c r="D40" s="128"/>
      <c r="E40" s="129"/>
      <c r="F40" s="128"/>
      <c r="G40" s="129"/>
      <c r="H40" s="128"/>
      <c r="I40" s="129"/>
      <c r="J40" s="128"/>
      <c r="K40" s="129"/>
      <c r="L40" s="128"/>
      <c r="M40" s="129"/>
      <c r="N40" s="128"/>
      <c r="O40" s="129"/>
      <c r="P40" s="124"/>
      <c r="Q40" s="125"/>
    </row>
    <row r="41" spans="1:17" ht="15" thickBot="1">
      <c r="A41" s="143"/>
      <c r="B41" s="144" t="s">
        <v>211</v>
      </c>
      <c r="C41" s="145">
        <f t="shared" ref="C41:O41" si="4">SUM(C39+C36)</f>
        <v>51411612</v>
      </c>
      <c r="D41" s="146">
        <f t="shared" si="4"/>
        <v>6371288</v>
      </c>
      <c r="E41" s="147">
        <f t="shared" si="4"/>
        <v>19746328</v>
      </c>
      <c r="F41" s="146">
        <f t="shared" si="4"/>
        <v>1086113</v>
      </c>
      <c r="G41" s="147">
        <f t="shared" si="4"/>
        <v>3636259</v>
      </c>
      <c r="H41" s="146">
        <f t="shared" si="4"/>
        <v>7028012</v>
      </c>
      <c r="I41" s="147">
        <f t="shared" si="4"/>
        <v>1932116</v>
      </c>
      <c r="J41" s="146">
        <f t="shared" si="4"/>
        <v>10119338</v>
      </c>
      <c r="K41" s="147">
        <f t="shared" si="4"/>
        <v>0</v>
      </c>
      <c r="L41" s="146">
        <f t="shared" si="4"/>
        <v>0</v>
      </c>
      <c r="M41" s="147">
        <f t="shared" si="4"/>
        <v>856799</v>
      </c>
      <c r="N41" s="146">
        <f t="shared" si="4"/>
        <v>794960</v>
      </c>
      <c r="O41" s="147">
        <f t="shared" si="4"/>
        <v>0</v>
      </c>
      <c r="P41" s="148"/>
      <c r="Q41" s="149">
        <v>24</v>
      </c>
    </row>
  </sheetData>
  <mergeCells count="15">
    <mergeCell ref="H8:I8"/>
    <mergeCell ref="J8:K8"/>
    <mergeCell ref="L8:M8"/>
    <mergeCell ref="N8:O8"/>
    <mergeCell ref="A30:B30"/>
    <mergeCell ref="A8:A9"/>
    <mergeCell ref="B8:B9"/>
    <mergeCell ref="C8:C9"/>
    <mergeCell ref="D8:E8"/>
    <mergeCell ref="F8:G8"/>
    <mergeCell ref="B2:Q2"/>
    <mergeCell ref="B4:P4"/>
    <mergeCell ref="B5:P5"/>
    <mergeCell ref="B6:P6"/>
    <mergeCell ref="K7:Q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3"/>
  <sheetViews>
    <sheetView workbookViewId="0">
      <selection activeCell="A2" sqref="A2:G2"/>
    </sheetView>
  </sheetViews>
  <sheetFormatPr defaultRowHeight="14.4"/>
  <cols>
    <col min="1" max="1" width="7" style="2" customWidth="1"/>
    <col min="2" max="2" width="28.44140625" style="2" bestFit="1" customWidth="1"/>
    <col min="3" max="3" width="9.21875" style="2" bestFit="1" customWidth="1"/>
    <col min="4" max="4" width="8.109375" style="2" bestFit="1" customWidth="1"/>
    <col min="5" max="5" width="10.88671875" style="2" bestFit="1" customWidth="1"/>
    <col min="6" max="6" width="10.109375" style="2" bestFit="1" customWidth="1"/>
    <col min="7" max="7" width="10.33203125" style="2" bestFit="1" customWidth="1"/>
    <col min="8" max="8" width="12" style="2" customWidth="1"/>
    <col min="9" max="9" width="10.88671875" style="2" customWidth="1"/>
    <col min="10" max="10" width="9.109375" style="2"/>
  </cols>
  <sheetData>
    <row r="2" spans="1:10" ht="15.6">
      <c r="A2" s="243" t="s">
        <v>622</v>
      </c>
      <c r="B2" s="243"/>
      <c r="C2" s="243"/>
      <c r="D2" s="243"/>
      <c r="E2" s="243"/>
      <c r="F2" s="243"/>
      <c r="G2" s="243"/>
      <c r="H2" s="67"/>
      <c r="I2" s="67"/>
      <c r="J2" s="67"/>
    </row>
    <row r="3" spans="1:10" ht="15.6">
      <c r="A3" s="68"/>
      <c r="B3" s="68"/>
      <c r="C3" s="68"/>
      <c r="D3" s="68"/>
      <c r="E3" s="68"/>
      <c r="F3" s="68"/>
      <c r="G3" s="68"/>
      <c r="H3" s="68"/>
      <c r="I3" s="68"/>
      <c r="J3" s="67"/>
    </row>
    <row r="5" spans="1:10" ht="15.6">
      <c r="A5" s="299" t="s">
        <v>609</v>
      </c>
      <c r="B5" s="299"/>
      <c r="C5" s="299"/>
      <c r="D5" s="299"/>
      <c r="E5" s="299"/>
      <c r="F5" s="299"/>
      <c r="G5" s="299"/>
      <c r="H5" s="14"/>
      <c r="I5" s="14"/>
      <c r="J5" s="14"/>
    </row>
    <row r="6" spans="1:10" ht="15.6">
      <c r="A6" s="299" t="s">
        <v>221</v>
      </c>
      <c r="B6" s="299"/>
      <c r="C6" s="299"/>
      <c r="D6" s="299"/>
      <c r="E6" s="299"/>
      <c r="F6" s="299"/>
      <c r="G6" s="299"/>
      <c r="H6" s="14"/>
      <c r="I6" s="14"/>
      <c r="J6" s="14"/>
    </row>
    <row r="7" spans="1:10" ht="15.6">
      <c r="A7" s="299" t="s">
        <v>228</v>
      </c>
      <c r="B7" s="299"/>
      <c r="C7" s="299"/>
      <c r="D7" s="299"/>
      <c r="E7" s="299"/>
      <c r="F7" s="299"/>
      <c r="G7" s="299"/>
      <c r="H7" s="37"/>
      <c r="I7" s="37"/>
      <c r="J7" s="37"/>
    </row>
    <row r="8" spans="1:10" ht="15.6">
      <c r="A8" s="63"/>
      <c r="B8" s="63"/>
      <c r="C8" s="63"/>
      <c r="D8" s="63"/>
      <c r="E8" s="63"/>
      <c r="F8" s="300" t="s">
        <v>229</v>
      </c>
      <c r="G8" s="300"/>
      <c r="H8" s="95"/>
      <c r="I8" s="95"/>
      <c r="J8" s="37"/>
    </row>
    <row r="9" spans="1:10" ht="31.2">
      <c r="A9" s="96"/>
      <c r="B9" s="96"/>
      <c r="C9" s="96" t="s">
        <v>64</v>
      </c>
      <c r="D9" s="96" t="s">
        <v>230</v>
      </c>
      <c r="E9" s="96" t="s">
        <v>231</v>
      </c>
      <c r="F9" s="96" t="s">
        <v>232</v>
      </c>
      <c r="G9" s="96" t="s">
        <v>233</v>
      </c>
      <c r="H9" s="37"/>
      <c r="I9" s="37"/>
      <c r="J9" s="37"/>
    </row>
    <row r="10" spans="1:10" ht="15.6">
      <c r="A10" s="97" t="s">
        <v>6</v>
      </c>
      <c r="B10" s="80" t="s">
        <v>234</v>
      </c>
      <c r="C10" s="80">
        <f>SUM(D10:G10)</f>
        <v>5</v>
      </c>
      <c r="D10" s="98">
        <v>1</v>
      </c>
      <c r="E10" s="98">
        <v>4</v>
      </c>
      <c r="F10" s="98"/>
      <c r="G10" s="98"/>
    </row>
    <row r="11" spans="1:10" ht="15.6">
      <c r="A11" s="97" t="s">
        <v>35</v>
      </c>
      <c r="B11" s="80" t="s">
        <v>235</v>
      </c>
      <c r="C11" s="80">
        <f>SUM(C12:C29)</f>
        <v>19</v>
      </c>
      <c r="D11" s="98">
        <v>18</v>
      </c>
      <c r="E11" s="98"/>
      <c r="F11" s="98"/>
      <c r="G11" s="98">
        <v>1</v>
      </c>
      <c r="H11" s="11"/>
    </row>
    <row r="12" spans="1:10" ht="15.6">
      <c r="A12" s="98">
        <v>1</v>
      </c>
      <c r="B12" s="99" t="s">
        <v>236</v>
      </c>
      <c r="C12" s="99">
        <f>SUM(D12:G12)</f>
        <v>0</v>
      </c>
      <c r="D12" s="98"/>
      <c r="E12" s="98"/>
      <c r="F12" s="98"/>
      <c r="G12" s="98"/>
      <c r="H12" s="11"/>
    </row>
    <row r="13" spans="1:10" s="7" customFormat="1" ht="24" customHeight="1">
      <c r="A13" s="98">
        <v>2</v>
      </c>
      <c r="B13" s="99" t="s">
        <v>237</v>
      </c>
      <c r="C13" s="99">
        <f t="shared" ref="C13:C28" si="0">SUM(D13:G13)</f>
        <v>17</v>
      </c>
      <c r="D13" s="98">
        <v>17</v>
      </c>
      <c r="E13" s="98"/>
      <c r="F13" s="98"/>
      <c r="G13" s="98"/>
      <c r="H13" s="37"/>
      <c r="I13" s="14"/>
      <c r="J13" s="14"/>
    </row>
    <row r="14" spans="1:10" ht="15.6">
      <c r="A14" s="98">
        <v>3</v>
      </c>
      <c r="B14" s="99" t="s">
        <v>238</v>
      </c>
      <c r="C14" s="99">
        <f t="shared" si="0"/>
        <v>0</v>
      </c>
      <c r="D14" s="98"/>
      <c r="E14" s="98"/>
      <c r="F14" s="98"/>
      <c r="G14" s="98"/>
    </row>
    <row r="15" spans="1:10" ht="15.6">
      <c r="A15" s="98">
        <v>4</v>
      </c>
      <c r="B15" s="99" t="s">
        <v>239</v>
      </c>
      <c r="C15" s="99">
        <f t="shared" si="0"/>
        <v>0</v>
      </c>
      <c r="D15" s="98"/>
      <c r="E15" s="98"/>
      <c r="F15" s="98"/>
      <c r="G15" s="98"/>
    </row>
    <row r="16" spans="1:10" ht="15.6">
      <c r="A16" s="98">
        <v>5</v>
      </c>
      <c r="B16" s="99" t="s">
        <v>240</v>
      </c>
      <c r="C16" s="99">
        <f t="shared" si="0"/>
        <v>0</v>
      </c>
      <c r="D16" s="98"/>
      <c r="E16" s="98"/>
      <c r="F16" s="98"/>
      <c r="G16" s="98"/>
    </row>
    <row r="17" spans="1:7" ht="15.6">
      <c r="A17" s="98">
        <v>6</v>
      </c>
      <c r="B17" s="99" t="s">
        <v>241</v>
      </c>
      <c r="C17" s="99">
        <f t="shared" si="0"/>
        <v>0</v>
      </c>
      <c r="D17" s="98"/>
      <c r="E17" s="98"/>
      <c r="F17" s="98"/>
      <c r="G17" s="98"/>
    </row>
    <row r="18" spans="1:7" ht="15.6">
      <c r="A18" s="98">
        <v>7</v>
      </c>
      <c r="B18" s="99" t="s">
        <v>242</v>
      </c>
      <c r="C18" s="99">
        <f t="shared" si="0"/>
        <v>0</v>
      </c>
      <c r="D18" s="98"/>
      <c r="E18" s="98"/>
      <c r="F18" s="98"/>
      <c r="G18" s="98"/>
    </row>
    <row r="19" spans="1:7" ht="15.6">
      <c r="A19" s="98">
        <v>8</v>
      </c>
      <c r="B19" s="99" t="s">
        <v>243</v>
      </c>
      <c r="C19" s="99">
        <f t="shared" si="0"/>
        <v>0</v>
      </c>
      <c r="D19" s="98"/>
      <c r="E19" s="98"/>
      <c r="F19" s="98"/>
      <c r="G19" s="98"/>
    </row>
    <row r="20" spans="1:7" ht="15.6">
      <c r="A20" s="98">
        <v>9</v>
      </c>
      <c r="B20" s="99" t="s">
        <v>244</v>
      </c>
      <c r="C20" s="99">
        <f t="shared" si="0"/>
        <v>1</v>
      </c>
      <c r="D20" s="98"/>
      <c r="E20" s="98"/>
      <c r="F20" s="98"/>
      <c r="G20" s="98">
        <v>1</v>
      </c>
    </row>
    <row r="21" spans="1:7" ht="15.6">
      <c r="A21" s="98">
        <v>10</v>
      </c>
      <c r="B21" s="99" t="s">
        <v>245</v>
      </c>
      <c r="C21" s="99">
        <f t="shared" si="0"/>
        <v>0</v>
      </c>
      <c r="D21" s="98"/>
      <c r="E21" s="98"/>
      <c r="F21" s="98"/>
      <c r="G21" s="98"/>
    </row>
    <row r="22" spans="1:7" ht="31.2">
      <c r="A22" s="98">
        <v>11</v>
      </c>
      <c r="B22" s="100" t="s">
        <v>246</v>
      </c>
      <c r="C22" s="99">
        <f t="shared" si="0"/>
        <v>0</v>
      </c>
      <c r="D22" s="98"/>
      <c r="E22" s="98"/>
      <c r="F22" s="98"/>
      <c r="G22" s="98"/>
    </row>
    <row r="23" spans="1:7" ht="15.6">
      <c r="A23" s="98">
        <v>12</v>
      </c>
      <c r="B23" s="99" t="s">
        <v>247</v>
      </c>
      <c r="C23" s="99">
        <f t="shared" si="0"/>
        <v>0</v>
      </c>
      <c r="D23" s="98"/>
      <c r="E23" s="98"/>
      <c r="F23" s="98"/>
      <c r="G23" s="98"/>
    </row>
    <row r="24" spans="1:7" ht="15.6">
      <c r="A24" s="98">
        <v>13</v>
      </c>
      <c r="B24" s="99" t="s">
        <v>248</v>
      </c>
      <c r="C24" s="99">
        <f t="shared" si="0"/>
        <v>0</v>
      </c>
      <c r="D24" s="98"/>
      <c r="E24" s="98"/>
      <c r="F24" s="98"/>
      <c r="G24" s="98"/>
    </row>
    <row r="25" spans="1:7" ht="15.6">
      <c r="A25" s="98">
        <v>14</v>
      </c>
      <c r="B25" s="99" t="s">
        <v>249</v>
      </c>
      <c r="C25" s="99">
        <f t="shared" si="0"/>
        <v>0</v>
      </c>
      <c r="D25" s="98"/>
      <c r="E25" s="98"/>
      <c r="F25" s="98"/>
      <c r="G25" s="98"/>
    </row>
    <row r="26" spans="1:7" ht="15.6">
      <c r="A26" s="98">
        <v>15</v>
      </c>
      <c r="B26" s="99" t="s">
        <v>250</v>
      </c>
      <c r="C26" s="99">
        <f t="shared" si="0"/>
        <v>0</v>
      </c>
      <c r="D26" s="98"/>
      <c r="E26" s="98"/>
      <c r="F26" s="98"/>
      <c r="G26" s="98"/>
    </row>
    <row r="27" spans="1:7" ht="15.6">
      <c r="A27" s="98">
        <v>16</v>
      </c>
      <c r="B27" s="101" t="s">
        <v>251</v>
      </c>
      <c r="C27" s="99">
        <f t="shared" si="0"/>
        <v>0</v>
      </c>
      <c r="D27" s="98"/>
      <c r="E27" s="98"/>
      <c r="F27" s="98"/>
      <c r="G27" s="98"/>
    </row>
    <row r="28" spans="1:7" ht="15.6">
      <c r="A28" s="98">
        <v>17</v>
      </c>
      <c r="B28" s="101" t="s">
        <v>252</v>
      </c>
      <c r="C28" s="99">
        <f t="shared" si="0"/>
        <v>0</v>
      </c>
      <c r="D28" s="98"/>
      <c r="E28" s="98"/>
      <c r="F28" s="98"/>
      <c r="G28" s="98"/>
    </row>
    <row r="29" spans="1:7" ht="15.6">
      <c r="A29" s="98">
        <v>18</v>
      </c>
      <c r="B29" s="101" t="s">
        <v>610</v>
      </c>
      <c r="C29" s="99">
        <v>1</v>
      </c>
      <c r="D29" s="98">
        <v>1</v>
      </c>
      <c r="E29" s="98"/>
      <c r="F29" s="98"/>
      <c r="G29" s="98"/>
    </row>
    <row r="30" spans="1:7" ht="15.6">
      <c r="A30" s="97"/>
      <c r="B30" s="102" t="s">
        <v>253</v>
      </c>
      <c r="C30" s="102">
        <v>24</v>
      </c>
      <c r="D30" s="98"/>
      <c r="E30" s="98"/>
      <c r="F30" s="98"/>
      <c r="G30" s="98"/>
    </row>
    <row r="31" spans="1:7" ht="15.6">
      <c r="A31" s="98"/>
      <c r="B31" s="99"/>
      <c r="C31" s="99"/>
      <c r="D31" s="98"/>
      <c r="E31" s="98"/>
      <c r="F31" s="98"/>
      <c r="G31" s="98"/>
    </row>
    <row r="32" spans="1:7" ht="15.6">
      <c r="A32" s="97" t="s">
        <v>15</v>
      </c>
      <c r="B32" s="80" t="s">
        <v>254</v>
      </c>
      <c r="C32" s="80"/>
      <c r="D32" s="98"/>
      <c r="E32" s="98"/>
      <c r="F32" s="98"/>
      <c r="G32" s="98"/>
    </row>
    <row r="33" spans="1:7" ht="15.6">
      <c r="A33" s="98"/>
      <c r="B33" s="99"/>
      <c r="C33" s="99"/>
      <c r="D33" s="98"/>
      <c r="E33" s="98"/>
      <c r="F33" s="98"/>
      <c r="G33" s="98"/>
    </row>
  </sheetData>
  <mergeCells count="5">
    <mergeCell ref="A5:G5"/>
    <mergeCell ref="A6:G6"/>
    <mergeCell ref="A7:G7"/>
    <mergeCell ref="F8:G8"/>
    <mergeCell ref="A2:G2"/>
  </mergeCells>
  <pageMargins left="0.9055118110236221" right="0.70866141732283472" top="1.1417322834645669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C2" sqref="C1:C1048576"/>
    </sheetView>
  </sheetViews>
  <sheetFormatPr defaultRowHeight="15.6"/>
  <cols>
    <col min="1" max="1" width="25.77734375" style="3" bestFit="1" customWidth="1"/>
    <col min="2" max="2" width="24.33203125" style="3" customWidth="1"/>
    <col min="3" max="3" width="22.44140625" style="3" customWidth="1"/>
  </cols>
  <sheetData>
    <row r="1" spans="1:8">
      <c r="A1" s="243" t="s">
        <v>623</v>
      </c>
      <c r="B1" s="243"/>
      <c r="C1" s="243"/>
      <c r="D1" s="43"/>
    </row>
    <row r="2" spans="1:8">
      <c r="A2" s="68"/>
      <c r="B2" s="68"/>
      <c r="C2" s="68"/>
      <c r="D2" s="43"/>
    </row>
    <row r="3" spans="1:8">
      <c r="A3" s="68"/>
      <c r="B3" s="68"/>
      <c r="C3" s="68"/>
      <c r="D3" s="43"/>
    </row>
    <row r="4" spans="1:8" ht="14.4">
      <c r="A4" s="279" t="s">
        <v>609</v>
      </c>
      <c r="B4" s="279"/>
      <c r="C4" s="279"/>
      <c r="D4" s="14"/>
      <c r="E4" s="14"/>
      <c r="F4" s="14"/>
      <c r="G4" s="14"/>
      <c r="H4" s="14"/>
    </row>
    <row r="5" spans="1:8" ht="14.4">
      <c r="A5" s="279" t="s">
        <v>221</v>
      </c>
      <c r="B5" s="279"/>
      <c r="C5" s="279"/>
      <c r="D5" s="14"/>
      <c r="E5" s="14"/>
      <c r="F5" s="14"/>
      <c r="G5" s="14"/>
      <c r="H5" s="14"/>
    </row>
    <row r="6" spans="1:8" ht="49.95" customHeight="1">
      <c r="A6" s="301" t="s">
        <v>99</v>
      </c>
      <c r="B6" s="301"/>
      <c r="C6" s="301"/>
      <c r="D6" s="41"/>
      <c r="E6" s="41"/>
      <c r="F6" s="41"/>
      <c r="G6" s="41"/>
    </row>
    <row r="7" spans="1:8">
      <c r="A7" s="4"/>
      <c r="B7" s="4"/>
      <c r="C7" s="4"/>
      <c r="D7" s="41"/>
      <c r="E7" s="41"/>
      <c r="F7" s="41"/>
      <c r="G7" s="41"/>
    </row>
    <row r="8" spans="1:8">
      <c r="A8" s="55"/>
      <c r="B8" s="55"/>
      <c r="C8" s="56" t="s">
        <v>218</v>
      </c>
      <c r="D8" s="39"/>
      <c r="E8" s="39"/>
      <c r="F8" s="40"/>
      <c r="G8" s="40"/>
    </row>
    <row r="9" spans="1:8" s="17" customFormat="1" ht="27.75" customHeight="1">
      <c r="A9" s="57"/>
      <c r="B9" s="58" t="s">
        <v>95</v>
      </c>
      <c r="C9" s="59" t="s">
        <v>96</v>
      </c>
      <c r="D9" s="42"/>
      <c r="E9" s="42"/>
      <c r="F9" s="42"/>
      <c r="G9" s="42"/>
    </row>
    <row r="10" spans="1:8">
      <c r="A10" s="60" t="s">
        <v>97</v>
      </c>
      <c r="B10" s="61">
        <v>0</v>
      </c>
      <c r="C10" s="61"/>
      <c r="D10" s="40"/>
      <c r="E10" s="40"/>
      <c r="F10" s="40"/>
      <c r="G10" s="40"/>
    </row>
    <row r="11" spans="1:8">
      <c r="A11" s="62"/>
      <c r="B11" s="61"/>
      <c r="C11" s="61"/>
      <c r="D11" s="40"/>
      <c r="E11" s="40"/>
      <c r="F11" s="40"/>
      <c r="G11" s="40"/>
    </row>
    <row r="12" spans="1:8">
      <c r="A12" s="62"/>
      <c r="B12" s="61"/>
      <c r="C12" s="61"/>
      <c r="D12" s="40"/>
      <c r="E12" s="40"/>
      <c r="F12" s="40"/>
      <c r="G12" s="40"/>
    </row>
    <row r="13" spans="1:8">
      <c r="A13" s="62"/>
      <c r="B13" s="61"/>
      <c r="C13" s="61"/>
      <c r="D13" s="40"/>
      <c r="E13" s="40"/>
      <c r="F13" s="40"/>
      <c r="G13" s="40"/>
    </row>
    <row r="14" spans="1:8">
      <c r="A14" s="62"/>
      <c r="B14" s="61"/>
      <c r="C14" s="61"/>
      <c r="D14" s="40"/>
      <c r="E14" s="40"/>
      <c r="F14" s="40"/>
      <c r="G14" s="40"/>
    </row>
    <row r="15" spans="1:8" s="17" customFormat="1" ht="27.75" customHeight="1">
      <c r="A15" s="57"/>
      <c r="B15" s="58" t="s">
        <v>95</v>
      </c>
      <c r="C15" s="59" t="s">
        <v>96</v>
      </c>
      <c r="D15" s="42"/>
      <c r="E15" s="42"/>
      <c r="F15" s="42"/>
      <c r="G15" s="42"/>
    </row>
    <row r="16" spans="1:8">
      <c r="A16" s="60" t="s">
        <v>98</v>
      </c>
      <c r="B16" s="61">
        <v>0</v>
      </c>
      <c r="C16" s="61"/>
      <c r="D16" s="40"/>
      <c r="E16" s="40"/>
      <c r="F16" s="40"/>
      <c r="G16" s="40"/>
    </row>
    <row r="17" spans="1:7">
      <c r="A17" s="62" t="s">
        <v>611</v>
      </c>
      <c r="B17" s="62">
        <v>250202</v>
      </c>
      <c r="C17" s="61"/>
      <c r="D17" s="40"/>
      <c r="E17" s="40"/>
      <c r="F17" s="40"/>
      <c r="G17" s="40"/>
    </row>
    <row r="18" spans="1:7">
      <c r="A18" s="62" t="s">
        <v>612</v>
      </c>
      <c r="B18" s="62">
        <v>100000</v>
      </c>
      <c r="C18" s="62"/>
      <c r="D18" s="40"/>
      <c r="E18" s="40"/>
      <c r="F18" s="40"/>
      <c r="G18" s="40"/>
    </row>
    <row r="19" spans="1:7">
      <c r="A19" s="62" t="s">
        <v>597</v>
      </c>
      <c r="B19" s="62">
        <v>24808</v>
      </c>
      <c r="C19" s="62"/>
      <c r="D19" s="40"/>
      <c r="E19" s="40"/>
      <c r="F19" s="40"/>
      <c r="G19" s="40"/>
    </row>
    <row r="20" spans="1:7">
      <c r="A20" s="62" t="s">
        <v>613</v>
      </c>
      <c r="B20" s="62">
        <v>100514</v>
      </c>
      <c r="C20" s="62"/>
      <c r="D20" s="40"/>
      <c r="E20" s="40"/>
      <c r="F20" s="40"/>
      <c r="G20" s="40"/>
    </row>
    <row r="21" spans="1:7">
      <c r="A21" s="62" t="s">
        <v>614</v>
      </c>
      <c r="B21" s="62">
        <v>108366</v>
      </c>
      <c r="C21" s="62"/>
      <c r="D21" s="40"/>
      <c r="E21" s="40"/>
      <c r="F21" s="40"/>
      <c r="G21" s="40"/>
    </row>
    <row r="22" spans="1:7">
      <c r="A22" s="62" t="s">
        <v>599</v>
      </c>
      <c r="B22" s="62">
        <v>11538</v>
      </c>
      <c r="C22" s="62"/>
      <c r="D22" s="40"/>
      <c r="E22" s="40"/>
      <c r="F22" s="40"/>
      <c r="G22" s="40"/>
    </row>
    <row r="23" spans="1:7">
      <c r="A23" s="62" t="s">
        <v>615</v>
      </c>
      <c r="B23" s="62">
        <v>101770</v>
      </c>
      <c r="C23" s="62"/>
      <c r="D23" s="40"/>
      <c r="E23" s="40"/>
      <c r="F23" s="40"/>
      <c r="G23" s="40"/>
    </row>
  </sheetData>
  <mergeCells count="4">
    <mergeCell ref="A6:C6"/>
    <mergeCell ref="A1:C1"/>
    <mergeCell ref="A4:C4"/>
    <mergeCell ref="A5:C5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7"/>
  <sheetViews>
    <sheetView topLeftCell="B1" workbookViewId="0">
      <selection activeCell="B1" sqref="B1:O1"/>
    </sheetView>
  </sheetViews>
  <sheetFormatPr defaultRowHeight="15.6"/>
  <cols>
    <col min="1" max="1" width="4.6640625" style="69" customWidth="1"/>
    <col min="2" max="2" width="26" style="168" customWidth="1"/>
    <col min="3" max="4" width="15.6640625" style="170" bestFit="1" customWidth="1"/>
    <col min="5" max="14" width="15.44140625" style="170" bestFit="1" customWidth="1"/>
    <col min="15" max="15" width="16.44140625" style="170" customWidth="1"/>
    <col min="16" max="16" width="19.88671875" style="157" customWidth="1"/>
    <col min="17" max="17" width="12.44140625" bestFit="1" customWidth="1"/>
  </cols>
  <sheetData>
    <row r="1" spans="1:17">
      <c r="B1" s="278" t="s">
        <v>624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</row>
    <row r="2" spans="1:17">
      <c r="B2" s="159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7">
      <c r="A3" s="279" t="s">
        <v>608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</row>
    <row r="4" spans="1:17">
      <c r="A4" s="279" t="s">
        <v>221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7">
      <c r="A5" s="279" t="s">
        <v>280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7">
      <c r="B6" s="160"/>
      <c r="C6" s="2"/>
      <c r="D6" s="2"/>
      <c r="E6" s="2"/>
      <c r="F6" s="2"/>
      <c r="G6" s="2"/>
      <c r="H6" s="2"/>
      <c r="I6" s="2"/>
      <c r="J6" s="2"/>
      <c r="K6" s="278" t="s">
        <v>209</v>
      </c>
      <c r="L6" s="278"/>
      <c r="M6" s="278"/>
      <c r="N6" s="278"/>
      <c r="O6" s="278"/>
    </row>
    <row r="7" spans="1:17" s="13" customFormat="1">
      <c r="A7" s="71"/>
      <c r="B7" s="161"/>
      <c r="C7" s="71" t="s">
        <v>52</v>
      </c>
      <c r="D7" s="71" t="s">
        <v>53</v>
      </c>
      <c r="E7" s="71" t="s">
        <v>54</v>
      </c>
      <c r="F7" s="71" t="s">
        <v>55</v>
      </c>
      <c r="G7" s="71" t="s">
        <v>56</v>
      </c>
      <c r="H7" s="71" t="s">
        <v>57</v>
      </c>
      <c r="I7" s="71" t="s">
        <v>58</v>
      </c>
      <c r="J7" s="71" t="s">
        <v>59</v>
      </c>
      <c r="K7" s="71" t="s">
        <v>60</v>
      </c>
      <c r="L7" s="71" t="s">
        <v>61</v>
      </c>
      <c r="M7" s="71" t="s">
        <v>62</v>
      </c>
      <c r="N7" s="71" t="s">
        <v>63</v>
      </c>
      <c r="O7" s="71" t="s">
        <v>64</v>
      </c>
      <c r="P7" s="92"/>
    </row>
    <row r="8" spans="1:17" s="7" customFormat="1">
      <c r="A8" s="302" t="s">
        <v>0</v>
      </c>
      <c r="B8" s="302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92"/>
    </row>
    <row r="9" spans="1:17" s="17" customFormat="1" ht="27.6">
      <c r="A9" s="72" t="s">
        <v>6</v>
      </c>
      <c r="B9" s="162" t="s">
        <v>281</v>
      </c>
      <c r="C9" s="163">
        <v>2450156</v>
      </c>
      <c r="D9" s="163">
        <v>2450156</v>
      </c>
      <c r="E9" s="163">
        <v>2450156</v>
      </c>
      <c r="F9" s="163">
        <v>2450156</v>
      </c>
      <c r="G9" s="163">
        <v>2450156</v>
      </c>
      <c r="H9" s="163">
        <v>2450156</v>
      </c>
      <c r="I9" s="163">
        <v>2450156</v>
      </c>
      <c r="J9" s="163">
        <v>2450156</v>
      </c>
      <c r="K9" s="163">
        <v>2450156</v>
      </c>
      <c r="L9" s="163">
        <v>2450156</v>
      </c>
      <c r="M9" s="163">
        <v>2450156</v>
      </c>
      <c r="N9" s="163">
        <v>2450154</v>
      </c>
      <c r="O9" s="163">
        <f>SUM(C9:N9)</f>
        <v>29401870</v>
      </c>
      <c r="P9" s="70"/>
      <c r="Q9" s="158"/>
    </row>
    <row r="10" spans="1:17" s="17" customFormat="1" ht="27.6">
      <c r="A10" s="72" t="s">
        <v>35</v>
      </c>
      <c r="B10" s="162" t="s">
        <v>282</v>
      </c>
      <c r="C10" s="163">
        <v>1476406</v>
      </c>
      <c r="D10" s="163">
        <v>1476406</v>
      </c>
      <c r="E10" s="163">
        <v>1476406</v>
      </c>
      <c r="F10" s="163">
        <v>1476406</v>
      </c>
      <c r="G10" s="163">
        <v>1476406</v>
      </c>
      <c r="H10" s="163">
        <v>1476406</v>
      </c>
      <c r="I10" s="163">
        <v>1476406</v>
      </c>
      <c r="J10" s="163">
        <v>1476406</v>
      </c>
      <c r="K10" s="163">
        <v>1476406</v>
      </c>
      <c r="L10" s="163">
        <v>1476406</v>
      </c>
      <c r="M10" s="163">
        <v>1476406</v>
      </c>
      <c r="N10" s="163">
        <v>1476409</v>
      </c>
      <c r="O10" s="163">
        <f>SUM(C10:N10)</f>
        <v>17716875</v>
      </c>
      <c r="P10" s="157"/>
    </row>
    <row r="11" spans="1:17" s="17" customFormat="1">
      <c r="A11" s="72" t="s">
        <v>15</v>
      </c>
      <c r="B11" s="162" t="s">
        <v>20</v>
      </c>
      <c r="C11" s="163">
        <v>103386</v>
      </c>
      <c r="D11" s="163">
        <v>103386</v>
      </c>
      <c r="E11" s="163">
        <v>103386</v>
      </c>
      <c r="F11" s="163">
        <v>103386</v>
      </c>
      <c r="G11" s="163">
        <v>103386</v>
      </c>
      <c r="H11" s="163">
        <v>103386</v>
      </c>
      <c r="I11" s="163">
        <v>103386</v>
      </c>
      <c r="J11" s="163">
        <v>103386</v>
      </c>
      <c r="K11" s="163">
        <v>103386</v>
      </c>
      <c r="L11" s="163">
        <v>103386</v>
      </c>
      <c r="M11" s="163">
        <v>103386</v>
      </c>
      <c r="N11" s="163">
        <v>103386</v>
      </c>
      <c r="O11" s="163">
        <v>1240640</v>
      </c>
      <c r="P11" s="157"/>
      <c r="Q11" s="158"/>
    </row>
    <row r="12" spans="1:17" s="17" customFormat="1">
      <c r="A12" s="72" t="s">
        <v>17</v>
      </c>
      <c r="B12" s="162" t="s">
        <v>22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>
        <f t="shared" ref="O12:O15" si="0">SUM(C12:N12)</f>
        <v>0</v>
      </c>
      <c r="P12" s="157"/>
      <c r="Q12" s="158"/>
    </row>
    <row r="13" spans="1:17" s="17" customFormat="1">
      <c r="A13" s="72" t="s">
        <v>41</v>
      </c>
      <c r="B13" s="162" t="s">
        <v>24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>
        <f t="shared" si="0"/>
        <v>0</v>
      </c>
      <c r="P13" s="157"/>
    </row>
    <row r="14" spans="1:17" s="17" customFormat="1" ht="27.6">
      <c r="A14" s="72" t="s">
        <v>19</v>
      </c>
      <c r="B14" s="162" t="s">
        <v>26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>
        <f t="shared" si="0"/>
        <v>0</v>
      </c>
      <c r="P14" s="157"/>
    </row>
    <row r="15" spans="1:17" s="17" customFormat="1" ht="13.5" customHeight="1">
      <c r="A15" s="72" t="s">
        <v>283</v>
      </c>
      <c r="B15" s="162" t="s">
        <v>276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>
        <f t="shared" si="0"/>
        <v>0</v>
      </c>
      <c r="P15" s="157"/>
    </row>
    <row r="16" spans="1:17" s="64" customFormat="1" ht="27.6">
      <c r="A16" s="71"/>
      <c r="B16" s="164" t="s">
        <v>28</v>
      </c>
      <c r="C16" s="165">
        <f t="shared" ref="C16:O16" si="1">SUM(C9:C15)</f>
        <v>4029948</v>
      </c>
      <c r="D16" s="165">
        <f t="shared" si="1"/>
        <v>4029948</v>
      </c>
      <c r="E16" s="165">
        <f t="shared" si="1"/>
        <v>4029948</v>
      </c>
      <c r="F16" s="165">
        <f t="shared" si="1"/>
        <v>4029948</v>
      </c>
      <c r="G16" s="165">
        <f t="shared" si="1"/>
        <v>4029948</v>
      </c>
      <c r="H16" s="165">
        <f t="shared" si="1"/>
        <v>4029948</v>
      </c>
      <c r="I16" s="165">
        <f t="shared" si="1"/>
        <v>4029948</v>
      </c>
      <c r="J16" s="165">
        <f t="shared" si="1"/>
        <v>4029948</v>
      </c>
      <c r="K16" s="165">
        <f t="shared" si="1"/>
        <v>4029948</v>
      </c>
      <c r="L16" s="165">
        <f t="shared" si="1"/>
        <v>4029948</v>
      </c>
      <c r="M16" s="165">
        <f t="shared" si="1"/>
        <v>4029948</v>
      </c>
      <c r="N16" s="165">
        <f t="shared" si="1"/>
        <v>4029949</v>
      </c>
      <c r="O16" s="165">
        <f t="shared" si="1"/>
        <v>48359385</v>
      </c>
      <c r="P16" s="92"/>
    </row>
    <row r="17" spans="1:17" s="17" customFormat="1" ht="27.6">
      <c r="A17" s="72" t="s">
        <v>23</v>
      </c>
      <c r="B17" s="162" t="s">
        <v>65</v>
      </c>
      <c r="C17" s="163">
        <v>270152</v>
      </c>
      <c r="D17" s="163">
        <v>270152</v>
      </c>
      <c r="E17" s="163">
        <v>270152</v>
      </c>
      <c r="F17" s="163">
        <v>270152</v>
      </c>
      <c r="G17" s="163">
        <v>270152</v>
      </c>
      <c r="H17" s="163">
        <v>270152</v>
      </c>
      <c r="I17" s="163">
        <v>270152</v>
      </c>
      <c r="J17" s="163">
        <v>270152</v>
      </c>
      <c r="K17" s="163">
        <v>270152</v>
      </c>
      <c r="L17" s="163">
        <v>270152</v>
      </c>
      <c r="M17" s="163">
        <v>270152</v>
      </c>
      <c r="N17" s="163">
        <v>270156</v>
      </c>
      <c r="O17" s="163">
        <f>SUM(C17:N17)</f>
        <v>3241828</v>
      </c>
      <c r="P17" s="157"/>
    </row>
    <row r="18" spans="1:17" s="7" customFormat="1">
      <c r="A18" s="71"/>
      <c r="B18" s="166" t="s">
        <v>30</v>
      </c>
      <c r="C18" s="65">
        <f t="shared" ref="C18:O18" si="2">SUM(C16:C17)</f>
        <v>4300100</v>
      </c>
      <c r="D18" s="65">
        <f t="shared" si="2"/>
        <v>4300100</v>
      </c>
      <c r="E18" s="65">
        <f t="shared" si="2"/>
        <v>4300100</v>
      </c>
      <c r="F18" s="65">
        <f t="shared" si="2"/>
        <v>4300100</v>
      </c>
      <c r="G18" s="65">
        <f t="shared" si="2"/>
        <v>4300100</v>
      </c>
      <c r="H18" s="65">
        <f t="shared" si="2"/>
        <v>4300100</v>
      </c>
      <c r="I18" s="65">
        <f t="shared" si="2"/>
        <v>4300100</v>
      </c>
      <c r="J18" s="65">
        <f t="shared" si="2"/>
        <v>4300100</v>
      </c>
      <c r="K18" s="65">
        <f t="shared" si="2"/>
        <v>4300100</v>
      </c>
      <c r="L18" s="65">
        <f t="shared" si="2"/>
        <v>4300100</v>
      </c>
      <c r="M18" s="65">
        <f t="shared" si="2"/>
        <v>4300100</v>
      </c>
      <c r="N18" s="65">
        <f t="shared" si="2"/>
        <v>4300105</v>
      </c>
      <c r="O18" s="65">
        <f t="shared" si="2"/>
        <v>51601213</v>
      </c>
      <c r="P18" s="92"/>
    </row>
    <row r="19" spans="1:17" s="7" customFormat="1" ht="22.5" customHeight="1">
      <c r="A19" s="71"/>
      <c r="B19" s="166" t="s">
        <v>31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92"/>
    </row>
    <row r="20" spans="1:17">
      <c r="A20" s="72" t="s">
        <v>6</v>
      </c>
      <c r="B20" s="167" t="s">
        <v>32</v>
      </c>
      <c r="C20" s="33">
        <v>2176468</v>
      </c>
      <c r="D20" s="33">
        <v>2176468</v>
      </c>
      <c r="E20" s="33">
        <v>2176468</v>
      </c>
      <c r="F20" s="33">
        <v>2176468</v>
      </c>
      <c r="G20" s="33">
        <v>2176468</v>
      </c>
      <c r="H20" s="33">
        <v>2176468</v>
      </c>
      <c r="I20" s="33">
        <v>2176468</v>
      </c>
      <c r="J20" s="33">
        <v>2176468</v>
      </c>
      <c r="K20" s="33">
        <v>2176468</v>
      </c>
      <c r="L20" s="33">
        <v>2176468</v>
      </c>
      <c r="M20" s="33">
        <v>2176468</v>
      </c>
      <c r="N20" s="33">
        <v>2176468</v>
      </c>
      <c r="O20" s="33">
        <f t="shared" ref="O20:O26" si="3">SUM(C20:N20)</f>
        <v>26117616</v>
      </c>
      <c r="Q20" s="38"/>
    </row>
    <row r="21" spans="1:17" s="17" customFormat="1" ht="41.4">
      <c r="A21" s="72" t="s">
        <v>35</v>
      </c>
      <c r="B21" s="162" t="s">
        <v>36</v>
      </c>
      <c r="C21" s="163">
        <v>396031</v>
      </c>
      <c r="D21" s="163">
        <v>396031</v>
      </c>
      <c r="E21" s="163">
        <v>396031</v>
      </c>
      <c r="F21" s="163">
        <v>396031</v>
      </c>
      <c r="G21" s="163">
        <v>396031</v>
      </c>
      <c r="H21" s="163">
        <v>396031</v>
      </c>
      <c r="I21" s="163">
        <v>396031</v>
      </c>
      <c r="J21" s="163">
        <v>396031</v>
      </c>
      <c r="K21" s="163">
        <v>396031</v>
      </c>
      <c r="L21" s="163">
        <v>396031</v>
      </c>
      <c r="M21" s="163">
        <v>396031</v>
      </c>
      <c r="N21" s="163">
        <v>396031</v>
      </c>
      <c r="O21" s="163">
        <f t="shared" si="3"/>
        <v>4752372</v>
      </c>
      <c r="P21" s="157"/>
      <c r="Q21" s="158"/>
    </row>
    <row r="22" spans="1:17">
      <c r="A22" s="72" t="s">
        <v>15</v>
      </c>
      <c r="B22" s="167" t="s">
        <v>37</v>
      </c>
      <c r="C22" s="33">
        <v>746677</v>
      </c>
      <c r="D22" s="33">
        <v>746677</v>
      </c>
      <c r="E22" s="33">
        <v>746677</v>
      </c>
      <c r="F22" s="33">
        <v>746677</v>
      </c>
      <c r="G22" s="33">
        <v>746677</v>
      </c>
      <c r="H22" s="33">
        <v>746677</v>
      </c>
      <c r="I22" s="33">
        <v>746677</v>
      </c>
      <c r="J22" s="33">
        <v>746677</v>
      </c>
      <c r="K22" s="33">
        <v>746677</v>
      </c>
      <c r="L22" s="33">
        <v>746677</v>
      </c>
      <c r="M22" s="33">
        <v>746677</v>
      </c>
      <c r="N22" s="33">
        <v>746681</v>
      </c>
      <c r="O22" s="33">
        <f t="shared" si="3"/>
        <v>8960128</v>
      </c>
      <c r="Q22" s="38"/>
    </row>
    <row r="23" spans="1:17">
      <c r="A23" s="72" t="s">
        <v>17</v>
      </c>
      <c r="B23" s="167" t="s">
        <v>40</v>
      </c>
      <c r="C23" s="33">
        <v>843278</v>
      </c>
      <c r="D23" s="33">
        <v>843278</v>
      </c>
      <c r="E23" s="33">
        <v>843278</v>
      </c>
      <c r="F23" s="33">
        <v>843278</v>
      </c>
      <c r="G23" s="33">
        <v>843278</v>
      </c>
      <c r="H23" s="33">
        <v>843278</v>
      </c>
      <c r="I23" s="33">
        <v>843278</v>
      </c>
      <c r="J23" s="33">
        <v>843278</v>
      </c>
      <c r="K23" s="33">
        <v>843278</v>
      </c>
      <c r="L23" s="33">
        <v>843278</v>
      </c>
      <c r="M23" s="33">
        <v>843278</v>
      </c>
      <c r="N23" s="33">
        <v>843280</v>
      </c>
      <c r="O23" s="33">
        <f t="shared" si="3"/>
        <v>10119338</v>
      </c>
    </row>
    <row r="24" spans="1:17">
      <c r="A24" s="72" t="s">
        <v>41</v>
      </c>
      <c r="B24" s="167" t="s">
        <v>42</v>
      </c>
      <c r="C24" s="33">
        <v>71399</v>
      </c>
      <c r="D24" s="33">
        <v>71399</v>
      </c>
      <c r="E24" s="33">
        <v>71399</v>
      </c>
      <c r="F24" s="33">
        <v>71399</v>
      </c>
      <c r="G24" s="33">
        <v>71399</v>
      </c>
      <c r="H24" s="33">
        <v>71399</v>
      </c>
      <c r="I24" s="33">
        <v>71399</v>
      </c>
      <c r="J24" s="33">
        <v>71399</v>
      </c>
      <c r="K24" s="33">
        <v>71399</v>
      </c>
      <c r="L24" s="33">
        <v>71399</v>
      </c>
      <c r="M24" s="33">
        <v>71399</v>
      </c>
      <c r="N24" s="33">
        <v>71410</v>
      </c>
      <c r="O24" s="33">
        <f t="shared" si="3"/>
        <v>856799</v>
      </c>
    </row>
    <row r="25" spans="1:17">
      <c r="A25" s="72" t="s">
        <v>19</v>
      </c>
      <c r="B25" s="167" t="s">
        <v>44</v>
      </c>
      <c r="C25" s="33">
        <v>20681</v>
      </c>
      <c r="D25" s="33">
        <v>20681</v>
      </c>
      <c r="E25" s="33">
        <v>20681</v>
      </c>
      <c r="F25" s="33">
        <v>20681</v>
      </c>
      <c r="G25" s="33">
        <v>20681</v>
      </c>
      <c r="H25" s="33">
        <v>20681</v>
      </c>
      <c r="I25" s="33">
        <v>20681</v>
      </c>
      <c r="J25" s="33">
        <v>20681</v>
      </c>
      <c r="K25" s="33">
        <v>20681</v>
      </c>
      <c r="L25" s="33">
        <v>20681</v>
      </c>
      <c r="M25" s="33">
        <v>20681</v>
      </c>
      <c r="N25" s="33">
        <v>20689</v>
      </c>
      <c r="O25" s="33">
        <f t="shared" si="3"/>
        <v>248180</v>
      </c>
    </row>
    <row r="26" spans="1:17">
      <c r="A26" s="72" t="s">
        <v>21</v>
      </c>
      <c r="B26" s="167" t="s">
        <v>45</v>
      </c>
      <c r="C26" s="33">
        <v>45565</v>
      </c>
      <c r="D26" s="33">
        <v>45565</v>
      </c>
      <c r="E26" s="33">
        <v>45565</v>
      </c>
      <c r="F26" s="33">
        <v>45565</v>
      </c>
      <c r="G26" s="33">
        <v>45565</v>
      </c>
      <c r="H26" s="33">
        <v>45565</v>
      </c>
      <c r="I26" s="33">
        <v>45565</v>
      </c>
      <c r="J26" s="33">
        <v>45565</v>
      </c>
      <c r="K26" s="33">
        <v>45565</v>
      </c>
      <c r="L26" s="33">
        <v>45565</v>
      </c>
      <c r="M26" s="33">
        <v>45565</v>
      </c>
      <c r="N26" s="33">
        <v>45565</v>
      </c>
      <c r="O26" s="33">
        <f t="shared" si="3"/>
        <v>546780</v>
      </c>
    </row>
    <row r="27" spans="1:17" ht="28.2">
      <c r="A27" s="72" t="s">
        <v>23</v>
      </c>
      <c r="B27" s="167" t="s">
        <v>46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>
        <f t="shared" ref="O27" si="4">SUM(C27:N27)</f>
        <v>0</v>
      </c>
    </row>
    <row r="28" spans="1:17" s="7" customFormat="1" ht="28.2">
      <c r="A28" s="71"/>
      <c r="B28" s="166" t="s">
        <v>66</v>
      </c>
      <c r="C28" s="65">
        <f>SUM(C20:C27)</f>
        <v>4300099</v>
      </c>
      <c r="D28" s="65">
        <f t="shared" ref="D28:O28" si="5">SUM(D20:D27)</f>
        <v>4300099</v>
      </c>
      <c r="E28" s="65">
        <f t="shared" si="5"/>
        <v>4300099</v>
      </c>
      <c r="F28" s="65">
        <f t="shared" si="5"/>
        <v>4300099</v>
      </c>
      <c r="G28" s="65">
        <f t="shared" si="5"/>
        <v>4300099</v>
      </c>
      <c r="H28" s="65">
        <f t="shared" si="5"/>
        <v>4300099</v>
      </c>
      <c r="I28" s="65">
        <f t="shared" si="5"/>
        <v>4300099</v>
      </c>
      <c r="J28" s="65">
        <f t="shared" si="5"/>
        <v>4300099</v>
      </c>
      <c r="K28" s="65">
        <f t="shared" si="5"/>
        <v>4300099</v>
      </c>
      <c r="L28" s="65">
        <f t="shared" si="5"/>
        <v>4300099</v>
      </c>
      <c r="M28" s="65">
        <f t="shared" si="5"/>
        <v>4300099</v>
      </c>
      <c r="N28" s="65">
        <f t="shared" si="5"/>
        <v>4300124</v>
      </c>
      <c r="O28" s="65">
        <f t="shared" si="5"/>
        <v>51601213</v>
      </c>
      <c r="P28" s="92"/>
    </row>
    <row r="29" spans="1:17" ht="28.2">
      <c r="A29" s="72" t="s">
        <v>25</v>
      </c>
      <c r="B29" s="167" t="s">
        <v>67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>
        <v>0</v>
      </c>
    </row>
    <row r="30" spans="1:17" s="7" customFormat="1" ht="22.5" customHeight="1">
      <c r="A30" s="71"/>
      <c r="B30" s="166" t="s">
        <v>49</v>
      </c>
      <c r="C30" s="65">
        <f>SUM(C28+C29)</f>
        <v>4300099</v>
      </c>
      <c r="D30" s="65">
        <f t="shared" ref="D30:O30" si="6">SUM(D28+D29)</f>
        <v>4300099</v>
      </c>
      <c r="E30" s="65">
        <f t="shared" si="6"/>
        <v>4300099</v>
      </c>
      <c r="F30" s="65">
        <f t="shared" si="6"/>
        <v>4300099</v>
      </c>
      <c r="G30" s="65">
        <f t="shared" si="6"/>
        <v>4300099</v>
      </c>
      <c r="H30" s="65">
        <f t="shared" si="6"/>
        <v>4300099</v>
      </c>
      <c r="I30" s="65">
        <f t="shared" si="6"/>
        <v>4300099</v>
      </c>
      <c r="J30" s="65">
        <f t="shared" si="6"/>
        <v>4300099</v>
      </c>
      <c r="K30" s="65">
        <f t="shared" si="6"/>
        <v>4300099</v>
      </c>
      <c r="L30" s="65">
        <f t="shared" si="6"/>
        <v>4300099</v>
      </c>
      <c r="M30" s="65">
        <f t="shared" si="6"/>
        <v>4300099</v>
      </c>
      <c r="N30" s="65">
        <f t="shared" si="6"/>
        <v>4300124</v>
      </c>
      <c r="O30" s="65">
        <f t="shared" si="6"/>
        <v>51601213</v>
      </c>
      <c r="P30" s="92"/>
    </row>
    <row r="31" spans="1:17"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</row>
    <row r="32" spans="1:17"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</row>
    <row r="33" spans="3:15"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</row>
    <row r="34" spans="3:15"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</row>
    <row r="35" spans="3:15"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</row>
    <row r="36" spans="3:15"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</row>
    <row r="37" spans="3:15"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</sheetData>
  <mergeCells count="6">
    <mergeCell ref="A8:B8"/>
    <mergeCell ref="B1:O1"/>
    <mergeCell ref="A3:O3"/>
    <mergeCell ref="A4:O4"/>
    <mergeCell ref="A5:O5"/>
    <mergeCell ref="K6:O6"/>
  </mergeCells>
  <pageMargins left="0.59055118110236227" right="0.5118110236220472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I2" sqref="I1:I1048576"/>
    </sheetView>
  </sheetViews>
  <sheetFormatPr defaultRowHeight="14.4"/>
  <cols>
    <col min="1" max="1" width="5.88671875" style="2" customWidth="1"/>
    <col min="2" max="2" width="31.88671875" style="182" customWidth="1"/>
    <col min="3" max="5" width="13.88671875" style="172" bestFit="1" customWidth="1"/>
    <col min="6" max="6" width="5.5546875" style="172" bestFit="1" customWidth="1"/>
    <col min="7" max="7" width="27.33203125" style="172" bestFit="1" customWidth="1"/>
    <col min="8" max="8" width="13.88671875" style="172" bestFit="1" customWidth="1"/>
    <col min="9" max="9" width="16.5546875" style="172" bestFit="1" customWidth="1"/>
    <col min="10" max="10" width="13.88671875" style="172" bestFit="1" customWidth="1"/>
  </cols>
  <sheetData>
    <row r="1" spans="1:10">
      <c r="B1" s="309" t="s">
        <v>625</v>
      </c>
      <c r="C1" s="309"/>
      <c r="D1" s="309"/>
      <c r="E1" s="309"/>
      <c r="F1" s="309"/>
      <c r="G1" s="309"/>
      <c r="H1" s="309"/>
      <c r="I1" s="309"/>
      <c r="J1" s="309"/>
    </row>
    <row r="2" spans="1:10">
      <c r="B2" s="171"/>
      <c r="C2" s="171"/>
      <c r="D2" s="171"/>
      <c r="E2" s="171"/>
      <c r="F2" s="171"/>
    </row>
    <row r="3" spans="1:10">
      <c r="B3" s="310" t="s">
        <v>616</v>
      </c>
      <c r="C3" s="310"/>
      <c r="D3" s="310"/>
      <c r="E3" s="310"/>
      <c r="F3" s="310"/>
      <c r="G3" s="310"/>
      <c r="H3" s="310"/>
      <c r="I3" s="310"/>
      <c r="J3" s="310"/>
    </row>
    <row r="4" spans="1:10">
      <c r="B4" s="310" t="s">
        <v>221</v>
      </c>
      <c r="C4" s="310"/>
      <c r="D4" s="310"/>
      <c r="E4" s="310"/>
      <c r="F4" s="310"/>
      <c r="G4" s="310"/>
      <c r="H4" s="310"/>
      <c r="I4" s="310"/>
      <c r="J4" s="310"/>
    </row>
    <row r="5" spans="1:10">
      <c r="B5" s="310" t="s">
        <v>299</v>
      </c>
      <c r="C5" s="310"/>
      <c r="D5" s="310"/>
      <c r="E5" s="310"/>
      <c r="F5" s="310"/>
      <c r="G5" s="310"/>
      <c r="H5" s="310"/>
      <c r="I5" s="310"/>
      <c r="J5" s="310"/>
    </row>
    <row r="6" spans="1:10">
      <c r="B6" s="173"/>
      <c r="D6" s="311" t="s">
        <v>209</v>
      </c>
      <c r="E6" s="311"/>
      <c r="F6" s="311"/>
      <c r="G6" s="311"/>
      <c r="H6" s="311"/>
      <c r="I6" s="311"/>
      <c r="J6" s="311"/>
    </row>
    <row r="7" spans="1:10">
      <c r="A7" s="228"/>
      <c r="B7" s="303" t="s">
        <v>97</v>
      </c>
      <c r="C7" s="304"/>
      <c r="D7" s="304"/>
      <c r="E7" s="305"/>
      <c r="F7" s="174"/>
      <c r="G7" s="306" t="s">
        <v>98</v>
      </c>
      <c r="H7" s="307"/>
      <c r="I7" s="307"/>
      <c r="J7" s="308"/>
    </row>
    <row r="8" spans="1:10">
      <c r="A8" s="312" t="s">
        <v>284</v>
      </c>
      <c r="B8" s="313"/>
      <c r="C8" s="175" t="s">
        <v>285</v>
      </c>
      <c r="D8" s="175" t="s">
        <v>286</v>
      </c>
      <c r="E8" s="175" t="s">
        <v>300</v>
      </c>
      <c r="F8" s="316" t="s">
        <v>284</v>
      </c>
      <c r="G8" s="317"/>
      <c r="H8" s="175" t="s">
        <v>285</v>
      </c>
      <c r="I8" s="175" t="s">
        <v>286</v>
      </c>
      <c r="J8" s="175" t="s">
        <v>300</v>
      </c>
    </row>
    <row r="9" spans="1:10" ht="28.2">
      <c r="A9" s="72" t="s">
        <v>6</v>
      </c>
      <c r="B9" s="176" t="s">
        <v>14</v>
      </c>
      <c r="C9" s="177">
        <v>46000000</v>
      </c>
      <c r="D9" s="177">
        <v>50000000</v>
      </c>
      <c r="E9" s="177">
        <v>52000000</v>
      </c>
      <c r="F9" s="177" t="s">
        <v>6</v>
      </c>
      <c r="G9" s="177" t="s">
        <v>287</v>
      </c>
      <c r="H9" s="177">
        <v>27000000</v>
      </c>
      <c r="I9" s="177">
        <v>30000000</v>
      </c>
      <c r="J9" s="177">
        <v>31000000</v>
      </c>
    </row>
    <row r="10" spans="1:10">
      <c r="A10" s="72" t="s">
        <v>15</v>
      </c>
      <c r="B10" s="176" t="s">
        <v>289</v>
      </c>
      <c r="C10" s="177">
        <v>1400000</v>
      </c>
      <c r="D10" s="177">
        <v>1400000</v>
      </c>
      <c r="E10" s="177">
        <v>1400000</v>
      </c>
      <c r="F10" s="177" t="s">
        <v>35</v>
      </c>
      <c r="G10" s="177" t="s">
        <v>288</v>
      </c>
      <c r="H10" s="177">
        <v>5200000</v>
      </c>
      <c r="I10" s="177">
        <v>5500000</v>
      </c>
      <c r="J10" s="177">
        <v>5800000</v>
      </c>
    </row>
    <row r="11" spans="1:10">
      <c r="A11" s="72" t="s">
        <v>17</v>
      </c>
      <c r="B11" s="176" t="s">
        <v>290</v>
      </c>
      <c r="C11" s="177">
        <v>300000</v>
      </c>
      <c r="D11" s="177">
        <v>300000</v>
      </c>
      <c r="E11" s="177">
        <v>350000</v>
      </c>
      <c r="F11" s="177" t="s">
        <v>15</v>
      </c>
      <c r="G11" s="177" t="s">
        <v>37</v>
      </c>
      <c r="H11" s="177">
        <v>8500000</v>
      </c>
      <c r="I11" s="177">
        <v>8600000</v>
      </c>
      <c r="J11" s="177">
        <v>8800000</v>
      </c>
    </row>
    <row r="12" spans="1:10">
      <c r="A12" s="72" t="s">
        <v>19</v>
      </c>
      <c r="B12" s="176" t="s">
        <v>26</v>
      </c>
      <c r="C12" s="177"/>
      <c r="D12" s="177"/>
      <c r="E12" s="177"/>
      <c r="F12" s="177" t="s">
        <v>17</v>
      </c>
      <c r="G12" s="177" t="s">
        <v>40</v>
      </c>
      <c r="H12" s="177">
        <v>10000000</v>
      </c>
      <c r="I12" s="177">
        <v>10000000</v>
      </c>
      <c r="J12" s="177">
        <v>10000000</v>
      </c>
    </row>
    <row r="13" spans="1:10">
      <c r="A13" s="72" t="s">
        <v>586</v>
      </c>
      <c r="B13" s="176" t="s">
        <v>587</v>
      </c>
      <c r="C13" s="177">
        <v>3500000</v>
      </c>
      <c r="D13" s="177">
        <v>3200000</v>
      </c>
      <c r="E13" s="177">
        <v>3000000</v>
      </c>
      <c r="F13" s="177" t="s">
        <v>41</v>
      </c>
      <c r="G13" s="177" t="s">
        <v>42</v>
      </c>
      <c r="H13" s="177">
        <v>500000</v>
      </c>
      <c r="I13" s="177">
        <v>800000</v>
      </c>
      <c r="J13" s="177">
        <v>900000</v>
      </c>
    </row>
    <row r="14" spans="1:10">
      <c r="A14" s="72"/>
      <c r="B14" s="176"/>
      <c r="C14" s="177"/>
      <c r="D14" s="177"/>
      <c r="E14" s="177"/>
      <c r="F14" s="177" t="s">
        <v>588</v>
      </c>
      <c r="G14" s="177" t="s">
        <v>589</v>
      </c>
      <c r="H14" s="177"/>
      <c r="I14" s="177"/>
      <c r="J14" s="177">
        <v>250000</v>
      </c>
    </row>
    <row r="15" spans="1:10">
      <c r="A15" s="72"/>
      <c r="B15" s="176"/>
      <c r="C15" s="177"/>
      <c r="D15" s="177"/>
      <c r="E15" s="177"/>
      <c r="F15" s="177"/>
      <c r="G15" s="177"/>
      <c r="H15" s="177"/>
      <c r="I15" s="177"/>
      <c r="J15" s="177"/>
    </row>
    <row r="16" spans="1:10">
      <c r="A16" s="228"/>
      <c r="B16" s="178" t="s">
        <v>291</v>
      </c>
      <c r="C16" s="179">
        <f>SUM(C9:C15)</f>
        <v>51200000</v>
      </c>
      <c r="D16" s="179">
        <f>SUM(D9:D15)</f>
        <v>54900000</v>
      </c>
      <c r="E16" s="179">
        <f>SUM(E9:E15)</f>
        <v>56750000</v>
      </c>
      <c r="F16" s="179"/>
      <c r="G16" s="179" t="s">
        <v>292</v>
      </c>
      <c r="H16" s="179">
        <f>SUM(H9:H15)</f>
        <v>51200000</v>
      </c>
      <c r="I16" s="179">
        <f>SUM(I9:I15)</f>
        <v>54900000</v>
      </c>
      <c r="J16" s="179">
        <f>SUM(J9:J15)</f>
        <v>56750000</v>
      </c>
    </row>
    <row r="17" spans="1:10" ht="28.95" customHeight="1">
      <c r="A17" s="312" t="s">
        <v>293</v>
      </c>
      <c r="B17" s="313"/>
      <c r="C17" s="180"/>
      <c r="D17" s="180"/>
      <c r="E17" s="180"/>
      <c r="F17" s="318" t="s">
        <v>293</v>
      </c>
      <c r="G17" s="319"/>
      <c r="H17" s="181"/>
      <c r="I17" s="181"/>
      <c r="J17" s="181"/>
    </row>
    <row r="18" spans="1:10" ht="28.2">
      <c r="A18" s="72" t="s">
        <v>35</v>
      </c>
      <c r="B18" s="176" t="s">
        <v>16</v>
      </c>
      <c r="C18" s="179"/>
      <c r="D18" s="179"/>
      <c r="E18" s="179"/>
      <c r="F18" s="177" t="s">
        <v>19</v>
      </c>
      <c r="G18" s="177" t="s">
        <v>69</v>
      </c>
      <c r="H18" s="177"/>
      <c r="I18" s="177"/>
      <c r="J18" s="177"/>
    </row>
    <row r="19" spans="1:10">
      <c r="A19" s="66" t="s">
        <v>41</v>
      </c>
      <c r="B19" s="176" t="s">
        <v>24</v>
      </c>
      <c r="C19" s="177"/>
      <c r="D19" s="177"/>
      <c r="E19" s="177"/>
      <c r="F19" s="177" t="s">
        <v>21</v>
      </c>
      <c r="G19" s="177" t="s">
        <v>294</v>
      </c>
      <c r="H19" s="177"/>
      <c r="I19" s="177"/>
      <c r="J19" s="177"/>
    </row>
    <row r="20" spans="1:10" s="231" customFormat="1" ht="27.6">
      <c r="A20" s="72" t="s">
        <v>584</v>
      </c>
      <c r="B20" s="229" t="s">
        <v>27</v>
      </c>
      <c r="C20" s="230"/>
      <c r="D20" s="230"/>
      <c r="E20" s="230"/>
      <c r="F20" s="230" t="s">
        <v>23</v>
      </c>
      <c r="G20" s="232" t="s">
        <v>585</v>
      </c>
      <c r="H20" s="230"/>
      <c r="I20" s="230"/>
      <c r="J20" s="230"/>
    </row>
    <row r="21" spans="1:10">
      <c r="A21" s="228"/>
      <c r="B21" s="176"/>
      <c r="C21" s="177"/>
      <c r="D21" s="177"/>
      <c r="E21" s="177"/>
      <c r="F21" s="177"/>
      <c r="G21" s="177"/>
      <c r="H21" s="177"/>
      <c r="I21" s="177"/>
      <c r="J21" s="177"/>
    </row>
    <row r="22" spans="1:10">
      <c r="A22" s="228"/>
      <c r="B22" s="178" t="s">
        <v>295</v>
      </c>
      <c r="C22" s="179">
        <f>SUM(C18:C21)</f>
        <v>0</v>
      </c>
      <c r="D22" s="179">
        <f>SUM(D18:D21)</f>
        <v>0</v>
      </c>
      <c r="E22" s="179">
        <f>SUM(E18:E21)</f>
        <v>0</v>
      </c>
      <c r="F22" s="179"/>
      <c r="G22" s="179" t="s">
        <v>296</v>
      </c>
      <c r="H22" s="179">
        <f>SUM(H18:H21)</f>
        <v>0</v>
      </c>
      <c r="I22" s="179">
        <f>SUM(I18:I21)</f>
        <v>0</v>
      </c>
      <c r="J22" s="179">
        <f>SUM(J18:J21)</f>
        <v>0</v>
      </c>
    </row>
    <row r="23" spans="1:10" ht="21" customHeight="1">
      <c r="A23" s="314" t="s">
        <v>297</v>
      </c>
      <c r="B23" s="315"/>
      <c r="C23" s="179">
        <f>C16+C22</f>
        <v>51200000</v>
      </c>
      <c r="D23" s="179">
        <f>D16+D22</f>
        <v>54900000</v>
      </c>
      <c r="E23" s="179">
        <f>E16+E22</f>
        <v>56750000</v>
      </c>
      <c r="F23" s="320" t="s">
        <v>298</v>
      </c>
      <c r="G23" s="321"/>
      <c r="H23" s="179">
        <f>SUM(H22+H16)</f>
        <v>51200000</v>
      </c>
      <c r="I23" s="179">
        <f>SUM(I22+I16)</f>
        <v>54900000</v>
      </c>
      <c r="J23" s="179">
        <f>SUM(J22+J16)</f>
        <v>56750000</v>
      </c>
    </row>
  </sheetData>
  <mergeCells count="13">
    <mergeCell ref="A8:B8"/>
    <mergeCell ref="A17:B17"/>
    <mergeCell ref="A23:B23"/>
    <mergeCell ref="F8:G8"/>
    <mergeCell ref="F17:G17"/>
    <mergeCell ref="F23:G23"/>
    <mergeCell ref="B7:E7"/>
    <mergeCell ref="G7:J7"/>
    <mergeCell ref="B1:J1"/>
    <mergeCell ref="B3:J3"/>
    <mergeCell ref="B4:J4"/>
    <mergeCell ref="B5:J5"/>
    <mergeCell ref="D6:J6"/>
  </mergeCells>
  <pageMargins left="0.7086614173228347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1.mell_bevételek</vt:lpstr>
      <vt:lpstr>2.mell_kiadások</vt:lpstr>
      <vt:lpstr>3.mell_mérleg</vt:lpstr>
      <vt:lpstr>4_mell_cofog bevétel</vt:lpstr>
      <vt:lpstr>5_mell_cofog_kiadások</vt:lpstr>
      <vt:lpstr>6_mell_létszám</vt:lpstr>
      <vt:lpstr>7_mell_ktvhiány</vt:lpstr>
      <vt:lpstr>8_mell_likviditási terv</vt:lpstr>
      <vt:lpstr>9_mell_ktgvévet követő 3 év</vt:lpstr>
      <vt:lpstr>10_mell_többéves</vt:lpstr>
      <vt:lpstr>11_mell_e-us tám</vt:lpstr>
      <vt:lpstr>12_mell_közvetett tám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2019-03-21T08:47:23Z</cp:lastPrinted>
  <dcterms:created xsi:type="dcterms:W3CDTF">2014-01-30T18:57:07Z</dcterms:created>
  <dcterms:modified xsi:type="dcterms:W3CDTF">2019-03-21T08:47:27Z</dcterms:modified>
</cp:coreProperties>
</file>