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990" windowHeight="6000"/>
  </bookViews>
  <sheets>
    <sheet name="eszközök értékkel" sheetId="1" r:id="rId1"/>
  </sheets>
  <calcPr calcId="125725"/>
</workbook>
</file>

<file path=xl/calcChain.xml><?xml version="1.0" encoding="utf-8"?>
<calcChain xmlns="http://schemas.openxmlformats.org/spreadsheetml/2006/main">
  <c r="H95" i="1"/>
  <c r="G95"/>
  <c r="F92"/>
  <c r="E92"/>
  <c r="D92"/>
  <c r="C89"/>
  <c r="C92" s="1"/>
  <c r="F88"/>
  <c r="E88"/>
  <c r="D88"/>
  <c r="C88"/>
  <c r="F85"/>
  <c r="E85"/>
  <c r="D85"/>
  <c r="C85"/>
  <c r="F77"/>
  <c r="F76" s="1"/>
  <c r="E77"/>
  <c r="E76" s="1"/>
  <c r="C77"/>
  <c r="F68"/>
  <c r="F67" s="1"/>
  <c r="E68"/>
  <c r="E67"/>
  <c r="D67"/>
  <c r="C67"/>
  <c r="H65"/>
  <c r="G65"/>
  <c r="F65"/>
  <c r="E65"/>
  <c r="D65"/>
  <c r="C65"/>
  <c r="H61"/>
  <c r="G61"/>
  <c r="F61"/>
  <c r="E61"/>
  <c r="D61"/>
  <c r="C61"/>
  <c r="H53"/>
  <c r="H44" s="1"/>
  <c r="H43" s="1"/>
  <c r="H42" s="1"/>
  <c r="G53"/>
  <c r="F53"/>
  <c r="F44" s="1"/>
  <c r="F43" s="1"/>
  <c r="F42" s="1"/>
  <c r="E53"/>
  <c r="E44" s="1"/>
  <c r="E43" s="1"/>
  <c r="E42" s="1"/>
  <c r="D53"/>
  <c r="D46"/>
  <c r="C46"/>
  <c r="G44"/>
  <c r="G43" s="1"/>
  <c r="G42" s="1"/>
  <c r="D44"/>
  <c r="C44"/>
  <c r="C43"/>
  <c r="C42" s="1"/>
  <c r="D39"/>
  <c r="D38" s="1"/>
  <c r="C39"/>
  <c r="C38"/>
  <c r="D37"/>
  <c r="D35" s="1"/>
  <c r="C35"/>
  <c r="D33"/>
  <c r="C33"/>
  <c r="C30" s="1"/>
  <c r="C29" s="1"/>
  <c r="D32"/>
  <c r="D30" s="1"/>
  <c r="D29" s="1"/>
  <c r="H26"/>
  <c r="G26"/>
  <c r="D26"/>
  <c r="C26"/>
  <c r="D24"/>
  <c r="C24"/>
  <c r="C22" s="1"/>
  <c r="C21" s="1"/>
  <c r="H22"/>
  <c r="H21" s="1"/>
  <c r="H20" s="1"/>
  <c r="H19" s="1"/>
  <c r="G22"/>
  <c r="F22"/>
  <c r="E22"/>
  <c r="E21" s="1"/>
  <c r="E20" s="1"/>
  <c r="E19" s="1"/>
  <c r="D22"/>
  <c r="D21" s="1"/>
  <c r="G21"/>
  <c r="G20" s="1"/>
  <c r="G19" s="1"/>
  <c r="F21"/>
  <c r="F20"/>
  <c r="F19" s="1"/>
  <c r="E15"/>
  <c r="E11" s="1"/>
  <c r="E10" s="1"/>
  <c r="C12"/>
  <c r="C11" s="1"/>
  <c r="C10" s="1"/>
  <c r="H11"/>
  <c r="H10" s="1"/>
  <c r="G11"/>
  <c r="F11"/>
  <c r="D11"/>
  <c r="D10" s="1"/>
  <c r="G10"/>
  <c r="F10"/>
  <c r="C20" l="1"/>
  <c r="C19" s="1"/>
  <c r="C18" s="1"/>
  <c r="C82" s="1"/>
  <c r="C95" s="1"/>
  <c r="G18"/>
  <c r="E18"/>
  <c r="E82" s="1"/>
  <c r="E95" s="1"/>
  <c r="D20"/>
  <c r="D19" s="1"/>
  <c r="D43"/>
  <c r="D42" s="1"/>
  <c r="F18"/>
  <c r="F82" s="1"/>
  <c r="F95" s="1"/>
  <c r="H18"/>
  <c r="D18" l="1"/>
  <c r="D82" s="1"/>
  <c r="D95" s="1"/>
</calcChain>
</file>

<file path=xl/sharedStrings.xml><?xml version="1.0" encoding="utf-8"?>
<sst xmlns="http://schemas.openxmlformats.org/spreadsheetml/2006/main" count="204" uniqueCount="164">
  <si>
    <t>Ezer forintban</t>
  </si>
  <si>
    <t>ESZKÖZÖK</t>
  </si>
  <si>
    <t>Törzsvagyon (3+4)</t>
  </si>
  <si>
    <t>-kizárólagos önkormányzati tulaj donban álló vagyon</t>
  </si>
  <si>
    <t>-nemzetgazdasági szempontból kiemelt jelentőségű vagyon</t>
  </si>
  <si>
    <t>Korlátozottan forgalomképes</t>
  </si>
  <si>
    <t>Üzleti vagyon</t>
  </si>
  <si>
    <t>Törzsvagyon (9+10)</t>
  </si>
  <si>
    <t>Nemzeti vagyonról szóló tv. 2. számú melléklete szerinti</t>
  </si>
  <si>
    <t>Törvényben, helyi rendeletben ekként meghatározott vagyonelem</t>
  </si>
  <si>
    <t>Törzsvagyon (14+15)</t>
  </si>
  <si>
    <t>-kizárólagos önkormányzati tulajdonban álló vagyon</t>
  </si>
  <si>
    <t>Beruházások</t>
  </si>
  <si>
    <t>Felújítások</t>
  </si>
  <si>
    <t>1. Tartós részesedés (29+33)</t>
  </si>
  <si>
    <t>Törzsvagyon (31+32)</t>
  </si>
  <si>
    <t>Forgalomképtelen (31.1.+31.2.)</t>
  </si>
  <si>
    <t>Törzsvagyon (41+42)</t>
  </si>
  <si>
    <t>Forgalomképtelen (41.1+41.2)</t>
  </si>
  <si>
    <t>A) NEMZETI VAGYONBA TARTOZÓ BEFEKTETETT ESZKÖZÖK ÖSSZESEN (1+6+28+39)</t>
  </si>
  <si>
    <t>C) PÉNZESZKÖZÖK</t>
  </si>
  <si>
    <t>D) KÖVETELÉSEK</t>
  </si>
  <si>
    <t>E) EGYÉB SAJÁTOS ESZKÖZOLDALI ELSZÁMOLÁSOK</t>
  </si>
  <si>
    <t>F) AKTÍV IDŐBELI ELHATÁROLÁSOK</t>
  </si>
  <si>
    <t>sor- szám</t>
  </si>
  <si>
    <t>1</t>
  </si>
  <si>
    <t>2</t>
  </si>
  <si>
    <t>3</t>
  </si>
  <si>
    <t>3.1.</t>
  </si>
  <si>
    <t>3.2.</t>
  </si>
  <si>
    <t>4</t>
  </si>
  <si>
    <t>5</t>
  </si>
  <si>
    <t>6</t>
  </si>
  <si>
    <t>7</t>
  </si>
  <si>
    <t>8</t>
  </si>
  <si>
    <t>9</t>
  </si>
  <si>
    <t>9.1.</t>
  </si>
  <si>
    <t>9.1.1.</t>
  </si>
  <si>
    <t>9.1.2.</t>
  </si>
  <si>
    <t>9.2.</t>
  </si>
  <si>
    <t>9.2.1.</t>
  </si>
  <si>
    <t>9.2.2.</t>
  </si>
  <si>
    <t>10</t>
  </si>
  <si>
    <t>11</t>
  </si>
  <si>
    <t>12</t>
  </si>
  <si>
    <t>13</t>
  </si>
  <si>
    <t>14.2.</t>
  </si>
  <si>
    <t>14.2.1.</t>
  </si>
  <si>
    <t>14.2.2.</t>
  </si>
  <si>
    <t>15</t>
  </si>
  <si>
    <t>16</t>
  </si>
  <si>
    <t>17</t>
  </si>
  <si>
    <t>18</t>
  </si>
  <si>
    <t>19</t>
  </si>
  <si>
    <t>20</t>
  </si>
  <si>
    <t>21</t>
  </si>
  <si>
    <t>27</t>
  </si>
  <si>
    <t>28</t>
  </si>
  <si>
    <t>29</t>
  </si>
  <si>
    <t>30</t>
  </si>
  <si>
    <t>31</t>
  </si>
  <si>
    <t>31.1.</t>
  </si>
  <si>
    <t>31.2.</t>
  </si>
  <si>
    <t>32</t>
  </si>
  <si>
    <t>33</t>
  </si>
  <si>
    <t>38</t>
  </si>
  <si>
    <t>39</t>
  </si>
  <si>
    <t>40</t>
  </si>
  <si>
    <t>41</t>
  </si>
  <si>
    <t>41.1.</t>
  </si>
  <si>
    <t>41.2.</t>
  </si>
  <si>
    <t>42</t>
  </si>
  <si>
    <t>43</t>
  </si>
  <si>
    <t>44</t>
  </si>
  <si>
    <t>45</t>
  </si>
  <si>
    <t>46</t>
  </si>
  <si>
    <t>47</t>
  </si>
  <si>
    <t>48</t>
  </si>
  <si>
    <t>50</t>
  </si>
  <si>
    <t>52</t>
  </si>
  <si>
    <t>53</t>
  </si>
  <si>
    <t>Bruttó érték</t>
  </si>
  <si>
    <t>0</t>
  </si>
  <si>
    <t>Nettó érték</t>
  </si>
  <si>
    <t>A/I. Immateriális javak (2+5)</t>
  </si>
  <si>
    <t>A/III. Befektetett pénzügyi eszközök (29+33+34+35+36+37+38)</t>
  </si>
  <si>
    <t>A/IV. Koncesszióba, vagyonkezelésbe adott eszközök (40+43)</t>
  </si>
  <si>
    <t>B/I. Készletek</t>
  </si>
  <si>
    <t>B/II. Értékpapírok</t>
  </si>
  <si>
    <t>D/I. Költségvetési évben esedékes követelések</t>
  </si>
  <si>
    <t>D/II. Költségvetési évet követően esedékes követelések</t>
  </si>
  <si>
    <t>D/III. Követelés jellegű sajátos elszámolások</t>
  </si>
  <si>
    <t>49.1.</t>
  </si>
  <si>
    <t>49.2.</t>
  </si>
  <si>
    <t>49.3.</t>
  </si>
  <si>
    <t>51</t>
  </si>
  <si>
    <t>B) NEMZETI VAGYONBA TARTOZÓ FORGÓESZKÖZÖK (45+46)</t>
  </si>
  <si>
    <t>ESZKÖZÖK ÖSSZESEN (44+48+50+51+52)</t>
  </si>
  <si>
    <t>VAGYONKIMUTATÁS    Kecskéd Község  Önkormányzat/ Kecskéd Polgármesteri Hivatal/ Kecskéd Napközi Otthonos Óvoda</t>
  </si>
  <si>
    <t>Önkormányzat</t>
  </si>
  <si>
    <t>Polgármeseri Hivatal</t>
  </si>
  <si>
    <t>Óvoda</t>
  </si>
  <si>
    <t xml:space="preserve"> Tartós hitelviszonyt megtestesítő értékpapír</t>
  </si>
  <si>
    <t xml:space="preserve"> Befektetett pénzügyi eszközök értékhelyesbítése</t>
  </si>
  <si>
    <t>C/III Forintszámlák</t>
  </si>
  <si>
    <t>C/I lekötött bankbetétek</t>
  </si>
  <si>
    <t>48.1</t>
  </si>
  <si>
    <t>48.2</t>
  </si>
  <si>
    <t>Forgalomképtelen (3.1.+3.2.) FKN</t>
  </si>
  <si>
    <t>Korlátozottan forgalomképes KFK</t>
  </si>
  <si>
    <t>Forgalomképes FKS</t>
  </si>
  <si>
    <t xml:space="preserve">Forgalomképtelen (9.1.+9.2.) FKN </t>
  </si>
  <si>
    <t>Földterületek  FKN  (12111-121121 fk )</t>
  </si>
  <si>
    <t xml:space="preserve"> Forgalomképes  FKS </t>
  </si>
  <si>
    <t xml:space="preserve">           Földterületek  KFK ( 12111-121121 fk ) </t>
  </si>
  <si>
    <t>Forgalomképes  FKS</t>
  </si>
  <si>
    <t xml:space="preserve">           Épületek,  építmények KFK (121133 fk )</t>
  </si>
  <si>
    <t>Épületek, építmények  FKN 121149 FK )</t>
  </si>
  <si>
    <t>11.1</t>
  </si>
  <si>
    <t>11.1.1</t>
  </si>
  <si>
    <t>11.1.2</t>
  </si>
  <si>
    <t xml:space="preserve">Korlátozottan forgalomképes  KFK </t>
  </si>
  <si>
    <t>kizárólagos önkormányzati tulajdonban álló vagyon</t>
  </si>
  <si>
    <t xml:space="preserve">Forgalomképes   FKS </t>
  </si>
  <si>
    <t xml:space="preserve">           Egyéb építmények KFK ( 12149fk ) </t>
  </si>
  <si>
    <t xml:space="preserve">           0-ra leírt épületek, építmények KFK( 1219233)</t>
  </si>
  <si>
    <t xml:space="preserve">            Egyéb építmények - üzemeltetésre átadott FKS( 121149 fk)</t>
  </si>
  <si>
    <t xml:space="preserve">          -Földterületek  FKS  (12111-121121 fk )</t>
  </si>
  <si>
    <t xml:space="preserve">          - Üzemeltetésre átadott egyéb építmény FKS( 121849 fk)</t>
  </si>
  <si>
    <t>kizárólag önkormányzati tulajdonban álló vagyon</t>
  </si>
  <si>
    <t>13.1</t>
  </si>
  <si>
    <t>13.2</t>
  </si>
  <si>
    <t>13.2.1</t>
  </si>
  <si>
    <t>13.2.2</t>
  </si>
  <si>
    <t>13.2.3</t>
  </si>
  <si>
    <t>13.2.4</t>
  </si>
  <si>
    <t>13.2.5.</t>
  </si>
  <si>
    <t xml:space="preserve">         - 0-ra leírt gépek berendezések felszerelések FKS (131912 fk)</t>
  </si>
  <si>
    <t xml:space="preserve">         - gépek berendezések felszerelések FKS( 13112 fk)</t>
  </si>
  <si>
    <t xml:space="preserve">        - 0-ra leírt ügviteli gépek berendezések felszerekélsek FKS ( 131911 fk)</t>
  </si>
  <si>
    <t xml:space="preserve">        -  0-ra leírt üzemeltetésre átadott gépek berendezések eszközök FKS ( 12129249 fk )</t>
  </si>
  <si>
    <t xml:space="preserve">       -Kisértékű eszközök FKS ( 131992 fk )</t>
  </si>
  <si>
    <t xml:space="preserve">           - Képzőművészeti alkotások KFK</t>
  </si>
  <si>
    <t>Forgalomképtelen (13.1.+.) FKN</t>
  </si>
  <si>
    <t>34-37</t>
  </si>
  <si>
    <t>A/II/2. Gépek, berendezések és felszerelések, járművek (13+16)</t>
  </si>
  <si>
    <t>A/II/1. Ingatlanok és kapcsolódó vagyoni értékű jogok (8+11)</t>
  </si>
  <si>
    <t>A/II/3. Tenyészállatok</t>
  </si>
  <si>
    <t>A/II/4. Beruházások, felújítások (20+21)</t>
  </si>
  <si>
    <t>A/II/ 5. Tárgyi eszközök értékhelyesbítése</t>
  </si>
  <si>
    <t>Egyéb építmények FKN (1219249)</t>
  </si>
  <si>
    <t>9.1.3.</t>
  </si>
  <si>
    <t>10.1</t>
  </si>
  <si>
    <t>10.1.1</t>
  </si>
  <si>
    <t>10.1.2</t>
  </si>
  <si>
    <t>10.1.3.</t>
  </si>
  <si>
    <t>10.1.4.</t>
  </si>
  <si>
    <t>10.2.</t>
  </si>
  <si>
    <t>10.2.1</t>
  </si>
  <si>
    <t>10.2.2.</t>
  </si>
  <si>
    <t>A/II. Tárgyi eszközök (7+12+17+19)</t>
  </si>
  <si>
    <t>a könyvviteli mérlegben szereplő eszközökről 2016. év</t>
  </si>
  <si>
    <t xml:space="preserve">            0-ra leírt üzemeltetésre átadott eszközök  FKS</t>
  </si>
  <si>
    <t>18. sz. melléklet a      5  /2017. (  V.31.) számú 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</si>
</sst>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72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>
      <alignment horizontal="left" vertical="center" indent="2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49" fontId="4" fillId="0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left" indent="2"/>
    </xf>
    <xf numFmtId="0" fontId="4" fillId="4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left"/>
    </xf>
    <xf numFmtId="0" fontId="4" fillId="4" borderId="1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center"/>
    </xf>
    <xf numFmtId="3" fontId="4" fillId="4" borderId="1" xfId="0" applyNumberFormat="1" applyFont="1" applyFill="1" applyBorder="1" applyAlignment="1" applyProtection="1"/>
    <xf numFmtId="3" fontId="4" fillId="4" borderId="1" xfId="0" applyNumberFormat="1" applyFont="1" applyFill="1" applyBorder="1" applyAlignment="1" applyProtection="1">
      <alignment horizontal="right"/>
    </xf>
    <xf numFmtId="3" fontId="4" fillId="2" borderId="1" xfId="0" applyNumberFormat="1" applyFont="1" applyFill="1" applyBorder="1" applyAlignment="1" applyProtection="1"/>
    <xf numFmtId="3" fontId="4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horizontal="right"/>
    </xf>
    <xf numFmtId="3" fontId="7" fillId="2" borderId="1" xfId="0" applyNumberFormat="1" applyFont="1" applyFill="1" applyBorder="1" applyAlignment="1" applyProtection="1">
      <alignment horizontal="right"/>
    </xf>
    <xf numFmtId="3" fontId="4" fillId="0" borderId="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vertical="top"/>
    </xf>
    <xf numFmtId="3" fontId="7" fillId="0" borderId="1" xfId="0" applyNumberFormat="1" applyFont="1" applyFill="1" applyBorder="1" applyAlignment="1" applyProtection="1"/>
    <xf numFmtId="3" fontId="2" fillId="4" borderId="1" xfId="0" applyNumberFormat="1" applyFont="1" applyFill="1" applyBorder="1" applyAlignment="1" applyProtection="1">
      <alignment horizontal="right"/>
    </xf>
    <xf numFmtId="3" fontId="4" fillId="4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vertical="top"/>
    </xf>
    <xf numFmtId="3" fontId="2" fillId="2" borderId="1" xfId="0" applyNumberFormat="1" applyFont="1" applyFill="1" applyBorder="1" applyAlignment="1" applyProtection="1"/>
    <xf numFmtId="3" fontId="7" fillId="3" borderId="1" xfId="0" applyNumberFormat="1" applyFont="1" applyFill="1" applyBorder="1" applyAlignment="1" applyProtection="1">
      <alignment horizontal="right"/>
    </xf>
    <xf numFmtId="3" fontId="4" fillId="3" borderId="1" xfId="0" applyNumberFormat="1" applyFont="1" applyFill="1" applyBorder="1" applyAlignment="1" applyProtection="1">
      <alignment horizontal="right"/>
    </xf>
    <xf numFmtId="3" fontId="2" fillId="3" borderId="1" xfId="0" applyNumberFormat="1" applyFont="1" applyFill="1" applyBorder="1" applyAlignment="1" applyProtection="1">
      <alignment vertical="top"/>
    </xf>
    <xf numFmtId="3" fontId="7" fillId="3" borderId="1" xfId="0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3" fontId="9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9" fillId="4" borderId="1" xfId="0" applyNumberFormat="1" applyFont="1" applyFill="1" applyBorder="1" applyAlignment="1" applyProtection="1"/>
    <xf numFmtId="3" fontId="9" fillId="4" borderId="1" xfId="0" applyNumberFormat="1" applyFont="1" applyFill="1" applyBorder="1" applyAlignment="1" applyProtection="1">
      <alignment vertical="top"/>
    </xf>
    <xf numFmtId="49" fontId="4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tabSelected="1" workbookViewId="0">
      <selection activeCell="A3" sqref="A3:F3"/>
    </sheetView>
  </sheetViews>
  <sheetFormatPr defaultRowHeight="12.75"/>
  <cols>
    <col min="1" max="1" width="84.42578125" customWidth="1"/>
    <col min="2" max="2" width="8.28515625" customWidth="1"/>
    <col min="3" max="8" width="10.7109375" customWidth="1"/>
    <col min="9" max="11" width="10" bestFit="1" customWidth="1"/>
  </cols>
  <sheetData>
    <row r="1" spans="1:8">
      <c r="A1" s="1"/>
      <c r="B1" s="67" t="s">
        <v>163</v>
      </c>
      <c r="C1" s="67"/>
      <c r="D1" s="67"/>
      <c r="E1" s="67"/>
      <c r="F1" s="67"/>
      <c r="G1" s="67"/>
      <c r="H1" s="67"/>
    </row>
    <row r="3" spans="1:8">
      <c r="A3" s="69"/>
      <c r="B3" s="69"/>
      <c r="C3" s="69"/>
      <c r="D3" s="69"/>
      <c r="E3" s="69"/>
      <c r="F3" s="69"/>
    </row>
    <row r="4" spans="1:8">
      <c r="A4" s="70" t="s">
        <v>98</v>
      </c>
      <c r="B4" s="70"/>
      <c r="C4" s="70"/>
      <c r="D4" s="70"/>
      <c r="E4" s="70"/>
      <c r="F4" s="70"/>
    </row>
    <row r="6" spans="1:8">
      <c r="A6" s="70" t="s">
        <v>161</v>
      </c>
      <c r="B6" s="70"/>
      <c r="C6" s="70"/>
      <c r="D6" s="70"/>
      <c r="E6" s="70"/>
      <c r="F6" s="70"/>
    </row>
    <row r="7" spans="1:8">
      <c r="A7" s="69" t="s">
        <v>0</v>
      </c>
      <c r="B7" s="69"/>
      <c r="C7" s="69"/>
      <c r="D7" s="69"/>
      <c r="E7" s="69"/>
      <c r="F7" s="69"/>
    </row>
    <row r="8" spans="1:8">
      <c r="A8" s="13"/>
      <c r="B8" s="14"/>
      <c r="C8" s="71" t="s">
        <v>99</v>
      </c>
      <c r="D8" s="71"/>
      <c r="E8" s="71" t="s">
        <v>100</v>
      </c>
      <c r="F8" s="71"/>
      <c r="G8" s="68" t="s">
        <v>101</v>
      </c>
      <c r="H8" s="68"/>
    </row>
    <row r="9" spans="1:8">
      <c r="A9" s="2" t="s">
        <v>1</v>
      </c>
      <c r="B9" s="18" t="s">
        <v>24</v>
      </c>
      <c r="C9" s="16" t="s">
        <v>81</v>
      </c>
      <c r="D9" s="16" t="s">
        <v>83</v>
      </c>
      <c r="E9" s="2" t="s">
        <v>81</v>
      </c>
      <c r="F9" s="2" t="s">
        <v>83</v>
      </c>
      <c r="G9" s="2" t="s">
        <v>81</v>
      </c>
      <c r="H9" s="2" t="s">
        <v>83</v>
      </c>
    </row>
    <row r="10" spans="1:8">
      <c r="A10" s="27" t="s">
        <v>84</v>
      </c>
      <c r="B10" s="23" t="s">
        <v>25</v>
      </c>
      <c r="C10" s="30">
        <f t="shared" ref="C10:D10" si="0">SUM(C11,C17,)</f>
        <v>10177</v>
      </c>
      <c r="D10" s="30">
        <f t="shared" si="0"/>
        <v>0</v>
      </c>
      <c r="E10" s="31">
        <f>SUM(E11,E17,)</f>
        <v>202</v>
      </c>
      <c r="F10" s="31">
        <f>SUM(F11,F17,)</f>
        <v>9</v>
      </c>
      <c r="G10" s="31">
        <f t="shared" ref="G10:H10" si="1">SUM(G11,G17,)</f>
        <v>0</v>
      </c>
      <c r="H10" s="31">
        <f t="shared" si="1"/>
        <v>0</v>
      </c>
    </row>
    <row r="11" spans="1:8">
      <c r="A11" s="3" t="s">
        <v>2</v>
      </c>
      <c r="B11" s="17" t="s">
        <v>26</v>
      </c>
      <c r="C11" s="32">
        <f t="shared" ref="C11:D11" si="2">SUM(C12:C17)</f>
        <v>10177</v>
      </c>
      <c r="D11" s="32">
        <f t="shared" si="2"/>
        <v>0</v>
      </c>
      <c r="E11" s="33">
        <f>SUM(E12:E17)</f>
        <v>202</v>
      </c>
      <c r="F11" s="33">
        <f>SUM(F12:F17)</f>
        <v>9</v>
      </c>
      <c r="G11" s="33">
        <f t="shared" ref="G11:H11" si="3">SUM(G12:G17)</f>
        <v>0</v>
      </c>
      <c r="H11" s="33">
        <f t="shared" si="3"/>
        <v>0</v>
      </c>
    </row>
    <row r="12" spans="1:8">
      <c r="A12" s="5" t="s">
        <v>108</v>
      </c>
      <c r="B12" s="16" t="s">
        <v>27</v>
      </c>
      <c r="C12" s="32">
        <f>SUM(C13:C14)</f>
        <v>0</v>
      </c>
      <c r="D12" s="32">
        <v>0</v>
      </c>
      <c r="E12" s="34" t="s">
        <v>82</v>
      </c>
      <c r="F12" s="34" t="s">
        <v>82</v>
      </c>
      <c r="G12" s="35">
        <v>0</v>
      </c>
      <c r="H12" s="35">
        <v>0</v>
      </c>
    </row>
    <row r="13" spans="1:8">
      <c r="A13" s="5" t="s">
        <v>3</v>
      </c>
      <c r="B13" s="16" t="s">
        <v>28</v>
      </c>
      <c r="C13" s="32">
        <v>0</v>
      </c>
      <c r="D13" s="32">
        <v>0</v>
      </c>
      <c r="E13" s="34" t="s">
        <v>82</v>
      </c>
      <c r="F13" s="34" t="s">
        <v>82</v>
      </c>
      <c r="G13" s="35">
        <v>0</v>
      </c>
      <c r="H13" s="35">
        <v>0</v>
      </c>
    </row>
    <row r="14" spans="1:8">
      <c r="A14" s="5" t="s">
        <v>4</v>
      </c>
      <c r="B14" s="16" t="s">
        <v>29</v>
      </c>
      <c r="C14" s="32">
        <v>0</v>
      </c>
      <c r="D14" s="32">
        <v>0</v>
      </c>
      <c r="E14" s="34" t="s">
        <v>82</v>
      </c>
      <c r="F14" s="34" t="s">
        <v>82</v>
      </c>
      <c r="G14" s="35">
        <v>0</v>
      </c>
      <c r="H14" s="35">
        <v>0</v>
      </c>
    </row>
    <row r="15" spans="1:8">
      <c r="A15" s="6" t="s">
        <v>109</v>
      </c>
      <c r="B15" s="17" t="s">
        <v>30</v>
      </c>
      <c r="C15" s="32">
        <v>10177</v>
      </c>
      <c r="D15" s="32">
        <v>0</v>
      </c>
      <c r="E15" s="34">
        <f>165+37</f>
        <v>202</v>
      </c>
      <c r="F15" s="34">
        <v>9</v>
      </c>
      <c r="G15" s="35">
        <v>0</v>
      </c>
      <c r="H15" s="35">
        <v>0</v>
      </c>
    </row>
    <row r="16" spans="1:8">
      <c r="A16" s="6" t="s">
        <v>110</v>
      </c>
      <c r="B16" s="17"/>
      <c r="C16" s="32">
        <v>0</v>
      </c>
      <c r="D16" s="32">
        <v>0</v>
      </c>
      <c r="E16" s="34"/>
      <c r="F16" s="34"/>
      <c r="G16" s="35"/>
      <c r="H16" s="35"/>
    </row>
    <row r="17" spans="1:11">
      <c r="A17" s="7" t="s">
        <v>6</v>
      </c>
      <c r="B17" s="16" t="s">
        <v>31</v>
      </c>
      <c r="C17" s="32"/>
      <c r="D17" s="32">
        <v>0</v>
      </c>
      <c r="E17" s="34" t="s">
        <v>82</v>
      </c>
      <c r="F17" s="34" t="s">
        <v>82</v>
      </c>
      <c r="G17" s="35">
        <v>0</v>
      </c>
      <c r="H17" s="35">
        <v>0</v>
      </c>
    </row>
    <row r="18" spans="1:11">
      <c r="A18" s="27" t="s">
        <v>160</v>
      </c>
      <c r="B18" s="24" t="s">
        <v>32</v>
      </c>
      <c r="C18" s="31">
        <f>SUM(C19,C42,C61)</f>
        <v>927011</v>
      </c>
      <c r="D18" s="31">
        <f>SUM(D19,D42,D61)</f>
        <v>662704</v>
      </c>
      <c r="E18" s="31">
        <f>SUM(E19,E42,E59,E61,E63,)</f>
        <v>1350</v>
      </c>
      <c r="F18" s="31">
        <f>SUM(F19,F42,F59,F61,F63,)</f>
        <v>401</v>
      </c>
      <c r="G18" s="31">
        <f>SUM(G19,G42,G59,G61,G63,)</f>
        <v>0</v>
      </c>
      <c r="H18" s="31">
        <f>SUM(H19,H42,H59,H61,H63,)</f>
        <v>0</v>
      </c>
      <c r="I18" s="21"/>
    </row>
    <row r="19" spans="1:11">
      <c r="A19" s="3" t="s">
        <v>146</v>
      </c>
      <c r="B19" s="17" t="s">
        <v>33</v>
      </c>
      <c r="C19" s="36">
        <f t="shared" ref="C19:H19" si="4">SUM(C20,C38,)</f>
        <v>893368</v>
      </c>
      <c r="D19" s="37">
        <f t="shared" si="4"/>
        <v>651082</v>
      </c>
      <c r="E19" s="33">
        <f t="shared" si="4"/>
        <v>0</v>
      </c>
      <c r="F19" s="33">
        <f t="shared" si="4"/>
        <v>0</v>
      </c>
      <c r="G19" s="33">
        <f t="shared" si="4"/>
        <v>0</v>
      </c>
      <c r="H19" s="33">
        <f t="shared" si="4"/>
        <v>0</v>
      </c>
    </row>
    <row r="20" spans="1:11">
      <c r="A20" s="19" t="s">
        <v>7</v>
      </c>
      <c r="B20" s="17" t="s">
        <v>34</v>
      </c>
      <c r="C20" s="33">
        <f>SUM(C21,C29,C35)</f>
        <v>658430</v>
      </c>
      <c r="D20" s="33">
        <f>SUM(D21,D29,D35)</f>
        <v>458832</v>
      </c>
      <c r="E20" s="33">
        <f>SUM(E21:E38)</f>
        <v>0</v>
      </c>
      <c r="F20" s="33">
        <f t="shared" ref="F20:H20" si="5">SUM(F21:F38)</f>
        <v>0</v>
      </c>
      <c r="G20" s="33">
        <f t="shared" si="5"/>
        <v>0</v>
      </c>
      <c r="H20" s="33">
        <f t="shared" si="5"/>
        <v>0</v>
      </c>
    </row>
    <row r="21" spans="1:11">
      <c r="A21" s="3" t="s">
        <v>111</v>
      </c>
      <c r="B21" s="17" t="s">
        <v>35</v>
      </c>
      <c r="C21" s="32">
        <f t="shared" ref="C21:H21" si="6">SUM(C22,C26,)</f>
        <v>419292</v>
      </c>
      <c r="D21" s="32">
        <f t="shared" si="6"/>
        <v>273218</v>
      </c>
      <c r="E21" s="32">
        <f t="shared" si="6"/>
        <v>0</v>
      </c>
      <c r="F21" s="32">
        <f t="shared" si="6"/>
        <v>0</v>
      </c>
      <c r="G21" s="32">
        <f t="shared" si="6"/>
        <v>0</v>
      </c>
      <c r="H21" s="32">
        <f t="shared" si="6"/>
        <v>0</v>
      </c>
    </row>
    <row r="22" spans="1:11">
      <c r="A22" s="6" t="s">
        <v>122</v>
      </c>
      <c r="B22" s="4" t="s">
        <v>36</v>
      </c>
      <c r="C22" s="38">
        <f t="shared" ref="C22:H22" si="7">SUM(C23:C25)</f>
        <v>419292</v>
      </c>
      <c r="D22" s="38">
        <f t="shared" si="7"/>
        <v>273218</v>
      </c>
      <c r="E22" s="38">
        <f t="shared" si="7"/>
        <v>0</v>
      </c>
      <c r="F22" s="38">
        <f t="shared" si="7"/>
        <v>0</v>
      </c>
      <c r="G22" s="38">
        <f t="shared" si="7"/>
        <v>0</v>
      </c>
      <c r="H22" s="38">
        <f t="shared" si="7"/>
        <v>0</v>
      </c>
      <c r="J22" s="21"/>
      <c r="K22" s="21"/>
    </row>
    <row r="23" spans="1:11">
      <c r="A23" s="8" t="s">
        <v>112</v>
      </c>
      <c r="B23" s="4" t="s">
        <v>37</v>
      </c>
      <c r="C23" s="38">
        <v>53621</v>
      </c>
      <c r="D23" s="38">
        <v>53621</v>
      </c>
      <c r="E23" s="34">
        <v>0</v>
      </c>
      <c r="F23" s="34">
        <v>0</v>
      </c>
      <c r="G23" s="35">
        <v>0</v>
      </c>
      <c r="H23" s="35">
        <v>0</v>
      </c>
    </row>
    <row r="24" spans="1:11">
      <c r="A24" s="8" t="s">
        <v>117</v>
      </c>
      <c r="B24" s="4" t="s">
        <v>38</v>
      </c>
      <c r="C24" s="38">
        <f>365228+345</f>
        <v>365573</v>
      </c>
      <c r="D24" s="38">
        <f>228497-2742+345-9453+2950</f>
        <v>219597</v>
      </c>
      <c r="E24" s="34"/>
      <c r="F24" s="34"/>
      <c r="G24" s="35">
        <v>0</v>
      </c>
      <c r="H24" s="35">
        <v>0</v>
      </c>
    </row>
    <row r="25" spans="1:11">
      <c r="A25" s="8" t="s">
        <v>150</v>
      </c>
      <c r="B25" s="22" t="s">
        <v>151</v>
      </c>
      <c r="C25" s="39">
        <v>98</v>
      </c>
      <c r="D25" s="38">
        <v>0</v>
      </c>
      <c r="E25" s="34"/>
      <c r="F25" s="34"/>
      <c r="G25" s="35"/>
      <c r="H25" s="35"/>
    </row>
    <row r="26" spans="1:11">
      <c r="A26" s="5" t="s">
        <v>4</v>
      </c>
      <c r="B26" s="2" t="s">
        <v>39</v>
      </c>
      <c r="C26" s="38">
        <f>SUM(C27:C28)</f>
        <v>0</v>
      </c>
      <c r="D26" s="38">
        <f>SUM(D27:D28)</f>
        <v>0</v>
      </c>
      <c r="E26" s="38"/>
      <c r="F26" s="38"/>
      <c r="G26" s="38">
        <f t="shared" ref="G26:H26" si="8">SUM(G27:G28)</f>
        <v>0</v>
      </c>
      <c r="H26" s="38">
        <f t="shared" si="8"/>
        <v>0</v>
      </c>
    </row>
    <row r="27" spans="1:11">
      <c r="A27" s="9" t="s">
        <v>8</v>
      </c>
      <c r="B27" s="2" t="s">
        <v>40</v>
      </c>
      <c r="C27" s="38">
        <v>0</v>
      </c>
      <c r="D27" s="38">
        <v>0</v>
      </c>
      <c r="E27" s="34" t="s">
        <v>82</v>
      </c>
      <c r="F27" s="34"/>
      <c r="G27" s="35">
        <v>0</v>
      </c>
      <c r="H27" s="35">
        <v>0</v>
      </c>
    </row>
    <row r="28" spans="1:11">
      <c r="A28" s="9" t="s">
        <v>9</v>
      </c>
      <c r="B28" s="2" t="s">
        <v>41</v>
      </c>
      <c r="C28" s="38">
        <v>0</v>
      </c>
      <c r="D28" s="38">
        <v>0</v>
      </c>
      <c r="E28" s="34"/>
      <c r="F28" s="34"/>
      <c r="G28" s="35">
        <v>0</v>
      </c>
      <c r="H28" s="35">
        <v>0</v>
      </c>
    </row>
    <row r="29" spans="1:11">
      <c r="A29" s="3" t="s">
        <v>121</v>
      </c>
      <c r="B29" s="4" t="s">
        <v>42</v>
      </c>
      <c r="C29" s="38">
        <f>SUM(C30)</f>
        <v>234042</v>
      </c>
      <c r="D29" s="38">
        <f>SUM(D30)</f>
        <v>182800</v>
      </c>
      <c r="E29" s="34"/>
      <c r="F29" s="34"/>
      <c r="G29" s="35">
        <v>0</v>
      </c>
      <c r="H29" s="35">
        <v>0</v>
      </c>
    </row>
    <row r="30" spans="1:11">
      <c r="A30" s="6" t="s">
        <v>3</v>
      </c>
      <c r="B30" s="22" t="s">
        <v>152</v>
      </c>
      <c r="C30" s="38">
        <f>SUM(C31:C34)</f>
        <v>234042</v>
      </c>
      <c r="D30" s="38">
        <f>SUM(D31:D34)</f>
        <v>182800</v>
      </c>
      <c r="E30" s="34"/>
      <c r="F30" s="34"/>
      <c r="G30" s="35"/>
      <c r="H30" s="35"/>
    </row>
    <row r="31" spans="1:11">
      <c r="A31" s="6" t="s">
        <v>114</v>
      </c>
      <c r="B31" s="40" t="s">
        <v>153</v>
      </c>
      <c r="C31" s="41">
        <v>36156</v>
      </c>
      <c r="D31" s="41">
        <v>36156</v>
      </c>
      <c r="E31" s="34"/>
      <c r="G31" s="35">
        <v>0</v>
      </c>
      <c r="H31" s="35"/>
    </row>
    <row r="32" spans="1:11">
      <c r="A32" s="6" t="s">
        <v>116</v>
      </c>
      <c r="B32" s="40" t="s">
        <v>154</v>
      </c>
      <c r="C32" s="41">
        <v>154998</v>
      </c>
      <c r="D32" s="41">
        <f>109822+2553-2248-2614</f>
        <v>107513</v>
      </c>
      <c r="E32" s="34"/>
      <c r="F32" s="34"/>
      <c r="G32" s="35"/>
      <c r="H32" s="35"/>
    </row>
    <row r="33" spans="1:10">
      <c r="A33" s="6" t="s">
        <v>124</v>
      </c>
      <c r="B33" s="40" t="s">
        <v>155</v>
      </c>
      <c r="C33" s="41">
        <f>43984-4056+1492-345</f>
        <v>41075</v>
      </c>
      <c r="D33" s="41">
        <f>7490+32313-672</f>
        <v>39131</v>
      </c>
      <c r="E33" s="34"/>
      <c r="F33" s="34"/>
      <c r="G33" s="35"/>
      <c r="H33" s="35"/>
    </row>
    <row r="34" spans="1:10">
      <c r="A34" s="6" t="s">
        <v>125</v>
      </c>
      <c r="B34" s="40" t="s">
        <v>156</v>
      </c>
      <c r="C34" s="41">
        <v>1813</v>
      </c>
      <c r="D34" s="41">
        <v>0</v>
      </c>
      <c r="E34" s="34"/>
      <c r="F34" s="34"/>
      <c r="G34" s="35"/>
      <c r="H34" s="35"/>
    </row>
    <row r="35" spans="1:10">
      <c r="A35" s="3" t="s">
        <v>115</v>
      </c>
      <c r="B35" s="22" t="s">
        <v>157</v>
      </c>
      <c r="C35" s="38">
        <f>SUM(C36:C37)</f>
        <v>5096</v>
      </c>
      <c r="D35" s="38">
        <f>SUM(D36:D37)</f>
        <v>2814</v>
      </c>
      <c r="E35" s="34"/>
      <c r="F35" s="34"/>
      <c r="G35" s="35"/>
      <c r="H35" s="35"/>
    </row>
    <row r="36" spans="1:10">
      <c r="A36" s="3" t="s">
        <v>162</v>
      </c>
      <c r="B36" s="40" t="s">
        <v>158</v>
      </c>
      <c r="C36" s="41">
        <v>1040</v>
      </c>
      <c r="D36" s="41">
        <v>0</v>
      </c>
      <c r="E36" s="34"/>
      <c r="F36" s="34"/>
      <c r="G36" s="35"/>
      <c r="H36" s="35"/>
    </row>
    <row r="37" spans="1:10">
      <c r="A37" s="6" t="s">
        <v>126</v>
      </c>
      <c r="B37" s="40" t="s">
        <v>159</v>
      </c>
      <c r="C37" s="41">
        <v>4056</v>
      </c>
      <c r="D37" s="41">
        <f>2870-56</f>
        <v>2814</v>
      </c>
      <c r="E37" s="34"/>
      <c r="F37" s="34"/>
      <c r="G37" s="35"/>
      <c r="H37" s="35"/>
    </row>
    <row r="38" spans="1:10">
      <c r="A38" s="3" t="s">
        <v>6</v>
      </c>
      <c r="B38" s="4" t="s">
        <v>43</v>
      </c>
      <c r="C38" s="38">
        <f>SUM(C39)</f>
        <v>234938</v>
      </c>
      <c r="D38" s="38">
        <f>SUM(D39)</f>
        <v>192250</v>
      </c>
      <c r="E38" s="34"/>
      <c r="F38" s="34"/>
      <c r="G38" s="35">
        <v>0</v>
      </c>
      <c r="H38" s="35">
        <v>0</v>
      </c>
      <c r="I38" s="20"/>
    </row>
    <row r="39" spans="1:10">
      <c r="A39" s="3" t="s">
        <v>113</v>
      </c>
      <c r="B39" s="22" t="s">
        <v>118</v>
      </c>
      <c r="C39" s="38">
        <f>SUM(C40:C41)</f>
        <v>234938</v>
      </c>
      <c r="D39" s="38">
        <f>SUM(D40:D41)</f>
        <v>192250</v>
      </c>
      <c r="E39" s="34"/>
      <c r="F39" s="34"/>
      <c r="G39" s="35"/>
      <c r="H39" s="35"/>
    </row>
    <row r="40" spans="1:10">
      <c r="A40" s="3" t="s">
        <v>127</v>
      </c>
      <c r="B40" s="22" t="s">
        <v>119</v>
      </c>
      <c r="C40" s="41">
        <v>2721</v>
      </c>
      <c r="D40" s="41">
        <v>2721</v>
      </c>
      <c r="E40" s="34"/>
      <c r="F40" s="34"/>
      <c r="G40" s="35"/>
      <c r="H40" s="35"/>
    </row>
    <row r="41" spans="1:10">
      <c r="A41" s="3" t="s">
        <v>128</v>
      </c>
      <c r="B41" s="22" t="s">
        <v>120</v>
      </c>
      <c r="C41" s="41">
        <v>232217</v>
      </c>
      <c r="D41" s="41">
        <v>189529</v>
      </c>
      <c r="E41" s="34"/>
      <c r="F41" s="34"/>
      <c r="G41" s="35"/>
      <c r="H41" s="35"/>
    </row>
    <row r="42" spans="1:10">
      <c r="A42" s="7" t="s">
        <v>145</v>
      </c>
      <c r="B42" s="2" t="s">
        <v>44</v>
      </c>
      <c r="C42" s="42">
        <f>SUM(C43,C58,)</f>
        <v>30854</v>
      </c>
      <c r="D42" s="42">
        <f t="shared" ref="D42:H42" si="9">SUM(D43,D58,)</f>
        <v>8833</v>
      </c>
      <c r="E42" s="42">
        <f t="shared" si="9"/>
        <v>1350</v>
      </c>
      <c r="F42" s="33">
        <f>SUM(F43,F55,)</f>
        <v>401</v>
      </c>
      <c r="G42" s="42">
        <f t="shared" si="9"/>
        <v>0</v>
      </c>
      <c r="H42" s="42">
        <f t="shared" si="9"/>
        <v>0</v>
      </c>
      <c r="J42" s="20"/>
    </row>
    <row r="43" spans="1:10">
      <c r="A43" s="3" t="s">
        <v>10</v>
      </c>
      <c r="B43" s="17" t="s">
        <v>45</v>
      </c>
      <c r="C43" s="33">
        <f>SUM(C46,C53,C56,)</f>
        <v>30854</v>
      </c>
      <c r="D43" s="33">
        <f>SUM(D46,D53,D56,)</f>
        <v>8833</v>
      </c>
      <c r="E43" s="33">
        <f>SUM(E44,E56,)</f>
        <v>1350</v>
      </c>
      <c r="F43" s="33">
        <f>SUM(F44,F56,)</f>
        <v>401</v>
      </c>
      <c r="G43" s="33">
        <f>SUM(G44,G56,)</f>
        <v>0</v>
      </c>
      <c r="H43" s="33">
        <f>SUM(H44,H56,)</f>
        <v>0</v>
      </c>
    </row>
    <row r="44" spans="1:10">
      <c r="A44" s="6" t="s">
        <v>143</v>
      </c>
      <c r="B44" s="25" t="s">
        <v>130</v>
      </c>
      <c r="C44" s="43">
        <f>SUM(C45)</f>
        <v>0</v>
      </c>
      <c r="D44" s="43">
        <f>SUM(D45)</f>
        <v>0</v>
      </c>
      <c r="E44" s="43">
        <f>SUM(E45:E53)</f>
        <v>0</v>
      </c>
      <c r="F44" s="43">
        <f>SUM(F45:F53)</f>
        <v>0</v>
      </c>
      <c r="G44" s="43">
        <f>SUM(G45:G53)</f>
        <v>0</v>
      </c>
      <c r="H44" s="43">
        <f>SUM(H45:H53)</f>
        <v>0</v>
      </c>
    </row>
    <row r="45" spans="1:10">
      <c r="A45" s="6" t="s">
        <v>11</v>
      </c>
      <c r="B45" s="25"/>
      <c r="C45" s="32">
        <v>0</v>
      </c>
      <c r="D45" s="32">
        <v>0</v>
      </c>
      <c r="E45" s="43">
        <v>0</v>
      </c>
      <c r="F45" s="43">
        <v>0</v>
      </c>
      <c r="G45" s="44">
        <v>0</v>
      </c>
      <c r="H45" s="44">
        <v>0</v>
      </c>
    </row>
    <row r="46" spans="1:10">
      <c r="A46" s="6" t="s">
        <v>123</v>
      </c>
      <c r="B46" s="22" t="s">
        <v>131</v>
      </c>
      <c r="C46" s="38">
        <f>SUM(C48:C52)</f>
        <v>29765</v>
      </c>
      <c r="D46" s="38">
        <f>SUM(D48:D52)</f>
        <v>8064</v>
      </c>
      <c r="E46" s="34"/>
      <c r="F46" s="34"/>
      <c r="G46" s="35"/>
      <c r="H46" s="35"/>
    </row>
    <row r="47" spans="1:10">
      <c r="A47" s="6" t="s">
        <v>129</v>
      </c>
      <c r="B47" s="22"/>
      <c r="C47" s="38"/>
      <c r="D47" s="38"/>
      <c r="E47" s="34"/>
      <c r="F47" s="34"/>
      <c r="G47" s="35"/>
      <c r="H47" s="35"/>
    </row>
    <row r="48" spans="1:10">
      <c r="A48" s="6" t="s">
        <v>138</v>
      </c>
      <c r="B48" s="40" t="s">
        <v>132</v>
      </c>
      <c r="C48" s="38">
        <v>13157</v>
      </c>
      <c r="D48" s="38">
        <v>8064</v>
      </c>
      <c r="E48" s="34"/>
      <c r="F48" s="34"/>
      <c r="G48" s="35"/>
      <c r="H48" s="35"/>
    </row>
    <row r="49" spans="1:8">
      <c r="A49" s="6" t="s">
        <v>137</v>
      </c>
      <c r="B49" s="40" t="s">
        <v>133</v>
      </c>
      <c r="C49" s="45">
        <v>10110</v>
      </c>
      <c r="D49" s="38">
        <v>0</v>
      </c>
      <c r="E49" s="34"/>
      <c r="F49" s="34"/>
      <c r="G49" s="35"/>
      <c r="H49" s="35"/>
    </row>
    <row r="50" spans="1:8">
      <c r="A50" s="6" t="s">
        <v>139</v>
      </c>
      <c r="B50" s="40" t="s">
        <v>134</v>
      </c>
      <c r="C50" s="38">
        <v>3019</v>
      </c>
      <c r="D50" s="38">
        <v>0</v>
      </c>
      <c r="E50" s="34"/>
      <c r="F50" s="34"/>
      <c r="G50" s="35"/>
      <c r="H50" s="35"/>
    </row>
    <row r="51" spans="1:8">
      <c r="A51" s="6" t="s">
        <v>140</v>
      </c>
      <c r="B51" s="40" t="s">
        <v>135</v>
      </c>
      <c r="C51" s="38">
        <v>1643</v>
      </c>
      <c r="D51" s="38">
        <v>0</v>
      </c>
      <c r="E51" s="34"/>
      <c r="F51" s="34"/>
      <c r="G51" s="35"/>
      <c r="H51" s="35"/>
    </row>
    <row r="52" spans="1:8">
      <c r="A52" s="6" t="s">
        <v>141</v>
      </c>
      <c r="B52" s="40" t="s">
        <v>136</v>
      </c>
      <c r="C52" s="38">
        <v>1836</v>
      </c>
      <c r="D52" s="38">
        <v>0</v>
      </c>
      <c r="E52" s="34"/>
      <c r="F52" s="34"/>
      <c r="G52" s="35"/>
      <c r="H52" s="35"/>
    </row>
    <row r="53" spans="1:8">
      <c r="A53" s="5" t="s">
        <v>4</v>
      </c>
      <c r="B53" s="2" t="s">
        <v>46</v>
      </c>
      <c r="C53" s="38">
        <v>320</v>
      </c>
      <c r="D53" s="38">
        <f>SUM(D54:D55)</f>
        <v>0</v>
      </c>
      <c r="E53" s="34">
        <f>SUM(E54:E55)</f>
        <v>0</v>
      </c>
      <c r="F53" s="34">
        <f t="shared" ref="F53:H53" si="10">SUM(F54:F55)</f>
        <v>0</v>
      </c>
      <c r="G53" s="34">
        <f t="shared" si="10"/>
        <v>0</v>
      </c>
      <c r="H53" s="34">
        <f t="shared" si="10"/>
        <v>0</v>
      </c>
    </row>
    <row r="54" spans="1:8">
      <c r="A54" s="9" t="s">
        <v>8</v>
      </c>
      <c r="B54" s="10" t="s">
        <v>47</v>
      </c>
      <c r="C54" s="41">
        <v>0</v>
      </c>
      <c r="D54" s="41">
        <v>0</v>
      </c>
      <c r="E54" s="34">
        <v>0</v>
      </c>
      <c r="F54" s="34">
        <v>0</v>
      </c>
      <c r="G54" s="35">
        <v>0</v>
      </c>
      <c r="H54" s="35">
        <v>0</v>
      </c>
    </row>
    <row r="55" spans="1:8">
      <c r="A55" s="9" t="s">
        <v>9</v>
      </c>
      <c r="B55" s="10" t="s">
        <v>48</v>
      </c>
      <c r="C55" s="41">
        <v>0</v>
      </c>
      <c r="D55" s="41">
        <v>0</v>
      </c>
      <c r="E55" s="34">
        <v>0</v>
      </c>
      <c r="F55" s="34">
        <v>0</v>
      </c>
      <c r="G55" s="35">
        <v>0</v>
      </c>
      <c r="H55" s="35">
        <v>0</v>
      </c>
    </row>
    <row r="56" spans="1:8">
      <c r="A56" s="6" t="s">
        <v>5</v>
      </c>
      <c r="B56" s="4" t="s">
        <v>49</v>
      </c>
      <c r="C56" s="38">
        <v>769</v>
      </c>
      <c r="D56" s="38">
        <v>769</v>
      </c>
      <c r="E56" s="34">
        <v>1350</v>
      </c>
      <c r="F56" s="34">
        <v>401</v>
      </c>
      <c r="G56" s="35">
        <v>0</v>
      </c>
      <c r="H56" s="35">
        <v>0</v>
      </c>
    </row>
    <row r="57" spans="1:8">
      <c r="A57" s="6" t="s">
        <v>142</v>
      </c>
      <c r="B57" s="4"/>
      <c r="C57" s="41">
        <v>769</v>
      </c>
      <c r="D57" s="41">
        <v>769</v>
      </c>
      <c r="E57" s="34"/>
      <c r="F57" s="34"/>
      <c r="G57" s="35"/>
      <c r="H57" s="35"/>
    </row>
    <row r="58" spans="1:8">
      <c r="A58" s="7" t="s">
        <v>6</v>
      </c>
      <c r="B58" s="4" t="s">
        <v>50</v>
      </c>
      <c r="C58" s="38">
        <v>0</v>
      </c>
      <c r="D58" s="38">
        <v>0</v>
      </c>
      <c r="E58" s="34">
        <v>0</v>
      </c>
      <c r="F58" s="34">
        <v>0</v>
      </c>
      <c r="G58" s="35">
        <v>0</v>
      </c>
      <c r="H58" s="35">
        <v>0</v>
      </c>
    </row>
    <row r="59" spans="1:8">
      <c r="A59" s="3" t="s">
        <v>147</v>
      </c>
      <c r="B59" s="2" t="s">
        <v>51</v>
      </c>
      <c r="C59" s="38">
        <v>0</v>
      </c>
      <c r="D59" s="38">
        <v>0</v>
      </c>
      <c r="E59" s="36" t="s">
        <v>82</v>
      </c>
      <c r="F59" s="36" t="s">
        <v>82</v>
      </c>
      <c r="G59" s="35">
        <v>0</v>
      </c>
      <c r="H59" s="35">
        <v>0</v>
      </c>
    </row>
    <row r="60" spans="1:8">
      <c r="A60" s="7" t="s">
        <v>6</v>
      </c>
      <c r="B60" s="4" t="s">
        <v>52</v>
      </c>
      <c r="C60" s="38">
        <v>0</v>
      </c>
      <c r="D60" s="38">
        <v>0</v>
      </c>
      <c r="E60" s="34" t="s">
        <v>82</v>
      </c>
      <c r="F60" s="34" t="s">
        <v>82</v>
      </c>
      <c r="G60" s="35">
        <v>0</v>
      </c>
      <c r="H60" s="35">
        <v>0</v>
      </c>
    </row>
    <row r="61" spans="1:8">
      <c r="A61" s="3" t="s">
        <v>148</v>
      </c>
      <c r="B61" s="17" t="s">
        <v>53</v>
      </c>
      <c r="C61" s="32">
        <f t="shared" ref="C61:H61" si="11">SUM(C62:C63)</f>
        <v>2789</v>
      </c>
      <c r="D61" s="32">
        <f t="shared" si="11"/>
        <v>2789</v>
      </c>
      <c r="E61" s="32">
        <f t="shared" si="11"/>
        <v>0</v>
      </c>
      <c r="F61" s="32">
        <f t="shared" si="11"/>
        <v>0</v>
      </c>
      <c r="G61" s="32">
        <f t="shared" si="11"/>
        <v>0</v>
      </c>
      <c r="H61" s="32">
        <f t="shared" si="11"/>
        <v>0</v>
      </c>
    </row>
    <row r="62" spans="1:8">
      <c r="A62" s="7" t="s">
        <v>12</v>
      </c>
      <c r="B62" s="2" t="s">
        <v>54</v>
      </c>
      <c r="C62" s="41">
        <v>2789</v>
      </c>
      <c r="D62" s="41">
        <v>2789</v>
      </c>
      <c r="E62" s="42">
        <v>0</v>
      </c>
      <c r="F62" s="42">
        <v>0</v>
      </c>
      <c r="G62" s="35">
        <v>0</v>
      </c>
      <c r="H62" s="35">
        <v>0</v>
      </c>
    </row>
    <row r="63" spans="1:8">
      <c r="A63" s="3" t="s">
        <v>13</v>
      </c>
      <c r="B63" s="4" t="s">
        <v>55</v>
      </c>
      <c r="C63" s="38">
        <v>0</v>
      </c>
      <c r="D63" s="38">
        <v>0</v>
      </c>
      <c r="E63" s="34">
        <v>0</v>
      </c>
      <c r="F63" s="34">
        <v>0</v>
      </c>
      <c r="G63" s="35">
        <v>0</v>
      </c>
      <c r="H63" s="35">
        <v>0</v>
      </c>
    </row>
    <row r="64" spans="1:8">
      <c r="A64" s="3" t="s">
        <v>149</v>
      </c>
      <c r="B64" s="4" t="s">
        <v>56</v>
      </c>
      <c r="C64" s="38">
        <v>0</v>
      </c>
      <c r="D64" s="38">
        <v>0</v>
      </c>
      <c r="E64" s="34">
        <v>0</v>
      </c>
      <c r="F64" s="34">
        <v>0</v>
      </c>
      <c r="G64" s="35">
        <v>0</v>
      </c>
      <c r="H64" s="35">
        <v>0</v>
      </c>
    </row>
    <row r="65" spans="1:8">
      <c r="A65" s="27" t="s">
        <v>85</v>
      </c>
      <c r="B65" s="24" t="s">
        <v>57</v>
      </c>
      <c r="C65" s="46">
        <f t="shared" ref="C65:D65" si="12">SUM(C66,C72,C73)</f>
        <v>1503</v>
      </c>
      <c r="D65" s="46">
        <f t="shared" si="12"/>
        <v>1503</v>
      </c>
      <c r="E65" s="46">
        <f>SUM(E66,E72,E73)</f>
        <v>0</v>
      </c>
      <c r="F65" s="46">
        <f t="shared" ref="F65" si="13">SUM(F66,F72,F73,C74)</f>
        <v>0</v>
      </c>
      <c r="G65" s="46">
        <f>SUM(G66,G72,G73,D74)</f>
        <v>0</v>
      </c>
      <c r="H65" s="46">
        <f>SUM(H66,H72,H73,E74)</f>
        <v>0</v>
      </c>
    </row>
    <row r="66" spans="1:8">
      <c r="A66" s="6" t="s">
        <v>14</v>
      </c>
      <c r="B66" s="4" t="s">
        <v>58</v>
      </c>
      <c r="C66" s="41">
        <v>1480</v>
      </c>
      <c r="D66" s="41">
        <v>1480</v>
      </c>
      <c r="E66" s="36">
        <v>0</v>
      </c>
      <c r="F66" s="36">
        <v>0</v>
      </c>
      <c r="G66" s="35">
        <v>0</v>
      </c>
      <c r="H66" s="35">
        <v>0</v>
      </c>
    </row>
    <row r="67" spans="1:8">
      <c r="A67" s="3" t="s">
        <v>15</v>
      </c>
      <c r="B67" s="17" t="s">
        <v>59</v>
      </c>
      <c r="C67" s="43">
        <f t="shared" ref="C67:D67" si="14">SUM(C68,C71,)</f>
        <v>0</v>
      </c>
      <c r="D67" s="43">
        <f t="shared" si="14"/>
        <v>0</v>
      </c>
      <c r="E67" s="33">
        <f>SUM(E68,E71,)</f>
        <v>0</v>
      </c>
      <c r="F67" s="33">
        <f>SUM(F68,F71,)</f>
        <v>0</v>
      </c>
      <c r="G67" s="44">
        <v>0</v>
      </c>
      <c r="H67" s="44">
        <v>0</v>
      </c>
    </row>
    <row r="68" spans="1:8">
      <c r="A68" s="5" t="s">
        <v>16</v>
      </c>
      <c r="B68" s="2" t="s">
        <v>60</v>
      </c>
      <c r="C68" s="41">
        <v>0</v>
      </c>
      <c r="D68" s="41">
        <v>0</v>
      </c>
      <c r="E68" s="36">
        <f>SUM(E69:E70)</f>
        <v>0</v>
      </c>
      <c r="F68" s="36">
        <f>SUM(F69:F70)</f>
        <v>0</v>
      </c>
      <c r="G68" s="35">
        <v>0</v>
      </c>
      <c r="H68" s="35">
        <v>0</v>
      </c>
    </row>
    <row r="69" spans="1:8">
      <c r="A69" s="5" t="s">
        <v>3</v>
      </c>
      <c r="B69" s="2" t="s">
        <v>61</v>
      </c>
      <c r="C69" s="41">
        <v>0</v>
      </c>
      <c r="D69" s="41">
        <v>0</v>
      </c>
      <c r="E69" s="36">
        <v>0</v>
      </c>
      <c r="F69" s="36">
        <v>0</v>
      </c>
      <c r="G69" s="35">
        <v>0</v>
      </c>
      <c r="H69" s="35">
        <v>0</v>
      </c>
    </row>
    <row r="70" spans="1:8">
      <c r="A70" s="6" t="s">
        <v>4</v>
      </c>
      <c r="B70" s="4" t="s">
        <v>62</v>
      </c>
      <c r="C70" s="41">
        <v>0</v>
      </c>
      <c r="D70" s="41">
        <v>0</v>
      </c>
      <c r="E70" s="36">
        <v>0</v>
      </c>
      <c r="F70" s="36">
        <v>0</v>
      </c>
      <c r="G70" s="35">
        <v>0</v>
      </c>
      <c r="H70" s="35">
        <v>0</v>
      </c>
    </row>
    <row r="71" spans="1:8">
      <c r="A71" s="6" t="s">
        <v>5</v>
      </c>
      <c r="B71" s="4" t="s">
        <v>63</v>
      </c>
      <c r="C71" s="41">
        <v>0</v>
      </c>
      <c r="D71" s="41">
        <v>0</v>
      </c>
      <c r="E71" s="36">
        <v>0</v>
      </c>
      <c r="F71" s="36">
        <v>0</v>
      </c>
      <c r="G71" s="35">
        <v>0</v>
      </c>
      <c r="H71" s="35">
        <v>0</v>
      </c>
    </row>
    <row r="72" spans="1:8">
      <c r="A72" s="7" t="s">
        <v>6</v>
      </c>
      <c r="B72" s="2" t="s">
        <v>64</v>
      </c>
      <c r="C72" s="41">
        <v>0</v>
      </c>
      <c r="D72" s="41">
        <v>0</v>
      </c>
      <c r="E72" s="34" t="s">
        <v>82</v>
      </c>
      <c r="F72" s="34" t="s">
        <v>82</v>
      </c>
      <c r="G72" s="35">
        <v>0</v>
      </c>
      <c r="H72" s="35">
        <v>0</v>
      </c>
    </row>
    <row r="73" spans="1:8">
      <c r="A73" s="5" t="s">
        <v>102</v>
      </c>
      <c r="B73" s="16" t="s">
        <v>144</v>
      </c>
      <c r="C73" s="41">
        <v>23</v>
      </c>
      <c r="D73" s="41">
        <v>23</v>
      </c>
      <c r="E73" s="36" t="s">
        <v>82</v>
      </c>
      <c r="F73" s="36" t="s">
        <v>82</v>
      </c>
      <c r="G73" s="35">
        <v>0</v>
      </c>
      <c r="H73" s="35">
        <v>0</v>
      </c>
    </row>
    <row r="74" spans="1:8">
      <c r="A74" s="5" t="s">
        <v>103</v>
      </c>
      <c r="B74" s="16" t="s">
        <v>65</v>
      </c>
      <c r="C74" s="41">
        <v>0</v>
      </c>
      <c r="D74" s="41">
        <v>0</v>
      </c>
      <c r="E74" s="36" t="s">
        <v>82</v>
      </c>
      <c r="F74" s="36" t="s">
        <v>82</v>
      </c>
      <c r="G74" s="35">
        <v>0</v>
      </c>
      <c r="H74" s="35">
        <v>0</v>
      </c>
    </row>
    <row r="75" spans="1:8">
      <c r="A75" s="28" t="s">
        <v>86</v>
      </c>
      <c r="B75" s="26" t="s">
        <v>66</v>
      </c>
      <c r="C75" s="30">
        <v>0</v>
      </c>
      <c r="D75" s="30">
        <v>0</v>
      </c>
      <c r="E75" s="47" t="s">
        <v>82</v>
      </c>
      <c r="F75" s="47" t="s">
        <v>82</v>
      </c>
      <c r="G75" s="48">
        <v>0</v>
      </c>
      <c r="H75" s="48">
        <v>0</v>
      </c>
    </row>
    <row r="76" spans="1:8">
      <c r="A76" s="3" t="s">
        <v>17</v>
      </c>
      <c r="B76" s="17" t="s">
        <v>67</v>
      </c>
      <c r="C76" s="32">
        <v>0</v>
      </c>
      <c r="D76" s="32">
        <v>0</v>
      </c>
      <c r="E76" s="49">
        <f>SUM(E77,E80,)</f>
        <v>0</v>
      </c>
      <c r="F76" s="49">
        <f>SUM(F77,F80,)</f>
        <v>0</v>
      </c>
      <c r="G76" s="44">
        <v>0</v>
      </c>
      <c r="H76" s="44">
        <v>0</v>
      </c>
    </row>
    <row r="77" spans="1:8">
      <c r="A77" s="6" t="s">
        <v>18</v>
      </c>
      <c r="B77" s="17" t="s">
        <v>68</v>
      </c>
      <c r="C77" s="49">
        <f t="shared" ref="C77" si="15">SUM(C78:C79)</f>
        <v>0</v>
      </c>
      <c r="D77" s="49">
        <v>0</v>
      </c>
      <c r="E77" s="49">
        <f>SUM(E78:E79)</f>
        <v>0</v>
      </c>
      <c r="F77" s="49">
        <f>SUM(F78:F79)</f>
        <v>0</v>
      </c>
      <c r="G77" s="44">
        <v>0</v>
      </c>
      <c r="H77" s="44">
        <v>0</v>
      </c>
    </row>
    <row r="78" spans="1:8">
      <c r="A78" s="6" t="s">
        <v>11</v>
      </c>
      <c r="B78" s="4" t="s">
        <v>69</v>
      </c>
      <c r="C78" s="38">
        <v>0</v>
      </c>
      <c r="D78" s="38">
        <v>0</v>
      </c>
      <c r="E78" s="36">
        <v>0</v>
      </c>
      <c r="F78" s="36">
        <v>0</v>
      </c>
      <c r="G78" s="35">
        <v>0</v>
      </c>
      <c r="H78" s="35">
        <v>0</v>
      </c>
    </row>
    <row r="79" spans="1:8">
      <c r="A79" s="6" t="s">
        <v>4</v>
      </c>
      <c r="B79" s="4" t="s">
        <v>70</v>
      </c>
      <c r="C79" s="38">
        <v>0</v>
      </c>
      <c r="D79" s="38">
        <v>0</v>
      </c>
      <c r="E79" s="36">
        <v>0</v>
      </c>
      <c r="F79" s="36">
        <v>0</v>
      </c>
      <c r="G79" s="35">
        <v>0</v>
      </c>
      <c r="H79" s="35">
        <v>0</v>
      </c>
    </row>
    <row r="80" spans="1:8">
      <c r="A80" s="6" t="s">
        <v>5</v>
      </c>
      <c r="B80" s="4" t="s">
        <v>71</v>
      </c>
      <c r="C80" s="38">
        <v>0</v>
      </c>
      <c r="D80" s="38">
        <v>0</v>
      </c>
      <c r="E80" s="36">
        <v>0</v>
      </c>
      <c r="F80" s="36">
        <v>0</v>
      </c>
      <c r="G80" s="35">
        <v>0</v>
      </c>
      <c r="H80" s="35">
        <v>0</v>
      </c>
    </row>
    <row r="81" spans="1:8">
      <c r="A81" s="3" t="s">
        <v>6</v>
      </c>
      <c r="B81" s="4" t="s">
        <v>72</v>
      </c>
      <c r="C81" s="38">
        <v>0</v>
      </c>
      <c r="D81" s="38">
        <v>0</v>
      </c>
      <c r="E81" s="36">
        <v>0</v>
      </c>
      <c r="F81" s="36">
        <v>0</v>
      </c>
      <c r="G81" s="35">
        <v>0</v>
      </c>
      <c r="H81" s="35">
        <v>0</v>
      </c>
    </row>
    <row r="82" spans="1:8">
      <c r="A82" s="27" t="s">
        <v>19</v>
      </c>
      <c r="B82" s="24" t="s">
        <v>73</v>
      </c>
      <c r="C82" s="50">
        <f>SUM(C10,C18,C65,C75,)</f>
        <v>938691</v>
      </c>
      <c r="D82" s="50">
        <f>SUM(D10,D18,D65,D75,)</f>
        <v>664207</v>
      </c>
      <c r="E82" s="51">
        <f>SUM(E10,E18,E65,E75,)</f>
        <v>1552</v>
      </c>
      <c r="F82" s="51">
        <f>SUM(F10,F18,F65,F75,)</f>
        <v>410</v>
      </c>
      <c r="G82" s="52">
        <v>0</v>
      </c>
      <c r="H82" s="52">
        <v>0</v>
      </c>
    </row>
    <row r="83" spans="1:8">
      <c r="A83" s="5" t="s">
        <v>87</v>
      </c>
      <c r="B83" s="2" t="s">
        <v>74</v>
      </c>
      <c r="C83" s="45">
        <v>48</v>
      </c>
      <c r="D83" s="45">
        <v>48</v>
      </c>
      <c r="E83" s="36">
        <v>0</v>
      </c>
      <c r="F83" s="34">
        <v>0</v>
      </c>
      <c r="G83" s="35">
        <v>0</v>
      </c>
      <c r="H83" s="35">
        <v>0</v>
      </c>
    </row>
    <row r="84" spans="1:8">
      <c r="A84" s="6" t="s">
        <v>88</v>
      </c>
      <c r="B84" s="4" t="s">
        <v>75</v>
      </c>
      <c r="C84" s="45">
        <v>0</v>
      </c>
      <c r="D84" s="45">
        <v>0</v>
      </c>
      <c r="E84" s="36">
        <v>0</v>
      </c>
      <c r="F84" s="34">
        <v>0</v>
      </c>
      <c r="G84" s="35">
        <v>0</v>
      </c>
      <c r="H84" s="35">
        <v>0</v>
      </c>
    </row>
    <row r="85" spans="1:8">
      <c r="A85" s="28" t="s">
        <v>96</v>
      </c>
      <c r="B85" s="15" t="s">
        <v>76</v>
      </c>
      <c r="C85" s="53">
        <f t="shared" ref="C85:D85" si="16">SUM(C83:C84)</f>
        <v>48</v>
      </c>
      <c r="D85" s="53">
        <f t="shared" si="16"/>
        <v>48</v>
      </c>
      <c r="E85" s="54">
        <f>SUM(E83:E84)</f>
        <v>0</v>
      </c>
      <c r="F85" s="54">
        <f>SUM(F83:F84)</f>
        <v>0</v>
      </c>
      <c r="G85" s="52">
        <v>0</v>
      </c>
      <c r="H85" s="52">
        <v>0</v>
      </c>
    </row>
    <row r="86" spans="1:8">
      <c r="A86" s="7" t="s">
        <v>105</v>
      </c>
      <c r="B86" s="55" t="s">
        <v>106</v>
      </c>
      <c r="C86" s="56">
        <v>70311</v>
      </c>
      <c r="D86" s="56">
        <v>70311</v>
      </c>
      <c r="E86" s="57"/>
      <c r="F86" s="57"/>
      <c r="G86" s="44"/>
      <c r="H86" s="44"/>
    </row>
    <row r="87" spans="1:8">
      <c r="A87" s="7" t="s">
        <v>104</v>
      </c>
      <c r="B87" s="55" t="s">
        <v>107</v>
      </c>
      <c r="C87" s="56">
        <v>90583</v>
      </c>
      <c r="D87" s="56">
        <v>90583</v>
      </c>
      <c r="E87" s="57">
        <v>131</v>
      </c>
      <c r="F87" s="57">
        <v>131</v>
      </c>
      <c r="G87" s="44"/>
      <c r="H87" s="44"/>
    </row>
    <row r="88" spans="1:8">
      <c r="A88" s="27" t="s">
        <v>20</v>
      </c>
      <c r="B88" s="29" t="s">
        <v>77</v>
      </c>
      <c r="C88" s="58">
        <f>SUM(C86:C87)</f>
        <v>160894</v>
      </c>
      <c r="D88" s="58">
        <f t="shared" ref="D88:F88" si="17">SUM(D86:D87)</f>
        <v>160894</v>
      </c>
      <c r="E88" s="58">
        <f t="shared" si="17"/>
        <v>131</v>
      </c>
      <c r="F88" s="58">
        <f t="shared" si="17"/>
        <v>131</v>
      </c>
      <c r="G88" s="59">
        <v>0</v>
      </c>
      <c r="H88" s="48">
        <v>0</v>
      </c>
    </row>
    <row r="89" spans="1:8">
      <c r="A89" s="6" t="s">
        <v>89</v>
      </c>
      <c r="B89" s="60" t="s">
        <v>92</v>
      </c>
      <c r="C89" s="61">
        <f>3537-170</f>
        <v>3367</v>
      </c>
      <c r="D89" s="61">
        <v>3367</v>
      </c>
      <c r="E89" s="62">
        <v>21</v>
      </c>
      <c r="F89" s="34">
        <v>21</v>
      </c>
      <c r="G89" s="35">
        <v>0</v>
      </c>
      <c r="H89" s="35">
        <v>0</v>
      </c>
    </row>
    <row r="90" spans="1:8">
      <c r="A90" s="5" t="s">
        <v>90</v>
      </c>
      <c r="B90" s="60" t="s">
        <v>93</v>
      </c>
      <c r="C90" s="61">
        <v>170</v>
      </c>
      <c r="D90" s="61">
        <v>170</v>
      </c>
      <c r="E90" s="62">
        <v>0</v>
      </c>
      <c r="F90" s="62">
        <v>0</v>
      </c>
      <c r="G90" s="35">
        <v>0</v>
      </c>
      <c r="H90" s="35">
        <v>0</v>
      </c>
    </row>
    <row r="91" spans="1:8">
      <c r="A91" s="6" t="s">
        <v>91</v>
      </c>
      <c r="B91" s="60" t="s">
        <v>94</v>
      </c>
      <c r="C91" s="61">
        <v>55</v>
      </c>
      <c r="D91" s="61">
        <v>55</v>
      </c>
      <c r="E91" s="62">
        <v>362</v>
      </c>
      <c r="F91" s="34">
        <v>362</v>
      </c>
      <c r="G91" s="35">
        <v>0</v>
      </c>
      <c r="H91" s="35">
        <v>0</v>
      </c>
    </row>
    <row r="92" spans="1:8">
      <c r="A92" s="27" t="s">
        <v>21</v>
      </c>
      <c r="B92" s="24" t="s">
        <v>78</v>
      </c>
      <c r="C92" s="63">
        <f t="shared" ref="C92:D92" si="18">SUM(C89:C91)</f>
        <v>3592</v>
      </c>
      <c r="D92" s="63">
        <f t="shared" si="18"/>
        <v>3592</v>
      </c>
      <c r="E92" s="47">
        <f>SUM(E89:E91)</f>
        <v>383</v>
      </c>
      <c r="F92" s="47">
        <f>SUM(F89:F91)</f>
        <v>383</v>
      </c>
      <c r="G92" s="48">
        <v>0</v>
      </c>
      <c r="H92" s="48">
        <v>0</v>
      </c>
    </row>
    <row r="93" spans="1:8">
      <c r="A93" s="27" t="s">
        <v>22</v>
      </c>
      <c r="B93" s="24" t="s">
        <v>95</v>
      </c>
      <c r="C93" s="64">
        <v>-4581</v>
      </c>
      <c r="D93" s="64">
        <v>-4581</v>
      </c>
      <c r="E93" s="47">
        <v>714</v>
      </c>
      <c r="F93" s="31">
        <v>714</v>
      </c>
      <c r="G93" s="48">
        <v>2512</v>
      </c>
      <c r="H93" s="48">
        <v>2512</v>
      </c>
    </row>
    <row r="94" spans="1:8">
      <c r="A94" s="27" t="s">
        <v>23</v>
      </c>
      <c r="B94" s="24" t="s">
        <v>79</v>
      </c>
      <c r="C94" s="64"/>
      <c r="D94" s="64"/>
      <c r="E94" s="47">
        <v>0</v>
      </c>
      <c r="F94" s="31">
        <v>0</v>
      </c>
      <c r="G94" s="48">
        <v>0</v>
      </c>
      <c r="H94" s="48">
        <v>0</v>
      </c>
    </row>
    <row r="95" spans="1:8">
      <c r="A95" s="11" t="s">
        <v>97</v>
      </c>
      <c r="B95" s="12" t="s">
        <v>80</v>
      </c>
      <c r="C95" s="65">
        <f>SUM(C85,C88,C82,C92,C93,C94,)</f>
        <v>1098644</v>
      </c>
      <c r="D95" s="65">
        <f>SUM(D85,D88,D82,D92,D93,D94,)</f>
        <v>824160</v>
      </c>
      <c r="E95" s="42">
        <f>SUM(E85,E88,E82,E92,E93,E94,)</f>
        <v>2780</v>
      </c>
      <c r="F95" s="42">
        <f>SUM(F85,F88,F82,F92,F93,F94,)</f>
        <v>1638</v>
      </c>
      <c r="G95" s="42">
        <f t="shared" ref="G95:H95" si="19">SUM(G85,G88,G82,G92,G93,G94,)</f>
        <v>2512</v>
      </c>
      <c r="H95" s="42">
        <f t="shared" si="19"/>
        <v>2512</v>
      </c>
    </row>
    <row r="97" spans="4:4">
      <c r="D97" s="66"/>
    </row>
  </sheetData>
  <mergeCells count="8">
    <mergeCell ref="B1:H1"/>
    <mergeCell ref="G8:H8"/>
    <mergeCell ref="A3:F3"/>
    <mergeCell ref="A4:F4"/>
    <mergeCell ref="A6:F6"/>
    <mergeCell ref="A7:F7"/>
    <mergeCell ref="C8:D8"/>
    <mergeCell ref="E8:F8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eszközök értékkel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Dóri</dc:creator>
  <cp:lastModifiedBy>Julika</cp:lastModifiedBy>
  <cp:lastPrinted>2017-04-24T09:42:14Z</cp:lastPrinted>
  <dcterms:created xsi:type="dcterms:W3CDTF">2016-04-06T13:46:46Z</dcterms:created>
  <dcterms:modified xsi:type="dcterms:W3CDTF">2017-06-07T15:48:33Z</dcterms:modified>
</cp:coreProperties>
</file>