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KV2013\2015\Borsfa\szeptember23\"/>
    </mc:Choice>
  </mc:AlternateContent>
  <bookViews>
    <workbookView xWindow="0" yWindow="0" windowWidth="28800" windowHeight="13875" tabRatio="727" firstSheet="5" activeTab="14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9.1. sz. mell" sheetId="3" r:id="rId12"/>
    <sheet name="9.1.1. sz. mell " sheetId="113" r:id="rId13"/>
    <sheet name="9.1.2. sz. mell  " sheetId="114" r:id="rId14"/>
    <sheet name="9.1.3. sz. mell   " sheetId="115" r:id="rId15"/>
    <sheet name="1.sz tájékoztató t." sheetId="24" r:id="rId16"/>
    <sheet name="Munka1" sheetId="94" r:id="rId17"/>
  </sheets>
  <definedNames>
    <definedName name="_xlnm.Print_Titles" localSheetId="11">'9.1. sz. mell'!$1:$6</definedName>
    <definedName name="_xlnm.Print_Titles" localSheetId="12">'9.1.1. sz. mell '!$1:$6</definedName>
    <definedName name="_xlnm.Print_Titles" localSheetId="13">'9.1.2. sz. mell  '!$1:$6</definedName>
    <definedName name="_xlnm.Print_Titles" localSheetId="14">'9.1.3. sz. mell   '!$1:$6</definedName>
    <definedName name="_xlnm.Print_Area" localSheetId="1">'1.1.sz.mell.'!$A$1:$D$148</definedName>
  </definedNames>
  <calcPr calcId="152511"/>
</workbook>
</file>

<file path=xl/calcChain.xml><?xml version="1.0" encoding="utf-8"?>
<calcChain xmlns="http://schemas.openxmlformats.org/spreadsheetml/2006/main">
  <c r="D137" i="1" l="1"/>
  <c r="D132" i="1"/>
  <c r="D127" i="1"/>
  <c r="D123" i="1"/>
  <c r="D119" i="1"/>
  <c r="D105" i="1"/>
  <c r="D89" i="1"/>
  <c r="D77" i="1"/>
  <c r="D73" i="1"/>
  <c r="D70" i="1"/>
  <c r="D65" i="1"/>
  <c r="D61" i="1"/>
  <c r="D55" i="1"/>
  <c r="D50" i="1"/>
  <c r="D44" i="1"/>
  <c r="D33" i="1"/>
  <c r="D27" i="1"/>
  <c r="D26" i="1"/>
  <c r="D19" i="1"/>
  <c r="D12" i="1"/>
  <c r="D5" i="1"/>
  <c r="C137" i="1"/>
  <c r="C132" i="1"/>
  <c r="C127" i="1"/>
  <c r="C123" i="1"/>
  <c r="C119" i="1"/>
  <c r="C105" i="1"/>
  <c r="C89" i="1"/>
  <c r="C77" i="1"/>
  <c r="C73" i="1"/>
  <c r="C70" i="1"/>
  <c r="C65" i="1"/>
  <c r="C61" i="1"/>
  <c r="C55" i="1"/>
  <c r="C50" i="1"/>
  <c r="C44" i="1"/>
  <c r="C33" i="1"/>
  <c r="C27" i="1"/>
  <c r="C26" i="1" s="1"/>
  <c r="C19" i="1"/>
  <c r="C12" i="1"/>
  <c r="C5" i="1"/>
  <c r="C122" i="1" l="1"/>
  <c r="D60" i="1"/>
  <c r="D122" i="1"/>
  <c r="D143" i="1" s="1"/>
  <c r="D83" i="1"/>
  <c r="D148" i="1" s="1"/>
  <c r="D142" i="1"/>
  <c r="C60" i="1"/>
  <c r="C83" i="1"/>
  <c r="C142" i="1"/>
  <c r="C143" i="1" s="1"/>
  <c r="D91" i="113"/>
  <c r="F30" i="61"/>
  <c r="F17" i="61"/>
  <c r="F31" i="61" s="1"/>
  <c r="C24" i="61"/>
  <c r="C18" i="61"/>
  <c r="C30" i="61"/>
  <c r="C17" i="61"/>
  <c r="F32" i="61" s="1"/>
  <c r="D21" i="73"/>
  <c r="C21" i="73"/>
  <c r="C24" i="73"/>
  <c r="C25" i="73" s="1"/>
  <c r="C16" i="73"/>
  <c r="C15" i="73"/>
  <c r="C27" i="73" s="1"/>
  <c r="C26" i="73"/>
  <c r="F24" i="73"/>
  <c r="F15" i="73"/>
  <c r="F26" i="73" s="1"/>
  <c r="G15" i="73"/>
  <c r="D13" i="76" s="1"/>
  <c r="D15" i="73"/>
  <c r="D9" i="3"/>
  <c r="D8" i="3"/>
  <c r="D13" i="3"/>
  <c r="D143" i="3"/>
  <c r="D142" i="3"/>
  <c r="D139" i="3" s="1"/>
  <c r="D141" i="3"/>
  <c r="D140" i="3"/>
  <c r="D138" i="3"/>
  <c r="D137" i="3"/>
  <c r="D135" i="3"/>
  <c r="D134" i="3" s="1"/>
  <c r="D133" i="3"/>
  <c r="D132" i="3"/>
  <c r="D131" i="3"/>
  <c r="D130" i="3"/>
  <c r="D129" i="3" s="1"/>
  <c r="D128" i="3"/>
  <c r="D126" i="3"/>
  <c r="D125" i="3" s="1"/>
  <c r="D144" i="3" s="1"/>
  <c r="D123" i="3"/>
  <c r="D122" i="3"/>
  <c r="D121" i="3" s="1"/>
  <c r="D120" i="3"/>
  <c r="D119" i="3"/>
  <c r="D117" i="3"/>
  <c r="D116" i="3"/>
  <c r="D115" i="3"/>
  <c r="D114" i="3"/>
  <c r="D113" i="3"/>
  <c r="D111" i="3"/>
  <c r="D109" i="3"/>
  <c r="D107" i="3"/>
  <c r="D106" i="3"/>
  <c r="D105" i="3"/>
  <c r="D104" i="3"/>
  <c r="D103" i="3"/>
  <c r="D102" i="3"/>
  <c r="D101" i="3"/>
  <c r="D100" i="3"/>
  <c r="D99" i="3"/>
  <c r="D98" i="3"/>
  <c r="D91" i="3"/>
  <c r="D85" i="3"/>
  <c r="D84" i="3"/>
  <c r="D83" i="3"/>
  <c r="D82" i="3"/>
  <c r="D81" i="3"/>
  <c r="D80" i="3" s="1"/>
  <c r="D79" i="3"/>
  <c r="D78" i="3"/>
  <c r="D77" i="3"/>
  <c r="D76" i="3" s="1"/>
  <c r="D75" i="3"/>
  <c r="D74" i="3"/>
  <c r="D72" i="3"/>
  <c r="D71" i="3"/>
  <c r="D70" i="3"/>
  <c r="D69" i="3"/>
  <c r="D68" i="3" s="1"/>
  <c r="D67" i="3"/>
  <c r="D64" i="3"/>
  <c r="D86" i="3" s="1"/>
  <c r="D65" i="3"/>
  <c r="D62" i="3"/>
  <c r="D61" i="3"/>
  <c r="D60" i="3"/>
  <c r="D58" i="3" s="1"/>
  <c r="D59" i="3"/>
  <c r="D57" i="3"/>
  <c r="D55" i="3"/>
  <c r="D54" i="3"/>
  <c r="D53" i="3" s="1"/>
  <c r="D52" i="3"/>
  <c r="D51" i="3"/>
  <c r="D50" i="3"/>
  <c r="D49" i="3"/>
  <c r="D48" i="3"/>
  <c r="D47" i="3" s="1"/>
  <c r="D46" i="3"/>
  <c r="D45" i="3"/>
  <c r="D44" i="3"/>
  <c r="D43" i="3"/>
  <c r="D42" i="3"/>
  <c r="D41" i="3"/>
  <c r="D40" i="3"/>
  <c r="D39" i="3"/>
  <c r="D36" i="3" s="1"/>
  <c r="D38" i="3"/>
  <c r="D32" i="3"/>
  <c r="D31" i="3"/>
  <c r="D30" i="3" s="1"/>
  <c r="D29" i="3" s="1"/>
  <c r="D34" i="3"/>
  <c r="D33" i="3"/>
  <c r="D28" i="3"/>
  <c r="D26" i="3"/>
  <c r="D25" i="3"/>
  <c r="D22" i="3" s="1"/>
  <c r="D24" i="3"/>
  <c r="D23" i="3"/>
  <c r="D21" i="3"/>
  <c r="D19" i="3"/>
  <c r="D18" i="3"/>
  <c r="D17" i="3"/>
  <c r="D16" i="3"/>
  <c r="D15" i="3" s="1"/>
  <c r="D12" i="3"/>
  <c r="D11" i="3"/>
  <c r="D10" i="3"/>
  <c r="D16" i="73"/>
  <c r="D24" i="73" s="1"/>
  <c r="D139" i="115"/>
  <c r="D134" i="115"/>
  <c r="D129" i="115"/>
  <c r="D125" i="115"/>
  <c r="D144" i="115"/>
  <c r="D121" i="115"/>
  <c r="D107" i="115"/>
  <c r="D91" i="115"/>
  <c r="D124" i="115"/>
  <c r="D145" i="115" s="1"/>
  <c r="D80" i="115"/>
  <c r="D76" i="115"/>
  <c r="D73" i="115"/>
  <c r="D68" i="115"/>
  <c r="D64" i="115"/>
  <c r="D86" i="115" s="1"/>
  <c r="D58" i="115"/>
  <c r="D53" i="115"/>
  <c r="D47" i="115"/>
  <c r="D36" i="115"/>
  <c r="D30" i="115"/>
  <c r="D29" i="115"/>
  <c r="D63" i="115" s="1"/>
  <c r="D22" i="115"/>
  <c r="D15" i="115"/>
  <c r="D8" i="115"/>
  <c r="D139" i="114"/>
  <c r="D134" i="114"/>
  <c r="D129" i="114"/>
  <c r="D125" i="114"/>
  <c r="D144" i="114" s="1"/>
  <c r="D121" i="114"/>
  <c r="D107" i="114"/>
  <c r="D124" i="114" s="1"/>
  <c r="D91" i="114"/>
  <c r="D80" i="114"/>
  <c r="D76" i="114"/>
  <c r="D73" i="114"/>
  <c r="D86" i="114" s="1"/>
  <c r="D68" i="114"/>
  <c r="D64" i="114"/>
  <c r="D58" i="114"/>
  <c r="D53" i="114"/>
  <c r="D47" i="114"/>
  <c r="D36" i="114"/>
  <c r="D30" i="114"/>
  <c r="D29" i="114" s="1"/>
  <c r="D22" i="114"/>
  <c r="D15" i="114"/>
  <c r="D8" i="114"/>
  <c r="D140" i="113"/>
  <c r="D135" i="113"/>
  <c r="D130" i="113"/>
  <c r="D126" i="113"/>
  <c r="D122" i="113"/>
  <c r="D108" i="113"/>
  <c r="D80" i="113"/>
  <c r="D76" i="113"/>
  <c r="D73" i="113"/>
  <c r="D68" i="113"/>
  <c r="D64" i="113"/>
  <c r="D86" i="113" s="1"/>
  <c r="D58" i="113"/>
  <c r="D53" i="113"/>
  <c r="D47" i="113"/>
  <c r="D36" i="113"/>
  <c r="D30" i="113"/>
  <c r="D29" i="113"/>
  <c r="D22" i="113"/>
  <c r="D15" i="113"/>
  <c r="D8" i="113"/>
  <c r="G17" i="61"/>
  <c r="G31" i="61" s="1"/>
  <c r="D17" i="61"/>
  <c r="B14" i="76"/>
  <c r="G30" i="61"/>
  <c r="D18" i="61"/>
  <c r="D30" i="61" s="1"/>
  <c r="G24" i="73"/>
  <c r="D24" i="61"/>
  <c r="C8" i="78"/>
  <c r="C11" i="77"/>
  <c r="C11" i="62"/>
  <c r="D11" i="62"/>
  <c r="E11" i="62"/>
  <c r="F8" i="62"/>
  <c r="F9" i="62"/>
  <c r="F10" i="62"/>
  <c r="F7" i="62"/>
  <c r="F6" i="62"/>
  <c r="F11" i="62" s="1"/>
  <c r="O21" i="24"/>
  <c r="O9" i="24"/>
  <c r="E5" i="71"/>
  <c r="E12" i="71" s="1"/>
  <c r="E7" i="71"/>
  <c r="E8" i="71"/>
  <c r="E9" i="71"/>
  <c r="E10" i="71"/>
  <c r="E11" i="71"/>
  <c r="D12" i="71"/>
  <c r="C12" i="71"/>
  <c r="B12" i="71"/>
  <c r="E6" i="71"/>
  <c r="E15" i="71"/>
  <c r="E22" i="71" s="1"/>
  <c r="E16" i="71"/>
  <c r="E17" i="71"/>
  <c r="E18" i="71"/>
  <c r="E19" i="71"/>
  <c r="E20" i="71"/>
  <c r="E21" i="71"/>
  <c r="B22" i="71"/>
  <c r="C22" i="71"/>
  <c r="D22" i="71"/>
  <c r="D31" i="71"/>
  <c r="F7" i="64"/>
  <c r="F24" i="64" s="1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O5" i="24"/>
  <c r="N14" i="24"/>
  <c r="N25" i="24"/>
  <c r="M14" i="24"/>
  <c r="M26" i="24" s="1"/>
  <c r="M25" i="24"/>
  <c r="L14" i="24"/>
  <c r="L25" i="24"/>
  <c r="K14" i="24"/>
  <c r="K26" i="24" s="1"/>
  <c r="K25" i="24"/>
  <c r="J14" i="24"/>
  <c r="J26" i="24" s="1"/>
  <c r="I14" i="24"/>
  <c r="I26" i="24" s="1"/>
  <c r="H14" i="24"/>
  <c r="G14" i="24"/>
  <c r="G25" i="24"/>
  <c r="F14" i="24"/>
  <c r="E14" i="24"/>
  <c r="E25" i="24"/>
  <c r="E26" i="24" s="1"/>
  <c r="D14" i="24"/>
  <c r="D26" i="24" s="1"/>
  <c r="C14" i="24"/>
  <c r="C26" i="24" s="1"/>
  <c r="C25" i="24"/>
  <c r="D25" i="24"/>
  <c r="F25" i="24"/>
  <c r="F26" i="24"/>
  <c r="H25" i="24"/>
  <c r="H26" i="24" s="1"/>
  <c r="I25" i="24"/>
  <c r="J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F25" i="73"/>
  <c r="F27" i="73" s="1"/>
  <c r="D73" i="3"/>
  <c r="N26" i="24" l="1"/>
  <c r="G26" i="24"/>
  <c r="O14" i="24"/>
  <c r="L26" i="24"/>
  <c r="O25" i="24"/>
  <c r="D145" i="113"/>
  <c r="D125" i="113"/>
  <c r="D63" i="113"/>
  <c r="D87" i="113" s="1"/>
  <c r="D124" i="3"/>
  <c r="D145" i="3" s="1"/>
  <c r="F24" i="63"/>
  <c r="D14" i="76"/>
  <c r="E14" i="76" s="1"/>
  <c r="G33" i="61"/>
  <c r="D33" i="61"/>
  <c r="D7" i="76"/>
  <c r="G25" i="73"/>
  <c r="D15" i="76" s="1"/>
  <c r="G26" i="73"/>
  <c r="C148" i="1"/>
  <c r="C84" i="1"/>
  <c r="C147" i="1"/>
  <c r="D84" i="1"/>
  <c r="B8" i="76" s="1"/>
  <c r="D147" i="1"/>
  <c r="D63" i="3"/>
  <c r="D87" i="3" s="1"/>
  <c r="B15" i="76"/>
  <c r="B13" i="76"/>
  <c r="E13" i="76" s="1"/>
  <c r="D145" i="114"/>
  <c r="B7" i="76"/>
  <c r="D87" i="115"/>
  <c r="B6" i="76"/>
  <c r="D63" i="114"/>
  <c r="D87" i="114" s="1"/>
  <c r="D6" i="76"/>
  <c r="C31" i="61"/>
  <c r="D25" i="73"/>
  <c r="D32" i="61"/>
  <c r="F33" i="61"/>
  <c r="C32" i="61"/>
  <c r="D26" i="73"/>
  <c r="C33" i="61"/>
  <c r="D31" i="61"/>
  <c r="G32" i="61"/>
  <c r="O26" i="24" l="1"/>
  <c r="D146" i="113"/>
  <c r="E7" i="76"/>
  <c r="D27" i="73"/>
  <c r="E15" i="76"/>
  <c r="G27" i="73"/>
  <c r="E6" i="76"/>
  <c r="D8" i="76"/>
  <c r="E8" i="76" s="1"/>
</calcChain>
</file>

<file path=xl/sharedStrings.xml><?xml version="1.0" encoding="utf-8"?>
<sst xmlns="http://schemas.openxmlformats.org/spreadsheetml/2006/main" count="1785" uniqueCount="461">
  <si>
    <t>Beruházási (felhalmozási) kiadások előirányzata beruházásonként</t>
  </si>
  <si>
    <t>Felújítási kiadások előirányzata felújításonként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</si>
  <si>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</si>
  <si>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</si>
  <si>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</si>
  <si>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</si>
  <si>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</si>
  <si>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</si>
  <si>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</si>
  <si>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</si>
  <si>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</si>
  <si>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</si>
  <si>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</si>
  <si>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</si>
  <si>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</si>
  <si>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</si>
  <si>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</si>
  <si>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</si>
  <si>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</si>
  <si>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</si>
  <si>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</si>
  <si>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</si>
  <si>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</si>
  <si>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</si>
  <si>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</si>
  <si>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</si>
  <si>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</si>
  <si>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</si>
  <si>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</si>
  <si>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</si>
  <si>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</si>
  <si>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</si>
  <si>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</si>
  <si>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</si>
  <si>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</si>
  <si>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</si>
  <si>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</si>
  <si>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</si>
  <si>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</si>
  <si>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</si>
  <si>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</si>
  <si>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</si>
  <si>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</si>
  <si>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</si>
  <si>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</si>
  <si>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</si>
  <si>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</si>
  <si>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</si>
  <si>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</si>
  <si>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</si>
  <si>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</si>
  <si>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</si>
  <si>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</si>
  <si>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</si>
  <si>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</si>
  <si>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</si>
  <si>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</si>
  <si>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</si>
  <si>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</si>
  <si>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</si>
  <si>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</si>
  <si>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</si>
  <si>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</si>
  <si>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</si>
  <si>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</si>
  <si>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</si>
  <si>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</si>
  <si>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</si>
  <si>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</si>
  <si>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</si>
  <si>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</si>
  <si>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</si>
  <si>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</si>
  <si>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</si>
  <si>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</si>
  <si>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</si>
  <si>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</si>
  <si>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</si>
  <si>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</si>
  <si>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</si>
  <si>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</si>
  <si>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</si>
  <si>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</si>
  <si>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</si>
  <si>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</si>
  <si>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</si>
  <si>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</si>
  <si>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</si>
  <si>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</si>
  <si>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</si>
  <si>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</si>
  <si>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</si>
  <si>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</si>
  <si>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</si>
  <si>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</si>
  <si>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</si>
  <si>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</si>
  <si>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</si>
  <si>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</si>
  <si>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</si>
  <si>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</si>
  <si>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</si>
  <si>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</si>
  <si>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</si>
  <si>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</si>
  <si>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</si>
  <si>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</si>
  <si>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</si>
  <si>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</si>
  <si>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</si>
  <si>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</si>
  <si>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</si>
  <si>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</si>
  <si>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</si>
  <si>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</si>
  <si>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</si>
  <si>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</si>
  <si>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</si>
  <si>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</si>
  <si>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</si>
  <si>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</si>
  <si>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</si>
  <si>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</si>
  <si>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</si>
  <si>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</si>
  <si>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</si>
  <si>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</si>
  <si>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</si>
  <si>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</si>
  <si>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</si>
  <si>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</si>
  <si>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</si>
  <si>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</si>
  <si>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</si>
  <si>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</si>
  <si>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</si>
  <si>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</si>
  <si>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</si>
  <si>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</si>
  <si>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</si>
  <si>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</si>
  <si>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</si>
  <si>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</si>
  <si>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</si>
  <si>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</si>
  <si>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</si>
  <si>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</si>
  <si>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</si>
  <si>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</si>
  <si>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</si>
  <si>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</si>
  <si>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</si>
  <si>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</si>
  <si>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</si>
  <si>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</si>
  <si>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</si>
  <si>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</si>
  <si>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</si>
  <si>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</si>
  <si>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</si>
  <si>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</si>
  <si>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</si>
  <si>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</si>
  <si>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</si>
  <si>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</si>
  <si>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</si>
  <si>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</si>
  <si>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</si>
  <si>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</si>
  <si>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</si>
  <si>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</si>
  <si>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</si>
  <si>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Éves engedélyezett létszám előirányzat (fő)</t>
  </si>
  <si>
    <t>Közfoglalkoztatottak létszáma (fő)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</si>
  <si>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</si>
  <si>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</si>
  <si>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</si>
  <si>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</si>
  <si>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</si>
  <si>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</si>
  <si>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</si>
  <si>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</si>
  <si>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</si>
  <si>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</si>
  <si>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</si>
  <si>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</si>
  <si>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</si>
  <si>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</si>
  <si>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</si>
  <si>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</si>
  <si>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</si>
  <si>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</si>
  <si>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</si>
  <si>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</si>
  <si>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</si>
  <si>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</si>
  <si>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</si>
  <si>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</si>
  <si>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</si>
  <si>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</si>
  <si>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</si>
  <si>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</si>
  <si>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</si>
  <si>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</si>
  <si>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</si>
  <si>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</si>
  <si>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</si>
  <si>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</si>
  <si>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</si>
  <si>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</si>
  <si>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</si>
  <si>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</si>
  <si>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</si>
  <si>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</si>
  <si>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</si>
  <si>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</si>
  <si>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</si>
  <si>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</si>
  <si>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</si>
  <si>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</si>
  <si>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</si>
  <si>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</si>
  <si>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</si>
  <si>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</si>
  <si>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</si>
  <si>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</si>
  <si>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</si>
  <si>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</si>
  <si>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</si>
  <si>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</si>
  <si>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</si>
  <si>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</si>
  <si>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</si>
  <si>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</si>
  <si>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</si>
  <si>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</si>
  <si>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</si>
  <si>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</si>
  <si>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</si>
  <si>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</si>
  <si>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</si>
  <si>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</si>
  <si>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</si>
  <si>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</si>
  <si>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</si>
  <si>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</si>
  <si>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</si>
  <si>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</si>
  <si>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</si>
  <si>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</si>
  <si>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</si>
  <si>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</si>
  <si>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</si>
  <si>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</si>
  <si>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</si>
  <si>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</si>
  <si>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</si>
  <si>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</si>
  <si>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</si>
  <si>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</si>
  <si>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</si>
  <si>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</si>
  <si>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</si>
  <si>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</si>
  <si>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</si>
  <si>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</si>
  <si>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</si>
  <si>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</si>
  <si>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</si>
  <si>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</si>
  <si>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</si>
  <si>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</si>
  <si>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</si>
  <si>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</si>
  <si>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</si>
  <si>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</si>
  <si>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</si>
  <si>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</si>
  <si>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</si>
  <si>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</si>
  <si>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</si>
  <si>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</si>
  <si>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</si>
  <si>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</si>
  <si>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</si>
  <si>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</si>
  <si>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</si>
  <si>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</si>
  <si>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</si>
  <si>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</si>
  <si>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</si>
  <si>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</si>
  <si>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</si>
  <si>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</si>
  <si>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</si>
  <si>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</si>
  <si>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</si>
  <si>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</si>
  <si>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</si>
  <si>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</si>
  <si>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</si>
  <si>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</si>
  <si>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</si>
  <si>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</si>
  <si>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</si>
  <si>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</si>
  <si>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</si>
  <si>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</si>
  <si>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</si>
  <si>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</si>
  <si>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</si>
  <si>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</si>
  <si>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</si>
  <si>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</si>
  <si>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</si>
  <si>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</si>
  <si>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</si>
  <si>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</si>
  <si>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</si>
  <si>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</si>
  <si>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</si>
  <si>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</si>
  <si>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</si>
  <si>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</si>
  <si>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</si>
  <si>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</si>
  <si>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</si>
  <si>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</si>
  <si>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</si>
  <si>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</si>
  <si>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</si>
  <si>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</si>
  <si>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</si>
  <si>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</si>
  <si>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</si>
  <si>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</si>
  <si>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</si>
  <si>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</si>
  <si>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</si>
  <si>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</si>
  <si>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</si>
  <si>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</si>
  <si>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</si>
  <si>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</si>
  <si>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</si>
  <si>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</si>
  <si>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</si>
  <si>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</si>
  <si>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</si>
  <si>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</si>
  <si>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</si>
  <si>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</si>
  <si>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</si>
  <si>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</si>
  <si>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</si>
  <si>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</si>
  <si>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</si>
  <si>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</si>
  <si>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</si>
  <si>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</si>
  <si>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</si>
  <si>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</si>
  <si>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</si>
  <si>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</si>
  <si>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</si>
  <si>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</si>
  <si>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</si>
  <si>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</si>
  <si>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</si>
  <si>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</si>
  <si>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</si>
  <si>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</si>
  <si>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Likviditási célú hitelek törlesztése</t>
  </si>
  <si>
    <t>Felhalmozási célú támogatások államháztartáson belülről</t>
  </si>
  <si>
    <t>1.-ből EU-s támogatás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</si>
  <si>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</si>
  <si>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</si>
  <si>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</si>
  <si>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</si>
  <si>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</si>
  <si>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</si>
  <si>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</si>
  <si>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</si>
  <si>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</si>
  <si>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</si>
  <si>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</si>
  <si>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</si>
  <si>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</si>
  <si>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</si>
  <si>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</si>
  <si>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</si>
  <si>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</si>
  <si>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</si>
  <si>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</si>
  <si>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</si>
  <si>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</si>
  <si>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</si>
  <si>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</si>
  <si>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</si>
  <si>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</si>
  <si>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</si>
  <si>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</si>
  <si>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</si>
  <si>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</si>
  <si>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</si>
  <si>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</si>
  <si>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</si>
  <si>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</si>
  <si>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BEVÉTELEK ÖSSZESEN: (9+16)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</si>
  <si>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</si>
  <si>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</si>
  <si>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</si>
  <si>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</si>
  <si>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</si>
  <si>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</si>
  <si>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</si>
  <si>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</si>
  <si>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</si>
  <si>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</si>
  <si>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</si>
  <si>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</si>
  <si>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</si>
  <si>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Osztalék, a koncessziós díj és a hozambevétel</t>
  </si>
  <si>
    <t>Borsfa Község Önkormányzatának adósságot keletkeztető ügyletekből és kezességvállalásokból fennálló kötelezettségei</t>
  </si>
  <si>
    <t>Borsfa Község Önkormányzata saját bevételeinek részletezése az adósságot keletkeztető ügyletből származó tárgyévi fizetési kötelezettség megállapításához</t>
  </si>
  <si>
    <t>Lakáscélú visszatérítendő támogatások folyósítása</t>
  </si>
  <si>
    <t>2015. évi előirányzat</t>
  </si>
  <si>
    <t xml:space="preserve">Felhalmozási célú átvett pénzeszközök </t>
  </si>
  <si>
    <t>Borsfa Község Önkormányzatának 2015. évi adósságot keletkeztető fejlesztési céljai</t>
  </si>
  <si>
    <t>Autó beszerzés (DACIA Dokker)</t>
  </si>
  <si>
    <t>2015</t>
  </si>
  <si>
    <t xml:space="preserve">
2015. év utáni szükséglet
</t>
  </si>
  <si>
    <t>Felhasználás
2014. XII.31-ig</t>
  </si>
  <si>
    <t>Konyhai gépek, berendezések beszerzése</t>
  </si>
  <si>
    <t>2015. év utáni szükséglet
(6=2 - 4 - 5)</t>
  </si>
  <si>
    <t>Előirányzat-felhasználási terv
2015. évre</t>
  </si>
  <si>
    <t>2015. évi eredeti előirányzat</t>
  </si>
  <si>
    <t>2015. évi módosított előirányzat</t>
  </si>
  <si>
    <t>BEVÉTEL ÖSSZESEN (10.+19.)</t>
  </si>
  <si>
    <t>Hiány belső finanszírozásának bevételei (12+…+15)</t>
  </si>
  <si>
    <t xml:space="preserve">Hiány külső finanszírozásának bevételei (17+18.) </t>
  </si>
  <si>
    <t>Működési célú finanszírozási bevételek összesen (11.+16.)</t>
  </si>
  <si>
    <t>Költségvetési kiadások összesen (1.+...+9.)</t>
  </si>
  <si>
    <t>Működési célú finanszírozási kiadások összesen (11.+...+18.)</t>
  </si>
  <si>
    <t>KIADÁSOK ÖSSZESEN (10.+19.)</t>
  </si>
  <si>
    <t xml:space="preserve">2015 évben nincs EU-s projektünk </t>
  </si>
  <si>
    <t>Aszaló raktárépület felújítás</t>
  </si>
  <si>
    <t>Módosított előirányzat</t>
  </si>
  <si>
    <t>Eredeti előirányzat</t>
  </si>
  <si>
    <t xml:space="preserve"> -   1.3.-ból könytári érdekeltségnövelő támogatás önrésze</t>
  </si>
  <si>
    <t xml:space="preserve">  1.3.1</t>
  </si>
  <si>
    <t>ÁHT-n belüli megelőlegezés visszífizetése</t>
  </si>
  <si>
    <t xml:space="preserve">ÁHT-n belüli megelőlegezés </t>
  </si>
  <si>
    <t>Ingatlanvásárlás</t>
  </si>
  <si>
    <t>Renault kisbusz beszerzés (támogatással)</t>
  </si>
  <si>
    <t xml:space="preserve">2.1. melléklet a 9/2015. (IX.23.) önkormányzati rendelethez     </t>
  </si>
  <si>
    <t xml:space="preserve">2.2. melléklet a 9/2015. (IX.23.) önkormányzati rendelethez     </t>
  </si>
  <si>
    <t>9.1. melléklet a 9/2015. (IX.23.) önkormányzati rendelethez</t>
  </si>
  <si>
    <t>9.1.1. melléklet a 9/2015. (IX. 23..) önkormányzati rendelethez</t>
  </si>
  <si>
    <t>9.1.2. melléklet a 9/2015. (IX.23.) önkormányzati rendelethez</t>
  </si>
  <si>
    <t>9.1.3. melléklet a 9/2015.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</si>
</sst>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7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6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164" fontId="21" fillId="0" borderId="1" xfId="5" applyNumberFormat="1" applyFont="1" applyFill="1" applyBorder="1" applyAlignment="1" applyProtection="1">
      <alignment vertical="center"/>
      <protection locked="0"/>
    </xf>
    <xf numFmtId="164" fontId="21" fillId="0" borderId="25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164" fontId="21" fillId="0" borderId="2" xfId="5" applyNumberFormat="1" applyFont="1" applyFill="1" applyBorder="1" applyAlignment="1" applyProtection="1">
      <alignment vertical="center"/>
      <protection locked="0"/>
    </xf>
    <xf numFmtId="164" fontId="21" fillId="0" borderId="21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1" fillId="0" borderId="3" xfId="5" applyNumberFormat="1" applyFont="1" applyFill="1" applyBorder="1" applyAlignment="1" applyProtection="1">
      <alignment vertical="center"/>
      <protection locked="0"/>
    </xf>
    <xf numFmtId="164" fontId="21" fillId="0" borderId="23" xfId="5" applyNumberFormat="1" applyFont="1" applyFill="1" applyBorder="1" applyAlignment="1" applyProtection="1">
      <alignment vertical="center"/>
    </xf>
    <xf numFmtId="164" fontId="19" fillId="0" borderId="14" xfId="5" applyNumberFormat="1" applyFont="1" applyFill="1" applyBorder="1" applyAlignment="1" applyProtection="1">
      <alignment vertical="center"/>
    </xf>
    <xf numFmtId="164" fontId="19" fillId="0" borderId="17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164" fontId="19" fillId="0" borderId="14" xfId="5" applyNumberFormat="1" applyFont="1" applyFill="1" applyBorder="1" applyProtection="1"/>
    <xf numFmtId="164" fontId="19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6" xfId="0" applyFont="1" applyFill="1" applyBorder="1" applyAlignment="1" applyProtection="1">
      <alignment horizontal="right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7" xfId="4" applyFont="1" applyFill="1" applyBorder="1" applyAlignment="1" applyProtection="1">
      <alignment horizontal="left" vertical="center" wrapText="1" indent="6"/>
    </xf>
    <xf numFmtId="0" fontId="39" fillId="0" borderId="0" xfId="0" applyFont="1" applyFill="1"/>
    <xf numFmtId="0" fontId="40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1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3" xfId="1" applyNumberFormat="1" applyFont="1" applyFill="1" applyBorder="1"/>
    <xf numFmtId="165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8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8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165" fontId="29" fillId="0" borderId="22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8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4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4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165" fontId="29" fillId="0" borderId="36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28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0" fontId="8" fillId="0" borderId="24" xfId="0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27" xfId="0" applyFont="1" applyBorder="1" applyAlignment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4" xfId="4" applyFont="1" applyFill="1" applyBorder="1" applyAlignment="1" applyProtection="1">
      <alignment horizontal="center" vertical="center" wrapTex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3" xfId="0" applyFont="1" applyBorder="1" applyAlignment="1" applyProtection="1">
      <alignment wrapTex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8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164" fontId="21" fillId="2" borderId="21" xfId="4" applyNumberFormat="1" applyFont="1" applyFill="1" applyBorder="1" applyAlignment="1" applyProtection="1">
      <alignment horizontal="right" vertical="center" wrapText="1" indent="1"/>
    </xf>
    <xf numFmtId="164" fontId="21" fillId="2" borderId="22" xfId="4" applyNumberFormat="1" applyFont="1" applyFill="1" applyBorder="1" applyAlignment="1" applyProtection="1">
      <alignment horizontal="right" vertical="center" wrapText="1" indent="1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" applyFont="1" applyFill="1" applyBorder="1" applyAlignment="1" applyProtection="1">
      <alignment horizontal="left" vertical="center" wrapText="1" inden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3" borderId="18" xfId="0" applyFont="1" applyFill="1" applyBorder="1" applyAlignment="1" applyProtection="1">
      <alignment horizontal="center" vertical="center" wrapText="1"/>
    </xf>
    <xf numFmtId="0" fontId="25" fillId="3" borderId="19" xfId="0" applyFont="1" applyFill="1" applyBorder="1" applyAlignment="1" applyProtection="1">
      <alignment horizontal="left" vertical="center" wrapText="1" indent="1"/>
    </xf>
    <xf numFmtId="164" fontId="25" fillId="3" borderId="17" xfId="0" quotePrefix="1" applyNumberFormat="1" applyFont="1" applyFill="1" applyBorder="1" applyAlignment="1" applyProtection="1">
      <alignment horizontal="right" vertical="center" wrapText="1" indent="1"/>
    </xf>
    <xf numFmtId="0" fontId="27" fillId="3" borderId="18" xfId="0" applyFont="1" applyFill="1" applyBorder="1" applyAlignment="1" applyProtection="1">
      <alignment horizontal="center" wrapText="1"/>
    </xf>
    <xf numFmtId="0" fontId="27" fillId="3" borderId="19" xfId="0" applyFont="1" applyFill="1" applyBorder="1" applyAlignment="1" applyProtection="1">
      <alignment wrapText="1"/>
    </xf>
    <xf numFmtId="164" fontId="28" fillId="3" borderId="17" xfId="4" applyNumberFormat="1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centerContinuous" vertical="center" wrapText="1"/>
    </xf>
    <xf numFmtId="164" fontId="28" fillId="0" borderId="34" xfId="0" applyNumberFormat="1" applyFont="1" applyFill="1" applyBorder="1" applyAlignment="1" applyProtection="1">
      <alignment horizontal="center" vertical="center" wrapText="1"/>
    </xf>
    <xf numFmtId="164" fontId="42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ont="1" applyFill="1" applyBorder="1" applyAlignment="1" applyProtection="1">
      <alignment horizontal="left" vertical="center" wrapText="1" indent="1"/>
    </xf>
    <xf numFmtId="164" fontId="8" fillId="0" borderId="33" xfId="0" applyNumberFormat="1" applyFont="1" applyFill="1" applyBorder="1" applyAlignment="1" applyProtection="1">
      <alignment horizontal="centerContinuous" vertical="center" wrapText="1"/>
    </xf>
    <xf numFmtId="164" fontId="43" fillId="0" borderId="0" xfId="0" applyNumberFormat="1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165" fontId="19" fillId="0" borderId="17" xfId="1" applyNumberFormat="1" applyFont="1" applyFill="1" applyBorder="1" applyAlignment="1" applyProtection="1">
      <alignment vertical="center" wrapText="1"/>
    </xf>
    <xf numFmtId="165" fontId="21" fillId="0" borderId="23" xfId="1" applyNumberFormat="1" applyFont="1" applyFill="1" applyBorder="1" applyAlignment="1" applyProtection="1">
      <alignment vertical="center" wrapText="1"/>
      <protection locked="0"/>
    </xf>
    <xf numFmtId="165" fontId="27" fillId="0" borderId="51" xfId="1" applyNumberFormat="1" applyFont="1" applyBorder="1" applyAlignment="1" applyProtection="1">
      <alignment vertical="center" wrapText="1"/>
    </xf>
    <xf numFmtId="165" fontId="26" fillId="0" borderId="52" xfId="1" applyNumberFormat="1" applyFont="1" applyBorder="1" applyAlignment="1" applyProtection="1">
      <alignment wrapText="1"/>
    </xf>
    <xf numFmtId="165" fontId="26" fillId="0" borderId="47" xfId="1" applyNumberFormat="1" applyFont="1" applyBorder="1" applyAlignment="1" applyProtection="1">
      <alignment wrapText="1"/>
    </xf>
    <xf numFmtId="165" fontId="19" fillId="0" borderId="51" xfId="1" applyNumberFormat="1" applyFont="1" applyFill="1" applyBorder="1" applyAlignment="1" applyProtection="1">
      <alignment vertical="center" wrapText="1"/>
    </xf>
    <xf numFmtId="165" fontId="27" fillId="0" borderId="47" xfId="1" applyNumberFormat="1" applyFont="1" applyBorder="1" applyAlignment="1" applyProtection="1">
      <alignment vertical="center" wrapText="1"/>
    </xf>
    <xf numFmtId="165" fontId="27" fillId="0" borderId="51" xfId="1" applyNumberFormat="1" applyFont="1" applyBorder="1" applyAlignment="1" applyProtection="1">
      <alignment wrapText="1"/>
    </xf>
    <xf numFmtId="165" fontId="27" fillId="3" borderId="53" xfId="1" applyNumberFormat="1" applyFont="1" applyFill="1" applyBorder="1" applyAlignment="1" applyProtection="1">
      <alignment wrapText="1"/>
    </xf>
    <xf numFmtId="165" fontId="8" fillId="0" borderId="0" xfId="1" applyNumberFormat="1" applyFont="1" applyFill="1" applyBorder="1" applyAlignment="1" applyProtection="1">
      <alignment vertical="center" wrapText="1"/>
    </xf>
    <xf numFmtId="165" fontId="21" fillId="0" borderId="0" xfId="1" applyNumberFormat="1" applyFont="1" applyFill="1" applyAlignment="1" applyProtection="1">
      <alignment vertical="center" wrapText="1"/>
    </xf>
    <xf numFmtId="165" fontId="8" fillId="0" borderId="33" xfId="1" applyNumberFormat="1" applyFont="1" applyFill="1" applyBorder="1" applyAlignment="1" applyProtection="1">
      <alignment vertical="center" wrapText="1"/>
    </xf>
    <xf numFmtId="165" fontId="21" fillId="0" borderId="52" xfId="1" applyNumberFormat="1" applyFont="1" applyFill="1" applyBorder="1" applyAlignment="1" applyProtection="1">
      <alignment vertical="center" wrapText="1"/>
    </xf>
    <xf numFmtId="165" fontId="21" fillId="0" borderId="54" xfId="1" applyNumberFormat="1" applyFont="1" applyFill="1" applyBorder="1" applyAlignment="1" applyProtection="1">
      <alignment vertical="center" wrapText="1"/>
    </xf>
    <xf numFmtId="165" fontId="21" fillId="0" borderId="52" xfId="1" applyNumberFormat="1" applyFont="1" applyFill="1" applyBorder="1" applyAlignment="1" applyProtection="1"/>
    <xf numFmtId="165" fontId="21" fillId="0" borderId="47" xfId="1" applyNumberFormat="1" applyFont="1" applyFill="1" applyBorder="1" applyAlignment="1" applyProtection="1">
      <alignment vertical="center" wrapText="1"/>
    </xf>
    <xf numFmtId="165" fontId="26" fillId="0" borderId="52" xfId="1" applyNumberFormat="1" applyFont="1" applyBorder="1" applyAlignment="1" applyProtection="1">
      <alignment vertical="center" wrapText="1"/>
    </xf>
    <xf numFmtId="165" fontId="28" fillId="0" borderId="51" xfId="1" applyNumberFormat="1" applyFont="1" applyFill="1" applyBorder="1" applyAlignment="1" applyProtection="1">
      <alignment vertical="center" wrapText="1"/>
    </xf>
    <xf numFmtId="165" fontId="25" fillId="3" borderId="53" xfId="1" applyNumberFormat="1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165" fontId="19" fillId="0" borderId="14" xfId="1" applyNumberFormat="1" applyFont="1" applyFill="1" applyBorder="1" applyAlignment="1" applyProtection="1">
      <alignment vertical="center" wrapText="1"/>
    </xf>
    <xf numFmtId="165" fontId="21" fillId="0" borderId="5" xfId="1" applyNumberFormat="1" applyFont="1" applyFill="1" applyBorder="1" applyAlignment="1" applyProtection="1">
      <alignment vertical="center" wrapText="1"/>
    </xf>
    <xf numFmtId="165" fontId="21" fillId="0" borderId="2" xfId="1" applyNumberFormat="1" applyFont="1" applyFill="1" applyBorder="1" applyAlignment="1" applyProtection="1">
      <alignment vertical="center" wrapText="1"/>
    </xf>
    <xf numFmtId="165" fontId="26" fillId="0" borderId="2" xfId="1" applyNumberFormat="1" applyFont="1" applyBorder="1" applyAlignment="1" applyProtection="1">
      <alignment vertical="center" wrapText="1"/>
    </xf>
    <xf numFmtId="165" fontId="26" fillId="0" borderId="2" xfId="1" applyNumberFormat="1" applyFont="1" applyBorder="1" applyAlignment="1" applyProtection="1">
      <alignment wrapText="1"/>
    </xf>
    <xf numFmtId="164" fontId="18" fillId="0" borderId="0" xfId="0" applyNumberFormat="1" applyFont="1" applyFill="1" applyAlignment="1" applyProtection="1">
      <alignment horizontal="right" vertical="center" wrapText="1"/>
    </xf>
    <xf numFmtId="0" fontId="8" fillId="0" borderId="49" xfId="0" applyFont="1" applyFill="1" applyBorder="1" applyAlignment="1" applyProtection="1">
      <alignment horizontal="right" vertical="center"/>
    </xf>
    <xf numFmtId="0" fontId="8" fillId="0" borderId="26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31" xfId="0" applyFont="1" applyFill="1" applyBorder="1" applyAlignment="1" applyProtection="1">
      <alignment horizontal="right" vertical="center" wrapText="1"/>
    </xf>
    <xf numFmtId="0" fontId="19" fillId="0" borderId="51" xfId="4" applyFont="1" applyFill="1" applyBorder="1" applyAlignment="1" applyProtection="1">
      <alignment horizontal="right" vertical="center" wrapText="1" indent="1"/>
    </xf>
    <xf numFmtId="0" fontId="26" fillId="0" borderId="52" xfId="0" applyFont="1" applyBorder="1" applyAlignment="1" applyProtection="1">
      <alignment horizontal="right" wrapText="1" indent="1"/>
    </xf>
    <xf numFmtId="0" fontId="26" fillId="0" borderId="38" xfId="0" applyFont="1" applyBorder="1" applyAlignment="1" applyProtection="1">
      <alignment horizontal="right" wrapText="1" indent="1"/>
    </xf>
    <xf numFmtId="0" fontId="26" fillId="0" borderId="55" xfId="0" applyFont="1" applyBorder="1" applyAlignment="1" applyProtection="1">
      <alignment horizontal="right" wrapText="1" indent="1"/>
    </xf>
    <xf numFmtId="0" fontId="27" fillId="0" borderId="51" xfId="0" applyFont="1" applyBorder="1" applyAlignment="1" applyProtection="1">
      <alignment horizontal="right" vertical="center" wrapText="1" indent="1"/>
    </xf>
    <xf numFmtId="0" fontId="26" fillId="0" borderId="55" xfId="0" applyFont="1" applyBorder="1" applyAlignment="1" applyProtection="1">
      <alignment horizontal="right" wrapText="1"/>
    </xf>
    <xf numFmtId="0" fontId="27" fillId="0" borderId="51" xfId="0" applyFont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/>
    </xf>
    <xf numFmtId="0" fontId="8" fillId="0" borderId="33" xfId="0" applyFont="1" applyFill="1" applyBorder="1" applyAlignment="1" applyProtection="1">
      <alignment horizontal="right" vertical="center" wrapText="1"/>
    </xf>
    <xf numFmtId="0" fontId="21" fillId="0" borderId="49" xfId="4" applyFont="1" applyFill="1" applyBorder="1" applyAlignment="1" applyProtection="1">
      <alignment horizontal="right" vertical="center" wrapText="1" indent="1"/>
    </xf>
    <xf numFmtId="0" fontId="21" fillId="0" borderId="38" xfId="4" applyFont="1" applyFill="1" applyBorder="1" applyAlignment="1" applyProtection="1">
      <alignment horizontal="right" vertical="center" wrapText="1" indent="1"/>
    </xf>
    <xf numFmtId="0" fontId="21" fillId="0" borderId="55" xfId="4" applyFont="1" applyFill="1" applyBorder="1" applyAlignment="1" applyProtection="1">
      <alignment horizontal="right" vertical="center" wrapText="1" indent="1"/>
    </xf>
    <xf numFmtId="0" fontId="21" fillId="0" borderId="0" xfId="4" applyFont="1" applyFill="1" applyBorder="1" applyAlignment="1" applyProtection="1">
      <alignment horizontal="right" vertical="center" wrapText="1" indent="1"/>
    </xf>
    <xf numFmtId="0" fontId="21" fillId="0" borderId="55" xfId="4" applyFont="1" applyFill="1" applyBorder="1" applyAlignment="1" applyProtection="1">
      <alignment horizontal="right" indent="6"/>
    </xf>
    <xf numFmtId="0" fontId="21" fillId="0" borderId="55" xfId="4" applyFont="1" applyFill="1" applyBorder="1" applyAlignment="1" applyProtection="1">
      <alignment horizontal="right" vertical="center" wrapText="1" indent="6"/>
    </xf>
    <xf numFmtId="0" fontId="19" fillId="0" borderId="51" xfId="4" applyFont="1" applyFill="1" applyBorder="1" applyAlignment="1" applyProtection="1">
      <alignment horizontal="right" vertical="center" wrapText="1"/>
    </xf>
    <xf numFmtId="0" fontId="21" fillId="0" borderId="52" xfId="4" applyFont="1" applyFill="1" applyBorder="1" applyAlignment="1" applyProtection="1">
      <alignment horizontal="right" vertical="center" wrapText="1" indent="1"/>
    </xf>
    <xf numFmtId="0" fontId="21" fillId="0" borderId="47" xfId="4" applyFont="1" applyFill="1" applyBorder="1" applyAlignment="1" applyProtection="1">
      <alignment horizontal="right" vertical="center" wrapText="1" indent="1"/>
    </xf>
    <xf numFmtId="0" fontId="28" fillId="0" borderId="51" xfId="4" applyFont="1" applyFill="1" applyBorder="1" applyAlignment="1" applyProtection="1">
      <alignment horizontal="right" vertical="center" wrapText="1" indent="1"/>
    </xf>
    <xf numFmtId="0" fontId="41" fillId="0" borderId="0" xfId="0" applyFont="1" applyFill="1" applyAlignment="1" applyProtection="1">
      <alignment horizontal="right" vertical="center" wrapText="1"/>
    </xf>
    <xf numFmtId="0" fontId="4" fillId="0" borderId="33" xfId="0" applyFont="1" applyFill="1" applyBorder="1" applyAlignment="1" applyProtection="1">
      <alignment horizontal="right" vertical="center" wrapText="1"/>
    </xf>
    <xf numFmtId="0" fontId="16" fillId="0" borderId="0" xfId="0" applyFont="1" applyFill="1" applyAlignment="1" applyProtection="1">
      <alignment horizontal="right" vertical="center" wrapText="1"/>
    </xf>
    <xf numFmtId="0" fontId="21" fillId="0" borderId="2" xfId="4" applyFont="1" applyFill="1" applyBorder="1" applyAlignment="1" applyProtection="1">
      <alignment horizontal="right" vertical="center" wrapText="1" indent="1"/>
    </xf>
    <xf numFmtId="0" fontId="21" fillId="0" borderId="6" xfId="4" applyFont="1" applyFill="1" applyBorder="1" applyAlignment="1" applyProtection="1">
      <alignment horizontal="right" vertical="center" wrapText="1" indent="1"/>
    </xf>
    <xf numFmtId="0" fontId="26" fillId="0" borderId="6" xfId="0" applyFont="1" applyBorder="1" applyAlignment="1" applyProtection="1">
      <alignment horizontal="right" vertical="center" wrapText="1" indent="1"/>
    </xf>
    <xf numFmtId="0" fontId="26" fillId="0" borderId="2" xfId="0" applyFont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right" vertical="center" wrapText="1" indent="6"/>
    </xf>
    <xf numFmtId="0" fontId="21" fillId="0" borderId="2" xfId="4" applyFont="1" applyFill="1" applyBorder="1" applyAlignment="1" applyProtection="1">
      <alignment horizontal="right" vertical="center" wrapText="1" indent="6"/>
    </xf>
    <xf numFmtId="0" fontId="21" fillId="0" borderId="27" xfId="4" applyFont="1" applyFill="1" applyBorder="1" applyAlignment="1" applyProtection="1">
      <alignment horizontal="right" vertical="center" wrapText="1" indent="6"/>
    </xf>
    <xf numFmtId="0" fontId="21" fillId="0" borderId="4" xfId="4" applyFont="1" applyFill="1" applyBorder="1" applyAlignment="1" applyProtection="1">
      <alignment horizontal="right" vertical="center" wrapText="1" indent="1"/>
    </xf>
    <xf numFmtId="164" fontId="28" fillId="0" borderId="44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right" vertical="center" wrapText="1" indent="1"/>
    </xf>
    <xf numFmtId="0" fontId="21" fillId="0" borderId="1" xfId="4" applyFont="1" applyFill="1" applyBorder="1" applyAlignment="1" applyProtection="1">
      <alignment horizontal="right" vertical="center" wrapText="1" indent="1"/>
    </xf>
    <xf numFmtId="0" fontId="28" fillId="0" borderId="14" xfId="4" applyFont="1" applyFill="1" applyBorder="1" applyAlignment="1" applyProtection="1">
      <alignment horizontal="right" vertical="center" wrapText="1" indent="1"/>
    </xf>
    <xf numFmtId="164" fontId="25" fillId="0" borderId="44" xfId="0" quotePrefix="1" applyNumberFormat="1" applyFont="1" applyBorder="1" applyAlignment="1" applyProtection="1">
      <alignment horizontal="right" vertical="center" wrapText="1" indent="1"/>
    </xf>
    <xf numFmtId="0" fontId="21" fillId="0" borderId="56" xfId="4" applyFont="1" applyFill="1" applyBorder="1" applyAlignment="1" applyProtection="1">
      <alignment vertical="center" wrapText="1"/>
    </xf>
    <xf numFmtId="165" fontId="21" fillId="0" borderId="55" xfId="1" applyNumberFormat="1" applyFont="1" applyFill="1" applyBorder="1" applyAlignment="1" applyProtection="1">
      <alignment horizontal="right"/>
    </xf>
    <xf numFmtId="165" fontId="21" fillId="0" borderId="2" xfId="1" applyNumberFormat="1" applyFont="1" applyFill="1" applyBorder="1" applyAlignment="1" applyProtection="1">
      <alignment horizontal="right" vertical="center" wrapText="1"/>
    </xf>
    <xf numFmtId="165" fontId="18" fillId="0" borderId="0" xfId="1" applyNumberFormat="1" applyFont="1" applyFill="1" applyAlignment="1" applyProtection="1">
      <alignment horizontal="right" vertical="center" wrapText="1"/>
    </xf>
    <xf numFmtId="165" fontId="8" fillId="0" borderId="49" xfId="1" applyNumberFormat="1" applyFont="1" applyFill="1" applyBorder="1" applyAlignment="1" applyProtection="1">
      <alignment horizontal="right" vertical="center"/>
    </xf>
    <xf numFmtId="165" fontId="8" fillId="0" borderId="26" xfId="1" applyNumberFormat="1" applyFont="1" applyFill="1" applyBorder="1" applyAlignment="1" applyProtection="1">
      <alignment horizontal="right" vertical="center"/>
    </xf>
    <xf numFmtId="165" fontId="8" fillId="0" borderId="0" xfId="1" applyNumberFormat="1" applyFont="1" applyFill="1" applyAlignment="1" applyProtection="1">
      <alignment horizontal="right" vertical="center"/>
    </xf>
    <xf numFmtId="165" fontId="19" fillId="0" borderId="51" xfId="1" applyNumberFormat="1" applyFont="1" applyFill="1" applyBorder="1" applyAlignment="1" applyProtection="1">
      <alignment horizontal="right" vertical="center" wrapText="1"/>
    </xf>
    <xf numFmtId="165" fontId="8" fillId="0" borderId="31" xfId="1" applyNumberFormat="1" applyFont="1" applyFill="1" applyBorder="1" applyAlignment="1" applyProtection="1">
      <alignment horizontal="right" vertical="center" wrapText="1"/>
    </xf>
    <xf numFmtId="165" fontId="26" fillId="0" borderId="52" xfId="1" applyNumberFormat="1" applyFont="1" applyBorder="1" applyAlignment="1" applyProtection="1">
      <alignment horizontal="right" wrapText="1"/>
    </xf>
    <xf numFmtId="165" fontId="26" fillId="0" borderId="38" xfId="1" applyNumberFormat="1" applyFont="1" applyBorder="1" applyAlignment="1" applyProtection="1">
      <alignment horizontal="right" wrapText="1"/>
    </xf>
    <xf numFmtId="165" fontId="26" fillId="0" borderId="55" xfId="1" applyNumberFormat="1" applyFont="1" applyBorder="1" applyAlignment="1" applyProtection="1">
      <alignment horizontal="right" wrapText="1"/>
    </xf>
    <xf numFmtId="165" fontId="27" fillId="0" borderId="51" xfId="1" applyNumberFormat="1" applyFont="1" applyBorder="1" applyAlignment="1" applyProtection="1">
      <alignment horizontal="right" vertical="center" wrapText="1"/>
    </xf>
    <xf numFmtId="165" fontId="27" fillId="0" borderId="51" xfId="1" applyNumberFormat="1" applyFont="1" applyBorder="1" applyAlignment="1" applyProtection="1">
      <alignment horizontal="right" wrapText="1"/>
    </xf>
    <xf numFmtId="165" fontId="27" fillId="3" borderId="53" xfId="1" applyNumberFormat="1" applyFont="1" applyFill="1" applyBorder="1" applyAlignment="1" applyProtection="1">
      <alignment horizontal="right" wrapText="1"/>
    </xf>
    <xf numFmtId="165" fontId="8" fillId="0" borderId="0" xfId="1" applyNumberFormat="1" applyFont="1" applyFill="1" applyBorder="1" applyAlignment="1" applyProtection="1">
      <alignment horizontal="right" vertical="center" wrapText="1"/>
    </xf>
    <xf numFmtId="165" fontId="21" fillId="0" borderId="0" xfId="1" applyNumberFormat="1" applyFont="1" applyFill="1" applyAlignment="1" applyProtection="1">
      <alignment horizontal="right" vertical="center" wrapText="1"/>
    </xf>
    <xf numFmtId="165" fontId="8" fillId="0" borderId="33" xfId="1" applyNumberFormat="1" applyFont="1" applyFill="1" applyBorder="1" applyAlignment="1" applyProtection="1">
      <alignment horizontal="right" vertical="center" wrapText="1"/>
    </xf>
    <xf numFmtId="165" fontId="19" fillId="0" borderId="50" xfId="1" applyNumberFormat="1" applyFont="1" applyFill="1" applyBorder="1" applyAlignment="1" applyProtection="1">
      <alignment horizontal="right" vertical="center" wrapText="1"/>
    </xf>
    <xf numFmtId="165" fontId="21" fillId="0" borderId="49" xfId="1" applyNumberFormat="1" applyFont="1" applyFill="1" applyBorder="1" applyAlignment="1" applyProtection="1">
      <alignment horizontal="right" vertical="center" wrapText="1"/>
    </xf>
    <xf numFmtId="165" fontId="21" fillId="0" borderId="38" xfId="1" applyNumberFormat="1" applyFont="1" applyFill="1" applyBorder="1" applyAlignment="1" applyProtection="1">
      <alignment horizontal="right" vertical="center" wrapText="1"/>
    </xf>
    <xf numFmtId="165" fontId="21" fillId="0" borderId="55" xfId="1" applyNumberFormat="1" applyFont="1" applyFill="1" applyBorder="1" applyAlignment="1" applyProtection="1">
      <alignment horizontal="right" vertical="center" wrapText="1"/>
    </xf>
    <xf numFmtId="165" fontId="21" fillId="0" borderId="0" xfId="1" applyNumberFormat="1" applyFont="1" applyFill="1" applyBorder="1" applyAlignment="1" applyProtection="1">
      <alignment horizontal="right" vertical="center" wrapText="1"/>
    </xf>
    <xf numFmtId="165" fontId="21" fillId="0" borderId="56" xfId="1" applyNumberFormat="1" applyFont="1" applyFill="1" applyBorder="1" applyAlignment="1" applyProtection="1">
      <alignment horizontal="right" vertical="center" wrapText="1"/>
    </xf>
    <xf numFmtId="165" fontId="21" fillId="0" borderId="52" xfId="1" applyNumberFormat="1" applyFont="1" applyFill="1" applyBorder="1" applyAlignment="1" applyProtection="1">
      <alignment horizontal="right" vertical="center" wrapText="1"/>
    </xf>
    <xf numFmtId="165" fontId="21" fillId="0" borderId="47" xfId="1" applyNumberFormat="1" applyFont="1" applyFill="1" applyBorder="1" applyAlignment="1" applyProtection="1">
      <alignment horizontal="right" vertical="center" wrapText="1"/>
    </xf>
    <xf numFmtId="165" fontId="21" fillId="0" borderId="6" xfId="1" applyNumberFormat="1" applyFont="1" applyFill="1" applyBorder="1" applyAlignment="1" applyProtection="1">
      <alignment horizontal="right" vertical="center" wrapText="1"/>
    </xf>
    <xf numFmtId="165" fontId="26" fillId="0" borderId="6" xfId="1" applyNumberFormat="1" applyFont="1" applyBorder="1" applyAlignment="1" applyProtection="1">
      <alignment horizontal="right" vertical="center" wrapText="1"/>
    </xf>
    <xf numFmtId="165" fontId="26" fillId="0" borderId="2" xfId="1" applyNumberFormat="1" applyFont="1" applyBorder="1" applyAlignment="1" applyProtection="1">
      <alignment horizontal="right" vertical="center" wrapText="1"/>
    </xf>
    <xf numFmtId="165" fontId="21" fillId="0" borderId="3" xfId="1" applyNumberFormat="1" applyFont="1" applyFill="1" applyBorder="1" applyAlignment="1" applyProtection="1">
      <alignment horizontal="right" vertical="center" wrapText="1"/>
    </xf>
    <xf numFmtId="165" fontId="21" fillId="0" borderId="27" xfId="1" applyNumberFormat="1" applyFont="1" applyFill="1" applyBorder="1" applyAlignment="1" applyProtection="1">
      <alignment horizontal="right" vertical="center" wrapText="1"/>
    </xf>
    <xf numFmtId="165" fontId="28" fillId="0" borderId="51" xfId="1" applyNumberFormat="1" applyFont="1" applyFill="1" applyBorder="1" applyAlignment="1" applyProtection="1">
      <alignment horizontal="right" vertical="center" wrapText="1"/>
    </xf>
    <xf numFmtId="165" fontId="21" fillId="0" borderId="4" xfId="1" applyNumberFormat="1" applyFont="1" applyFill="1" applyBorder="1" applyAlignment="1" applyProtection="1">
      <alignment horizontal="right" vertical="center" wrapText="1"/>
    </xf>
    <xf numFmtId="165" fontId="21" fillId="0" borderId="1" xfId="1" applyNumberFormat="1" applyFont="1" applyFill="1" applyBorder="1" applyAlignment="1" applyProtection="1">
      <alignment horizontal="right" vertical="center" wrapText="1"/>
    </xf>
    <xf numFmtId="165" fontId="28" fillId="0" borderId="14" xfId="1" applyNumberFormat="1" applyFont="1" applyFill="1" applyBorder="1" applyAlignment="1" applyProtection="1">
      <alignment horizontal="right" vertical="center" wrapText="1"/>
    </xf>
    <xf numFmtId="165" fontId="21" fillId="0" borderId="19" xfId="1" applyNumberFormat="1" applyFont="1" applyFill="1" applyBorder="1" applyAlignment="1" applyProtection="1">
      <alignment horizontal="right" vertical="center" wrapText="1"/>
    </xf>
    <xf numFmtId="165" fontId="25" fillId="3" borderId="53" xfId="1" applyNumberFormat="1" applyFont="1" applyFill="1" applyBorder="1" applyAlignment="1" applyProtection="1">
      <alignment horizontal="right" vertical="center" wrapText="1"/>
    </xf>
    <xf numFmtId="165" fontId="41" fillId="0" borderId="0" xfId="1" applyNumberFormat="1" applyFont="1" applyFill="1" applyAlignment="1" applyProtection="1">
      <alignment horizontal="right" vertical="center" wrapText="1"/>
    </xf>
    <xf numFmtId="165" fontId="4" fillId="0" borderId="33" xfId="1" applyNumberFormat="1" applyFont="1" applyFill="1" applyBorder="1" applyAlignment="1" applyProtection="1">
      <alignment horizontal="right" vertical="center" wrapText="1"/>
    </xf>
    <xf numFmtId="165" fontId="16" fillId="0" borderId="0" xfId="1" applyNumberFormat="1" applyFont="1" applyFill="1" applyAlignment="1" applyProtection="1">
      <alignment horizontal="right" vertical="center" wrapText="1"/>
    </xf>
    <xf numFmtId="165" fontId="19" fillId="0" borderId="51" xfId="1" applyNumberFormat="1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164" fontId="19" fillId="0" borderId="44" xfId="4" applyNumberFormat="1" applyFont="1" applyFill="1" applyBorder="1" applyAlignment="1" applyProtection="1">
      <alignment horizontal="right" vertical="center" wrapText="1" indent="1"/>
    </xf>
    <xf numFmtId="164" fontId="27" fillId="0" borderId="44" xfId="0" applyNumberFormat="1" applyFont="1" applyBorder="1" applyAlignment="1" applyProtection="1">
      <alignment horizontal="right" vertical="center" wrapText="1" indent="1"/>
    </xf>
    <xf numFmtId="164" fontId="25" fillId="3" borderId="44" xfId="0" quotePrefix="1" applyNumberFormat="1" applyFont="1" applyFill="1" applyBorder="1" applyAlignment="1" applyProtection="1">
      <alignment horizontal="right" vertical="center" wrapText="1" indent="1"/>
    </xf>
    <xf numFmtId="0" fontId="25" fillId="3" borderId="19" xfId="0" applyFont="1" applyFill="1" applyBorder="1" applyAlignment="1" applyProtection="1">
      <alignment horizontal="right" vertical="center" wrapText="1" indent="1"/>
    </xf>
    <xf numFmtId="0" fontId="27" fillId="3" borderId="53" xfId="0" applyFont="1" applyFill="1" applyBorder="1" applyAlignment="1" applyProtection="1">
      <alignment horizontal="right" vertical="center" wrapText="1"/>
    </xf>
    <xf numFmtId="164" fontId="19" fillId="0" borderId="1" xfId="4" applyNumberFormat="1" applyFont="1" applyFill="1" applyBorder="1" applyAlignment="1" applyProtection="1">
      <alignment horizontal="right" vertical="center" wrapText="1" indent="1"/>
    </xf>
    <xf numFmtId="164" fontId="19" fillId="0" borderId="27" xfId="4" applyNumberFormat="1" applyFont="1" applyFill="1" applyBorder="1" applyAlignment="1" applyProtection="1">
      <alignment horizontal="right" vertical="center" wrapText="1" indent="1"/>
    </xf>
    <xf numFmtId="164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28" fillId="0" borderId="3" xfId="4" applyNumberFormat="1" applyFont="1" applyFill="1" applyBorder="1" applyAlignment="1" applyProtection="1">
      <alignment horizontal="right" vertical="center" wrapText="1" indent="1"/>
    </xf>
    <xf numFmtId="164" fontId="27" fillId="0" borderId="27" xfId="0" applyNumberFormat="1" applyFont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51" xfId="1" applyNumberFormat="1" applyFont="1" applyFill="1" applyBorder="1" applyAlignment="1" applyProtection="1">
      <alignment horizontal="right" vertical="center" wrapText="1" indent="1"/>
    </xf>
    <xf numFmtId="165" fontId="26" fillId="0" borderId="52" xfId="1" applyNumberFormat="1" applyFont="1" applyBorder="1" applyAlignment="1" applyProtection="1">
      <alignment horizontal="right" wrapText="1" indent="1"/>
    </xf>
    <xf numFmtId="165" fontId="26" fillId="0" borderId="38" xfId="1" applyNumberFormat="1" applyFont="1" applyBorder="1" applyAlignment="1" applyProtection="1">
      <alignment horizontal="right" wrapText="1" indent="1"/>
    </xf>
    <xf numFmtId="165" fontId="26" fillId="0" borderId="55" xfId="1" applyNumberFormat="1" applyFont="1" applyBorder="1" applyAlignment="1" applyProtection="1">
      <alignment horizontal="right" wrapText="1" indent="1"/>
    </xf>
    <xf numFmtId="165" fontId="27" fillId="0" borderId="51" xfId="1" applyNumberFormat="1" applyFont="1" applyBorder="1" applyAlignment="1" applyProtection="1">
      <alignment horizontal="right" vertical="center" wrapText="1" indent="1"/>
    </xf>
    <xf numFmtId="165" fontId="8" fillId="0" borderId="0" xfId="1" applyNumberFormat="1" applyFont="1" applyFill="1" applyBorder="1" applyAlignment="1" applyProtection="1">
      <alignment horizontal="right" vertical="center" wrapText="1" indent="1"/>
    </xf>
    <xf numFmtId="165" fontId="21" fillId="0" borderId="49" xfId="1" applyNumberFormat="1" applyFont="1" applyFill="1" applyBorder="1" applyAlignment="1" applyProtection="1">
      <alignment horizontal="right" vertical="center" wrapText="1" indent="1"/>
    </xf>
    <xf numFmtId="165" fontId="21" fillId="0" borderId="38" xfId="1" applyNumberFormat="1" applyFont="1" applyFill="1" applyBorder="1" applyAlignment="1" applyProtection="1">
      <alignment horizontal="right" vertical="center" wrapText="1" indent="1"/>
    </xf>
    <xf numFmtId="165" fontId="21" fillId="0" borderId="55" xfId="1" applyNumberFormat="1" applyFont="1" applyFill="1" applyBorder="1" applyAlignment="1" applyProtection="1">
      <alignment horizontal="right" vertical="center" wrapText="1" indent="1"/>
    </xf>
    <xf numFmtId="165" fontId="21" fillId="0" borderId="31" xfId="1" applyNumberFormat="1" applyFont="1" applyFill="1" applyBorder="1" applyAlignment="1" applyProtection="1">
      <alignment horizontal="right" vertical="center" wrapText="1" indent="1"/>
    </xf>
    <xf numFmtId="165" fontId="21" fillId="0" borderId="0" xfId="1" applyNumberFormat="1" applyFont="1" applyFill="1" applyBorder="1" applyAlignment="1" applyProtection="1">
      <alignment horizontal="right" vertical="center" wrapText="1" indent="1"/>
    </xf>
    <xf numFmtId="165" fontId="21" fillId="0" borderId="55" xfId="1" applyNumberFormat="1" applyFont="1" applyFill="1" applyBorder="1" applyAlignment="1" applyProtection="1">
      <alignment horizontal="right" indent="6"/>
    </xf>
    <xf numFmtId="165" fontId="21" fillId="0" borderId="55" xfId="1" applyNumberFormat="1" applyFont="1" applyFill="1" applyBorder="1" applyAlignment="1" applyProtection="1">
      <alignment horizontal="right" vertical="center" wrapText="1" indent="6"/>
    </xf>
    <xf numFmtId="165" fontId="21" fillId="0" borderId="56" xfId="1" applyNumberFormat="1" applyFont="1" applyFill="1" applyBorder="1" applyAlignment="1" applyProtection="1">
      <alignment horizontal="right" vertical="center" wrapText="1" indent="6"/>
    </xf>
    <xf numFmtId="165" fontId="21" fillId="0" borderId="52" xfId="1" applyNumberFormat="1" applyFont="1" applyFill="1" applyBorder="1" applyAlignment="1" applyProtection="1">
      <alignment horizontal="right" vertical="center" wrapText="1" indent="1"/>
    </xf>
    <xf numFmtId="165" fontId="21" fillId="0" borderId="2" xfId="1" applyNumberFormat="1" applyFont="1" applyFill="1" applyBorder="1" applyAlignment="1" applyProtection="1">
      <alignment horizontal="right" vertical="center" wrapText="1" indent="1"/>
    </xf>
    <xf numFmtId="165" fontId="26" fillId="0" borderId="2" xfId="1" applyNumberFormat="1" applyFont="1" applyBorder="1" applyAlignment="1" applyProtection="1">
      <alignment horizontal="right" vertical="center" wrapText="1" indent="1"/>
    </xf>
    <xf numFmtId="165" fontId="21" fillId="0" borderId="2" xfId="1" applyNumberFormat="1" applyFont="1" applyFill="1" applyBorder="1" applyAlignment="1" applyProtection="1">
      <alignment horizontal="right" vertical="center" wrapText="1" indent="6"/>
    </xf>
    <xf numFmtId="165" fontId="28" fillId="0" borderId="53" xfId="1" applyNumberFormat="1" applyFont="1" applyFill="1" applyBorder="1" applyAlignment="1" applyProtection="1">
      <alignment horizontal="right" vertical="center" wrapText="1" indent="1"/>
    </xf>
    <xf numFmtId="165" fontId="28" fillId="0" borderId="51" xfId="1" applyNumberFormat="1" applyFont="1" applyFill="1" applyBorder="1" applyAlignment="1" applyProtection="1">
      <alignment horizontal="right" vertical="center" wrapText="1" indent="1"/>
    </xf>
    <xf numFmtId="165" fontId="28" fillId="0" borderId="50" xfId="1" applyNumberFormat="1" applyFont="1" applyFill="1" applyBorder="1" applyAlignment="1" applyProtection="1">
      <alignment horizontal="right" vertical="center" wrapText="1" indent="1"/>
    </xf>
    <xf numFmtId="165" fontId="28" fillId="0" borderId="47" xfId="1" applyNumberFormat="1" applyFont="1" applyFill="1" applyBorder="1" applyAlignment="1" applyProtection="1">
      <alignment horizontal="right" vertical="center" wrapText="1" indent="1"/>
    </xf>
    <xf numFmtId="165" fontId="21" fillId="0" borderId="4" xfId="1" applyNumberFormat="1" applyFont="1" applyFill="1" applyBorder="1" applyAlignment="1" applyProtection="1">
      <alignment horizontal="right" vertical="center" wrapText="1" indent="1"/>
    </xf>
    <xf numFmtId="165" fontId="21" fillId="0" borderId="3" xfId="1" applyNumberFormat="1" applyFont="1" applyFill="1" applyBorder="1" applyAlignment="1" applyProtection="1">
      <alignment horizontal="right" vertical="center" wrapText="1" indent="1"/>
    </xf>
    <xf numFmtId="165" fontId="21" fillId="0" borderId="19" xfId="1" applyNumberFormat="1" applyFont="1" applyFill="1" applyBorder="1" applyAlignment="1" applyProtection="1">
      <alignment horizontal="right" vertical="center" wrapText="1" indent="1"/>
    </xf>
    <xf numFmtId="165" fontId="25" fillId="3" borderId="53" xfId="1" applyNumberFormat="1" applyFont="1" applyFill="1" applyBorder="1" applyAlignment="1" applyProtection="1">
      <alignment horizontal="right" vertical="center" wrapText="1" indent="1"/>
    </xf>
    <xf numFmtId="0" fontId="19" fillId="0" borderId="51" xfId="1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164" fontId="35" fillId="0" borderId="26" xfId="4" applyNumberFormat="1" applyFont="1" applyFill="1" applyBorder="1" applyAlignment="1" applyProtection="1">
      <alignment horizontal="left" vertical="center"/>
    </xf>
    <xf numFmtId="164" fontId="35" fillId="0" borderId="26" xfId="4" applyNumberFormat="1" applyFont="1" applyFill="1" applyBorder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6" xfId="4" applyNumberFormat="1" applyFont="1" applyFill="1" applyBorder="1" applyAlignment="1" applyProtection="1">
      <alignment horizontal="left" vertical="center"/>
    </xf>
    <xf numFmtId="164" fontId="35" fillId="0" borderId="26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3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9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34" fillId="3" borderId="0" xfId="0" applyFont="1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2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30" fillId="0" borderId="34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8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2" xfId="0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4" xfId="0" applyFont="1" applyFill="1" applyBorder="1" applyAlignment="1" applyProtection="1">
      <alignment horizontal="center"/>
    </xf>
    <xf numFmtId="0" fontId="30" fillId="0" borderId="62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center"/>
    </xf>
    <xf numFmtId="0" fontId="30" fillId="0" borderId="63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left" indent="1"/>
      <protection locked="0"/>
    </xf>
    <xf numFmtId="0" fontId="29" fillId="0" borderId="64" xfId="0" applyFont="1" applyFill="1" applyBorder="1" applyAlignment="1" applyProtection="1">
      <alignment horizontal="left" indent="1"/>
      <protection locked="0"/>
    </xf>
    <xf numFmtId="0" fontId="29" fillId="0" borderId="65" xfId="0" applyFont="1" applyFill="1" applyBorder="1" applyAlignment="1" applyProtection="1">
      <alignment horizontal="left" indent="1"/>
      <protection locked="0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66" xfId="0" applyFont="1" applyFill="1" applyBorder="1" applyAlignment="1" applyProtection="1">
      <alignment horizontal="left" indent="1"/>
      <protection locked="0"/>
    </xf>
    <xf numFmtId="0" fontId="20" fillId="0" borderId="51" xfId="5" applyFont="1" applyFill="1" applyBorder="1" applyAlignment="1" applyProtection="1">
      <alignment horizontal="left" vertical="center" indent="1"/>
    </xf>
    <xf numFmtId="0" fontId="20" fillId="0" borderId="33" xfId="5" applyFont="1" applyFill="1" applyBorder="1" applyAlignment="1" applyProtection="1">
      <alignment horizontal="left" vertical="center" indent="1"/>
    </xf>
    <xf numFmtId="0" fontId="20" fillId="0" borderId="44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127</v>
      </c>
    </row>
    <row r="4" spans="1:2" x14ac:dyDescent="0.2">
      <c r="A4" s="109"/>
      <c r="B4" s="109"/>
    </row>
    <row r="5" spans="1:2" s="119" customFormat="1" ht="15.75" x14ac:dyDescent="0.25">
      <c r="A5" s="61" t="s">
        <v>384</v>
      </c>
      <c r="B5" s="118"/>
    </row>
    <row r="6" spans="1:2" x14ac:dyDescent="0.2">
      <c r="A6" s="109"/>
      <c r="B6" s="109"/>
    </row>
    <row r="7" spans="1:2" x14ac:dyDescent="0.2">
      <c r="A7" s="109" t="s">
        <v>386</v>
      </c>
      <c r="B7" s="109" t="s">
        <v>387</v>
      </c>
    </row>
    <row r="8" spans="1:2" x14ac:dyDescent="0.2">
      <c r="A8" s="109" t="s">
        <v>388</v>
      </c>
      <c r="B8" s="109" t="s">
        <v>389</v>
      </c>
    </row>
    <row r="9" spans="1:2" x14ac:dyDescent="0.2">
      <c r="A9" s="109" t="s">
        <v>390</v>
      </c>
      <c r="B9" s="109" t="s">
        <v>391</v>
      </c>
    </row>
    <row r="10" spans="1:2" x14ac:dyDescent="0.2">
      <c r="A10" s="109"/>
      <c r="B10" s="109"/>
    </row>
    <row r="11" spans="1:2" x14ac:dyDescent="0.2">
      <c r="A11" s="109"/>
      <c r="B11" s="109"/>
    </row>
    <row r="12" spans="1:2" s="119" customFormat="1" ht="15.75" x14ac:dyDescent="0.25">
      <c r="A12" s="61" t="s">
        <v>385</v>
      </c>
      <c r="B12" s="118"/>
    </row>
    <row r="13" spans="1:2" x14ac:dyDescent="0.2">
      <c r="A13" s="109"/>
      <c r="B13" s="109"/>
    </row>
    <row r="14" spans="1:2" x14ac:dyDescent="0.2">
      <c r="A14" s="109" t="s">
        <v>395</v>
      </c>
      <c r="B14" s="109" t="s">
        <v>394</v>
      </c>
    </row>
    <row r="15" spans="1:2" x14ac:dyDescent="0.2">
      <c r="A15" s="109" t="s">
        <v>206</v>
      </c>
      <c r="B15" s="109" t="s">
        <v>393</v>
      </c>
    </row>
    <row r="16" spans="1:2" x14ac:dyDescent="0.2">
      <c r="A16" s="109" t="s">
        <v>396</v>
      </c>
      <c r="B16" s="109" t="s">
        <v>392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60.6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4.75" customHeight="1" x14ac:dyDescent="0.2">
      <c r="A1" s="538" t="s">
        <v>1</v>
      </c>
      <c r="B1" s="538"/>
      <c r="C1" s="538"/>
      <c r="D1" s="538"/>
      <c r="E1" s="538"/>
      <c r="F1" s="538"/>
    </row>
    <row r="2" spans="1:6" ht="23.25" customHeight="1" thickBot="1" x14ac:dyDescent="0.3">
      <c r="A2" s="154"/>
      <c r="B2" s="43"/>
      <c r="C2" s="43"/>
      <c r="D2" s="43"/>
      <c r="E2" s="43"/>
      <c r="F2" s="38" t="s">
        <v>51</v>
      </c>
    </row>
    <row r="3" spans="1:6" s="33" customFormat="1" ht="48.75" customHeight="1" thickBot="1" x14ac:dyDescent="0.25">
      <c r="A3" s="155" t="s">
        <v>58</v>
      </c>
      <c r="B3" s="156" t="s">
        <v>56</v>
      </c>
      <c r="C3" s="156" t="s">
        <v>57</v>
      </c>
      <c r="D3" s="156" t="s">
        <v>432</v>
      </c>
      <c r="E3" s="156" t="s">
        <v>426</v>
      </c>
      <c r="F3" s="39" t="s">
        <v>434</v>
      </c>
    </row>
    <row r="4" spans="1:6" s="43" customFormat="1" ht="15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2">
        <v>6</v>
      </c>
    </row>
    <row r="5" spans="1:6" ht="15.95" customHeight="1" x14ac:dyDescent="0.2">
      <c r="A5" s="336" t="s">
        <v>446</v>
      </c>
      <c r="B5" s="22">
        <v>4681</v>
      </c>
      <c r="C5" s="338" t="s">
        <v>430</v>
      </c>
      <c r="D5" s="22">
        <v>0</v>
      </c>
      <c r="E5" s="22">
        <v>4681</v>
      </c>
      <c r="F5" s="52">
        <v>0</v>
      </c>
    </row>
    <row r="6" spans="1:6" ht="15.95" customHeight="1" x14ac:dyDescent="0.2">
      <c r="A6" s="336"/>
      <c r="B6" s="22"/>
      <c r="C6" s="338"/>
      <c r="D6" s="22"/>
      <c r="E6" s="22"/>
      <c r="F6" s="52"/>
    </row>
    <row r="7" spans="1:6" ht="15.95" customHeight="1" x14ac:dyDescent="0.2">
      <c r="A7" s="50"/>
      <c r="B7" s="51"/>
      <c r="C7" s="340"/>
      <c r="D7" s="51"/>
      <c r="E7" s="51"/>
      <c r="F7" s="52">
        <f t="shared" ref="F7:F23" si="0">B7-D7-E7</f>
        <v>0</v>
      </c>
    </row>
    <row r="8" spans="1:6" ht="15.95" customHeight="1" x14ac:dyDescent="0.2">
      <c r="A8" s="50"/>
      <c r="B8" s="51"/>
      <c r="C8" s="340"/>
      <c r="D8" s="51"/>
      <c r="E8" s="51"/>
      <c r="F8" s="52">
        <f t="shared" si="0"/>
        <v>0</v>
      </c>
    </row>
    <row r="9" spans="1:6" ht="15.95" customHeight="1" x14ac:dyDescent="0.2">
      <c r="A9" s="50"/>
      <c r="B9" s="51"/>
      <c r="C9" s="340"/>
      <c r="D9" s="51"/>
      <c r="E9" s="51"/>
      <c r="F9" s="52">
        <f t="shared" si="0"/>
        <v>0</v>
      </c>
    </row>
    <row r="10" spans="1:6" ht="15.95" customHeight="1" x14ac:dyDescent="0.2">
      <c r="A10" s="50"/>
      <c r="B10" s="51"/>
      <c r="C10" s="340"/>
      <c r="D10" s="51"/>
      <c r="E10" s="51"/>
      <c r="F10" s="52">
        <f t="shared" si="0"/>
        <v>0</v>
      </c>
    </row>
    <row r="11" spans="1:6" ht="15.95" customHeight="1" x14ac:dyDescent="0.2">
      <c r="A11" s="50"/>
      <c r="B11" s="51"/>
      <c r="C11" s="340"/>
      <c r="D11" s="51"/>
      <c r="E11" s="51"/>
      <c r="F11" s="52">
        <f t="shared" si="0"/>
        <v>0</v>
      </c>
    </row>
    <row r="12" spans="1:6" ht="15.95" customHeight="1" x14ac:dyDescent="0.2">
      <c r="A12" s="50"/>
      <c r="B12" s="51"/>
      <c r="C12" s="340"/>
      <c r="D12" s="51"/>
      <c r="E12" s="51"/>
      <c r="F12" s="52">
        <f t="shared" si="0"/>
        <v>0</v>
      </c>
    </row>
    <row r="13" spans="1:6" ht="15.95" customHeight="1" x14ac:dyDescent="0.2">
      <c r="A13" s="50"/>
      <c r="B13" s="51"/>
      <c r="C13" s="340"/>
      <c r="D13" s="51"/>
      <c r="E13" s="51"/>
      <c r="F13" s="52">
        <f t="shared" si="0"/>
        <v>0</v>
      </c>
    </row>
    <row r="14" spans="1:6" ht="15.95" customHeight="1" x14ac:dyDescent="0.2">
      <c r="A14" s="50"/>
      <c r="B14" s="51"/>
      <c r="C14" s="340"/>
      <c r="D14" s="51"/>
      <c r="E14" s="51"/>
      <c r="F14" s="52">
        <f t="shared" si="0"/>
        <v>0</v>
      </c>
    </row>
    <row r="15" spans="1:6" ht="15.95" customHeight="1" x14ac:dyDescent="0.2">
      <c r="A15" s="50"/>
      <c r="B15" s="51"/>
      <c r="C15" s="340"/>
      <c r="D15" s="51"/>
      <c r="E15" s="51"/>
      <c r="F15" s="52">
        <f t="shared" si="0"/>
        <v>0</v>
      </c>
    </row>
    <row r="16" spans="1:6" ht="15.95" customHeight="1" x14ac:dyDescent="0.2">
      <c r="A16" s="50"/>
      <c r="B16" s="51"/>
      <c r="C16" s="340"/>
      <c r="D16" s="51"/>
      <c r="E16" s="51"/>
      <c r="F16" s="52">
        <f t="shared" si="0"/>
        <v>0</v>
      </c>
    </row>
    <row r="17" spans="1:6" ht="15.95" customHeight="1" x14ac:dyDescent="0.2">
      <c r="A17" s="50"/>
      <c r="B17" s="51"/>
      <c r="C17" s="340"/>
      <c r="D17" s="51"/>
      <c r="E17" s="51"/>
      <c r="F17" s="52">
        <f t="shared" si="0"/>
        <v>0</v>
      </c>
    </row>
    <row r="18" spans="1:6" ht="15.95" customHeight="1" x14ac:dyDescent="0.2">
      <c r="A18" s="50"/>
      <c r="B18" s="51"/>
      <c r="C18" s="340"/>
      <c r="D18" s="51"/>
      <c r="E18" s="51"/>
      <c r="F18" s="52">
        <f t="shared" si="0"/>
        <v>0</v>
      </c>
    </row>
    <row r="19" spans="1:6" ht="15.95" customHeight="1" x14ac:dyDescent="0.2">
      <c r="A19" s="50"/>
      <c r="B19" s="51"/>
      <c r="C19" s="340"/>
      <c r="D19" s="51"/>
      <c r="E19" s="51"/>
      <c r="F19" s="52">
        <f t="shared" si="0"/>
        <v>0</v>
      </c>
    </row>
    <row r="20" spans="1:6" ht="15.95" customHeight="1" x14ac:dyDescent="0.2">
      <c r="A20" s="50"/>
      <c r="B20" s="51"/>
      <c r="C20" s="340"/>
      <c r="D20" s="51"/>
      <c r="E20" s="51"/>
      <c r="F20" s="52">
        <f t="shared" si="0"/>
        <v>0</v>
      </c>
    </row>
    <row r="21" spans="1:6" ht="15.95" customHeight="1" x14ac:dyDescent="0.2">
      <c r="A21" s="50"/>
      <c r="B21" s="51"/>
      <c r="C21" s="340"/>
      <c r="D21" s="51"/>
      <c r="E21" s="51"/>
      <c r="F21" s="52">
        <f t="shared" si="0"/>
        <v>0</v>
      </c>
    </row>
    <row r="22" spans="1:6" ht="15.95" customHeight="1" x14ac:dyDescent="0.2">
      <c r="A22" s="50"/>
      <c r="B22" s="51"/>
      <c r="C22" s="340"/>
      <c r="D22" s="51"/>
      <c r="E22" s="51"/>
      <c r="F22" s="52">
        <f t="shared" si="0"/>
        <v>0</v>
      </c>
    </row>
    <row r="23" spans="1:6" ht="15.95" customHeight="1" thickBot="1" x14ac:dyDescent="0.25">
      <c r="A23" s="53"/>
      <c r="B23" s="54"/>
      <c r="C23" s="341"/>
      <c r="D23" s="54"/>
      <c r="E23" s="54"/>
      <c r="F23" s="55">
        <f t="shared" si="0"/>
        <v>0</v>
      </c>
    </row>
    <row r="24" spans="1:6" s="49" customFormat="1" ht="18" customHeight="1" thickBot="1" x14ac:dyDescent="0.25">
      <c r="A24" s="157" t="s">
        <v>54</v>
      </c>
      <c r="B24" s="158">
        <f>SUM(B5:B23)</f>
        <v>4681</v>
      </c>
      <c r="C24" s="99"/>
      <c r="D24" s="158">
        <f>SUM(D5:D23)</f>
        <v>0</v>
      </c>
      <c r="E24" s="158">
        <f>SUM(E5:E23)</f>
        <v>4681</v>
      </c>
      <c r="F24" s="56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9/2015. (IX.23.)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38.6640625" style="35" customWidth="1"/>
    <col min="2" max="5" width="13.83203125" style="35" customWidth="1"/>
    <col min="6" max="16384" width="9.33203125" style="35"/>
  </cols>
  <sheetData>
    <row r="1" spans="1:5" x14ac:dyDescent="0.2">
      <c r="A1" s="162"/>
      <c r="B1" s="162"/>
      <c r="C1" s="162"/>
      <c r="D1" s="162"/>
      <c r="E1" s="162"/>
    </row>
    <row r="2" spans="1:5" ht="15.75" x14ac:dyDescent="0.25">
      <c r="A2" s="163" t="s">
        <v>114</v>
      </c>
      <c r="B2" s="539" t="s">
        <v>445</v>
      </c>
      <c r="C2" s="539"/>
      <c r="D2" s="539"/>
      <c r="E2" s="539"/>
    </row>
    <row r="3" spans="1:5" ht="14.25" thickBot="1" x14ac:dyDescent="0.3">
      <c r="A3" s="162"/>
      <c r="B3" s="162"/>
      <c r="C3" s="162"/>
      <c r="D3" s="540" t="s">
        <v>107</v>
      </c>
      <c r="E3" s="540"/>
    </row>
    <row r="4" spans="1:5" ht="15" customHeight="1" thickBot="1" x14ac:dyDescent="0.25">
      <c r="A4" s="164" t="s">
        <v>106</v>
      </c>
      <c r="B4" s="165" t="s">
        <v>165</v>
      </c>
      <c r="C4" s="165" t="s">
        <v>200</v>
      </c>
      <c r="D4" s="165" t="s">
        <v>398</v>
      </c>
      <c r="E4" s="166" t="s">
        <v>41</v>
      </c>
    </row>
    <row r="5" spans="1:5" x14ac:dyDescent="0.2">
      <c r="A5" s="167" t="s">
        <v>108</v>
      </c>
      <c r="B5" s="62"/>
      <c r="C5" s="62"/>
      <c r="D5" s="62"/>
      <c r="E5" s="168">
        <f t="shared" ref="E5:E11" si="0">SUM(B5:D5)</f>
        <v>0</v>
      </c>
    </row>
    <row r="6" spans="1:5" x14ac:dyDescent="0.2">
      <c r="A6" s="169" t="s">
        <v>121</v>
      </c>
      <c r="B6" s="63"/>
      <c r="C6" s="63"/>
      <c r="D6" s="63"/>
      <c r="E6" s="170">
        <f t="shared" si="0"/>
        <v>0</v>
      </c>
    </row>
    <row r="7" spans="1:5" x14ac:dyDescent="0.2">
      <c r="A7" s="171" t="s">
        <v>109</v>
      </c>
      <c r="B7" s="64"/>
      <c r="C7" s="64"/>
      <c r="D7" s="64"/>
      <c r="E7" s="172">
        <f t="shared" si="0"/>
        <v>0</v>
      </c>
    </row>
    <row r="8" spans="1:5" x14ac:dyDescent="0.2">
      <c r="A8" s="171" t="s">
        <v>122</v>
      </c>
      <c r="B8" s="64"/>
      <c r="C8" s="64"/>
      <c r="D8" s="64"/>
      <c r="E8" s="172">
        <f t="shared" si="0"/>
        <v>0</v>
      </c>
    </row>
    <row r="9" spans="1:5" x14ac:dyDescent="0.2">
      <c r="A9" s="171" t="s">
        <v>110</v>
      </c>
      <c r="B9" s="64"/>
      <c r="C9" s="64"/>
      <c r="D9" s="64"/>
      <c r="E9" s="172">
        <f t="shared" si="0"/>
        <v>0</v>
      </c>
    </row>
    <row r="10" spans="1:5" x14ac:dyDescent="0.2">
      <c r="A10" s="171" t="s">
        <v>111</v>
      </c>
      <c r="B10" s="64"/>
      <c r="C10" s="64"/>
      <c r="D10" s="64"/>
      <c r="E10" s="172">
        <f t="shared" si="0"/>
        <v>0</v>
      </c>
    </row>
    <row r="11" spans="1:5" ht="13.5" thickBot="1" x14ac:dyDescent="0.25">
      <c r="A11" s="65"/>
      <c r="B11" s="66"/>
      <c r="C11" s="66"/>
      <c r="D11" s="66"/>
      <c r="E11" s="172">
        <f t="shared" si="0"/>
        <v>0</v>
      </c>
    </row>
    <row r="12" spans="1:5" ht="13.5" thickBot="1" x14ac:dyDescent="0.25">
      <c r="A12" s="173" t="s">
        <v>113</v>
      </c>
      <c r="B12" s="174">
        <f>B5+SUM(B7:B11)</f>
        <v>0</v>
      </c>
      <c r="C12" s="174">
        <f>C5+SUM(C7:C11)</f>
        <v>0</v>
      </c>
      <c r="D12" s="174">
        <f>D5+SUM(D7:D11)</f>
        <v>0</v>
      </c>
      <c r="E12" s="175">
        <f>E5+SUM(E7:E11)</f>
        <v>0</v>
      </c>
    </row>
    <row r="13" spans="1:5" ht="13.5" thickBot="1" x14ac:dyDescent="0.25">
      <c r="A13" s="37"/>
      <c r="B13" s="37"/>
      <c r="C13" s="37"/>
      <c r="D13" s="37"/>
      <c r="E13" s="37"/>
    </row>
    <row r="14" spans="1:5" ht="15" customHeight="1" thickBot="1" x14ac:dyDescent="0.25">
      <c r="A14" s="164" t="s">
        <v>112</v>
      </c>
      <c r="B14" s="165" t="s">
        <v>165</v>
      </c>
      <c r="C14" s="165" t="s">
        <v>200</v>
      </c>
      <c r="D14" s="165" t="s">
        <v>398</v>
      </c>
      <c r="E14" s="166" t="s">
        <v>41</v>
      </c>
    </row>
    <row r="15" spans="1:5" x14ac:dyDescent="0.2">
      <c r="A15" s="167" t="s">
        <v>117</v>
      </c>
      <c r="B15" s="62"/>
      <c r="C15" s="62"/>
      <c r="D15" s="62"/>
      <c r="E15" s="168">
        <f t="shared" ref="E15:E21" si="1">SUM(B15:D15)</f>
        <v>0</v>
      </c>
    </row>
    <row r="16" spans="1:5" x14ac:dyDescent="0.2">
      <c r="A16" s="176" t="s">
        <v>118</v>
      </c>
      <c r="B16" s="64"/>
      <c r="C16" s="64"/>
      <c r="D16" s="64"/>
      <c r="E16" s="172">
        <f t="shared" si="1"/>
        <v>0</v>
      </c>
    </row>
    <row r="17" spans="1:8" x14ac:dyDescent="0.2">
      <c r="A17" s="171" t="s">
        <v>119</v>
      </c>
      <c r="B17" s="64"/>
      <c r="C17" s="64"/>
      <c r="D17" s="64"/>
      <c r="E17" s="172">
        <f t="shared" si="1"/>
        <v>0</v>
      </c>
    </row>
    <row r="18" spans="1:8" x14ac:dyDescent="0.2">
      <c r="A18" s="171" t="s">
        <v>120</v>
      </c>
      <c r="B18" s="64"/>
      <c r="C18" s="64"/>
      <c r="D18" s="64"/>
      <c r="E18" s="172">
        <f t="shared" si="1"/>
        <v>0</v>
      </c>
    </row>
    <row r="19" spans="1:8" x14ac:dyDescent="0.2">
      <c r="A19" s="67"/>
      <c r="B19" s="64"/>
      <c r="C19" s="64"/>
      <c r="D19" s="64"/>
      <c r="E19" s="172">
        <f t="shared" si="1"/>
        <v>0</v>
      </c>
    </row>
    <row r="20" spans="1:8" x14ac:dyDescent="0.2">
      <c r="A20" s="67"/>
      <c r="B20" s="64"/>
      <c r="C20" s="64"/>
      <c r="D20" s="64"/>
      <c r="E20" s="172">
        <f t="shared" si="1"/>
        <v>0</v>
      </c>
    </row>
    <row r="21" spans="1:8" ht="13.5" thickBot="1" x14ac:dyDescent="0.25">
      <c r="A21" s="65"/>
      <c r="B21" s="66"/>
      <c r="C21" s="66"/>
      <c r="D21" s="66"/>
      <c r="E21" s="172">
        <f t="shared" si="1"/>
        <v>0</v>
      </c>
    </row>
    <row r="22" spans="1:8" ht="13.5" thickBot="1" x14ac:dyDescent="0.25">
      <c r="A22" s="173" t="s">
        <v>42</v>
      </c>
      <c r="B22" s="174">
        <f>SUM(B15:B21)</f>
        <v>0</v>
      </c>
      <c r="C22" s="174">
        <f>SUM(C15:C21)</f>
        <v>0</v>
      </c>
      <c r="D22" s="174">
        <f>SUM(D15:D21)</f>
        <v>0</v>
      </c>
      <c r="E22" s="175">
        <f>SUM(E15:E21)</f>
        <v>0</v>
      </c>
    </row>
    <row r="23" spans="1:8" x14ac:dyDescent="0.2">
      <c r="A23" s="162"/>
      <c r="B23" s="162"/>
      <c r="C23" s="162"/>
      <c r="D23" s="162"/>
      <c r="E23" s="162"/>
    </row>
    <row r="24" spans="1:8" x14ac:dyDescent="0.2">
      <c r="A24" s="162"/>
      <c r="B24" s="162"/>
      <c r="C24" s="162"/>
      <c r="D24" s="162"/>
      <c r="E24" s="162"/>
    </row>
    <row r="25" spans="1:8" x14ac:dyDescent="0.2">
      <c r="A25" s="162"/>
      <c r="B25" s="162"/>
      <c r="C25" s="162"/>
      <c r="D25" s="162"/>
      <c r="E25" s="162"/>
    </row>
    <row r="26" spans="1:8" ht="15.75" x14ac:dyDescent="0.2">
      <c r="A26" s="548" t="s">
        <v>399</v>
      </c>
      <c r="B26" s="548"/>
      <c r="C26" s="548"/>
      <c r="D26" s="548"/>
      <c r="E26" s="548"/>
    </row>
    <row r="27" spans="1:8" ht="13.5" thickBot="1" x14ac:dyDescent="0.25">
      <c r="A27" s="162"/>
      <c r="B27" s="162"/>
      <c r="C27" s="162"/>
      <c r="D27" s="162"/>
      <c r="E27" s="162"/>
    </row>
    <row r="28" spans="1:8" ht="13.5" thickBot="1" x14ac:dyDescent="0.25">
      <c r="A28" s="553" t="s">
        <v>115</v>
      </c>
      <c r="B28" s="554"/>
      <c r="C28" s="555"/>
      <c r="D28" s="551" t="s">
        <v>123</v>
      </c>
      <c r="E28" s="552"/>
      <c r="H28" s="36"/>
    </row>
    <row r="29" spans="1:8" x14ac:dyDescent="0.2">
      <c r="A29" s="556"/>
      <c r="B29" s="557"/>
      <c r="C29" s="558"/>
      <c r="D29" s="544"/>
      <c r="E29" s="545"/>
    </row>
    <row r="30" spans="1:8" ht="13.5" thickBot="1" x14ac:dyDescent="0.25">
      <c r="A30" s="559"/>
      <c r="B30" s="560"/>
      <c r="C30" s="561"/>
      <c r="D30" s="546"/>
      <c r="E30" s="547"/>
    </row>
    <row r="31" spans="1:8" ht="13.5" thickBot="1" x14ac:dyDescent="0.25">
      <c r="A31" s="541" t="s">
        <v>42</v>
      </c>
      <c r="B31" s="542"/>
      <c r="C31" s="543"/>
      <c r="D31" s="549">
        <f>SUM(D29:E30)</f>
        <v>0</v>
      </c>
      <c r="E31" s="550"/>
    </row>
  </sheetData>
  <mergeCells count="11">
    <mergeCell ref="B2:E2"/>
    <mergeCell ref="D3:E3"/>
    <mergeCell ref="A31:C31"/>
    <mergeCell ref="D29:E29"/>
    <mergeCell ref="D30:E30"/>
    <mergeCell ref="A26:E26"/>
    <mergeCell ref="D31:E31"/>
    <mergeCell ref="D28:E28"/>
    <mergeCell ref="A28:C28"/>
    <mergeCell ref="A29:C29"/>
    <mergeCell ref="A30:C30"/>
  </mergeCells>
  <phoneticPr fontId="29" type="noConversion"/>
  <conditionalFormatting sqref="D31:E3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9/2015. (IX.23.)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48"/>
  <sheetViews>
    <sheetView topLeftCell="B1" zoomScaleNormal="100" zoomScaleSheetLayoutView="85" workbookViewId="0">
      <selection activeCell="D1" sqref="D1"/>
    </sheetView>
  </sheetViews>
  <sheetFormatPr defaultRowHeight="12.75" x14ac:dyDescent="0.2"/>
  <cols>
    <col min="1" max="1" width="19.5" style="283" customWidth="1"/>
    <col min="2" max="2" width="72" style="284" customWidth="1"/>
    <col min="3" max="3" width="25.33203125" style="284" customWidth="1"/>
    <col min="4" max="4" width="24.5" style="285" customWidth="1"/>
    <col min="5" max="16384" width="9.33203125" style="2"/>
  </cols>
  <sheetData>
    <row r="1" spans="1:4" s="1" customFormat="1" ht="16.5" customHeight="1" thickBot="1" x14ac:dyDescent="0.25">
      <c r="A1" s="177"/>
      <c r="B1" s="178"/>
      <c r="C1" s="178"/>
      <c r="D1" s="192" t="s">
        <v>457</v>
      </c>
    </row>
    <row r="2" spans="1:4" s="68" customFormat="1" ht="16.5" customHeight="1" x14ac:dyDescent="0.2">
      <c r="A2" s="290" t="s">
        <v>52</v>
      </c>
      <c r="B2" s="264" t="s">
        <v>175</v>
      </c>
      <c r="C2" s="358"/>
      <c r="D2" s="266" t="s">
        <v>43</v>
      </c>
    </row>
    <row r="3" spans="1:4" s="68" customFormat="1" ht="16.5" thickBot="1" x14ac:dyDescent="0.25">
      <c r="A3" s="179" t="s">
        <v>170</v>
      </c>
      <c r="B3" s="265" t="s">
        <v>406</v>
      </c>
      <c r="C3" s="359"/>
      <c r="D3" s="267">
        <v>1</v>
      </c>
    </row>
    <row r="4" spans="1:4" s="69" customFormat="1" ht="15.95" customHeight="1" thickBot="1" x14ac:dyDescent="0.3">
      <c r="A4" s="180"/>
      <c r="B4" s="180"/>
      <c r="C4" s="180"/>
      <c r="D4" s="181" t="s">
        <v>44</v>
      </c>
    </row>
    <row r="5" spans="1:4" ht="13.5" thickBot="1" x14ac:dyDescent="0.25">
      <c r="A5" s="291" t="s">
        <v>171</v>
      </c>
      <c r="B5" s="182" t="s">
        <v>45</v>
      </c>
      <c r="C5" s="360" t="s">
        <v>448</v>
      </c>
      <c r="D5" s="268" t="s">
        <v>447</v>
      </c>
    </row>
    <row r="6" spans="1:4" s="57" customFormat="1" ht="12.95" customHeight="1" thickBot="1" x14ac:dyDescent="0.25">
      <c r="A6" s="159">
        <v>1</v>
      </c>
      <c r="B6" s="160">
        <v>2</v>
      </c>
      <c r="C6" s="361">
        <v>3</v>
      </c>
      <c r="D6" s="161">
        <v>4</v>
      </c>
    </row>
    <row r="7" spans="1:4" s="57" customFormat="1" ht="15.95" customHeight="1" thickBot="1" x14ac:dyDescent="0.25">
      <c r="A7" s="183"/>
      <c r="B7" s="184" t="s">
        <v>46</v>
      </c>
      <c r="C7" s="184"/>
      <c r="D7" s="269"/>
    </row>
    <row r="8" spans="1:4" s="57" customFormat="1" ht="16.5" customHeight="1" thickBot="1" x14ac:dyDescent="0.25">
      <c r="A8" s="26" t="s">
        <v>9</v>
      </c>
      <c r="B8" s="18" t="s">
        <v>208</v>
      </c>
      <c r="C8" s="362">
        <v>53250</v>
      </c>
      <c r="D8" s="206">
        <f>+D9+D10+D11+D12+D13+D14</f>
        <v>54698</v>
      </c>
    </row>
    <row r="9" spans="1:4" s="70" customFormat="1" ht="16.5" customHeight="1" x14ac:dyDescent="0.2">
      <c r="A9" s="316" t="s">
        <v>84</v>
      </c>
      <c r="B9" s="300" t="s">
        <v>209</v>
      </c>
      <c r="C9" s="363">
        <v>14164</v>
      </c>
      <c r="D9" s="209">
        <f>SUM('9.1.1. sz. mell '!D9+'9.1.2. sz. mell  '!D9+'9.1.3. sz. mell   '!D9)</f>
        <v>14164</v>
      </c>
    </row>
    <row r="10" spans="1:4" s="71" customFormat="1" ht="16.5" customHeight="1" x14ac:dyDescent="0.2">
      <c r="A10" s="317" t="s">
        <v>85</v>
      </c>
      <c r="B10" s="301" t="s">
        <v>210</v>
      </c>
      <c r="C10" s="363">
        <v>18863</v>
      </c>
      <c r="D10" s="209">
        <f>SUM('9.1.1. sz. mell '!D10+'9.1.2. sz. mell  '!D10+'9.1.3. sz. mell   '!D10)</f>
        <v>18863</v>
      </c>
    </row>
    <row r="11" spans="1:4" s="71" customFormat="1" ht="16.5" customHeight="1" x14ac:dyDescent="0.2">
      <c r="A11" s="317" t="s">
        <v>86</v>
      </c>
      <c r="B11" s="301" t="s">
        <v>211</v>
      </c>
      <c r="C11" s="363">
        <v>14130</v>
      </c>
      <c r="D11" s="209">
        <f>SUM('9.1.1. sz. mell '!D11+'9.1.2. sz. mell  '!D11+'9.1.3. sz. mell   '!D11)</f>
        <v>14130</v>
      </c>
    </row>
    <row r="12" spans="1:4" s="71" customFormat="1" ht="16.5" customHeight="1" x14ac:dyDescent="0.2">
      <c r="A12" s="317" t="s">
        <v>87</v>
      </c>
      <c r="B12" s="301" t="s">
        <v>212</v>
      </c>
      <c r="C12" s="363">
        <v>1200</v>
      </c>
      <c r="D12" s="209">
        <f>SUM('9.1.1. sz. mell '!D12+'9.1.2. sz. mell  '!D12+'9.1.3. sz. mell   '!D12)</f>
        <v>1200</v>
      </c>
    </row>
    <row r="13" spans="1:4" s="71" customFormat="1" ht="16.5" customHeight="1" x14ac:dyDescent="0.2">
      <c r="A13" s="317" t="s">
        <v>124</v>
      </c>
      <c r="B13" s="301" t="s">
        <v>213</v>
      </c>
      <c r="C13" s="363">
        <v>0</v>
      </c>
      <c r="D13" s="209">
        <f>SUM('9.1.1. sz. mell '!D13+'9.1.2. sz. mell  '!D13+'9.1.3. sz. mell   '!D13)</f>
        <v>0</v>
      </c>
    </row>
    <row r="14" spans="1:4" s="70" customFormat="1" ht="16.5" customHeight="1" thickBot="1" x14ac:dyDescent="0.25">
      <c r="A14" s="318" t="s">
        <v>88</v>
      </c>
      <c r="B14" s="302" t="s">
        <v>214</v>
      </c>
      <c r="C14" s="363">
        <v>4893</v>
      </c>
      <c r="D14" s="209">
        <v>6341</v>
      </c>
    </row>
    <row r="15" spans="1:4" s="70" customFormat="1" ht="16.5" customHeight="1" thickBot="1" x14ac:dyDescent="0.25">
      <c r="A15" s="26" t="s">
        <v>10</v>
      </c>
      <c r="B15" s="201" t="s">
        <v>215</v>
      </c>
      <c r="C15" s="364">
        <v>6080</v>
      </c>
      <c r="D15" s="206">
        <f>+D16+D17+D18+D19+D20</f>
        <v>49198</v>
      </c>
    </row>
    <row r="16" spans="1:4" s="70" customFormat="1" ht="16.5" customHeight="1" x14ac:dyDescent="0.2">
      <c r="A16" s="316" t="s">
        <v>90</v>
      </c>
      <c r="B16" s="300" t="s">
        <v>216</v>
      </c>
      <c r="C16" s="365">
        <v>0</v>
      </c>
      <c r="D16" s="209">
        <f>SUM('9.1.1. sz. mell '!D16+'9.1.2. sz. mell  '!D16+'9.1.3. sz. mell   '!D16)</f>
        <v>0</v>
      </c>
    </row>
    <row r="17" spans="1:4" s="70" customFormat="1" ht="16.5" customHeight="1" x14ac:dyDescent="0.2">
      <c r="A17" s="317" t="s">
        <v>91</v>
      </c>
      <c r="B17" s="301" t="s">
        <v>217</v>
      </c>
      <c r="C17" s="365">
        <v>0</v>
      </c>
      <c r="D17" s="209">
        <f>SUM('9.1.1. sz. mell '!D17+'9.1.2. sz. mell  '!D17+'9.1.3. sz. mell   '!D17)</f>
        <v>0</v>
      </c>
    </row>
    <row r="18" spans="1:4" s="70" customFormat="1" ht="16.5" customHeight="1" x14ac:dyDescent="0.2">
      <c r="A18" s="317" t="s">
        <v>92</v>
      </c>
      <c r="B18" s="301" t="s">
        <v>412</v>
      </c>
      <c r="C18" s="365">
        <v>0</v>
      </c>
      <c r="D18" s="209">
        <f>SUM('9.1.1. sz. mell '!D18+'9.1.2. sz. mell  '!D18+'9.1.3. sz. mell   '!D18)</f>
        <v>0</v>
      </c>
    </row>
    <row r="19" spans="1:4" s="70" customFormat="1" ht="16.5" customHeight="1" x14ac:dyDescent="0.2">
      <c r="A19" s="317" t="s">
        <v>93</v>
      </c>
      <c r="B19" s="301" t="s">
        <v>413</v>
      </c>
      <c r="C19" s="365">
        <v>0</v>
      </c>
      <c r="D19" s="209">
        <f>SUM('9.1.1. sz. mell '!D19+'9.1.2. sz. mell  '!D19+'9.1.3. sz. mell   '!D19)</f>
        <v>0</v>
      </c>
    </row>
    <row r="20" spans="1:4" s="70" customFormat="1" ht="16.5" customHeight="1" x14ac:dyDescent="0.2">
      <c r="A20" s="317" t="s">
        <v>94</v>
      </c>
      <c r="B20" s="301" t="s">
        <v>218</v>
      </c>
      <c r="C20" s="365">
        <v>6080</v>
      </c>
      <c r="D20" s="209">
        <v>49198</v>
      </c>
    </row>
    <row r="21" spans="1:4" s="71" customFormat="1" ht="16.5" customHeight="1" thickBot="1" x14ac:dyDescent="0.25">
      <c r="A21" s="318" t="s">
        <v>103</v>
      </c>
      <c r="B21" s="302" t="s">
        <v>219</v>
      </c>
      <c r="C21" s="366">
        <v>0</v>
      </c>
      <c r="D21" s="209">
        <f>SUM('9.1.1. sz. mell '!D21+'9.1.2. sz. mell  '!D21+'9.1.3. sz. mell   '!D21)</f>
        <v>0</v>
      </c>
    </row>
    <row r="22" spans="1:4" s="71" customFormat="1" ht="16.5" customHeight="1" thickBot="1" x14ac:dyDescent="0.25">
      <c r="A22" s="26" t="s">
        <v>11</v>
      </c>
      <c r="B22" s="18" t="s">
        <v>220</v>
      </c>
      <c r="C22" s="367">
        <v>0</v>
      </c>
      <c r="D22" s="206">
        <f>+D23+D24+D25+D26+D27</f>
        <v>12588</v>
      </c>
    </row>
    <row r="23" spans="1:4" s="71" customFormat="1" ht="16.5" customHeight="1" x14ac:dyDescent="0.2">
      <c r="A23" s="316" t="s">
        <v>73</v>
      </c>
      <c r="B23" s="300" t="s">
        <v>221</v>
      </c>
      <c r="C23" s="365">
        <v>0</v>
      </c>
      <c r="D23" s="209">
        <f>SUM('9.1.1. sz. mell '!D23+'9.1.2. sz. mell  '!D23+'9.1.3. sz. mell   '!D23)</f>
        <v>0</v>
      </c>
    </row>
    <row r="24" spans="1:4" s="70" customFormat="1" ht="16.5" customHeight="1" x14ac:dyDescent="0.2">
      <c r="A24" s="317" t="s">
        <v>74</v>
      </c>
      <c r="B24" s="301" t="s">
        <v>222</v>
      </c>
      <c r="C24" s="365">
        <v>0</v>
      </c>
      <c r="D24" s="209">
        <f>SUM('9.1.1. sz. mell '!D24+'9.1.2. sz. mell  '!D24+'9.1.3. sz. mell   '!D24)</f>
        <v>0</v>
      </c>
    </row>
    <row r="25" spans="1:4" s="71" customFormat="1" ht="16.5" customHeight="1" x14ac:dyDescent="0.2">
      <c r="A25" s="317" t="s">
        <v>75</v>
      </c>
      <c r="B25" s="301" t="s">
        <v>414</v>
      </c>
      <c r="C25" s="365">
        <v>0</v>
      </c>
      <c r="D25" s="209">
        <f>SUM('9.1.1. sz. mell '!D25+'9.1.2. sz. mell  '!D25+'9.1.3. sz. mell   '!D25)</f>
        <v>0</v>
      </c>
    </row>
    <row r="26" spans="1:4" s="71" customFormat="1" ht="16.5" customHeight="1" x14ac:dyDescent="0.2">
      <c r="A26" s="317" t="s">
        <v>76</v>
      </c>
      <c r="B26" s="301" t="s">
        <v>415</v>
      </c>
      <c r="C26" s="365">
        <v>0</v>
      </c>
      <c r="D26" s="209">
        <f>SUM('9.1.1. sz. mell '!D26+'9.1.2. sz. mell  '!D26+'9.1.3. sz. mell   '!D26)</f>
        <v>0</v>
      </c>
    </row>
    <row r="27" spans="1:4" s="71" customFormat="1" ht="16.5" customHeight="1" x14ac:dyDescent="0.2">
      <c r="A27" s="317" t="s">
        <v>138</v>
      </c>
      <c r="B27" s="301" t="s">
        <v>223</v>
      </c>
      <c r="C27" s="365">
        <v>0</v>
      </c>
      <c r="D27" s="209">
        <v>12588</v>
      </c>
    </row>
    <row r="28" spans="1:4" s="71" customFormat="1" ht="16.5" customHeight="1" thickBot="1" x14ac:dyDescent="0.25">
      <c r="A28" s="318" t="s">
        <v>139</v>
      </c>
      <c r="B28" s="302" t="s">
        <v>224</v>
      </c>
      <c r="C28" s="366">
        <v>0</v>
      </c>
      <c r="D28" s="209">
        <f>SUM('9.1.1. sz. mell '!D28+'9.1.2. sz. mell  '!D28+'9.1.3. sz. mell   '!D28)</f>
        <v>0</v>
      </c>
    </row>
    <row r="29" spans="1:4" s="71" customFormat="1" ht="16.5" customHeight="1" thickBot="1" x14ac:dyDescent="0.25">
      <c r="A29" s="26" t="s">
        <v>140</v>
      </c>
      <c r="B29" s="18" t="s">
        <v>225</v>
      </c>
      <c r="C29" s="367">
        <v>6250</v>
      </c>
      <c r="D29" s="212">
        <f>+D30+D33+D34+D35</f>
        <v>6450</v>
      </c>
    </row>
    <row r="30" spans="1:4" s="71" customFormat="1" ht="16.5" customHeight="1" x14ac:dyDescent="0.2">
      <c r="A30" s="316" t="s">
        <v>226</v>
      </c>
      <c r="B30" s="300" t="s">
        <v>232</v>
      </c>
      <c r="C30" s="365">
        <v>4600</v>
      </c>
      <c r="D30" s="295">
        <f>+D31+D32</f>
        <v>4600</v>
      </c>
    </row>
    <row r="31" spans="1:4" s="71" customFormat="1" ht="16.5" customHeight="1" x14ac:dyDescent="0.2">
      <c r="A31" s="317" t="s">
        <v>227</v>
      </c>
      <c r="B31" s="301" t="s">
        <v>233</v>
      </c>
      <c r="C31" s="365">
        <v>100</v>
      </c>
      <c r="D31" s="209">
        <f>SUM('9.1.1. sz. mell '!D31+'9.1.2. sz. mell  '!D31+'9.1.3. sz. mell   '!D31)</f>
        <v>100</v>
      </c>
    </row>
    <row r="32" spans="1:4" s="71" customFormat="1" ht="16.5" customHeight="1" x14ac:dyDescent="0.2">
      <c r="A32" s="317" t="s">
        <v>228</v>
      </c>
      <c r="B32" s="301" t="s">
        <v>234</v>
      </c>
      <c r="C32" s="365">
        <v>4500</v>
      </c>
      <c r="D32" s="209">
        <f>SUM('9.1.1. sz. mell '!D32+'9.1.2. sz. mell  '!D32+'9.1.3. sz. mell   '!D32)</f>
        <v>4500</v>
      </c>
    </row>
    <row r="33" spans="1:4" s="71" customFormat="1" ht="16.5" customHeight="1" x14ac:dyDescent="0.2">
      <c r="A33" s="317" t="s">
        <v>229</v>
      </c>
      <c r="B33" s="301" t="s">
        <v>235</v>
      </c>
      <c r="C33" s="365">
        <v>1500</v>
      </c>
      <c r="D33" s="209">
        <f>SUM('9.1.1. sz. mell '!D33+'9.1.2. sz. mell  '!D33+'9.1.3. sz. mell   '!D33)</f>
        <v>1500</v>
      </c>
    </row>
    <row r="34" spans="1:4" s="71" customFormat="1" ht="16.5" customHeight="1" x14ac:dyDescent="0.2">
      <c r="A34" s="317" t="s">
        <v>230</v>
      </c>
      <c r="B34" s="301" t="s">
        <v>236</v>
      </c>
      <c r="C34" s="365">
        <v>0</v>
      </c>
      <c r="D34" s="209">
        <f>SUM('9.1.1. sz. mell '!D34+'9.1.2. sz. mell  '!D34+'9.1.3. sz. mell   '!D34)</f>
        <v>0</v>
      </c>
    </row>
    <row r="35" spans="1:4" s="71" customFormat="1" ht="16.5" customHeight="1" thickBot="1" x14ac:dyDescent="0.25">
      <c r="A35" s="318" t="s">
        <v>231</v>
      </c>
      <c r="B35" s="302" t="s">
        <v>237</v>
      </c>
      <c r="C35" s="366">
        <v>150</v>
      </c>
      <c r="D35" s="209">
        <v>350</v>
      </c>
    </row>
    <row r="36" spans="1:4" s="71" customFormat="1" ht="16.5" customHeight="1" thickBot="1" x14ac:dyDescent="0.25">
      <c r="A36" s="26" t="s">
        <v>13</v>
      </c>
      <c r="B36" s="18" t="s">
        <v>238</v>
      </c>
      <c r="C36" s="367">
        <v>25229</v>
      </c>
      <c r="D36" s="206">
        <f>SUM(D37:D46)</f>
        <v>25529</v>
      </c>
    </row>
    <row r="37" spans="1:4" s="71" customFormat="1" ht="16.5" customHeight="1" x14ac:dyDescent="0.2">
      <c r="A37" s="316" t="s">
        <v>77</v>
      </c>
      <c r="B37" s="300" t="s">
        <v>241</v>
      </c>
      <c r="C37" s="365">
        <v>300</v>
      </c>
      <c r="D37" s="209">
        <v>600</v>
      </c>
    </row>
    <row r="38" spans="1:4" s="71" customFormat="1" ht="16.5" customHeight="1" x14ac:dyDescent="0.2">
      <c r="A38" s="317" t="s">
        <v>78</v>
      </c>
      <c r="B38" s="301" t="s">
        <v>242</v>
      </c>
      <c r="C38" s="365">
        <v>6865</v>
      </c>
      <c r="D38" s="209">
        <f>SUM('9.1.1. sz. mell '!D38+'9.1.2. sz. mell  '!D38+'9.1.3. sz. mell   '!D38)</f>
        <v>6865</v>
      </c>
    </row>
    <row r="39" spans="1:4" s="71" customFormat="1" ht="16.5" customHeight="1" x14ac:dyDescent="0.2">
      <c r="A39" s="317" t="s">
        <v>79</v>
      </c>
      <c r="B39" s="301" t="s">
        <v>243</v>
      </c>
      <c r="C39" s="365">
        <v>2446</v>
      </c>
      <c r="D39" s="209">
        <f>SUM('9.1.1. sz. mell '!D39+'9.1.2. sz. mell  '!D39+'9.1.3. sz. mell   '!D39)</f>
        <v>2446</v>
      </c>
    </row>
    <row r="40" spans="1:4" s="71" customFormat="1" ht="16.5" customHeight="1" x14ac:dyDescent="0.2">
      <c r="A40" s="317" t="s">
        <v>142</v>
      </c>
      <c r="B40" s="301" t="s">
        <v>244</v>
      </c>
      <c r="C40" s="365">
        <v>2214</v>
      </c>
      <c r="D40" s="209">
        <f>SUM('9.1.1. sz. mell '!D40+'9.1.2. sz. mell  '!D40+'9.1.3. sz. mell   '!D40)</f>
        <v>2214</v>
      </c>
    </row>
    <row r="41" spans="1:4" s="71" customFormat="1" ht="16.5" customHeight="1" x14ac:dyDescent="0.2">
      <c r="A41" s="317" t="s">
        <v>143</v>
      </c>
      <c r="B41" s="301" t="s">
        <v>245</v>
      </c>
      <c r="C41" s="365">
        <v>3786</v>
      </c>
      <c r="D41" s="209">
        <f>SUM('9.1.1. sz. mell '!D41+'9.1.2. sz. mell  '!D41+'9.1.3. sz. mell   '!D41)</f>
        <v>3786</v>
      </c>
    </row>
    <row r="42" spans="1:4" s="71" customFormat="1" ht="16.5" customHeight="1" x14ac:dyDescent="0.2">
      <c r="A42" s="317" t="s">
        <v>144</v>
      </c>
      <c r="B42" s="301" t="s">
        <v>246</v>
      </c>
      <c r="C42" s="365">
        <v>3608</v>
      </c>
      <c r="D42" s="209">
        <f>SUM('9.1.1. sz. mell '!D42+'9.1.2. sz. mell  '!D42+'9.1.3. sz. mell   '!D42)</f>
        <v>3608</v>
      </c>
    </row>
    <row r="43" spans="1:4" s="71" customFormat="1" ht="16.5" customHeight="1" x14ac:dyDescent="0.2">
      <c r="A43" s="317" t="s">
        <v>145</v>
      </c>
      <c r="B43" s="301" t="s">
        <v>247</v>
      </c>
      <c r="C43" s="365">
        <v>0</v>
      </c>
      <c r="D43" s="209">
        <f>SUM('9.1.1. sz. mell '!D43+'9.1.2. sz. mell  '!D43+'9.1.3. sz. mell   '!D43)</f>
        <v>0</v>
      </c>
    </row>
    <row r="44" spans="1:4" s="71" customFormat="1" ht="16.5" customHeight="1" x14ac:dyDescent="0.2">
      <c r="A44" s="317" t="s">
        <v>146</v>
      </c>
      <c r="B44" s="301" t="s">
        <v>248</v>
      </c>
      <c r="C44" s="365">
        <v>10</v>
      </c>
      <c r="D44" s="209">
        <f>SUM('9.1.1. sz. mell '!D44+'9.1.2. sz. mell  '!D44+'9.1.3. sz. mell   '!D44)</f>
        <v>10</v>
      </c>
    </row>
    <row r="45" spans="1:4" s="71" customFormat="1" ht="16.5" customHeight="1" x14ac:dyDescent="0.2">
      <c r="A45" s="317" t="s">
        <v>239</v>
      </c>
      <c r="B45" s="301" t="s">
        <v>249</v>
      </c>
      <c r="C45" s="365">
        <v>0</v>
      </c>
      <c r="D45" s="209">
        <f>SUM('9.1.1. sz. mell '!D45+'9.1.2. sz. mell  '!D45+'9.1.3. sz. mell   '!D45)</f>
        <v>0</v>
      </c>
    </row>
    <row r="46" spans="1:4" s="71" customFormat="1" ht="16.5" customHeight="1" thickBot="1" x14ac:dyDescent="0.25">
      <c r="A46" s="318" t="s">
        <v>240</v>
      </c>
      <c r="B46" s="302" t="s">
        <v>250</v>
      </c>
      <c r="C46" s="366">
        <v>6000</v>
      </c>
      <c r="D46" s="209">
        <f>SUM('9.1.1. sz. mell '!D46+'9.1.2. sz. mell  '!D46+'9.1.3. sz. mell   '!D46)</f>
        <v>6000</v>
      </c>
    </row>
    <row r="47" spans="1:4" s="71" customFormat="1" ht="16.5" customHeight="1" thickBot="1" x14ac:dyDescent="0.25">
      <c r="A47" s="26" t="s">
        <v>14</v>
      </c>
      <c r="B47" s="18" t="s">
        <v>251</v>
      </c>
      <c r="C47" s="367">
        <v>0</v>
      </c>
      <c r="D47" s="206">
        <f>SUM(D48:D52)</f>
        <v>0</v>
      </c>
    </row>
    <row r="48" spans="1:4" s="71" customFormat="1" ht="16.5" customHeight="1" x14ac:dyDescent="0.2">
      <c r="A48" s="316" t="s">
        <v>80</v>
      </c>
      <c r="B48" s="300" t="s">
        <v>255</v>
      </c>
      <c r="C48" s="365">
        <v>0</v>
      </c>
      <c r="D48" s="209">
        <f>SUM('9.1.1. sz. mell '!D48+'9.1.2. sz. mell  '!D48+'9.1.3. sz. mell   '!D48)</f>
        <v>0</v>
      </c>
    </row>
    <row r="49" spans="1:4" s="71" customFormat="1" ht="16.5" customHeight="1" x14ac:dyDescent="0.2">
      <c r="A49" s="317" t="s">
        <v>81</v>
      </c>
      <c r="B49" s="301" t="s">
        <v>256</v>
      </c>
      <c r="C49" s="365">
        <v>0</v>
      </c>
      <c r="D49" s="209">
        <f>SUM('9.1.1. sz. mell '!D49+'9.1.2. sz. mell  '!D49+'9.1.3. sz. mell   '!D49)</f>
        <v>0</v>
      </c>
    </row>
    <row r="50" spans="1:4" s="71" customFormat="1" ht="16.5" customHeight="1" x14ac:dyDescent="0.2">
      <c r="A50" s="317" t="s">
        <v>252</v>
      </c>
      <c r="B50" s="301" t="s">
        <v>257</v>
      </c>
      <c r="C50" s="365">
        <v>0</v>
      </c>
      <c r="D50" s="209">
        <f>SUM('9.1.1. sz. mell '!D50+'9.1.2. sz. mell  '!D50+'9.1.3. sz. mell   '!D50)</f>
        <v>0</v>
      </c>
    </row>
    <row r="51" spans="1:4" s="71" customFormat="1" ht="16.5" customHeight="1" x14ac:dyDescent="0.2">
      <c r="A51" s="317" t="s">
        <v>253</v>
      </c>
      <c r="B51" s="301" t="s">
        <v>258</v>
      </c>
      <c r="C51" s="365">
        <v>0</v>
      </c>
      <c r="D51" s="209">
        <f>SUM('9.1.1. sz. mell '!D51+'9.1.2. sz. mell  '!D51+'9.1.3. sz. mell   '!D51)</f>
        <v>0</v>
      </c>
    </row>
    <row r="52" spans="1:4" s="71" customFormat="1" ht="16.5" customHeight="1" thickBot="1" x14ac:dyDescent="0.25">
      <c r="A52" s="318" t="s">
        <v>254</v>
      </c>
      <c r="B52" s="302" t="s">
        <v>259</v>
      </c>
      <c r="C52" s="366">
        <v>0</v>
      </c>
      <c r="D52" s="209">
        <f>SUM('9.1.1. sz. mell '!D52+'9.1.2. sz. mell  '!D52+'9.1.3. sz. mell   '!D52)</f>
        <v>0</v>
      </c>
    </row>
    <row r="53" spans="1:4" s="71" customFormat="1" ht="16.5" customHeight="1" thickBot="1" x14ac:dyDescent="0.25">
      <c r="A53" s="26" t="s">
        <v>147</v>
      </c>
      <c r="B53" s="18" t="s">
        <v>260</v>
      </c>
      <c r="C53" s="367">
        <v>0</v>
      </c>
      <c r="D53" s="206">
        <f>SUM(D54:D56)</f>
        <v>400</v>
      </c>
    </row>
    <row r="54" spans="1:4" s="71" customFormat="1" ht="16.5" customHeight="1" x14ac:dyDescent="0.2">
      <c r="A54" s="316" t="s">
        <v>82</v>
      </c>
      <c r="B54" s="300" t="s">
        <v>261</v>
      </c>
      <c r="C54" s="365">
        <v>0</v>
      </c>
      <c r="D54" s="209">
        <f>SUM('9.1.1. sz. mell '!D54+'9.1.2. sz. mell  '!D54+'9.1.3. sz. mell   '!D54)</f>
        <v>0</v>
      </c>
    </row>
    <row r="55" spans="1:4" s="71" customFormat="1" ht="16.5" customHeight="1" x14ac:dyDescent="0.2">
      <c r="A55" s="317" t="s">
        <v>83</v>
      </c>
      <c r="B55" s="301" t="s">
        <v>416</v>
      </c>
      <c r="C55" s="365">
        <v>0</v>
      </c>
      <c r="D55" s="209">
        <f>SUM('9.1.1. sz. mell '!D55+'9.1.2. sz. mell  '!D55+'9.1.3. sz. mell   '!D55)</f>
        <v>0</v>
      </c>
    </row>
    <row r="56" spans="1:4" s="71" customFormat="1" ht="16.5" customHeight="1" x14ac:dyDescent="0.2">
      <c r="A56" s="317" t="s">
        <v>264</v>
      </c>
      <c r="B56" s="301" t="s">
        <v>262</v>
      </c>
      <c r="C56" s="365">
        <v>0</v>
      </c>
      <c r="D56" s="209">
        <v>400</v>
      </c>
    </row>
    <row r="57" spans="1:4" s="71" customFormat="1" ht="16.5" customHeight="1" thickBot="1" x14ac:dyDescent="0.25">
      <c r="A57" s="318" t="s">
        <v>265</v>
      </c>
      <c r="B57" s="302" t="s">
        <v>263</v>
      </c>
      <c r="C57" s="366">
        <v>0</v>
      </c>
      <c r="D57" s="209">
        <f>SUM('9.1.1. sz. mell '!D57+'9.1.2. sz. mell  '!D57+'9.1.3. sz. mell   '!D57)</f>
        <v>0</v>
      </c>
    </row>
    <row r="58" spans="1:4" s="71" customFormat="1" ht="16.5" customHeight="1" thickBot="1" x14ac:dyDescent="0.25">
      <c r="A58" s="26" t="s">
        <v>16</v>
      </c>
      <c r="B58" s="201" t="s">
        <v>266</v>
      </c>
      <c r="C58" s="364">
        <v>60</v>
      </c>
      <c r="D58" s="206">
        <f>SUM(D59:D61)</f>
        <v>60</v>
      </c>
    </row>
    <row r="59" spans="1:4" s="71" customFormat="1" ht="16.5" customHeight="1" x14ac:dyDescent="0.2">
      <c r="A59" s="316" t="s">
        <v>148</v>
      </c>
      <c r="B59" s="300" t="s">
        <v>268</v>
      </c>
      <c r="C59" s="365">
        <v>0</v>
      </c>
      <c r="D59" s="209">
        <f>SUM('9.1.1. sz. mell '!D59+'9.1.2. sz. mell  '!D59+'9.1.3. sz. mell   '!D59)</f>
        <v>0</v>
      </c>
    </row>
    <row r="60" spans="1:4" s="71" customFormat="1" ht="16.5" customHeight="1" x14ac:dyDescent="0.2">
      <c r="A60" s="317" t="s">
        <v>149</v>
      </c>
      <c r="B60" s="301" t="s">
        <v>417</v>
      </c>
      <c r="C60" s="365">
        <v>60</v>
      </c>
      <c r="D60" s="209">
        <f>SUM('9.1.1. sz. mell '!D60+'9.1.2. sz. mell  '!D60+'9.1.3. sz. mell   '!D60)</f>
        <v>60</v>
      </c>
    </row>
    <row r="61" spans="1:4" s="71" customFormat="1" ht="16.5" customHeight="1" x14ac:dyDescent="0.2">
      <c r="A61" s="317" t="s">
        <v>180</v>
      </c>
      <c r="B61" s="301" t="s">
        <v>269</v>
      </c>
      <c r="C61" s="365">
        <v>0</v>
      </c>
      <c r="D61" s="209">
        <f>SUM('9.1.1. sz. mell '!D61+'9.1.2. sz. mell  '!D61+'9.1.3. sz. mell   '!D61)</f>
        <v>0</v>
      </c>
    </row>
    <row r="62" spans="1:4" s="71" customFormat="1" ht="16.5" customHeight="1" thickBot="1" x14ac:dyDescent="0.25">
      <c r="A62" s="318" t="s">
        <v>267</v>
      </c>
      <c r="B62" s="302" t="s">
        <v>270</v>
      </c>
      <c r="C62" s="366">
        <v>0</v>
      </c>
      <c r="D62" s="209">
        <f>SUM('9.1.1. sz. mell '!D62+'9.1.2. sz. mell  '!D62+'9.1.3. sz. mell   '!D62)</f>
        <v>0</v>
      </c>
    </row>
    <row r="63" spans="1:4" s="71" customFormat="1" ht="16.5" customHeight="1" thickBot="1" x14ac:dyDescent="0.25">
      <c r="A63" s="26" t="s">
        <v>17</v>
      </c>
      <c r="B63" s="18" t="s">
        <v>271</v>
      </c>
      <c r="C63" s="367">
        <v>90869</v>
      </c>
      <c r="D63" s="212">
        <f>+D8+D15+D22+D29+D36+D47+D53+D58</f>
        <v>148923</v>
      </c>
    </row>
    <row r="64" spans="1:4" s="71" customFormat="1" ht="16.5" customHeight="1" thickBot="1" x14ac:dyDescent="0.2">
      <c r="A64" s="319" t="s">
        <v>401</v>
      </c>
      <c r="B64" s="201" t="s">
        <v>273</v>
      </c>
      <c r="C64" s="364">
        <v>0</v>
      </c>
      <c r="D64" s="206">
        <f>SUM(D65:D67)</f>
        <v>7907</v>
      </c>
    </row>
    <row r="65" spans="1:4" s="71" customFormat="1" ht="16.5" customHeight="1" x14ac:dyDescent="0.2">
      <c r="A65" s="316" t="s">
        <v>306</v>
      </c>
      <c r="B65" s="300" t="s">
        <v>274</v>
      </c>
      <c r="C65" s="365">
        <v>0</v>
      </c>
      <c r="D65" s="209">
        <f>SUM('9.1.1. sz. mell '!D65+'9.1.2. sz. mell  '!D65+'9.1.3. sz. mell   '!D65)</f>
        <v>0</v>
      </c>
    </row>
    <row r="66" spans="1:4" s="71" customFormat="1" ht="16.5" customHeight="1" x14ac:dyDescent="0.2">
      <c r="A66" s="317" t="s">
        <v>315</v>
      </c>
      <c r="B66" s="301" t="s">
        <v>275</v>
      </c>
      <c r="C66" s="365">
        <v>0</v>
      </c>
      <c r="D66" s="209">
        <v>7907</v>
      </c>
    </row>
    <row r="67" spans="1:4" s="71" customFormat="1" ht="16.5" customHeight="1" thickBot="1" x14ac:dyDescent="0.25">
      <c r="A67" s="318" t="s">
        <v>316</v>
      </c>
      <c r="B67" s="304" t="s">
        <v>276</v>
      </c>
      <c r="C67" s="366">
        <v>0</v>
      </c>
      <c r="D67" s="209">
        <f>SUM('9.1.1. sz. mell '!D67+'9.1.2. sz. mell  '!D67+'9.1.3. sz. mell   '!D67)</f>
        <v>0</v>
      </c>
    </row>
    <row r="68" spans="1:4" s="71" customFormat="1" ht="16.5" customHeight="1" thickBot="1" x14ac:dyDescent="0.2">
      <c r="A68" s="319" t="s">
        <v>277</v>
      </c>
      <c r="B68" s="201" t="s">
        <v>278</v>
      </c>
      <c r="C68" s="364">
        <v>0</v>
      </c>
      <c r="D68" s="206">
        <f>SUM(D69:D72)</f>
        <v>0</v>
      </c>
    </row>
    <row r="69" spans="1:4" s="71" customFormat="1" ht="16.5" customHeight="1" x14ac:dyDescent="0.2">
      <c r="A69" s="316" t="s">
        <v>125</v>
      </c>
      <c r="B69" s="300" t="s">
        <v>279</v>
      </c>
      <c r="C69" s="365">
        <v>0</v>
      </c>
      <c r="D69" s="209">
        <f>SUM('9.1.1. sz. mell '!D69+'9.1.2. sz. mell  '!D69+'9.1.3. sz. mell   '!D69)</f>
        <v>0</v>
      </c>
    </row>
    <row r="70" spans="1:4" s="71" customFormat="1" ht="16.5" customHeight="1" x14ac:dyDescent="0.2">
      <c r="A70" s="317" t="s">
        <v>126</v>
      </c>
      <c r="B70" s="301" t="s">
        <v>280</v>
      </c>
      <c r="C70" s="365">
        <v>0</v>
      </c>
      <c r="D70" s="209">
        <f>SUM('9.1.1. sz. mell '!D70+'9.1.2. sz. mell  '!D70+'9.1.3. sz. mell   '!D70)</f>
        <v>0</v>
      </c>
    </row>
    <row r="71" spans="1:4" s="71" customFormat="1" ht="16.5" customHeight="1" x14ac:dyDescent="0.2">
      <c r="A71" s="317" t="s">
        <v>307</v>
      </c>
      <c r="B71" s="301" t="s">
        <v>281</v>
      </c>
      <c r="C71" s="365">
        <v>0</v>
      </c>
      <c r="D71" s="209">
        <f>SUM('9.1.1. sz. mell '!D71+'9.1.2. sz. mell  '!D71+'9.1.3. sz. mell   '!D71)</f>
        <v>0</v>
      </c>
    </row>
    <row r="72" spans="1:4" s="71" customFormat="1" ht="16.5" customHeight="1" thickBot="1" x14ac:dyDescent="0.25">
      <c r="A72" s="318" t="s">
        <v>308</v>
      </c>
      <c r="B72" s="302" t="s">
        <v>282</v>
      </c>
      <c r="C72" s="366">
        <v>0</v>
      </c>
      <c r="D72" s="209">
        <f>SUM('9.1.1. sz. mell '!D72+'9.1.2. sz. mell  '!D72+'9.1.3. sz. mell   '!D72)</f>
        <v>0</v>
      </c>
    </row>
    <row r="73" spans="1:4" s="71" customFormat="1" ht="16.5" customHeight="1" thickBot="1" x14ac:dyDescent="0.2">
      <c r="A73" s="319" t="s">
        <v>283</v>
      </c>
      <c r="B73" s="201" t="s">
        <v>284</v>
      </c>
      <c r="C73" s="364">
        <v>19442</v>
      </c>
      <c r="D73" s="206">
        <f>SUM(D74:D75)</f>
        <v>19442</v>
      </c>
    </row>
    <row r="74" spans="1:4" s="71" customFormat="1" ht="16.5" customHeight="1" x14ac:dyDescent="0.2">
      <c r="A74" s="316" t="s">
        <v>309</v>
      </c>
      <c r="B74" s="300" t="s">
        <v>285</v>
      </c>
      <c r="C74" s="365">
        <v>19442</v>
      </c>
      <c r="D74" s="209">
        <f>SUM('9.1.1. sz. mell '!D74+'9.1.2. sz. mell  '!D74+'9.1.3. sz. mell   '!D74)</f>
        <v>19442</v>
      </c>
    </row>
    <row r="75" spans="1:4" s="71" customFormat="1" ht="16.5" customHeight="1" thickBot="1" x14ac:dyDescent="0.25">
      <c r="A75" s="318" t="s">
        <v>310</v>
      </c>
      <c r="B75" s="302" t="s">
        <v>286</v>
      </c>
      <c r="C75" s="366">
        <v>0</v>
      </c>
      <c r="D75" s="209">
        <f>SUM('9.1.1. sz. mell '!D75+'9.1.2. sz. mell  '!D75+'9.1.3. sz. mell   '!D75)</f>
        <v>0</v>
      </c>
    </row>
    <row r="76" spans="1:4" s="70" customFormat="1" ht="16.5" customHeight="1" thickBot="1" x14ac:dyDescent="0.2">
      <c r="A76" s="319" t="s">
        <v>287</v>
      </c>
      <c r="B76" s="201" t="s">
        <v>288</v>
      </c>
      <c r="C76" s="364">
        <v>0</v>
      </c>
      <c r="D76" s="206">
        <f>SUM(D77:D79)</f>
        <v>0</v>
      </c>
    </row>
    <row r="77" spans="1:4" s="71" customFormat="1" ht="16.5" customHeight="1" x14ac:dyDescent="0.2">
      <c r="A77" s="316" t="s">
        <v>311</v>
      </c>
      <c r="B77" s="300" t="s">
        <v>289</v>
      </c>
      <c r="C77" s="365">
        <v>0</v>
      </c>
      <c r="D77" s="209">
        <f>SUM('9.1.1. sz. mell '!D77+'9.1.2. sz. mell  '!D77+'9.1.3. sz. mell   '!D77)</f>
        <v>0</v>
      </c>
    </row>
    <row r="78" spans="1:4" s="71" customFormat="1" ht="16.5" customHeight="1" x14ac:dyDescent="0.2">
      <c r="A78" s="317" t="s">
        <v>312</v>
      </c>
      <c r="B78" s="301" t="s">
        <v>290</v>
      </c>
      <c r="C78" s="365">
        <v>0</v>
      </c>
      <c r="D78" s="209">
        <f>SUM('9.1.1. sz. mell '!D78+'9.1.2. sz. mell  '!D78+'9.1.3. sz. mell   '!D78)</f>
        <v>0</v>
      </c>
    </row>
    <row r="79" spans="1:4" s="71" customFormat="1" ht="16.5" customHeight="1" thickBot="1" x14ac:dyDescent="0.25">
      <c r="A79" s="318" t="s">
        <v>313</v>
      </c>
      <c r="B79" s="302" t="s">
        <v>291</v>
      </c>
      <c r="C79" s="366">
        <v>0</v>
      </c>
      <c r="D79" s="209">
        <f>SUM('9.1.1. sz. mell '!D79+'9.1.2. sz. mell  '!D79+'9.1.3. sz. mell   '!D79)</f>
        <v>0</v>
      </c>
    </row>
    <row r="80" spans="1:4" s="71" customFormat="1" ht="16.5" customHeight="1" thickBot="1" x14ac:dyDescent="0.2">
      <c r="A80" s="319" t="s">
        <v>292</v>
      </c>
      <c r="B80" s="201" t="s">
        <v>314</v>
      </c>
      <c r="C80" s="364">
        <v>0</v>
      </c>
      <c r="D80" s="206">
        <f>SUM(D81:D84)</f>
        <v>0</v>
      </c>
    </row>
    <row r="81" spans="1:4" s="71" customFormat="1" ht="15.75" customHeight="1" x14ac:dyDescent="0.2">
      <c r="A81" s="320" t="s">
        <v>293</v>
      </c>
      <c r="B81" s="300" t="s">
        <v>294</v>
      </c>
      <c r="C81" s="365">
        <v>0</v>
      </c>
      <c r="D81" s="209">
        <f>SUM('9.1.1. sz. mell '!D81+'9.1.2. sz. mell  '!D81+'9.1.3. sz. mell   '!D81)</f>
        <v>0</v>
      </c>
    </row>
    <row r="82" spans="1:4" s="71" customFormat="1" ht="15.75" customHeight="1" x14ac:dyDescent="0.2">
      <c r="A82" s="321" t="s">
        <v>295</v>
      </c>
      <c r="B82" s="301" t="s">
        <v>296</v>
      </c>
      <c r="C82" s="365">
        <v>0</v>
      </c>
      <c r="D82" s="209">
        <f>SUM('9.1.1. sz. mell '!D82+'9.1.2. sz. mell  '!D82+'9.1.3. sz. mell   '!D82)</f>
        <v>0</v>
      </c>
    </row>
    <row r="83" spans="1:4" s="71" customFormat="1" ht="15.75" customHeight="1" x14ac:dyDescent="0.2">
      <c r="A83" s="321" t="s">
        <v>297</v>
      </c>
      <c r="B83" s="301" t="s">
        <v>298</v>
      </c>
      <c r="C83" s="365">
        <v>0</v>
      </c>
      <c r="D83" s="209">
        <f>SUM('9.1.1. sz. mell '!D83+'9.1.2. sz. mell  '!D83+'9.1.3. sz. mell   '!D83)</f>
        <v>0</v>
      </c>
    </row>
    <row r="84" spans="1:4" s="70" customFormat="1" ht="15.75" customHeight="1" thickBot="1" x14ac:dyDescent="0.25">
      <c r="A84" s="322" t="s">
        <v>299</v>
      </c>
      <c r="B84" s="302" t="s">
        <v>300</v>
      </c>
      <c r="C84" s="386">
        <v>0</v>
      </c>
      <c r="D84" s="209">
        <f>SUM('9.1.1. sz. mell '!D84+'9.1.2. sz. mell  '!D84+'9.1.3. sz. mell   '!D84)</f>
        <v>0</v>
      </c>
    </row>
    <row r="85" spans="1:4" s="70" customFormat="1" ht="16.5" customHeight="1" thickBot="1" x14ac:dyDescent="0.2">
      <c r="A85" s="319" t="s">
        <v>301</v>
      </c>
      <c r="B85" s="201" t="s">
        <v>302</v>
      </c>
      <c r="C85" s="368">
        <v>0</v>
      </c>
      <c r="D85" s="209">
        <f>SUM('9.1.1. sz. mell '!D85+'9.1.2. sz. mell  '!D85+'9.1.3. sz. mell   '!D85)</f>
        <v>0</v>
      </c>
    </row>
    <row r="86" spans="1:4" s="70" customFormat="1" ht="16.5" customHeight="1" thickBot="1" x14ac:dyDescent="0.2">
      <c r="A86" s="319" t="s">
        <v>303</v>
      </c>
      <c r="B86" s="308" t="s">
        <v>304</v>
      </c>
      <c r="C86" s="369">
        <v>19442</v>
      </c>
      <c r="D86" s="212">
        <f>+D64+D68+D73+D76+D80+D85</f>
        <v>27349</v>
      </c>
    </row>
    <row r="87" spans="1:4" s="70" customFormat="1" ht="16.5" customHeight="1" thickBot="1" x14ac:dyDescent="0.2">
      <c r="A87" s="348" t="s">
        <v>317</v>
      </c>
      <c r="B87" s="349" t="s">
        <v>408</v>
      </c>
      <c r="C87" s="370">
        <v>110311</v>
      </c>
      <c r="D87" s="350">
        <f>+D63+D86</f>
        <v>176272</v>
      </c>
    </row>
    <row r="88" spans="1:4" s="71" customFormat="1" ht="15" customHeight="1" x14ac:dyDescent="0.2">
      <c r="A88" s="185"/>
      <c r="B88" s="186"/>
      <c r="C88" s="371"/>
      <c r="D88" s="271"/>
    </row>
    <row r="89" spans="1:4" ht="13.5" thickBot="1" x14ac:dyDescent="0.25">
      <c r="A89" s="323"/>
      <c r="B89" s="187"/>
      <c r="C89" s="372"/>
      <c r="D89" s="272"/>
    </row>
    <row r="90" spans="1:4" s="57" customFormat="1" ht="16.5" customHeight="1" thickBot="1" x14ac:dyDescent="0.25">
      <c r="A90" s="188"/>
      <c r="B90" s="189" t="s">
        <v>48</v>
      </c>
      <c r="C90" s="373"/>
      <c r="D90" s="273"/>
    </row>
    <row r="91" spans="1:4" s="72" customFormat="1" ht="14.25" customHeight="1" thickBot="1" x14ac:dyDescent="0.25">
      <c r="A91" s="292" t="s">
        <v>9</v>
      </c>
      <c r="B91" s="25" t="s">
        <v>320</v>
      </c>
      <c r="C91" s="382">
        <v>104191</v>
      </c>
      <c r="D91" s="206">
        <f>SUM(D92:D96)</f>
        <v>146019</v>
      </c>
    </row>
    <row r="92" spans="1:4" ht="14.25" customHeight="1" x14ac:dyDescent="0.2">
      <c r="A92" s="324" t="s">
        <v>84</v>
      </c>
      <c r="B92" s="7" t="s">
        <v>39</v>
      </c>
      <c r="C92" s="374">
        <v>23656</v>
      </c>
      <c r="D92" s="209">
        <v>56279</v>
      </c>
    </row>
    <row r="93" spans="1:4" ht="14.25" customHeight="1" x14ac:dyDescent="0.2">
      <c r="A93" s="317" t="s">
        <v>85</v>
      </c>
      <c r="B93" s="5" t="s">
        <v>150</v>
      </c>
      <c r="C93" s="374">
        <v>4668</v>
      </c>
      <c r="D93" s="209">
        <v>9072</v>
      </c>
    </row>
    <row r="94" spans="1:4" ht="14.25" customHeight="1" x14ac:dyDescent="0.2">
      <c r="A94" s="317" t="s">
        <v>86</v>
      </c>
      <c r="B94" s="5" t="s">
        <v>116</v>
      </c>
      <c r="C94" s="374">
        <v>40740</v>
      </c>
      <c r="D94" s="209">
        <v>43625</v>
      </c>
    </row>
    <row r="95" spans="1:4" ht="14.25" customHeight="1" x14ac:dyDescent="0.2">
      <c r="A95" s="317" t="s">
        <v>87</v>
      </c>
      <c r="B95" s="8" t="s">
        <v>151</v>
      </c>
      <c r="C95" s="375">
        <v>9580</v>
      </c>
      <c r="D95" s="209">
        <v>9700</v>
      </c>
    </row>
    <row r="96" spans="1:4" ht="14.25" customHeight="1" x14ac:dyDescent="0.2">
      <c r="A96" s="317" t="s">
        <v>98</v>
      </c>
      <c r="B96" s="5" t="s">
        <v>152</v>
      </c>
      <c r="C96" s="383">
        <v>25547</v>
      </c>
      <c r="D96" s="209">
        <v>27343</v>
      </c>
    </row>
    <row r="97" spans="1:4" ht="14.25" customHeight="1" x14ac:dyDescent="0.2">
      <c r="A97" s="317" t="s">
        <v>88</v>
      </c>
      <c r="B97" s="5" t="s">
        <v>321</v>
      </c>
      <c r="C97" s="374">
        <v>0</v>
      </c>
      <c r="D97" s="209">
        <v>1796</v>
      </c>
    </row>
    <row r="98" spans="1:4" ht="14.25" customHeight="1" x14ac:dyDescent="0.2">
      <c r="A98" s="317" t="s">
        <v>89</v>
      </c>
      <c r="B98" s="114" t="s">
        <v>322</v>
      </c>
      <c r="C98" s="376">
        <v>0</v>
      </c>
      <c r="D98" s="209">
        <f>SUM('9.1.1. sz. mell '!D99+'9.1.2. sz. mell  '!D98+'9.1.3. sz. mell   '!D98)</f>
        <v>0</v>
      </c>
    </row>
    <row r="99" spans="1:4" ht="14.25" customHeight="1" x14ac:dyDescent="0.2">
      <c r="A99" s="317" t="s">
        <v>99</v>
      </c>
      <c r="B99" s="115" t="s">
        <v>323</v>
      </c>
      <c r="C99" s="374">
        <v>0</v>
      </c>
      <c r="D99" s="209">
        <f>SUM('9.1.1. sz. mell '!D100+'9.1.2. sz. mell  '!D99+'9.1.3. sz. mell   '!D99)</f>
        <v>0</v>
      </c>
    </row>
    <row r="100" spans="1:4" ht="14.25" customHeight="1" x14ac:dyDescent="0.2">
      <c r="A100" s="317" t="s">
        <v>100</v>
      </c>
      <c r="B100" s="115" t="s">
        <v>324</v>
      </c>
      <c r="C100" s="374">
        <v>0</v>
      </c>
      <c r="D100" s="209">
        <f>SUM('9.1.1. sz. mell '!D101+'9.1.2. sz. mell  '!D100+'9.1.3. sz. mell   '!D100)</f>
        <v>0</v>
      </c>
    </row>
    <row r="101" spans="1:4" ht="14.25" customHeight="1" x14ac:dyDescent="0.2">
      <c r="A101" s="317" t="s">
        <v>101</v>
      </c>
      <c r="B101" s="114" t="s">
        <v>325</v>
      </c>
      <c r="C101" s="376">
        <v>23547</v>
      </c>
      <c r="D101" s="209">
        <f>SUM('9.1.1. sz. mell '!D102+'9.1.2. sz. mell  '!D101+'9.1.3. sz. mell   '!D101)</f>
        <v>23547</v>
      </c>
    </row>
    <row r="102" spans="1:4" ht="14.25" customHeight="1" x14ac:dyDescent="0.2">
      <c r="A102" s="317" t="s">
        <v>102</v>
      </c>
      <c r="B102" s="114" t="s">
        <v>326</v>
      </c>
      <c r="C102" s="376">
        <v>0</v>
      </c>
      <c r="D102" s="209">
        <f>SUM('9.1.1. sz. mell '!D103+'9.1.2. sz. mell  '!D102+'9.1.3. sz. mell   '!D102)</f>
        <v>0</v>
      </c>
    </row>
    <row r="103" spans="1:4" ht="14.25" customHeight="1" x14ac:dyDescent="0.2">
      <c r="A103" s="317" t="s">
        <v>104</v>
      </c>
      <c r="B103" s="115" t="s">
        <v>327</v>
      </c>
      <c r="C103" s="374">
        <v>0</v>
      </c>
      <c r="D103" s="209">
        <f>SUM('9.1.1. sz. mell '!D104+'9.1.2. sz. mell  '!D103+'9.1.3. sz. mell   '!D103)</f>
        <v>0</v>
      </c>
    </row>
    <row r="104" spans="1:4" ht="14.25" customHeight="1" x14ac:dyDescent="0.2">
      <c r="A104" s="325" t="s">
        <v>153</v>
      </c>
      <c r="B104" s="116" t="s">
        <v>328</v>
      </c>
      <c r="C104" s="384">
        <v>0</v>
      </c>
      <c r="D104" s="209">
        <f>SUM('9.1.1. sz. mell '!D105+'9.1.2. sz. mell  '!D104+'9.1.3. sz. mell   '!D104)</f>
        <v>0</v>
      </c>
    </row>
    <row r="105" spans="1:4" ht="14.25" customHeight="1" x14ac:dyDescent="0.2">
      <c r="A105" s="317" t="s">
        <v>318</v>
      </c>
      <c r="B105" s="116" t="s">
        <v>329</v>
      </c>
      <c r="C105" s="384">
        <v>0</v>
      </c>
      <c r="D105" s="209">
        <f>SUM('9.1.1. sz. mell '!D106+'9.1.2. sz. mell  '!D105+'9.1.3. sz. mell   '!D105)</f>
        <v>0</v>
      </c>
    </row>
    <row r="106" spans="1:4" ht="14.25" customHeight="1" thickBot="1" x14ac:dyDescent="0.25">
      <c r="A106" s="326" t="s">
        <v>319</v>
      </c>
      <c r="B106" s="117" t="s">
        <v>330</v>
      </c>
      <c r="C106" s="377">
        <v>2000</v>
      </c>
      <c r="D106" s="209">
        <f>SUM('9.1.1. sz. mell '!D107+'9.1.2. sz. mell  '!D106+'9.1.3. sz. mell   '!D106)</f>
        <v>2000</v>
      </c>
    </row>
    <row r="107" spans="1:4" ht="14.25" customHeight="1" thickBot="1" x14ac:dyDescent="0.25">
      <c r="A107" s="26" t="s">
        <v>10</v>
      </c>
      <c r="B107" s="24" t="s">
        <v>331</v>
      </c>
      <c r="C107" s="367">
        <v>6120</v>
      </c>
      <c r="D107" s="206">
        <f>+D108+D110+D112</f>
        <v>20856</v>
      </c>
    </row>
    <row r="108" spans="1:4" ht="14.25" customHeight="1" x14ac:dyDescent="0.2">
      <c r="A108" s="316" t="s">
        <v>90</v>
      </c>
      <c r="B108" s="5" t="s">
        <v>179</v>
      </c>
      <c r="C108" s="374">
        <v>5720</v>
      </c>
      <c r="D108" s="209">
        <v>15975</v>
      </c>
    </row>
    <row r="109" spans="1:4" ht="14.25" customHeight="1" x14ac:dyDescent="0.2">
      <c r="A109" s="316" t="s">
        <v>91</v>
      </c>
      <c r="B109" s="9" t="s">
        <v>335</v>
      </c>
      <c r="C109" s="384">
        <v>0</v>
      </c>
      <c r="D109" s="209">
        <f>SUM('9.1.1. sz. mell '!D110+'9.1.2. sz. mell  '!D109+'9.1.3. sz. mell   '!D109)</f>
        <v>0</v>
      </c>
    </row>
    <row r="110" spans="1:4" ht="14.25" customHeight="1" x14ac:dyDescent="0.2">
      <c r="A110" s="316" t="s">
        <v>92</v>
      </c>
      <c r="B110" s="9" t="s">
        <v>154</v>
      </c>
      <c r="C110" s="384">
        <v>0</v>
      </c>
      <c r="D110" s="209">
        <v>4681</v>
      </c>
    </row>
    <row r="111" spans="1:4" ht="14.25" customHeight="1" x14ac:dyDescent="0.2">
      <c r="A111" s="316" t="s">
        <v>93</v>
      </c>
      <c r="B111" s="9" t="s">
        <v>336</v>
      </c>
      <c r="C111" s="384">
        <v>0</v>
      </c>
      <c r="D111" s="209">
        <f>SUM('9.1.1. sz. mell '!D112+'9.1.2. sz. mell  '!D111+'9.1.3. sz. mell   '!D111)</f>
        <v>0</v>
      </c>
    </row>
    <row r="112" spans="1:4" ht="14.25" customHeight="1" x14ac:dyDescent="0.2">
      <c r="A112" s="316" t="s">
        <v>94</v>
      </c>
      <c r="B112" s="203" t="s">
        <v>181</v>
      </c>
      <c r="C112" s="385">
        <v>400</v>
      </c>
      <c r="D112" s="209">
        <v>200</v>
      </c>
    </row>
    <row r="113" spans="1:4" ht="14.25" customHeight="1" x14ac:dyDescent="0.2">
      <c r="A113" s="316" t="s">
        <v>103</v>
      </c>
      <c r="B113" s="202" t="s">
        <v>418</v>
      </c>
      <c r="C113" s="378">
        <v>0</v>
      </c>
      <c r="D113" s="209">
        <f>SUM('9.1.1. sz. mell '!D114+'9.1.2. sz. mell  '!D113+'9.1.3. sz. mell   '!D113)</f>
        <v>0</v>
      </c>
    </row>
    <row r="114" spans="1:4" ht="14.25" customHeight="1" x14ac:dyDescent="0.2">
      <c r="A114" s="316" t="s">
        <v>105</v>
      </c>
      <c r="B114" s="296" t="s">
        <v>341</v>
      </c>
      <c r="C114" s="374">
        <v>0</v>
      </c>
      <c r="D114" s="209">
        <f>SUM('9.1.1. sz. mell '!D115+'9.1.2. sz. mell  '!D114+'9.1.3. sz. mell   '!D114)</f>
        <v>0</v>
      </c>
    </row>
    <row r="115" spans="1:4" ht="14.25" customHeight="1" x14ac:dyDescent="0.2">
      <c r="A115" s="316" t="s">
        <v>155</v>
      </c>
      <c r="B115" s="115" t="s">
        <v>324</v>
      </c>
      <c r="C115" s="374">
        <v>0</v>
      </c>
      <c r="D115" s="209">
        <f>SUM('9.1.1. sz. mell '!D116+'9.1.2. sz. mell  '!D115+'9.1.3. sz. mell   '!D115)</f>
        <v>0</v>
      </c>
    </row>
    <row r="116" spans="1:4" ht="14.25" customHeight="1" x14ac:dyDescent="0.2">
      <c r="A116" s="316" t="s">
        <v>156</v>
      </c>
      <c r="B116" s="115" t="s">
        <v>340</v>
      </c>
      <c r="C116" s="374">
        <v>0</v>
      </c>
      <c r="D116" s="209">
        <f>SUM('9.1.1. sz. mell '!D117+'9.1.2. sz. mell  '!D116+'9.1.3. sz. mell   '!D116)</f>
        <v>0</v>
      </c>
    </row>
    <row r="117" spans="1:4" ht="14.25" customHeight="1" x14ac:dyDescent="0.2">
      <c r="A117" s="316" t="s">
        <v>157</v>
      </c>
      <c r="B117" s="115" t="s">
        <v>339</v>
      </c>
      <c r="C117" s="374">
        <v>0</v>
      </c>
      <c r="D117" s="209">
        <f>SUM('9.1.1. sz. mell '!D118+'9.1.2. sz. mell  '!D117+'9.1.3. sz. mell   '!D117)</f>
        <v>0</v>
      </c>
    </row>
    <row r="118" spans="1:4" ht="14.25" customHeight="1" x14ac:dyDescent="0.2">
      <c r="A118" s="316" t="s">
        <v>332</v>
      </c>
      <c r="B118" s="115" t="s">
        <v>327</v>
      </c>
      <c r="C118" s="374">
        <v>400</v>
      </c>
      <c r="D118" s="209">
        <v>200</v>
      </c>
    </row>
    <row r="119" spans="1:4" ht="14.25" customHeight="1" x14ac:dyDescent="0.2">
      <c r="A119" s="316" t="s">
        <v>333</v>
      </c>
      <c r="B119" s="115" t="s">
        <v>338</v>
      </c>
      <c r="C119" s="374">
        <v>0</v>
      </c>
      <c r="D119" s="209">
        <f>SUM('9.1.1. sz. mell '!D120+'9.1.2. sz. mell  '!D119+'9.1.3. sz. mell   '!D119)</f>
        <v>0</v>
      </c>
    </row>
    <row r="120" spans="1:4" ht="14.25" customHeight="1" thickBot="1" x14ac:dyDescent="0.25">
      <c r="A120" s="325" t="s">
        <v>334</v>
      </c>
      <c r="B120" s="115" t="s">
        <v>337</v>
      </c>
      <c r="C120" s="374">
        <v>0</v>
      </c>
      <c r="D120" s="209">
        <f>SUM('9.1.1. sz. mell '!D121+'9.1.2. sz. mell  '!D120+'9.1.3. sz. mell   '!D120)</f>
        <v>0</v>
      </c>
    </row>
    <row r="121" spans="1:4" ht="14.25" customHeight="1" thickBot="1" x14ac:dyDescent="0.25">
      <c r="A121" s="26" t="s">
        <v>11</v>
      </c>
      <c r="B121" s="102" t="s">
        <v>342</v>
      </c>
      <c r="C121" s="379">
        <v>0</v>
      </c>
      <c r="D121" s="206">
        <f>+D122+D123</f>
        <v>0</v>
      </c>
    </row>
    <row r="122" spans="1:4" ht="14.25" customHeight="1" x14ac:dyDescent="0.2">
      <c r="A122" s="316" t="s">
        <v>73</v>
      </c>
      <c r="B122" s="6" t="s">
        <v>49</v>
      </c>
      <c r="C122" s="374">
        <v>0</v>
      </c>
      <c r="D122" s="209">
        <f>SUM('9.1.1. sz. mell '!D123+'9.1.2. sz. mell  '!D122+'9.1.3. sz. mell   '!D122)</f>
        <v>0</v>
      </c>
    </row>
    <row r="123" spans="1:4" ht="14.25" customHeight="1" thickBot="1" x14ac:dyDescent="0.25">
      <c r="A123" s="318" t="s">
        <v>74</v>
      </c>
      <c r="B123" s="9" t="s">
        <v>50</v>
      </c>
      <c r="C123" s="377">
        <v>0</v>
      </c>
      <c r="D123" s="209">
        <f>SUM('9.1.1. sz. mell '!D124+'9.1.2. sz. mell  '!D123+'9.1.3. sz. mell   '!D123)</f>
        <v>0</v>
      </c>
    </row>
    <row r="124" spans="1:4" ht="14.25" customHeight="1" thickBot="1" x14ac:dyDescent="0.25">
      <c r="A124" s="26" t="s">
        <v>12</v>
      </c>
      <c r="B124" s="102" t="s">
        <v>343</v>
      </c>
      <c r="C124" s="379">
        <v>110311</v>
      </c>
      <c r="D124" s="206">
        <f>+D91+D107+D121</f>
        <v>166875</v>
      </c>
    </row>
    <row r="125" spans="1:4" ht="14.25" customHeight="1" thickBot="1" x14ac:dyDescent="0.25">
      <c r="A125" s="26" t="s">
        <v>13</v>
      </c>
      <c r="B125" s="102" t="s">
        <v>344</v>
      </c>
      <c r="C125" s="379">
        <v>0</v>
      </c>
      <c r="D125" s="206">
        <f>+D126+D127+D128</f>
        <v>7907</v>
      </c>
    </row>
    <row r="126" spans="1:4" s="72" customFormat="1" ht="14.25" customHeight="1" x14ac:dyDescent="0.2">
      <c r="A126" s="316" t="s">
        <v>77</v>
      </c>
      <c r="B126" s="6" t="s">
        <v>345</v>
      </c>
      <c r="C126" s="374">
        <v>0</v>
      </c>
      <c r="D126" s="209">
        <f>SUM('9.1.1. sz. mell '!D127+'9.1.2. sz. mell  '!D126+'9.1.3. sz. mell   '!D126)</f>
        <v>0</v>
      </c>
    </row>
    <row r="127" spans="1:4" ht="14.25" customHeight="1" x14ac:dyDescent="0.2">
      <c r="A127" s="316" t="s">
        <v>78</v>
      </c>
      <c r="B127" s="6" t="s">
        <v>346</v>
      </c>
      <c r="C127" s="374">
        <v>0</v>
      </c>
      <c r="D127" s="209">
        <v>7907</v>
      </c>
    </row>
    <row r="128" spans="1:4" ht="14.25" customHeight="1" thickBot="1" x14ac:dyDescent="0.25">
      <c r="A128" s="325" t="s">
        <v>79</v>
      </c>
      <c r="B128" s="4" t="s">
        <v>347</v>
      </c>
      <c r="C128" s="377">
        <v>0</v>
      </c>
      <c r="D128" s="209">
        <f>SUM('9.1.1. sz. mell '!D129+'9.1.2. sz. mell  '!D128+'9.1.3. sz. mell   '!D128)</f>
        <v>0</v>
      </c>
    </row>
    <row r="129" spans="1:12" ht="14.25" customHeight="1" thickBot="1" x14ac:dyDescent="0.25">
      <c r="A129" s="26" t="s">
        <v>14</v>
      </c>
      <c r="B129" s="102" t="s">
        <v>400</v>
      </c>
      <c r="C129" s="379">
        <v>0</v>
      </c>
      <c r="D129" s="206">
        <f>+D130+D131+D132+D133</f>
        <v>0</v>
      </c>
    </row>
    <row r="130" spans="1:12" ht="14.25" customHeight="1" x14ac:dyDescent="0.2">
      <c r="A130" s="316" t="s">
        <v>80</v>
      </c>
      <c r="B130" s="6" t="s">
        <v>348</v>
      </c>
      <c r="C130" s="374">
        <v>0</v>
      </c>
      <c r="D130" s="209">
        <f>SUM('9.1.1. sz. mell '!D131+'9.1.2. sz. mell  '!D130+'9.1.3. sz. mell   '!D130)</f>
        <v>0</v>
      </c>
    </row>
    <row r="131" spans="1:12" ht="14.25" customHeight="1" x14ac:dyDescent="0.2">
      <c r="A131" s="316" t="s">
        <v>81</v>
      </c>
      <c r="B131" s="6" t="s">
        <v>349</v>
      </c>
      <c r="C131" s="374">
        <v>0</v>
      </c>
      <c r="D131" s="209">
        <f>SUM('9.1.1. sz. mell '!D132+'9.1.2. sz. mell  '!D131+'9.1.3. sz. mell   '!D131)</f>
        <v>0</v>
      </c>
    </row>
    <row r="132" spans="1:12" ht="14.25" customHeight="1" x14ac:dyDescent="0.2">
      <c r="A132" s="316" t="s">
        <v>252</v>
      </c>
      <c r="B132" s="6" t="s">
        <v>350</v>
      </c>
      <c r="C132" s="374">
        <v>0</v>
      </c>
      <c r="D132" s="209">
        <f>SUM('9.1.1. sz. mell '!D133+'9.1.2. sz. mell  '!D132+'9.1.3. sz. mell   '!D132)</f>
        <v>0</v>
      </c>
    </row>
    <row r="133" spans="1:12" s="72" customFormat="1" ht="14.25" customHeight="1" thickBot="1" x14ac:dyDescent="0.25">
      <c r="A133" s="325" t="s">
        <v>253</v>
      </c>
      <c r="B133" s="4" t="s">
        <v>351</v>
      </c>
      <c r="C133" s="377">
        <v>0</v>
      </c>
      <c r="D133" s="209">
        <f>SUM('9.1.1. sz. mell '!D134+'9.1.2. sz. mell  '!D133+'9.1.3. sz. mell   '!D133)</f>
        <v>0</v>
      </c>
    </row>
    <row r="134" spans="1:12" ht="14.25" customHeight="1" thickBot="1" x14ac:dyDescent="0.25">
      <c r="A134" s="26" t="s">
        <v>15</v>
      </c>
      <c r="B134" s="102" t="s">
        <v>352</v>
      </c>
      <c r="C134" s="379">
        <v>0</v>
      </c>
      <c r="D134" s="212">
        <f>+D135+D136+D137+D138</f>
        <v>1490</v>
      </c>
      <c r="L134" s="193"/>
    </row>
    <row r="135" spans="1:12" ht="14.25" customHeight="1" x14ac:dyDescent="0.2">
      <c r="A135" s="316" t="s">
        <v>82</v>
      </c>
      <c r="B135" s="6" t="s">
        <v>353</v>
      </c>
      <c r="C135" s="374">
        <v>0</v>
      </c>
      <c r="D135" s="209">
        <f>SUM('9.1.1. sz. mell '!D136+'9.1.2. sz. mell  '!D135+'9.1.3. sz. mell   '!D135)</f>
        <v>0</v>
      </c>
    </row>
    <row r="136" spans="1:12" ht="14.25" customHeight="1" x14ac:dyDescent="0.2">
      <c r="A136" s="316" t="s">
        <v>83</v>
      </c>
      <c r="B136" s="6" t="s">
        <v>363</v>
      </c>
      <c r="C136" s="374">
        <v>0</v>
      </c>
      <c r="D136" s="209">
        <v>1490</v>
      </c>
    </row>
    <row r="137" spans="1:12" s="72" customFormat="1" ht="14.25" customHeight="1" x14ac:dyDescent="0.2">
      <c r="A137" s="316" t="s">
        <v>264</v>
      </c>
      <c r="B137" s="6" t="s">
        <v>354</v>
      </c>
      <c r="C137" s="374">
        <v>0</v>
      </c>
      <c r="D137" s="209">
        <f>SUM('9.1.1. sz. mell '!D138+'9.1.2. sz. mell  '!D137+'9.1.3. sz. mell   '!D137)</f>
        <v>0</v>
      </c>
    </row>
    <row r="138" spans="1:12" s="72" customFormat="1" ht="14.25" customHeight="1" thickBot="1" x14ac:dyDescent="0.25">
      <c r="A138" s="325" t="s">
        <v>265</v>
      </c>
      <c r="B138" s="4" t="s">
        <v>355</v>
      </c>
      <c r="C138" s="377">
        <v>0</v>
      </c>
      <c r="D138" s="209">
        <f>SUM('9.1.1. sz. mell '!D139+'9.1.2. sz. mell  '!D138+'9.1.3. sz. mell   '!D138)</f>
        <v>0</v>
      </c>
    </row>
    <row r="139" spans="1:12" s="72" customFormat="1" ht="14.25" customHeight="1" thickBot="1" x14ac:dyDescent="0.25">
      <c r="A139" s="26" t="s">
        <v>16</v>
      </c>
      <c r="B139" s="102" t="s">
        <v>356</v>
      </c>
      <c r="C139" s="379">
        <v>0</v>
      </c>
      <c r="D139" s="214">
        <f>+D140+D141+D142+D143</f>
        <v>0</v>
      </c>
    </row>
    <row r="140" spans="1:12" s="72" customFormat="1" ht="14.25" customHeight="1" x14ac:dyDescent="0.2">
      <c r="A140" s="316" t="s">
        <v>148</v>
      </c>
      <c r="B140" s="6" t="s">
        <v>357</v>
      </c>
      <c r="C140" s="374">
        <v>0</v>
      </c>
      <c r="D140" s="209">
        <f>SUM('9.1.1. sz. mell '!D141+'9.1.2. sz. mell  '!D140+'9.1.3. sz. mell   '!D140)</f>
        <v>0</v>
      </c>
    </row>
    <row r="141" spans="1:12" s="72" customFormat="1" ht="14.25" customHeight="1" x14ac:dyDescent="0.2">
      <c r="A141" s="316" t="s">
        <v>149</v>
      </c>
      <c r="B141" s="6" t="s">
        <v>358</v>
      </c>
      <c r="C141" s="374">
        <v>0</v>
      </c>
      <c r="D141" s="209">
        <f>SUM('9.1.1. sz. mell '!D142+'9.1.2. sz. mell  '!D141+'9.1.3. sz. mell   '!D141)</f>
        <v>0</v>
      </c>
    </row>
    <row r="142" spans="1:12" s="72" customFormat="1" ht="14.25" customHeight="1" x14ac:dyDescent="0.2">
      <c r="A142" s="316" t="s">
        <v>180</v>
      </c>
      <c r="B142" s="6" t="s">
        <v>359</v>
      </c>
      <c r="C142" s="374">
        <v>0</v>
      </c>
      <c r="D142" s="209">
        <f>SUM('9.1.1. sz. mell '!D143+'9.1.2. sz. mell  '!D142+'9.1.3. sz. mell   '!D142)</f>
        <v>0</v>
      </c>
    </row>
    <row r="143" spans="1:12" ht="14.25" customHeight="1" thickBot="1" x14ac:dyDescent="0.25">
      <c r="A143" s="316" t="s">
        <v>267</v>
      </c>
      <c r="B143" s="6" t="s">
        <v>360</v>
      </c>
      <c r="C143" s="374">
        <v>0</v>
      </c>
      <c r="D143" s="209">
        <f>SUM('9.1.1. sz. mell '!D144+'9.1.2. sz. mell  '!D143+'9.1.3. sz. mell   '!D143)</f>
        <v>0</v>
      </c>
    </row>
    <row r="144" spans="1:12" ht="14.25" customHeight="1" thickBot="1" x14ac:dyDescent="0.25">
      <c r="A144" s="26" t="s">
        <v>17</v>
      </c>
      <c r="B144" s="102" t="s">
        <v>361</v>
      </c>
      <c r="C144" s="379">
        <v>0</v>
      </c>
      <c r="D144" s="312">
        <f>+D125+D129+D134+D139</f>
        <v>9397</v>
      </c>
    </row>
    <row r="145" spans="1:4" ht="15" customHeight="1" thickBot="1" x14ac:dyDescent="0.25">
      <c r="A145" s="345" t="s">
        <v>18</v>
      </c>
      <c r="B145" s="346" t="s">
        <v>362</v>
      </c>
      <c r="C145" s="380">
        <v>110311</v>
      </c>
      <c r="D145" s="347">
        <f>+D124+D144</f>
        <v>176272</v>
      </c>
    </row>
    <row r="146" spans="1:4" ht="13.5" thickBot="1" x14ac:dyDescent="0.25">
      <c r="A146" s="280"/>
      <c r="B146" s="281"/>
      <c r="C146" s="281"/>
      <c r="D146" s="282"/>
    </row>
    <row r="147" spans="1:4" ht="15" customHeight="1" thickBot="1" x14ac:dyDescent="0.25">
      <c r="A147" s="190" t="s">
        <v>172</v>
      </c>
      <c r="B147" s="191"/>
      <c r="C147" s="381">
        <v>24</v>
      </c>
      <c r="D147" s="344">
        <v>58</v>
      </c>
    </row>
    <row r="148" spans="1:4" ht="14.25" customHeight="1" thickBot="1" x14ac:dyDescent="0.25">
      <c r="A148" s="190" t="s">
        <v>173</v>
      </c>
      <c r="B148" s="191"/>
      <c r="C148" s="381">
        <v>13</v>
      </c>
      <c r="D148" s="344">
        <v>47</v>
      </c>
    </row>
  </sheetData>
  <sheetProtection formatCells="0"/>
  <phoneticPr fontId="0" type="noConversion"/>
  <printOptions horizontalCentered="1"/>
  <pageMargins left="0.25" right="0.25" top="0.75" bottom="0.75" header="0.3" footer="0.3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9"/>
  <sheetViews>
    <sheetView zoomScaleNormal="100" zoomScaleSheetLayoutView="85" workbookViewId="0">
      <selection activeCell="D1" sqref="D1"/>
    </sheetView>
  </sheetViews>
  <sheetFormatPr defaultRowHeight="12.75" x14ac:dyDescent="0.2"/>
  <cols>
    <col min="1" max="1" width="13" style="283" customWidth="1"/>
    <col min="2" max="2" width="72" style="284" customWidth="1"/>
    <col min="3" max="3" width="20.33203125" style="467" customWidth="1"/>
    <col min="4" max="4" width="20.33203125" style="285" customWidth="1"/>
    <col min="5" max="16384" width="9.33203125" style="2"/>
  </cols>
  <sheetData>
    <row r="1" spans="1:4" s="1" customFormat="1" ht="16.5" customHeight="1" thickBot="1" x14ac:dyDescent="0.25">
      <c r="A1" s="177"/>
      <c r="B1" s="178"/>
      <c r="C1" s="431"/>
      <c r="D1" s="192" t="s">
        <v>458</v>
      </c>
    </row>
    <row r="2" spans="1:4" s="68" customFormat="1" ht="21" customHeight="1" x14ac:dyDescent="0.2">
      <c r="A2" s="290" t="s">
        <v>52</v>
      </c>
      <c r="B2" s="264" t="s">
        <v>175</v>
      </c>
      <c r="C2" s="432"/>
      <c r="D2" s="266" t="s">
        <v>43</v>
      </c>
    </row>
    <row r="3" spans="1:4" s="68" customFormat="1" ht="24.75" thickBot="1" x14ac:dyDescent="0.25">
      <c r="A3" s="469" t="s">
        <v>170</v>
      </c>
      <c r="B3" s="265" t="s">
        <v>419</v>
      </c>
      <c r="C3" s="433"/>
      <c r="D3" s="267">
        <v>2</v>
      </c>
    </row>
    <row r="4" spans="1:4" s="69" customFormat="1" ht="15.95" customHeight="1" thickBot="1" x14ac:dyDescent="0.3">
      <c r="A4" s="180"/>
      <c r="B4" s="180"/>
      <c r="C4" s="434"/>
      <c r="D4" s="181" t="s">
        <v>44</v>
      </c>
    </row>
    <row r="5" spans="1:4" ht="24.75" customHeight="1" thickBot="1" x14ac:dyDescent="0.25">
      <c r="A5" s="291" t="s">
        <v>171</v>
      </c>
      <c r="B5" s="182" t="s">
        <v>45</v>
      </c>
      <c r="C5" s="360" t="s">
        <v>448</v>
      </c>
      <c r="D5" s="513" t="s">
        <v>447</v>
      </c>
    </row>
    <row r="6" spans="1:4" s="57" customFormat="1" ht="19.5" customHeight="1" thickBot="1" x14ac:dyDescent="0.25">
      <c r="A6" s="159">
        <v>1</v>
      </c>
      <c r="B6" s="160">
        <v>2</v>
      </c>
      <c r="C6" s="468">
        <v>3</v>
      </c>
      <c r="D6" s="161">
        <v>4</v>
      </c>
    </row>
    <row r="7" spans="1:4" s="57" customFormat="1" ht="19.5" customHeight="1" thickBot="1" x14ac:dyDescent="0.25">
      <c r="A7" s="183"/>
      <c r="B7" s="184" t="s">
        <v>46</v>
      </c>
      <c r="C7" s="436"/>
      <c r="D7" s="269"/>
    </row>
    <row r="8" spans="1:4" s="57" customFormat="1" ht="19.5" customHeight="1" thickBot="1" x14ac:dyDescent="0.25">
      <c r="A8" s="26" t="s">
        <v>9</v>
      </c>
      <c r="B8" s="18" t="s">
        <v>208</v>
      </c>
      <c r="C8" s="435">
        <v>53250</v>
      </c>
      <c r="D8" s="206">
        <f>+D9+D10+D11+D12+D13+D14</f>
        <v>54698</v>
      </c>
    </row>
    <row r="9" spans="1:4" s="70" customFormat="1" ht="19.5" customHeight="1" x14ac:dyDescent="0.2">
      <c r="A9" s="316" t="s">
        <v>84</v>
      </c>
      <c r="B9" s="300" t="s">
        <v>209</v>
      </c>
      <c r="C9" s="437">
        <v>14164</v>
      </c>
      <c r="D9" s="209">
        <v>14164</v>
      </c>
    </row>
    <row r="10" spans="1:4" s="71" customFormat="1" ht="19.5" customHeight="1" x14ac:dyDescent="0.2">
      <c r="A10" s="317" t="s">
        <v>85</v>
      </c>
      <c r="B10" s="301" t="s">
        <v>210</v>
      </c>
      <c r="C10" s="438">
        <v>18863</v>
      </c>
      <c r="D10" s="208">
        <v>18863</v>
      </c>
    </row>
    <row r="11" spans="1:4" s="71" customFormat="1" ht="19.5" customHeight="1" x14ac:dyDescent="0.2">
      <c r="A11" s="317" t="s">
        <v>86</v>
      </c>
      <c r="B11" s="301" t="s">
        <v>211</v>
      </c>
      <c r="C11" s="438">
        <v>14130</v>
      </c>
      <c r="D11" s="208">
        <v>14130</v>
      </c>
    </row>
    <row r="12" spans="1:4" s="71" customFormat="1" ht="19.5" customHeight="1" x14ac:dyDescent="0.2">
      <c r="A12" s="317" t="s">
        <v>87</v>
      </c>
      <c r="B12" s="301" t="s">
        <v>212</v>
      </c>
      <c r="C12" s="438">
        <v>1200</v>
      </c>
      <c r="D12" s="208">
        <v>1200</v>
      </c>
    </row>
    <row r="13" spans="1:4" s="71" customFormat="1" ht="19.5" customHeight="1" x14ac:dyDescent="0.2">
      <c r="A13" s="317" t="s">
        <v>124</v>
      </c>
      <c r="B13" s="301" t="s">
        <v>213</v>
      </c>
      <c r="C13" s="438"/>
      <c r="D13" s="208"/>
    </row>
    <row r="14" spans="1:4" s="70" customFormat="1" ht="19.5" customHeight="1" thickBot="1" x14ac:dyDescent="0.25">
      <c r="A14" s="318" t="s">
        <v>88</v>
      </c>
      <c r="B14" s="302" t="s">
        <v>214</v>
      </c>
      <c r="C14" s="439">
        <v>4893</v>
      </c>
      <c r="D14" s="208">
        <v>6341</v>
      </c>
    </row>
    <row r="15" spans="1:4" s="70" customFormat="1" ht="19.5" customHeight="1" thickBot="1" x14ac:dyDescent="0.25">
      <c r="A15" s="26" t="s">
        <v>10</v>
      </c>
      <c r="B15" s="201" t="s">
        <v>215</v>
      </c>
      <c r="C15" s="440">
        <v>0</v>
      </c>
      <c r="D15" s="206">
        <f>+D16+D17+D18+D19+D20</f>
        <v>0</v>
      </c>
    </row>
    <row r="16" spans="1:4" s="70" customFormat="1" ht="19.5" customHeight="1" x14ac:dyDescent="0.2">
      <c r="A16" s="316" t="s">
        <v>90</v>
      </c>
      <c r="B16" s="300" t="s">
        <v>216</v>
      </c>
      <c r="C16" s="437"/>
      <c r="D16" s="209"/>
    </row>
    <row r="17" spans="1:4" s="70" customFormat="1" ht="19.5" customHeight="1" x14ac:dyDescent="0.2">
      <c r="A17" s="317" t="s">
        <v>91</v>
      </c>
      <c r="B17" s="301" t="s">
        <v>217</v>
      </c>
      <c r="C17" s="438"/>
      <c r="D17" s="208"/>
    </row>
    <row r="18" spans="1:4" s="70" customFormat="1" ht="19.5" customHeight="1" x14ac:dyDescent="0.2">
      <c r="A18" s="317" t="s">
        <v>92</v>
      </c>
      <c r="B18" s="301" t="s">
        <v>412</v>
      </c>
      <c r="C18" s="438"/>
      <c r="D18" s="208"/>
    </row>
    <row r="19" spans="1:4" s="70" customFormat="1" ht="19.5" customHeight="1" x14ac:dyDescent="0.2">
      <c r="A19" s="317" t="s">
        <v>93</v>
      </c>
      <c r="B19" s="301" t="s">
        <v>413</v>
      </c>
      <c r="C19" s="438"/>
      <c r="D19" s="208"/>
    </row>
    <row r="20" spans="1:4" s="70" customFormat="1" ht="19.5" customHeight="1" x14ac:dyDescent="0.2">
      <c r="A20" s="317" t="s">
        <v>94</v>
      </c>
      <c r="B20" s="301" t="s">
        <v>218</v>
      </c>
      <c r="C20" s="438"/>
      <c r="D20" s="208"/>
    </row>
    <row r="21" spans="1:4" s="71" customFormat="1" ht="19.5" customHeight="1" thickBot="1" x14ac:dyDescent="0.25">
      <c r="A21" s="318" t="s">
        <v>103</v>
      </c>
      <c r="B21" s="302" t="s">
        <v>219</v>
      </c>
      <c r="C21" s="439"/>
      <c r="D21" s="210"/>
    </row>
    <row r="22" spans="1:4" s="71" customFormat="1" ht="19.5" customHeight="1" thickBot="1" x14ac:dyDescent="0.25">
      <c r="A22" s="26" t="s">
        <v>11</v>
      </c>
      <c r="B22" s="18" t="s">
        <v>220</v>
      </c>
      <c r="C22" s="435">
        <v>0</v>
      </c>
      <c r="D22" s="206">
        <f>+D23+D24+D25+D26+D27</f>
        <v>7907</v>
      </c>
    </row>
    <row r="23" spans="1:4" s="71" customFormat="1" ht="19.5" customHeight="1" x14ac:dyDescent="0.2">
      <c r="A23" s="316" t="s">
        <v>73</v>
      </c>
      <c r="B23" s="300" t="s">
        <v>221</v>
      </c>
      <c r="C23" s="437"/>
      <c r="D23" s="209"/>
    </row>
    <row r="24" spans="1:4" s="70" customFormat="1" ht="19.5" customHeight="1" x14ac:dyDescent="0.2">
      <c r="A24" s="317" t="s">
        <v>74</v>
      </c>
      <c r="B24" s="301" t="s">
        <v>222</v>
      </c>
      <c r="C24" s="438"/>
      <c r="D24" s="208"/>
    </row>
    <row r="25" spans="1:4" s="71" customFormat="1" ht="19.5" customHeight="1" x14ac:dyDescent="0.2">
      <c r="A25" s="317" t="s">
        <v>75</v>
      </c>
      <c r="B25" s="301" t="s">
        <v>414</v>
      </c>
      <c r="C25" s="438"/>
      <c r="D25" s="208"/>
    </row>
    <row r="26" spans="1:4" s="71" customFormat="1" ht="19.5" customHeight="1" x14ac:dyDescent="0.2">
      <c r="A26" s="317" t="s">
        <v>76</v>
      </c>
      <c r="B26" s="301" t="s">
        <v>415</v>
      </c>
      <c r="C26" s="438"/>
      <c r="D26" s="208"/>
    </row>
    <row r="27" spans="1:4" s="71" customFormat="1" ht="19.5" customHeight="1" x14ac:dyDescent="0.2">
      <c r="A27" s="317" t="s">
        <v>138</v>
      </c>
      <c r="B27" s="301" t="s">
        <v>223</v>
      </c>
      <c r="C27" s="438"/>
      <c r="D27" s="208">
        <v>7907</v>
      </c>
    </row>
    <row r="28" spans="1:4" s="71" customFormat="1" ht="19.5" customHeight="1" thickBot="1" x14ac:dyDescent="0.25">
      <c r="A28" s="318" t="s">
        <v>139</v>
      </c>
      <c r="B28" s="302" t="s">
        <v>224</v>
      </c>
      <c r="C28" s="439"/>
      <c r="D28" s="210"/>
    </row>
    <row r="29" spans="1:4" s="71" customFormat="1" ht="19.5" customHeight="1" thickBot="1" x14ac:dyDescent="0.25">
      <c r="A29" s="26" t="s">
        <v>140</v>
      </c>
      <c r="B29" s="18" t="s">
        <v>225</v>
      </c>
      <c r="C29" s="435">
        <v>6250</v>
      </c>
      <c r="D29" s="212">
        <f>+D30+D33+D34+D35</f>
        <v>6450</v>
      </c>
    </row>
    <row r="30" spans="1:4" s="71" customFormat="1" ht="19.5" customHeight="1" x14ac:dyDescent="0.2">
      <c r="A30" s="316" t="s">
        <v>226</v>
      </c>
      <c r="B30" s="300" t="s">
        <v>232</v>
      </c>
      <c r="C30" s="437">
        <v>4600</v>
      </c>
      <c r="D30" s="295">
        <f>+D31+D32</f>
        <v>4600</v>
      </c>
    </row>
    <row r="31" spans="1:4" s="71" customFormat="1" ht="19.5" customHeight="1" x14ac:dyDescent="0.2">
      <c r="A31" s="317" t="s">
        <v>227</v>
      </c>
      <c r="B31" s="301" t="s">
        <v>233</v>
      </c>
      <c r="C31" s="438">
        <v>100</v>
      </c>
      <c r="D31" s="208">
        <v>100</v>
      </c>
    </row>
    <row r="32" spans="1:4" s="71" customFormat="1" ht="19.5" customHeight="1" x14ac:dyDescent="0.2">
      <c r="A32" s="317" t="s">
        <v>228</v>
      </c>
      <c r="B32" s="301" t="s">
        <v>234</v>
      </c>
      <c r="C32" s="438">
        <v>4500</v>
      </c>
      <c r="D32" s="208">
        <v>4500</v>
      </c>
    </row>
    <row r="33" spans="1:4" s="71" customFormat="1" ht="19.5" customHeight="1" x14ac:dyDescent="0.2">
      <c r="A33" s="317" t="s">
        <v>229</v>
      </c>
      <c r="B33" s="301" t="s">
        <v>235</v>
      </c>
      <c r="C33" s="438">
        <v>1500</v>
      </c>
      <c r="D33" s="208">
        <v>1500</v>
      </c>
    </row>
    <row r="34" spans="1:4" s="71" customFormat="1" ht="19.5" customHeight="1" x14ac:dyDescent="0.2">
      <c r="A34" s="317" t="s">
        <v>230</v>
      </c>
      <c r="B34" s="301" t="s">
        <v>236</v>
      </c>
      <c r="C34" s="438"/>
      <c r="D34" s="208"/>
    </row>
    <row r="35" spans="1:4" s="71" customFormat="1" ht="19.5" customHeight="1" thickBot="1" x14ac:dyDescent="0.25">
      <c r="A35" s="318" t="s">
        <v>231</v>
      </c>
      <c r="B35" s="302" t="s">
        <v>237</v>
      </c>
      <c r="C35" s="439">
        <v>150</v>
      </c>
      <c r="D35" s="210">
        <v>350</v>
      </c>
    </row>
    <row r="36" spans="1:4" s="71" customFormat="1" ht="19.5" customHeight="1" thickBot="1" x14ac:dyDescent="0.25">
      <c r="A36" s="26" t="s">
        <v>13</v>
      </c>
      <c r="B36" s="18" t="s">
        <v>238</v>
      </c>
      <c r="C36" s="435">
        <v>14625</v>
      </c>
      <c r="D36" s="206">
        <f>SUM(D37:D46)</f>
        <v>14625</v>
      </c>
    </row>
    <row r="37" spans="1:4" s="71" customFormat="1" ht="19.5" customHeight="1" x14ac:dyDescent="0.2">
      <c r="A37" s="316" t="s">
        <v>77</v>
      </c>
      <c r="B37" s="300" t="s">
        <v>241</v>
      </c>
      <c r="C37" s="437"/>
      <c r="D37" s="209"/>
    </row>
    <row r="38" spans="1:4" s="71" customFormat="1" ht="19.5" customHeight="1" x14ac:dyDescent="0.2">
      <c r="A38" s="317" t="s">
        <v>78</v>
      </c>
      <c r="B38" s="301" t="s">
        <v>242</v>
      </c>
      <c r="C38" s="438">
        <v>260</v>
      </c>
      <c r="D38" s="208">
        <v>260</v>
      </c>
    </row>
    <row r="39" spans="1:4" s="71" customFormat="1" ht="19.5" customHeight="1" x14ac:dyDescent="0.2">
      <c r="A39" s="317" t="s">
        <v>79</v>
      </c>
      <c r="B39" s="301" t="s">
        <v>243</v>
      </c>
      <c r="C39" s="438">
        <v>2027</v>
      </c>
      <c r="D39" s="208">
        <v>2027</v>
      </c>
    </row>
    <row r="40" spans="1:4" s="71" customFormat="1" ht="19.5" customHeight="1" x14ac:dyDescent="0.2">
      <c r="A40" s="317" t="s">
        <v>142</v>
      </c>
      <c r="B40" s="301" t="s">
        <v>244</v>
      </c>
      <c r="C40" s="438">
        <v>2214</v>
      </c>
      <c r="D40" s="208">
        <v>2214</v>
      </c>
    </row>
    <row r="41" spans="1:4" s="71" customFormat="1" ht="19.5" customHeight="1" x14ac:dyDescent="0.2">
      <c r="A41" s="317" t="s">
        <v>143</v>
      </c>
      <c r="B41" s="301" t="s">
        <v>245</v>
      </c>
      <c r="C41" s="438">
        <v>2886</v>
      </c>
      <c r="D41" s="208">
        <v>2886</v>
      </c>
    </row>
    <row r="42" spans="1:4" s="71" customFormat="1" ht="19.5" customHeight="1" x14ac:dyDescent="0.2">
      <c r="A42" s="317" t="s">
        <v>144</v>
      </c>
      <c r="B42" s="301" t="s">
        <v>246</v>
      </c>
      <c r="C42" s="438">
        <v>1228</v>
      </c>
      <c r="D42" s="208">
        <v>1228</v>
      </c>
    </row>
    <row r="43" spans="1:4" s="71" customFormat="1" ht="19.5" customHeight="1" x14ac:dyDescent="0.2">
      <c r="A43" s="317" t="s">
        <v>145</v>
      </c>
      <c r="B43" s="301" t="s">
        <v>247</v>
      </c>
      <c r="C43" s="438"/>
      <c r="D43" s="208"/>
    </row>
    <row r="44" spans="1:4" s="71" customFormat="1" ht="19.5" customHeight="1" x14ac:dyDescent="0.2">
      <c r="A44" s="317" t="s">
        <v>146</v>
      </c>
      <c r="B44" s="301" t="s">
        <v>248</v>
      </c>
      <c r="C44" s="438">
        <v>10</v>
      </c>
      <c r="D44" s="208">
        <v>10</v>
      </c>
    </row>
    <row r="45" spans="1:4" s="71" customFormat="1" ht="19.5" customHeight="1" x14ac:dyDescent="0.2">
      <c r="A45" s="317" t="s">
        <v>239</v>
      </c>
      <c r="B45" s="301" t="s">
        <v>249</v>
      </c>
      <c r="C45" s="438"/>
      <c r="D45" s="211"/>
    </row>
    <row r="46" spans="1:4" s="71" customFormat="1" ht="19.5" customHeight="1" thickBot="1" x14ac:dyDescent="0.25">
      <c r="A46" s="318" t="s">
        <v>240</v>
      </c>
      <c r="B46" s="302" t="s">
        <v>250</v>
      </c>
      <c r="C46" s="439">
        <v>6000</v>
      </c>
      <c r="D46" s="289">
        <v>6000</v>
      </c>
    </row>
    <row r="47" spans="1:4" s="71" customFormat="1" ht="19.5" customHeight="1" thickBot="1" x14ac:dyDescent="0.25">
      <c r="A47" s="26" t="s">
        <v>14</v>
      </c>
      <c r="B47" s="18" t="s">
        <v>251</v>
      </c>
      <c r="C47" s="435">
        <v>0</v>
      </c>
      <c r="D47" s="206">
        <f>SUM(D48:D52)</f>
        <v>0</v>
      </c>
    </row>
    <row r="48" spans="1:4" s="71" customFormat="1" ht="19.5" customHeight="1" x14ac:dyDescent="0.2">
      <c r="A48" s="316" t="s">
        <v>80</v>
      </c>
      <c r="B48" s="300" t="s">
        <v>255</v>
      </c>
      <c r="C48" s="437"/>
      <c r="D48" s="329"/>
    </row>
    <row r="49" spans="1:4" s="71" customFormat="1" ht="19.5" customHeight="1" x14ac:dyDescent="0.2">
      <c r="A49" s="317" t="s">
        <v>81</v>
      </c>
      <c r="B49" s="301" t="s">
        <v>256</v>
      </c>
      <c r="C49" s="438"/>
      <c r="D49" s="211"/>
    </row>
    <row r="50" spans="1:4" s="71" customFormat="1" ht="19.5" customHeight="1" x14ac:dyDescent="0.2">
      <c r="A50" s="317" t="s">
        <v>252</v>
      </c>
      <c r="B50" s="301" t="s">
        <v>257</v>
      </c>
      <c r="C50" s="438"/>
      <c r="D50" s="211"/>
    </row>
    <row r="51" spans="1:4" s="71" customFormat="1" ht="19.5" customHeight="1" x14ac:dyDescent="0.2">
      <c r="A51" s="317" t="s">
        <v>253</v>
      </c>
      <c r="B51" s="301" t="s">
        <v>258</v>
      </c>
      <c r="C51" s="438"/>
      <c r="D51" s="211"/>
    </row>
    <row r="52" spans="1:4" s="71" customFormat="1" ht="19.5" customHeight="1" thickBot="1" x14ac:dyDescent="0.25">
      <c r="A52" s="318" t="s">
        <v>254</v>
      </c>
      <c r="B52" s="302" t="s">
        <v>259</v>
      </c>
      <c r="C52" s="439"/>
      <c r="D52" s="289"/>
    </row>
    <row r="53" spans="1:4" s="71" customFormat="1" ht="19.5" customHeight="1" thickBot="1" x14ac:dyDescent="0.25">
      <c r="A53" s="26" t="s">
        <v>147</v>
      </c>
      <c r="B53" s="18" t="s">
        <v>260</v>
      </c>
      <c r="C53" s="435">
        <v>0</v>
      </c>
      <c r="D53" s="206">
        <f>SUM(D54:D56)</f>
        <v>400</v>
      </c>
    </row>
    <row r="54" spans="1:4" s="71" customFormat="1" ht="19.5" customHeight="1" x14ac:dyDescent="0.2">
      <c r="A54" s="316" t="s">
        <v>82</v>
      </c>
      <c r="B54" s="300" t="s">
        <v>261</v>
      </c>
      <c r="C54" s="437"/>
      <c r="D54" s="209"/>
    </row>
    <row r="55" spans="1:4" s="71" customFormat="1" ht="19.5" customHeight="1" x14ac:dyDescent="0.2">
      <c r="A55" s="317" t="s">
        <v>83</v>
      </c>
      <c r="B55" s="301" t="s">
        <v>416</v>
      </c>
      <c r="C55" s="438"/>
      <c r="D55" s="208"/>
    </row>
    <row r="56" spans="1:4" s="71" customFormat="1" ht="19.5" customHeight="1" x14ac:dyDescent="0.2">
      <c r="A56" s="317" t="s">
        <v>264</v>
      </c>
      <c r="B56" s="301" t="s">
        <v>262</v>
      </c>
      <c r="C56" s="438"/>
      <c r="D56" s="208">
        <v>400</v>
      </c>
    </row>
    <row r="57" spans="1:4" s="71" customFormat="1" ht="19.5" customHeight="1" thickBot="1" x14ac:dyDescent="0.25">
      <c r="A57" s="318" t="s">
        <v>265</v>
      </c>
      <c r="B57" s="302" t="s">
        <v>263</v>
      </c>
      <c r="C57" s="439"/>
      <c r="D57" s="210"/>
    </row>
    <row r="58" spans="1:4" s="71" customFormat="1" ht="19.5" customHeight="1" thickBot="1" x14ac:dyDescent="0.25">
      <c r="A58" s="26" t="s">
        <v>16</v>
      </c>
      <c r="B58" s="201" t="s">
        <v>266</v>
      </c>
      <c r="C58" s="440">
        <v>60</v>
      </c>
      <c r="D58" s="206">
        <f>SUM(D59:D61)</f>
        <v>60</v>
      </c>
    </row>
    <row r="59" spans="1:4" s="71" customFormat="1" ht="19.5" customHeight="1" x14ac:dyDescent="0.2">
      <c r="A59" s="316" t="s">
        <v>148</v>
      </c>
      <c r="B59" s="300" t="s">
        <v>268</v>
      </c>
      <c r="C59" s="437"/>
      <c r="D59" s="211"/>
    </row>
    <row r="60" spans="1:4" s="71" customFormat="1" ht="19.5" customHeight="1" x14ac:dyDescent="0.2">
      <c r="A60" s="317" t="s">
        <v>149</v>
      </c>
      <c r="B60" s="301" t="s">
        <v>417</v>
      </c>
      <c r="C60" s="438">
        <v>60</v>
      </c>
      <c r="D60" s="211">
        <v>60</v>
      </c>
    </row>
    <row r="61" spans="1:4" s="71" customFormat="1" ht="19.5" customHeight="1" x14ac:dyDescent="0.2">
      <c r="A61" s="317" t="s">
        <v>180</v>
      </c>
      <c r="B61" s="301" t="s">
        <v>269</v>
      </c>
      <c r="C61" s="438"/>
      <c r="D61" s="211"/>
    </row>
    <row r="62" spans="1:4" s="71" customFormat="1" ht="19.5" customHeight="1" thickBot="1" x14ac:dyDescent="0.25">
      <c r="A62" s="318" t="s">
        <v>267</v>
      </c>
      <c r="B62" s="302" t="s">
        <v>270</v>
      </c>
      <c r="C62" s="439"/>
      <c r="D62" s="211"/>
    </row>
    <row r="63" spans="1:4" s="71" customFormat="1" ht="19.5" customHeight="1" thickBot="1" x14ac:dyDescent="0.25">
      <c r="A63" s="26" t="s">
        <v>17</v>
      </c>
      <c r="B63" s="18" t="s">
        <v>271</v>
      </c>
      <c r="C63" s="435">
        <v>74185</v>
      </c>
      <c r="D63" s="212">
        <f>+D8+D15+D22+D29+D36+D47+D53+D58</f>
        <v>84140</v>
      </c>
    </row>
    <row r="64" spans="1:4" s="71" customFormat="1" ht="19.5" customHeight="1" thickBot="1" x14ac:dyDescent="0.2">
      <c r="A64" s="319" t="s">
        <v>401</v>
      </c>
      <c r="B64" s="201" t="s">
        <v>273</v>
      </c>
      <c r="C64" s="440">
        <v>0</v>
      </c>
      <c r="D64" s="206">
        <f>SUM(D65:D67)</f>
        <v>7907</v>
      </c>
    </row>
    <row r="65" spans="1:4" s="71" customFormat="1" ht="19.5" customHeight="1" x14ac:dyDescent="0.2">
      <c r="A65" s="316" t="s">
        <v>306</v>
      </c>
      <c r="B65" s="300" t="s">
        <v>274</v>
      </c>
      <c r="C65" s="437"/>
      <c r="D65" s="211"/>
    </row>
    <row r="66" spans="1:4" s="71" customFormat="1" ht="19.5" customHeight="1" x14ac:dyDescent="0.2">
      <c r="A66" s="317" t="s">
        <v>315</v>
      </c>
      <c r="B66" s="301" t="s">
        <v>275</v>
      </c>
      <c r="C66" s="438"/>
      <c r="D66" s="211">
        <v>7907</v>
      </c>
    </row>
    <row r="67" spans="1:4" s="71" customFormat="1" ht="19.5" customHeight="1" thickBot="1" x14ac:dyDescent="0.25">
      <c r="A67" s="318" t="s">
        <v>316</v>
      </c>
      <c r="B67" s="304" t="s">
        <v>276</v>
      </c>
      <c r="C67" s="439"/>
      <c r="D67" s="211"/>
    </row>
    <row r="68" spans="1:4" s="71" customFormat="1" ht="19.5" customHeight="1" thickBot="1" x14ac:dyDescent="0.2">
      <c r="A68" s="319" t="s">
        <v>277</v>
      </c>
      <c r="B68" s="201" t="s">
        <v>278</v>
      </c>
      <c r="C68" s="440">
        <v>0</v>
      </c>
      <c r="D68" s="206">
        <f>SUM(D69:D72)</f>
        <v>0</v>
      </c>
    </row>
    <row r="69" spans="1:4" s="71" customFormat="1" ht="19.5" customHeight="1" x14ac:dyDescent="0.2">
      <c r="A69" s="316" t="s">
        <v>125</v>
      </c>
      <c r="B69" s="300" t="s">
        <v>279</v>
      </c>
      <c r="C69" s="437"/>
      <c r="D69" s="211"/>
    </row>
    <row r="70" spans="1:4" s="71" customFormat="1" ht="19.5" customHeight="1" x14ac:dyDescent="0.2">
      <c r="A70" s="317" t="s">
        <v>126</v>
      </c>
      <c r="B70" s="301" t="s">
        <v>280</v>
      </c>
      <c r="C70" s="438"/>
      <c r="D70" s="211"/>
    </row>
    <row r="71" spans="1:4" s="71" customFormat="1" ht="19.5" customHeight="1" x14ac:dyDescent="0.2">
      <c r="A71" s="317" t="s">
        <v>307</v>
      </c>
      <c r="B71" s="301" t="s">
        <v>281</v>
      </c>
      <c r="C71" s="438"/>
      <c r="D71" s="211"/>
    </row>
    <row r="72" spans="1:4" s="71" customFormat="1" ht="19.5" customHeight="1" thickBot="1" x14ac:dyDescent="0.25">
      <c r="A72" s="318" t="s">
        <v>308</v>
      </c>
      <c r="B72" s="302" t="s">
        <v>282</v>
      </c>
      <c r="C72" s="439"/>
      <c r="D72" s="211"/>
    </row>
    <row r="73" spans="1:4" s="71" customFormat="1" ht="19.5" customHeight="1" thickBot="1" x14ac:dyDescent="0.2">
      <c r="A73" s="319" t="s">
        <v>283</v>
      </c>
      <c r="B73" s="201" t="s">
        <v>284</v>
      </c>
      <c r="C73" s="440">
        <v>7031</v>
      </c>
      <c r="D73" s="206">
        <f>SUM(D74:D75)</f>
        <v>8441</v>
      </c>
    </row>
    <row r="74" spans="1:4" s="71" customFormat="1" ht="19.5" customHeight="1" x14ac:dyDescent="0.2">
      <c r="A74" s="316" t="s">
        <v>309</v>
      </c>
      <c r="B74" s="300" t="s">
        <v>285</v>
      </c>
      <c r="C74" s="437">
        <v>7031</v>
      </c>
      <c r="D74" s="211">
        <v>8441</v>
      </c>
    </row>
    <row r="75" spans="1:4" s="71" customFormat="1" ht="19.5" customHeight="1" thickBot="1" x14ac:dyDescent="0.25">
      <c r="A75" s="318" t="s">
        <v>310</v>
      </c>
      <c r="B75" s="302" t="s">
        <v>286</v>
      </c>
      <c r="C75" s="439"/>
      <c r="D75" s="211"/>
    </row>
    <row r="76" spans="1:4" s="70" customFormat="1" ht="19.5" customHeight="1" thickBot="1" x14ac:dyDescent="0.2">
      <c r="A76" s="319" t="s">
        <v>287</v>
      </c>
      <c r="B76" s="201" t="s">
        <v>288</v>
      </c>
      <c r="C76" s="440">
        <v>0</v>
      </c>
      <c r="D76" s="206">
        <f>SUM(D77:D79)</f>
        <v>0</v>
      </c>
    </row>
    <row r="77" spans="1:4" s="71" customFormat="1" ht="19.5" customHeight="1" x14ac:dyDescent="0.2">
      <c r="A77" s="316" t="s">
        <v>311</v>
      </c>
      <c r="B77" s="300" t="s">
        <v>289</v>
      </c>
      <c r="C77" s="437"/>
      <c r="D77" s="211"/>
    </row>
    <row r="78" spans="1:4" s="71" customFormat="1" ht="19.5" customHeight="1" x14ac:dyDescent="0.2">
      <c r="A78" s="317" t="s">
        <v>312</v>
      </c>
      <c r="B78" s="301" t="s">
        <v>290</v>
      </c>
      <c r="C78" s="438"/>
      <c r="D78" s="211"/>
    </row>
    <row r="79" spans="1:4" s="71" customFormat="1" ht="19.5" customHeight="1" thickBot="1" x14ac:dyDescent="0.25">
      <c r="A79" s="318" t="s">
        <v>313</v>
      </c>
      <c r="B79" s="302" t="s">
        <v>291</v>
      </c>
      <c r="C79" s="439"/>
      <c r="D79" s="211"/>
    </row>
    <row r="80" spans="1:4" s="71" customFormat="1" ht="19.5" customHeight="1" thickBot="1" x14ac:dyDescent="0.2">
      <c r="A80" s="319" t="s">
        <v>292</v>
      </c>
      <c r="B80" s="201" t="s">
        <v>314</v>
      </c>
      <c r="C80" s="440">
        <v>0</v>
      </c>
      <c r="D80" s="206">
        <f>SUM(D81:D84)</f>
        <v>0</v>
      </c>
    </row>
    <row r="81" spans="1:4" s="71" customFormat="1" ht="19.5" customHeight="1" x14ac:dyDescent="0.2">
      <c r="A81" s="320" t="s">
        <v>293</v>
      </c>
      <c r="B81" s="300" t="s">
        <v>294</v>
      </c>
      <c r="C81" s="437"/>
      <c r="D81" s="211"/>
    </row>
    <row r="82" spans="1:4" s="71" customFormat="1" ht="19.5" customHeight="1" x14ac:dyDescent="0.2">
      <c r="A82" s="321" t="s">
        <v>295</v>
      </c>
      <c r="B82" s="301" t="s">
        <v>296</v>
      </c>
      <c r="C82" s="438"/>
      <c r="D82" s="211"/>
    </row>
    <row r="83" spans="1:4" s="71" customFormat="1" ht="19.5" customHeight="1" x14ac:dyDescent="0.2">
      <c r="A83" s="321" t="s">
        <v>297</v>
      </c>
      <c r="B83" s="301" t="s">
        <v>298</v>
      </c>
      <c r="C83" s="438"/>
      <c r="D83" s="211"/>
    </row>
    <row r="84" spans="1:4" s="70" customFormat="1" ht="19.5" customHeight="1" thickBot="1" x14ac:dyDescent="0.25">
      <c r="A84" s="322" t="s">
        <v>299</v>
      </c>
      <c r="B84" s="302" t="s">
        <v>300</v>
      </c>
      <c r="C84" s="439"/>
      <c r="D84" s="211"/>
    </row>
    <row r="85" spans="1:4" s="70" customFormat="1" ht="19.5" customHeight="1" thickBot="1" x14ac:dyDescent="0.2">
      <c r="A85" s="319" t="s">
        <v>301</v>
      </c>
      <c r="B85" s="201" t="s">
        <v>302</v>
      </c>
      <c r="C85" s="440"/>
      <c r="D85" s="330"/>
    </row>
    <row r="86" spans="1:4" s="70" customFormat="1" ht="19.5" customHeight="1" thickBot="1" x14ac:dyDescent="0.2">
      <c r="A86" s="319" t="s">
        <v>303</v>
      </c>
      <c r="B86" s="308" t="s">
        <v>304</v>
      </c>
      <c r="C86" s="441">
        <v>7031</v>
      </c>
      <c r="D86" s="212">
        <f>+D64+D68+D73+D76+D80+D85</f>
        <v>16348</v>
      </c>
    </row>
    <row r="87" spans="1:4" s="70" customFormat="1" ht="19.5" customHeight="1" thickBot="1" x14ac:dyDescent="0.2">
      <c r="A87" s="348" t="s">
        <v>317</v>
      </c>
      <c r="B87" s="349" t="s">
        <v>408</v>
      </c>
      <c r="C87" s="442">
        <v>81216</v>
      </c>
      <c r="D87" s="350">
        <f>+D63+D86</f>
        <v>100488</v>
      </c>
    </row>
    <row r="88" spans="1:4" s="71" customFormat="1" ht="15" customHeight="1" x14ac:dyDescent="0.2">
      <c r="A88" s="185"/>
      <c r="B88" s="186"/>
      <c r="C88" s="443"/>
      <c r="D88" s="271"/>
    </row>
    <row r="89" spans="1:4" ht="13.5" thickBot="1" x14ac:dyDescent="0.25">
      <c r="A89" s="323"/>
      <c r="B89" s="187"/>
      <c r="C89" s="444"/>
      <c r="D89" s="272"/>
    </row>
    <row r="90" spans="1:4" s="57" customFormat="1" ht="16.5" customHeight="1" thickBot="1" x14ac:dyDescent="0.25">
      <c r="A90" s="188"/>
      <c r="B90" s="189" t="s">
        <v>48</v>
      </c>
      <c r="C90" s="445"/>
      <c r="D90" s="273"/>
    </row>
    <row r="91" spans="1:4" s="72" customFormat="1" ht="12" customHeight="1" thickBot="1" x14ac:dyDescent="0.25">
      <c r="A91" s="292" t="s">
        <v>9</v>
      </c>
      <c r="B91" s="25" t="s">
        <v>320</v>
      </c>
      <c r="C91" s="446">
        <v>75096</v>
      </c>
      <c r="D91" s="205">
        <f>SUM(D92+D93+D94+D96+D97)</f>
        <v>75216</v>
      </c>
    </row>
    <row r="92" spans="1:4" ht="12" customHeight="1" x14ac:dyDescent="0.2">
      <c r="A92" s="324" t="s">
        <v>84</v>
      </c>
      <c r="B92" s="7" t="s">
        <v>39</v>
      </c>
      <c r="C92" s="447">
        <v>8571</v>
      </c>
      <c r="D92" s="207">
        <v>8571</v>
      </c>
    </row>
    <row r="93" spans="1:4" ht="12" customHeight="1" x14ac:dyDescent="0.2">
      <c r="A93" s="317" t="s">
        <v>85</v>
      </c>
      <c r="B93" s="5" t="s">
        <v>150</v>
      </c>
      <c r="C93" s="448">
        <v>2300</v>
      </c>
      <c r="D93" s="208">
        <v>2300</v>
      </c>
    </row>
    <row r="94" spans="1:4" ht="12" customHeight="1" x14ac:dyDescent="0.2">
      <c r="A94" s="317" t="s">
        <v>86</v>
      </c>
      <c r="B94" s="5" t="s">
        <v>116</v>
      </c>
      <c r="C94" s="449">
        <v>31098</v>
      </c>
      <c r="D94" s="210">
        <v>29302</v>
      </c>
    </row>
    <row r="95" spans="1:4" ht="12" customHeight="1" x14ac:dyDescent="0.2">
      <c r="A95" s="317" t="s">
        <v>450</v>
      </c>
      <c r="B95" s="8" t="s">
        <v>449</v>
      </c>
      <c r="C95" s="449">
        <v>0</v>
      </c>
      <c r="D95" s="210">
        <v>108</v>
      </c>
    </row>
    <row r="96" spans="1:4" ht="12" customHeight="1" x14ac:dyDescent="0.2">
      <c r="A96" s="317" t="s">
        <v>87</v>
      </c>
      <c r="B96" s="8" t="s">
        <v>151</v>
      </c>
      <c r="C96" s="430">
        <v>9580</v>
      </c>
      <c r="D96" s="210">
        <v>9700</v>
      </c>
    </row>
    <row r="97" spans="1:4" ht="12" customHeight="1" x14ac:dyDescent="0.2">
      <c r="A97" s="317" t="s">
        <v>98</v>
      </c>
      <c r="B97" s="5" t="s">
        <v>152</v>
      </c>
      <c r="C97" s="450">
        <v>23547</v>
      </c>
      <c r="D97" s="210">
        <v>25343</v>
      </c>
    </row>
    <row r="98" spans="1:4" ht="12" customHeight="1" x14ac:dyDescent="0.2">
      <c r="A98" s="317" t="s">
        <v>88</v>
      </c>
      <c r="B98" s="5" t="s">
        <v>321</v>
      </c>
      <c r="C98" s="449"/>
      <c r="D98" s="210">
        <v>1796</v>
      </c>
    </row>
    <row r="99" spans="1:4" ht="12" customHeight="1" x14ac:dyDescent="0.2">
      <c r="A99" s="317" t="s">
        <v>89</v>
      </c>
      <c r="B99" s="114" t="s">
        <v>322</v>
      </c>
      <c r="C99" s="429"/>
      <c r="D99" s="210"/>
    </row>
    <row r="100" spans="1:4" ht="12" customHeight="1" x14ac:dyDescent="0.2">
      <c r="A100" s="317" t="s">
        <v>99</v>
      </c>
      <c r="B100" s="115" t="s">
        <v>323</v>
      </c>
      <c r="C100" s="449"/>
      <c r="D100" s="210"/>
    </row>
    <row r="101" spans="1:4" ht="12" customHeight="1" x14ac:dyDescent="0.2">
      <c r="A101" s="317" t="s">
        <v>100</v>
      </c>
      <c r="B101" s="115" t="s">
        <v>324</v>
      </c>
      <c r="C101" s="449"/>
      <c r="D101" s="210"/>
    </row>
    <row r="102" spans="1:4" ht="12" customHeight="1" x14ac:dyDescent="0.2">
      <c r="A102" s="317" t="s">
        <v>101</v>
      </c>
      <c r="B102" s="114" t="s">
        <v>325</v>
      </c>
      <c r="C102" s="429">
        <v>23547</v>
      </c>
      <c r="D102" s="210">
        <v>23547</v>
      </c>
    </row>
    <row r="103" spans="1:4" ht="12" customHeight="1" x14ac:dyDescent="0.2">
      <c r="A103" s="317" t="s">
        <v>102</v>
      </c>
      <c r="B103" s="114" t="s">
        <v>326</v>
      </c>
      <c r="C103" s="429"/>
      <c r="D103" s="210"/>
    </row>
    <row r="104" spans="1:4" ht="12" customHeight="1" x14ac:dyDescent="0.2">
      <c r="A104" s="317" t="s">
        <v>104</v>
      </c>
      <c r="B104" s="115" t="s">
        <v>327</v>
      </c>
      <c r="C104" s="449"/>
      <c r="D104" s="210"/>
    </row>
    <row r="105" spans="1:4" ht="12" customHeight="1" x14ac:dyDescent="0.2">
      <c r="A105" s="325" t="s">
        <v>153</v>
      </c>
      <c r="B105" s="116" t="s">
        <v>328</v>
      </c>
      <c r="C105" s="449"/>
      <c r="D105" s="210"/>
    </row>
    <row r="106" spans="1:4" ht="12" customHeight="1" x14ac:dyDescent="0.2">
      <c r="A106" s="317" t="s">
        <v>318</v>
      </c>
      <c r="B106" s="116" t="s">
        <v>329</v>
      </c>
      <c r="C106" s="449"/>
      <c r="D106" s="210"/>
    </row>
    <row r="107" spans="1:4" ht="12" customHeight="1" thickBot="1" x14ac:dyDescent="0.25">
      <c r="A107" s="326" t="s">
        <v>319</v>
      </c>
      <c r="B107" s="117" t="s">
        <v>330</v>
      </c>
      <c r="C107" s="451"/>
      <c r="D107" s="213"/>
    </row>
    <row r="108" spans="1:4" ht="12" customHeight="1" thickBot="1" x14ac:dyDescent="0.25">
      <c r="A108" s="26" t="s">
        <v>10</v>
      </c>
      <c r="B108" s="24" t="s">
        <v>331</v>
      </c>
      <c r="C108" s="435">
        <v>6120</v>
      </c>
      <c r="D108" s="206">
        <f>+D109+D111+D113</f>
        <v>16175</v>
      </c>
    </row>
    <row r="109" spans="1:4" ht="12" customHeight="1" x14ac:dyDescent="0.2">
      <c r="A109" s="316" t="s">
        <v>90</v>
      </c>
      <c r="B109" s="5" t="s">
        <v>179</v>
      </c>
      <c r="C109" s="452">
        <v>5720</v>
      </c>
      <c r="D109" s="209">
        <v>15975</v>
      </c>
    </row>
    <row r="110" spans="1:4" ht="12" customHeight="1" x14ac:dyDescent="0.2">
      <c r="A110" s="316" t="s">
        <v>91</v>
      </c>
      <c r="B110" s="9" t="s">
        <v>335</v>
      </c>
      <c r="C110" s="453"/>
      <c r="D110" s="209"/>
    </row>
    <row r="111" spans="1:4" ht="12" customHeight="1" x14ac:dyDescent="0.2">
      <c r="A111" s="316" t="s">
        <v>92</v>
      </c>
      <c r="B111" s="9" t="s">
        <v>154</v>
      </c>
      <c r="C111" s="449"/>
      <c r="D111" s="208"/>
    </row>
    <row r="112" spans="1:4" ht="12" customHeight="1" x14ac:dyDescent="0.2">
      <c r="A112" s="316" t="s">
        <v>93</v>
      </c>
      <c r="B112" s="9" t="s">
        <v>336</v>
      </c>
      <c r="C112" s="454"/>
      <c r="D112" s="194"/>
    </row>
    <row r="113" spans="1:4" ht="12" customHeight="1" x14ac:dyDescent="0.2">
      <c r="A113" s="316" t="s">
        <v>94</v>
      </c>
      <c r="B113" s="203" t="s">
        <v>181</v>
      </c>
      <c r="C113" s="455">
        <v>400</v>
      </c>
      <c r="D113" s="194">
        <v>200</v>
      </c>
    </row>
    <row r="114" spans="1:4" ht="12" customHeight="1" x14ac:dyDescent="0.2">
      <c r="A114" s="316" t="s">
        <v>103</v>
      </c>
      <c r="B114" s="202" t="s">
        <v>418</v>
      </c>
      <c r="C114" s="456"/>
      <c r="D114" s="194"/>
    </row>
    <row r="115" spans="1:4" ht="12" customHeight="1" x14ac:dyDescent="0.2">
      <c r="A115" s="316" t="s">
        <v>105</v>
      </c>
      <c r="B115" s="296" t="s">
        <v>341</v>
      </c>
      <c r="C115" s="457"/>
      <c r="D115" s="194"/>
    </row>
    <row r="116" spans="1:4" ht="12" customHeight="1" x14ac:dyDescent="0.2">
      <c r="A116" s="316" t="s">
        <v>155</v>
      </c>
      <c r="B116" s="115" t="s">
        <v>324</v>
      </c>
      <c r="C116" s="430"/>
      <c r="D116" s="194"/>
    </row>
    <row r="117" spans="1:4" ht="12" customHeight="1" x14ac:dyDescent="0.2">
      <c r="A117" s="316" t="s">
        <v>156</v>
      </c>
      <c r="B117" s="115" t="s">
        <v>340</v>
      </c>
      <c r="C117" s="430"/>
      <c r="D117" s="194"/>
    </row>
    <row r="118" spans="1:4" ht="12" customHeight="1" x14ac:dyDescent="0.2">
      <c r="A118" s="316" t="s">
        <v>157</v>
      </c>
      <c r="B118" s="115" t="s">
        <v>339</v>
      </c>
      <c r="C118" s="430"/>
      <c r="D118" s="194"/>
    </row>
    <row r="119" spans="1:4" ht="12" customHeight="1" x14ac:dyDescent="0.2">
      <c r="A119" s="316" t="s">
        <v>332</v>
      </c>
      <c r="B119" s="115" t="s">
        <v>327</v>
      </c>
      <c r="C119" s="430">
        <v>400</v>
      </c>
      <c r="D119" s="194">
        <v>400</v>
      </c>
    </row>
    <row r="120" spans="1:4" ht="12" customHeight="1" x14ac:dyDescent="0.2">
      <c r="A120" s="316" t="s">
        <v>333</v>
      </c>
      <c r="B120" s="115" t="s">
        <v>338</v>
      </c>
      <c r="C120" s="430"/>
      <c r="D120" s="194"/>
    </row>
    <row r="121" spans="1:4" ht="12" customHeight="1" thickBot="1" x14ac:dyDescent="0.25">
      <c r="A121" s="325" t="s">
        <v>334</v>
      </c>
      <c r="B121" s="115" t="s">
        <v>337</v>
      </c>
      <c r="C121" s="458"/>
      <c r="D121" s="195"/>
    </row>
    <row r="122" spans="1:4" ht="12" customHeight="1" thickBot="1" x14ac:dyDescent="0.25">
      <c r="A122" s="26" t="s">
        <v>11</v>
      </c>
      <c r="B122" s="102" t="s">
        <v>342</v>
      </c>
      <c r="C122" s="459">
        <v>0</v>
      </c>
      <c r="D122" s="206">
        <f>+D123+D124</f>
        <v>0</v>
      </c>
    </row>
    <row r="123" spans="1:4" ht="12" customHeight="1" x14ac:dyDescent="0.2">
      <c r="A123" s="316" t="s">
        <v>73</v>
      </c>
      <c r="B123" s="6" t="s">
        <v>49</v>
      </c>
      <c r="C123" s="452"/>
      <c r="D123" s="209"/>
    </row>
    <row r="124" spans="1:4" ht="12" customHeight="1" thickBot="1" x14ac:dyDescent="0.25">
      <c r="A124" s="318" t="s">
        <v>74</v>
      </c>
      <c r="B124" s="9" t="s">
        <v>50</v>
      </c>
      <c r="C124" s="449"/>
      <c r="D124" s="210"/>
    </row>
    <row r="125" spans="1:4" ht="12" customHeight="1" thickBot="1" x14ac:dyDescent="0.25">
      <c r="A125" s="26" t="s">
        <v>12</v>
      </c>
      <c r="B125" s="102" t="s">
        <v>343</v>
      </c>
      <c r="C125" s="459">
        <v>81216</v>
      </c>
      <c r="D125" s="206">
        <f>+D91+D108+D122</f>
        <v>91391</v>
      </c>
    </row>
    <row r="126" spans="1:4" ht="12" customHeight="1" thickBot="1" x14ac:dyDescent="0.25">
      <c r="A126" s="26" t="s">
        <v>13</v>
      </c>
      <c r="B126" s="102" t="s">
        <v>344</v>
      </c>
      <c r="C126" s="459">
        <v>0</v>
      </c>
      <c r="D126" s="206">
        <f>+D127+D128+D129</f>
        <v>7907</v>
      </c>
    </row>
    <row r="127" spans="1:4" s="72" customFormat="1" ht="12" customHeight="1" x14ac:dyDescent="0.2">
      <c r="A127" s="316" t="s">
        <v>77</v>
      </c>
      <c r="B127" s="6" t="s">
        <v>345</v>
      </c>
      <c r="C127" s="460"/>
      <c r="D127" s="194"/>
    </row>
    <row r="128" spans="1:4" ht="12" customHeight="1" x14ac:dyDescent="0.2">
      <c r="A128" s="316" t="s">
        <v>78</v>
      </c>
      <c r="B128" s="6" t="s">
        <v>346</v>
      </c>
      <c r="C128" s="430"/>
      <c r="D128" s="194">
        <v>7907</v>
      </c>
    </row>
    <row r="129" spans="1:12" ht="12" customHeight="1" thickBot="1" x14ac:dyDescent="0.25">
      <c r="A129" s="325" t="s">
        <v>79</v>
      </c>
      <c r="B129" s="4" t="s">
        <v>347</v>
      </c>
      <c r="C129" s="458"/>
      <c r="D129" s="194"/>
    </row>
    <row r="130" spans="1:12" ht="12" customHeight="1" thickBot="1" x14ac:dyDescent="0.25">
      <c r="A130" s="26" t="s">
        <v>14</v>
      </c>
      <c r="B130" s="102" t="s">
        <v>400</v>
      </c>
      <c r="C130" s="459">
        <v>0</v>
      </c>
      <c r="D130" s="206">
        <f>+D131+D132+D133+D134</f>
        <v>0</v>
      </c>
    </row>
    <row r="131" spans="1:12" ht="12" customHeight="1" x14ac:dyDescent="0.2">
      <c r="A131" s="316" t="s">
        <v>80</v>
      </c>
      <c r="B131" s="6" t="s">
        <v>348</v>
      </c>
      <c r="C131" s="460"/>
      <c r="D131" s="194"/>
    </row>
    <row r="132" spans="1:12" ht="12" customHeight="1" x14ac:dyDescent="0.2">
      <c r="A132" s="316" t="s">
        <v>81</v>
      </c>
      <c r="B132" s="6" t="s">
        <v>349</v>
      </c>
      <c r="C132" s="457"/>
      <c r="D132" s="194"/>
    </row>
    <row r="133" spans="1:12" ht="12" customHeight="1" x14ac:dyDescent="0.2">
      <c r="A133" s="316" t="s">
        <v>252</v>
      </c>
      <c r="B133" s="6" t="s">
        <v>350</v>
      </c>
      <c r="C133" s="457"/>
      <c r="D133" s="194"/>
    </row>
    <row r="134" spans="1:12" s="72" customFormat="1" ht="12" customHeight="1" thickBot="1" x14ac:dyDescent="0.25">
      <c r="A134" s="325" t="s">
        <v>253</v>
      </c>
      <c r="B134" s="4" t="s">
        <v>351</v>
      </c>
      <c r="C134" s="461"/>
      <c r="D134" s="194"/>
    </row>
    <row r="135" spans="1:12" ht="12" customHeight="1" thickBot="1" x14ac:dyDescent="0.25">
      <c r="A135" s="26" t="s">
        <v>15</v>
      </c>
      <c r="B135" s="102" t="s">
        <v>352</v>
      </c>
      <c r="C135" s="462">
        <v>0</v>
      </c>
      <c r="D135" s="423">
        <f>+D136+D137+D138+D139</f>
        <v>1490</v>
      </c>
      <c r="L135" s="193"/>
    </row>
    <row r="136" spans="1:12" ht="12" customHeight="1" x14ac:dyDescent="0.2">
      <c r="A136" s="316" t="s">
        <v>82</v>
      </c>
      <c r="B136" s="6" t="s">
        <v>353</v>
      </c>
      <c r="C136" s="457"/>
      <c r="D136" s="194"/>
    </row>
    <row r="137" spans="1:12" ht="12" customHeight="1" x14ac:dyDescent="0.2">
      <c r="A137" s="316" t="s">
        <v>83</v>
      </c>
      <c r="B137" s="6" t="s">
        <v>363</v>
      </c>
      <c r="C137" s="457"/>
      <c r="D137" s="194">
        <v>1490</v>
      </c>
    </row>
    <row r="138" spans="1:12" s="72" customFormat="1" ht="12" customHeight="1" x14ac:dyDescent="0.2">
      <c r="A138" s="316" t="s">
        <v>264</v>
      </c>
      <c r="B138" s="6" t="s">
        <v>354</v>
      </c>
      <c r="C138" s="457"/>
      <c r="D138" s="194"/>
    </row>
    <row r="139" spans="1:12" s="72" customFormat="1" ht="12" customHeight="1" thickBot="1" x14ac:dyDescent="0.25">
      <c r="A139" s="325" t="s">
        <v>265</v>
      </c>
      <c r="B139" s="4" t="s">
        <v>355</v>
      </c>
      <c r="C139" s="463"/>
      <c r="D139" s="194"/>
    </row>
    <row r="140" spans="1:12" s="72" customFormat="1" ht="12" customHeight="1" thickBot="1" x14ac:dyDescent="0.25">
      <c r="A140" s="26" t="s">
        <v>16</v>
      </c>
      <c r="B140" s="102" t="s">
        <v>356</v>
      </c>
      <c r="C140" s="459">
        <v>0</v>
      </c>
      <c r="D140" s="214">
        <f>+D141+D142+D143+D144</f>
        <v>0</v>
      </c>
    </row>
    <row r="141" spans="1:12" s="72" customFormat="1" ht="12" customHeight="1" x14ac:dyDescent="0.2">
      <c r="A141" s="316" t="s">
        <v>148</v>
      </c>
      <c r="B141" s="6" t="s">
        <v>357</v>
      </c>
      <c r="C141" s="460"/>
      <c r="D141" s="194"/>
    </row>
    <row r="142" spans="1:12" s="72" customFormat="1" ht="12" customHeight="1" x14ac:dyDescent="0.2">
      <c r="A142" s="316" t="s">
        <v>149</v>
      </c>
      <c r="B142" s="6" t="s">
        <v>358</v>
      </c>
      <c r="C142" s="457"/>
      <c r="D142" s="194"/>
    </row>
    <row r="143" spans="1:12" s="72" customFormat="1" ht="12" customHeight="1" x14ac:dyDescent="0.2">
      <c r="A143" s="316" t="s">
        <v>180</v>
      </c>
      <c r="B143" s="6" t="s">
        <v>359</v>
      </c>
      <c r="C143" s="457"/>
      <c r="D143" s="194"/>
    </row>
    <row r="144" spans="1:12" ht="12" customHeight="1" thickBot="1" x14ac:dyDescent="0.25">
      <c r="A144" s="316" t="s">
        <v>267</v>
      </c>
      <c r="B144" s="6" t="s">
        <v>360</v>
      </c>
      <c r="C144" s="457"/>
      <c r="D144" s="194"/>
    </row>
    <row r="145" spans="1:4" ht="12" customHeight="1" thickBot="1" x14ac:dyDescent="0.25">
      <c r="A145" s="26" t="s">
        <v>17</v>
      </c>
      <c r="B145" s="102" t="s">
        <v>361</v>
      </c>
      <c r="C145" s="462">
        <v>0</v>
      </c>
      <c r="D145" s="427">
        <f>+D126+D130+D135+D140</f>
        <v>9397</v>
      </c>
    </row>
    <row r="146" spans="1:4" ht="17.25" customHeight="1" thickBot="1" x14ac:dyDescent="0.25">
      <c r="A146" s="345" t="s">
        <v>18</v>
      </c>
      <c r="B146" s="346" t="s">
        <v>362</v>
      </c>
      <c r="C146" s="464">
        <v>81216</v>
      </c>
      <c r="D146" s="347">
        <f>+D125+D145</f>
        <v>100788</v>
      </c>
    </row>
    <row r="147" spans="1:4" ht="13.5" thickBot="1" x14ac:dyDescent="0.25">
      <c r="A147" s="280"/>
      <c r="B147" s="281"/>
      <c r="C147" s="465"/>
      <c r="D147" s="282"/>
    </row>
    <row r="148" spans="1:4" ht="21" customHeight="1" thickBot="1" x14ac:dyDescent="0.25">
      <c r="A148" s="190" t="s">
        <v>172</v>
      </c>
      <c r="B148" s="191"/>
      <c r="C148" s="466">
        <v>9</v>
      </c>
      <c r="D148" s="100">
        <v>9</v>
      </c>
    </row>
    <row r="149" spans="1:4" ht="21" customHeight="1" thickBot="1" x14ac:dyDescent="0.25">
      <c r="A149" s="190" t="s">
        <v>173</v>
      </c>
      <c r="B149" s="191"/>
      <c r="C149" s="466"/>
      <c r="D149" s="10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8"/>
  <sheetViews>
    <sheetView zoomScaleNormal="100" zoomScaleSheetLayoutView="85" workbookViewId="0">
      <selection activeCell="D1" sqref="D1"/>
    </sheetView>
  </sheetViews>
  <sheetFormatPr defaultRowHeight="12.75" x14ac:dyDescent="0.2"/>
  <cols>
    <col min="1" max="1" width="12.83203125" style="283" customWidth="1"/>
    <col min="2" max="2" width="72" style="284" customWidth="1"/>
    <col min="3" max="3" width="21" style="414" customWidth="1"/>
    <col min="4" max="4" width="21" style="285" customWidth="1"/>
    <col min="5" max="16384" width="9.33203125" style="2"/>
  </cols>
  <sheetData>
    <row r="1" spans="1:4" s="1" customFormat="1" ht="16.5" customHeight="1" thickBot="1" x14ac:dyDescent="0.25">
      <c r="A1" s="177"/>
      <c r="B1" s="178"/>
      <c r="C1" s="387"/>
      <c r="D1" s="192" t="s">
        <v>459</v>
      </c>
    </row>
    <row r="2" spans="1:4" s="68" customFormat="1" ht="21" customHeight="1" x14ac:dyDescent="0.2">
      <c r="A2" s="290" t="s">
        <v>52</v>
      </c>
      <c r="B2" s="264" t="s">
        <v>175</v>
      </c>
      <c r="C2" s="388"/>
      <c r="D2" s="266" t="s">
        <v>43</v>
      </c>
    </row>
    <row r="3" spans="1:4" s="68" customFormat="1" ht="24.75" thickBot="1" x14ac:dyDescent="0.25">
      <c r="A3" s="469" t="s">
        <v>170</v>
      </c>
      <c r="B3" s="265" t="s">
        <v>420</v>
      </c>
      <c r="C3" s="389"/>
      <c r="D3" s="267">
        <v>3</v>
      </c>
    </row>
    <row r="4" spans="1:4" s="69" customFormat="1" ht="15.95" customHeight="1" thickBot="1" x14ac:dyDescent="0.3">
      <c r="A4" s="180"/>
      <c r="B4" s="180"/>
      <c r="C4" s="390"/>
      <c r="D4" s="181" t="s">
        <v>44</v>
      </c>
    </row>
    <row r="5" spans="1:4" ht="31.5" customHeight="1" thickBot="1" x14ac:dyDescent="0.25">
      <c r="A5" s="291" t="s">
        <v>171</v>
      </c>
      <c r="B5" s="182" t="s">
        <v>45</v>
      </c>
      <c r="C5" s="360" t="s">
        <v>448</v>
      </c>
      <c r="D5" s="513" t="s">
        <v>447</v>
      </c>
    </row>
    <row r="6" spans="1:4" s="57" customFormat="1" ht="12.95" customHeight="1" thickBot="1" x14ac:dyDescent="0.25">
      <c r="A6" s="159">
        <v>1</v>
      </c>
      <c r="B6" s="160">
        <v>2</v>
      </c>
      <c r="C6" s="361">
        <v>3</v>
      </c>
      <c r="D6" s="161">
        <v>4</v>
      </c>
    </row>
    <row r="7" spans="1:4" s="57" customFormat="1" ht="15.95" customHeight="1" thickBot="1" x14ac:dyDescent="0.25">
      <c r="A7" s="183"/>
      <c r="B7" s="184" t="s">
        <v>46</v>
      </c>
      <c r="C7" s="391"/>
      <c r="D7" s="269"/>
    </row>
    <row r="8" spans="1:4" s="57" customFormat="1" ht="18" customHeight="1" thickBot="1" x14ac:dyDescent="0.25">
      <c r="A8" s="26" t="s">
        <v>9</v>
      </c>
      <c r="B8" s="18" t="s">
        <v>208</v>
      </c>
      <c r="C8" s="392">
        <v>0</v>
      </c>
      <c r="D8" s="206">
        <f>+D9+D10+D11+D12+D13+D14</f>
        <v>0</v>
      </c>
    </row>
    <row r="9" spans="1:4" s="70" customFormat="1" ht="18" customHeight="1" x14ac:dyDescent="0.2">
      <c r="A9" s="316" t="s">
        <v>84</v>
      </c>
      <c r="B9" s="300" t="s">
        <v>209</v>
      </c>
      <c r="C9" s="393"/>
      <c r="D9" s="209"/>
    </row>
    <row r="10" spans="1:4" s="71" customFormat="1" ht="18" customHeight="1" x14ac:dyDescent="0.2">
      <c r="A10" s="317" t="s">
        <v>85</v>
      </c>
      <c r="B10" s="301" t="s">
        <v>210</v>
      </c>
      <c r="C10" s="394"/>
      <c r="D10" s="208"/>
    </row>
    <row r="11" spans="1:4" s="71" customFormat="1" ht="18" customHeight="1" x14ac:dyDescent="0.2">
      <c r="A11" s="317" t="s">
        <v>86</v>
      </c>
      <c r="B11" s="301" t="s">
        <v>211</v>
      </c>
      <c r="C11" s="394"/>
      <c r="D11" s="208"/>
    </row>
    <row r="12" spans="1:4" s="71" customFormat="1" ht="18" customHeight="1" x14ac:dyDescent="0.2">
      <c r="A12" s="317" t="s">
        <v>87</v>
      </c>
      <c r="B12" s="301" t="s">
        <v>212</v>
      </c>
      <c r="C12" s="394"/>
      <c r="D12" s="208"/>
    </row>
    <row r="13" spans="1:4" s="71" customFormat="1" ht="18" customHeight="1" x14ac:dyDescent="0.2">
      <c r="A13" s="317" t="s">
        <v>124</v>
      </c>
      <c r="B13" s="301" t="s">
        <v>213</v>
      </c>
      <c r="C13" s="394"/>
      <c r="D13" s="327"/>
    </row>
    <row r="14" spans="1:4" s="70" customFormat="1" ht="18" customHeight="1" thickBot="1" x14ac:dyDescent="0.25">
      <c r="A14" s="318" t="s">
        <v>88</v>
      </c>
      <c r="B14" s="302" t="s">
        <v>214</v>
      </c>
      <c r="C14" s="395"/>
      <c r="D14" s="328"/>
    </row>
    <row r="15" spans="1:4" s="70" customFormat="1" ht="18" customHeight="1" thickBot="1" x14ac:dyDescent="0.25">
      <c r="A15" s="26" t="s">
        <v>10</v>
      </c>
      <c r="B15" s="201" t="s">
        <v>215</v>
      </c>
      <c r="C15" s="396">
        <v>6080</v>
      </c>
      <c r="D15" s="206">
        <f>+D16+D17+D18+D19+D20</f>
        <v>49198</v>
      </c>
    </row>
    <row r="16" spans="1:4" s="70" customFormat="1" ht="18" customHeight="1" x14ac:dyDescent="0.2">
      <c r="A16" s="316" t="s">
        <v>90</v>
      </c>
      <c r="B16" s="300" t="s">
        <v>216</v>
      </c>
      <c r="C16" s="393"/>
      <c r="D16" s="209"/>
    </row>
    <row r="17" spans="1:4" s="70" customFormat="1" ht="18" customHeight="1" x14ac:dyDescent="0.2">
      <c r="A17" s="317" t="s">
        <v>91</v>
      </c>
      <c r="B17" s="301" t="s">
        <v>217</v>
      </c>
      <c r="C17" s="394"/>
      <c r="D17" s="208"/>
    </row>
    <row r="18" spans="1:4" s="70" customFormat="1" ht="18" customHeight="1" x14ac:dyDescent="0.2">
      <c r="A18" s="317" t="s">
        <v>92</v>
      </c>
      <c r="B18" s="301" t="s">
        <v>412</v>
      </c>
      <c r="C18" s="394"/>
      <c r="D18" s="208"/>
    </row>
    <row r="19" spans="1:4" s="70" customFormat="1" ht="18" customHeight="1" x14ac:dyDescent="0.2">
      <c r="A19" s="317" t="s">
        <v>93</v>
      </c>
      <c r="B19" s="301" t="s">
        <v>413</v>
      </c>
      <c r="C19" s="394"/>
      <c r="D19" s="208"/>
    </row>
    <row r="20" spans="1:4" s="70" customFormat="1" ht="18" customHeight="1" x14ac:dyDescent="0.2">
      <c r="A20" s="317" t="s">
        <v>94</v>
      </c>
      <c r="B20" s="301" t="s">
        <v>218</v>
      </c>
      <c r="C20" s="394">
        <v>6080</v>
      </c>
      <c r="D20" s="208">
        <v>49198</v>
      </c>
    </row>
    <row r="21" spans="1:4" s="71" customFormat="1" ht="18" customHeight="1" thickBot="1" x14ac:dyDescent="0.25">
      <c r="A21" s="318" t="s">
        <v>103</v>
      </c>
      <c r="B21" s="302" t="s">
        <v>219</v>
      </c>
      <c r="C21" s="395"/>
      <c r="D21" s="210"/>
    </row>
    <row r="22" spans="1:4" s="71" customFormat="1" ht="18" customHeight="1" thickBot="1" x14ac:dyDescent="0.25">
      <c r="A22" s="26" t="s">
        <v>11</v>
      </c>
      <c r="B22" s="18" t="s">
        <v>220</v>
      </c>
      <c r="C22" s="392">
        <v>0</v>
      </c>
      <c r="D22" s="206">
        <f>+D23+D24+D25+D26+D27</f>
        <v>4681</v>
      </c>
    </row>
    <row r="23" spans="1:4" s="71" customFormat="1" ht="18" customHeight="1" x14ac:dyDescent="0.2">
      <c r="A23" s="316" t="s">
        <v>73</v>
      </c>
      <c r="B23" s="300" t="s">
        <v>221</v>
      </c>
      <c r="C23" s="393"/>
      <c r="D23" s="209"/>
    </row>
    <row r="24" spans="1:4" s="70" customFormat="1" ht="18" customHeight="1" x14ac:dyDescent="0.2">
      <c r="A24" s="317" t="s">
        <v>74</v>
      </c>
      <c r="B24" s="301" t="s">
        <v>222</v>
      </c>
      <c r="C24" s="394"/>
      <c r="D24" s="208"/>
    </row>
    <row r="25" spans="1:4" s="71" customFormat="1" ht="18" customHeight="1" x14ac:dyDescent="0.2">
      <c r="A25" s="317" t="s">
        <v>75</v>
      </c>
      <c r="B25" s="301" t="s">
        <v>414</v>
      </c>
      <c r="C25" s="394"/>
      <c r="D25" s="208"/>
    </row>
    <row r="26" spans="1:4" s="71" customFormat="1" ht="18" customHeight="1" x14ac:dyDescent="0.2">
      <c r="A26" s="317" t="s">
        <v>76</v>
      </c>
      <c r="B26" s="301" t="s">
        <v>415</v>
      </c>
      <c r="C26" s="394"/>
      <c r="D26" s="208"/>
    </row>
    <row r="27" spans="1:4" s="71" customFormat="1" ht="18" customHeight="1" x14ac:dyDescent="0.2">
      <c r="A27" s="317" t="s">
        <v>138</v>
      </c>
      <c r="B27" s="301" t="s">
        <v>223</v>
      </c>
      <c r="C27" s="394"/>
      <c r="D27" s="208">
        <v>4681</v>
      </c>
    </row>
    <row r="28" spans="1:4" s="71" customFormat="1" ht="18" customHeight="1" thickBot="1" x14ac:dyDescent="0.25">
      <c r="A28" s="318" t="s">
        <v>139</v>
      </c>
      <c r="B28" s="302" t="s">
        <v>224</v>
      </c>
      <c r="C28" s="395"/>
      <c r="D28" s="210"/>
    </row>
    <row r="29" spans="1:4" s="71" customFormat="1" ht="18" customHeight="1" thickBot="1" x14ac:dyDescent="0.25">
      <c r="A29" s="26" t="s">
        <v>140</v>
      </c>
      <c r="B29" s="18" t="s">
        <v>225</v>
      </c>
      <c r="C29" s="392">
        <v>0</v>
      </c>
      <c r="D29" s="212">
        <f>+D30+D33+D34+D35</f>
        <v>0</v>
      </c>
    </row>
    <row r="30" spans="1:4" s="71" customFormat="1" ht="18" customHeight="1" x14ac:dyDescent="0.2">
      <c r="A30" s="316" t="s">
        <v>226</v>
      </c>
      <c r="B30" s="300" t="s">
        <v>232</v>
      </c>
      <c r="C30" s="393">
        <v>0</v>
      </c>
      <c r="D30" s="295">
        <f>+D31+D32</f>
        <v>0</v>
      </c>
    </row>
    <row r="31" spans="1:4" s="71" customFormat="1" ht="18" customHeight="1" x14ac:dyDescent="0.2">
      <c r="A31" s="317" t="s">
        <v>227</v>
      </c>
      <c r="B31" s="301" t="s">
        <v>233</v>
      </c>
      <c r="C31" s="394"/>
      <c r="D31" s="208"/>
    </row>
    <row r="32" spans="1:4" s="71" customFormat="1" ht="18" customHeight="1" x14ac:dyDescent="0.2">
      <c r="A32" s="317" t="s">
        <v>228</v>
      </c>
      <c r="B32" s="301" t="s">
        <v>234</v>
      </c>
      <c r="C32" s="394"/>
      <c r="D32" s="208"/>
    </row>
    <row r="33" spans="1:4" s="71" customFormat="1" ht="18" customHeight="1" x14ac:dyDescent="0.2">
      <c r="A33" s="317" t="s">
        <v>229</v>
      </c>
      <c r="B33" s="301" t="s">
        <v>235</v>
      </c>
      <c r="C33" s="394"/>
      <c r="D33" s="208"/>
    </row>
    <row r="34" spans="1:4" s="71" customFormat="1" ht="18" customHeight="1" x14ac:dyDescent="0.2">
      <c r="A34" s="317" t="s">
        <v>230</v>
      </c>
      <c r="B34" s="301" t="s">
        <v>236</v>
      </c>
      <c r="C34" s="394"/>
      <c r="D34" s="208"/>
    </row>
    <row r="35" spans="1:4" s="71" customFormat="1" ht="18" customHeight="1" thickBot="1" x14ac:dyDescent="0.25">
      <c r="A35" s="318" t="s">
        <v>231</v>
      </c>
      <c r="B35" s="302" t="s">
        <v>237</v>
      </c>
      <c r="C35" s="395"/>
      <c r="D35" s="210"/>
    </row>
    <row r="36" spans="1:4" s="71" customFormat="1" ht="18" customHeight="1" thickBot="1" x14ac:dyDescent="0.25">
      <c r="A36" s="26" t="s">
        <v>13</v>
      </c>
      <c r="B36" s="18" t="s">
        <v>238</v>
      </c>
      <c r="C36" s="392">
        <v>10604</v>
      </c>
      <c r="D36" s="206">
        <f>SUM(D37:D46)</f>
        <v>10904</v>
      </c>
    </row>
    <row r="37" spans="1:4" s="71" customFormat="1" ht="18" customHeight="1" x14ac:dyDescent="0.2">
      <c r="A37" s="316" t="s">
        <v>77</v>
      </c>
      <c r="B37" s="300" t="s">
        <v>241</v>
      </c>
      <c r="C37" s="393">
        <v>300</v>
      </c>
      <c r="D37" s="209">
        <v>600</v>
      </c>
    </row>
    <row r="38" spans="1:4" s="71" customFormat="1" ht="18" customHeight="1" x14ac:dyDescent="0.2">
      <c r="A38" s="317" t="s">
        <v>78</v>
      </c>
      <c r="B38" s="301" t="s">
        <v>242</v>
      </c>
      <c r="C38" s="394">
        <v>6605</v>
      </c>
      <c r="D38" s="208">
        <v>6605</v>
      </c>
    </row>
    <row r="39" spans="1:4" s="71" customFormat="1" ht="18" customHeight="1" x14ac:dyDescent="0.2">
      <c r="A39" s="317" t="s">
        <v>79</v>
      </c>
      <c r="B39" s="301" t="s">
        <v>243</v>
      </c>
      <c r="C39" s="394">
        <v>419</v>
      </c>
      <c r="D39" s="208">
        <v>419</v>
      </c>
    </row>
    <row r="40" spans="1:4" s="71" customFormat="1" ht="18" customHeight="1" x14ac:dyDescent="0.2">
      <c r="A40" s="317" t="s">
        <v>142</v>
      </c>
      <c r="B40" s="301" t="s">
        <v>244</v>
      </c>
      <c r="C40" s="394"/>
      <c r="D40" s="208"/>
    </row>
    <row r="41" spans="1:4" s="71" customFormat="1" ht="18" customHeight="1" x14ac:dyDescent="0.2">
      <c r="A41" s="317" t="s">
        <v>143</v>
      </c>
      <c r="B41" s="301" t="s">
        <v>245</v>
      </c>
      <c r="C41" s="394">
        <v>900</v>
      </c>
      <c r="D41" s="208">
        <v>900</v>
      </c>
    </row>
    <row r="42" spans="1:4" s="71" customFormat="1" ht="18" customHeight="1" x14ac:dyDescent="0.2">
      <c r="A42" s="317" t="s">
        <v>144</v>
      </c>
      <c r="B42" s="301" t="s">
        <v>246</v>
      </c>
      <c r="C42" s="394">
        <v>2380</v>
      </c>
      <c r="D42" s="208">
        <v>2380</v>
      </c>
    </row>
    <row r="43" spans="1:4" s="71" customFormat="1" ht="18" customHeight="1" x14ac:dyDescent="0.2">
      <c r="A43" s="317" t="s">
        <v>145</v>
      </c>
      <c r="B43" s="301" t="s">
        <v>247</v>
      </c>
      <c r="C43" s="394"/>
      <c r="D43" s="208"/>
    </row>
    <row r="44" spans="1:4" s="71" customFormat="1" ht="18" customHeight="1" x14ac:dyDescent="0.2">
      <c r="A44" s="317" t="s">
        <v>146</v>
      </c>
      <c r="B44" s="301" t="s">
        <v>248</v>
      </c>
      <c r="C44" s="394"/>
      <c r="D44" s="208"/>
    </row>
    <row r="45" spans="1:4" s="71" customFormat="1" ht="18" customHeight="1" x14ac:dyDescent="0.2">
      <c r="A45" s="317" t="s">
        <v>239</v>
      </c>
      <c r="B45" s="301" t="s">
        <v>249</v>
      </c>
      <c r="C45" s="394"/>
      <c r="D45" s="211"/>
    </row>
    <row r="46" spans="1:4" s="71" customFormat="1" ht="18" customHeight="1" thickBot="1" x14ac:dyDescent="0.25">
      <c r="A46" s="318" t="s">
        <v>240</v>
      </c>
      <c r="B46" s="302" t="s">
        <v>250</v>
      </c>
      <c r="C46" s="395"/>
      <c r="D46" s="289"/>
    </row>
    <row r="47" spans="1:4" s="71" customFormat="1" ht="18" customHeight="1" thickBot="1" x14ac:dyDescent="0.25">
      <c r="A47" s="26" t="s">
        <v>14</v>
      </c>
      <c r="B47" s="18" t="s">
        <v>251</v>
      </c>
      <c r="C47" s="392">
        <v>0</v>
      </c>
      <c r="D47" s="206">
        <f>SUM(D48:D52)</f>
        <v>0</v>
      </c>
    </row>
    <row r="48" spans="1:4" s="71" customFormat="1" ht="18" customHeight="1" x14ac:dyDescent="0.2">
      <c r="A48" s="316" t="s">
        <v>80</v>
      </c>
      <c r="B48" s="300" t="s">
        <v>255</v>
      </c>
      <c r="C48" s="393"/>
      <c r="D48" s="329"/>
    </row>
    <row r="49" spans="1:4" s="71" customFormat="1" ht="18" customHeight="1" x14ac:dyDescent="0.2">
      <c r="A49" s="317" t="s">
        <v>81</v>
      </c>
      <c r="B49" s="301" t="s">
        <v>256</v>
      </c>
      <c r="C49" s="394"/>
      <c r="D49" s="211"/>
    </row>
    <row r="50" spans="1:4" s="71" customFormat="1" ht="18" customHeight="1" x14ac:dyDescent="0.2">
      <c r="A50" s="317" t="s">
        <v>252</v>
      </c>
      <c r="B50" s="301" t="s">
        <v>257</v>
      </c>
      <c r="C50" s="394"/>
      <c r="D50" s="211"/>
    </row>
    <row r="51" spans="1:4" s="71" customFormat="1" ht="18" customHeight="1" x14ac:dyDescent="0.2">
      <c r="A51" s="317" t="s">
        <v>253</v>
      </c>
      <c r="B51" s="301" t="s">
        <v>258</v>
      </c>
      <c r="C51" s="394"/>
      <c r="D51" s="211"/>
    </row>
    <row r="52" spans="1:4" s="71" customFormat="1" ht="18" customHeight="1" thickBot="1" x14ac:dyDescent="0.25">
      <c r="A52" s="318" t="s">
        <v>254</v>
      </c>
      <c r="B52" s="302" t="s">
        <v>259</v>
      </c>
      <c r="C52" s="395"/>
      <c r="D52" s="289"/>
    </row>
    <row r="53" spans="1:4" s="71" customFormat="1" ht="18" customHeight="1" thickBot="1" x14ac:dyDescent="0.25">
      <c r="A53" s="26" t="s">
        <v>147</v>
      </c>
      <c r="B53" s="18" t="s">
        <v>260</v>
      </c>
      <c r="C53" s="392">
        <v>0</v>
      </c>
      <c r="D53" s="206">
        <f>SUM(D54:D56)</f>
        <v>0</v>
      </c>
    </row>
    <row r="54" spans="1:4" s="71" customFormat="1" ht="18" customHeight="1" x14ac:dyDescent="0.2">
      <c r="A54" s="316" t="s">
        <v>82</v>
      </c>
      <c r="B54" s="300" t="s">
        <v>261</v>
      </c>
      <c r="C54" s="393"/>
      <c r="D54" s="209"/>
    </row>
    <row r="55" spans="1:4" s="71" customFormat="1" ht="18" customHeight="1" x14ac:dyDescent="0.2">
      <c r="A55" s="317" t="s">
        <v>83</v>
      </c>
      <c r="B55" s="301" t="s">
        <v>416</v>
      </c>
      <c r="C55" s="394"/>
      <c r="D55" s="208"/>
    </row>
    <row r="56" spans="1:4" s="71" customFormat="1" ht="18" customHeight="1" x14ac:dyDescent="0.2">
      <c r="A56" s="317" t="s">
        <v>264</v>
      </c>
      <c r="B56" s="301" t="s">
        <v>262</v>
      </c>
      <c r="C56" s="394"/>
      <c r="D56" s="208"/>
    </row>
    <row r="57" spans="1:4" s="71" customFormat="1" ht="18" customHeight="1" thickBot="1" x14ac:dyDescent="0.25">
      <c r="A57" s="318" t="s">
        <v>265</v>
      </c>
      <c r="B57" s="302" t="s">
        <v>263</v>
      </c>
      <c r="C57" s="395"/>
      <c r="D57" s="210"/>
    </row>
    <row r="58" spans="1:4" s="71" customFormat="1" ht="18" customHeight="1" thickBot="1" x14ac:dyDescent="0.25">
      <c r="A58" s="26" t="s">
        <v>16</v>
      </c>
      <c r="B58" s="201" t="s">
        <v>266</v>
      </c>
      <c r="C58" s="396">
        <v>0</v>
      </c>
      <c r="D58" s="206">
        <f>SUM(D59:D61)</f>
        <v>0</v>
      </c>
    </row>
    <row r="59" spans="1:4" s="71" customFormat="1" ht="18" customHeight="1" x14ac:dyDescent="0.2">
      <c r="A59" s="316" t="s">
        <v>148</v>
      </c>
      <c r="B59" s="300" t="s">
        <v>268</v>
      </c>
      <c r="C59" s="393"/>
      <c r="D59" s="211"/>
    </row>
    <row r="60" spans="1:4" s="71" customFormat="1" ht="18" customHeight="1" x14ac:dyDescent="0.2">
      <c r="A60" s="317" t="s">
        <v>149</v>
      </c>
      <c r="B60" s="301" t="s">
        <v>417</v>
      </c>
      <c r="C60" s="394"/>
      <c r="D60" s="211"/>
    </row>
    <row r="61" spans="1:4" s="71" customFormat="1" ht="18" customHeight="1" x14ac:dyDescent="0.2">
      <c r="A61" s="317" t="s">
        <v>180</v>
      </c>
      <c r="B61" s="301" t="s">
        <v>269</v>
      </c>
      <c r="C61" s="394"/>
      <c r="D61" s="211"/>
    </row>
    <row r="62" spans="1:4" s="71" customFormat="1" ht="18" customHeight="1" thickBot="1" x14ac:dyDescent="0.25">
      <c r="A62" s="318" t="s">
        <v>267</v>
      </c>
      <c r="B62" s="302" t="s">
        <v>270</v>
      </c>
      <c r="C62" s="395"/>
      <c r="D62" s="211"/>
    </row>
    <row r="63" spans="1:4" s="71" customFormat="1" ht="18" customHeight="1" thickBot="1" x14ac:dyDescent="0.25">
      <c r="A63" s="26" t="s">
        <v>17</v>
      </c>
      <c r="B63" s="18" t="s">
        <v>271</v>
      </c>
      <c r="C63" s="392">
        <v>16684</v>
      </c>
      <c r="D63" s="212">
        <f>+D8+D15+D22+D29+D36+D47+D53+D58</f>
        <v>64783</v>
      </c>
    </row>
    <row r="64" spans="1:4" s="71" customFormat="1" ht="18" customHeight="1" thickBot="1" x14ac:dyDescent="0.2">
      <c r="A64" s="319" t="s">
        <v>401</v>
      </c>
      <c r="B64" s="201" t="s">
        <v>273</v>
      </c>
      <c r="C64" s="396">
        <v>0</v>
      </c>
      <c r="D64" s="206">
        <f>SUM(D65:D67)</f>
        <v>0</v>
      </c>
    </row>
    <row r="65" spans="1:4" s="71" customFormat="1" ht="18" customHeight="1" x14ac:dyDescent="0.2">
      <c r="A65" s="316" t="s">
        <v>306</v>
      </c>
      <c r="B65" s="300" t="s">
        <v>274</v>
      </c>
      <c r="C65" s="393"/>
      <c r="D65" s="211"/>
    </row>
    <row r="66" spans="1:4" s="71" customFormat="1" ht="18" customHeight="1" x14ac:dyDescent="0.2">
      <c r="A66" s="317" t="s">
        <v>315</v>
      </c>
      <c r="B66" s="301" t="s">
        <v>275</v>
      </c>
      <c r="C66" s="394"/>
      <c r="D66" s="211"/>
    </row>
    <row r="67" spans="1:4" s="71" customFormat="1" ht="18" customHeight="1" thickBot="1" x14ac:dyDescent="0.25">
      <c r="A67" s="318" t="s">
        <v>316</v>
      </c>
      <c r="B67" s="304" t="s">
        <v>276</v>
      </c>
      <c r="C67" s="397"/>
      <c r="D67" s="211"/>
    </row>
    <row r="68" spans="1:4" s="71" customFormat="1" ht="18" customHeight="1" thickBot="1" x14ac:dyDescent="0.2">
      <c r="A68" s="319" t="s">
        <v>277</v>
      </c>
      <c r="B68" s="201" t="s">
        <v>278</v>
      </c>
      <c r="C68" s="396">
        <v>0</v>
      </c>
      <c r="D68" s="206">
        <f>SUM(D69:D72)</f>
        <v>0</v>
      </c>
    </row>
    <row r="69" spans="1:4" s="71" customFormat="1" ht="18" customHeight="1" x14ac:dyDescent="0.2">
      <c r="A69" s="316" t="s">
        <v>125</v>
      </c>
      <c r="B69" s="300" t="s">
        <v>279</v>
      </c>
      <c r="C69" s="393"/>
      <c r="D69" s="211"/>
    </row>
    <row r="70" spans="1:4" s="71" customFormat="1" ht="18" customHeight="1" x14ac:dyDescent="0.2">
      <c r="A70" s="317" t="s">
        <v>126</v>
      </c>
      <c r="B70" s="301" t="s">
        <v>280</v>
      </c>
      <c r="C70" s="394"/>
      <c r="D70" s="211"/>
    </row>
    <row r="71" spans="1:4" s="71" customFormat="1" ht="18" customHeight="1" x14ac:dyDescent="0.2">
      <c r="A71" s="317" t="s">
        <v>307</v>
      </c>
      <c r="B71" s="301" t="s">
        <v>281</v>
      </c>
      <c r="C71" s="394"/>
      <c r="D71" s="211"/>
    </row>
    <row r="72" spans="1:4" s="71" customFormat="1" ht="18" customHeight="1" thickBot="1" x14ac:dyDescent="0.25">
      <c r="A72" s="318" t="s">
        <v>308</v>
      </c>
      <c r="B72" s="302" t="s">
        <v>282</v>
      </c>
      <c r="C72" s="395"/>
      <c r="D72" s="211"/>
    </row>
    <row r="73" spans="1:4" s="71" customFormat="1" ht="18" customHeight="1" thickBot="1" x14ac:dyDescent="0.2">
      <c r="A73" s="319" t="s">
        <v>283</v>
      </c>
      <c r="B73" s="201" t="s">
        <v>284</v>
      </c>
      <c r="C73" s="396">
        <v>12411</v>
      </c>
      <c r="D73" s="206">
        <f>SUM(D74:D75)</f>
        <v>11001</v>
      </c>
    </row>
    <row r="74" spans="1:4" s="71" customFormat="1" ht="18" customHeight="1" x14ac:dyDescent="0.2">
      <c r="A74" s="316" t="s">
        <v>309</v>
      </c>
      <c r="B74" s="300" t="s">
        <v>285</v>
      </c>
      <c r="C74" s="393">
        <v>12411</v>
      </c>
      <c r="D74" s="211">
        <v>11001</v>
      </c>
    </row>
    <row r="75" spans="1:4" s="71" customFormat="1" ht="18" customHeight="1" thickBot="1" x14ac:dyDescent="0.25">
      <c r="A75" s="318" t="s">
        <v>310</v>
      </c>
      <c r="B75" s="302" t="s">
        <v>286</v>
      </c>
      <c r="C75" s="395"/>
      <c r="D75" s="211"/>
    </row>
    <row r="76" spans="1:4" s="70" customFormat="1" ht="18" customHeight="1" thickBot="1" x14ac:dyDescent="0.2">
      <c r="A76" s="319" t="s">
        <v>287</v>
      </c>
      <c r="B76" s="201" t="s">
        <v>288</v>
      </c>
      <c r="C76" s="396">
        <v>0</v>
      </c>
      <c r="D76" s="206">
        <f>SUM(D77:D79)</f>
        <v>0</v>
      </c>
    </row>
    <row r="77" spans="1:4" s="71" customFormat="1" ht="18" customHeight="1" x14ac:dyDescent="0.2">
      <c r="A77" s="316" t="s">
        <v>311</v>
      </c>
      <c r="B77" s="300" t="s">
        <v>289</v>
      </c>
      <c r="C77" s="393"/>
      <c r="D77" s="211"/>
    </row>
    <row r="78" spans="1:4" s="71" customFormat="1" ht="18" customHeight="1" x14ac:dyDescent="0.2">
      <c r="A78" s="317" t="s">
        <v>312</v>
      </c>
      <c r="B78" s="301" t="s">
        <v>290</v>
      </c>
      <c r="C78" s="394"/>
      <c r="D78" s="211"/>
    </row>
    <row r="79" spans="1:4" s="71" customFormat="1" ht="18" customHeight="1" thickBot="1" x14ac:dyDescent="0.25">
      <c r="A79" s="318" t="s">
        <v>313</v>
      </c>
      <c r="B79" s="302" t="s">
        <v>291</v>
      </c>
      <c r="C79" s="395"/>
      <c r="D79" s="211"/>
    </row>
    <row r="80" spans="1:4" s="71" customFormat="1" ht="18" customHeight="1" thickBot="1" x14ac:dyDescent="0.2">
      <c r="A80" s="319" t="s">
        <v>292</v>
      </c>
      <c r="B80" s="201" t="s">
        <v>314</v>
      </c>
      <c r="C80" s="396">
        <v>0</v>
      </c>
      <c r="D80" s="206">
        <f>SUM(D81:D84)</f>
        <v>0</v>
      </c>
    </row>
    <row r="81" spans="1:4" s="71" customFormat="1" ht="18" customHeight="1" x14ac:dyDescent="0.2">
      <c r="A81" s="320" t="s">
        <v>293</v>
      </c>
      <c r="B81" s="300" t="s">
        <v>294</v>
      </c>
      <c r="C81" s="393"/>
      <c r="D81" s="211"/>
    </row>
    <row r="82" spans="1:4" s="71" customFormat="1" ht="18" customHeight="1" x14ac:dyDescent="0.2">
      <c r="A82" s="321" t="s">
        <v>295</v>
      </c>
      <c r="B82" s="301" t="s">
        <v>296</v>
      </c>
      <c r="C82" s="394"/>
      <c r="D82" s="211"/>
    </row>
    <row r="83" spans="1:4" s="71" customFormat="1" ht="18" customHeight="1" x14ac:dyDescent="0.2">
      <c r="A83" s="321" t="s">
        <v>297</v>
      </c>
      <c r="B83" s="301" t="s">
        <v>298</v>
      </c>
      <c r="C83" s="394"/>
      <c r="D83" s="211"/>
    </row>
    <row r="84" spans="1:4" s="70" customFormat="1" ht="18" customHeight="1" thickBot="1" x14ac:dyDescent="0.25">
      <c r="A84" s="322" t="s">
        <v>299</v>
      </c>
      <c r="B84" s="302" t="s">
        <v>300</v>
      </c>
      <c r="C84" s="395"/>
      <c r="D84" s="211"/>
    </row>
    <row r="85" spans="1:4" s="70" customFormat="1" ht="18" customHeight="1" thickBot="1" x14ac:dyDescent="0.2">
      <c r="A85" s="319" t="s">
        <v>301</v>
      </c>
      <c r="B85" s="201" t="s">
        <v>302</v>
      </c>
      <c r="C85" s="396"/>
      <c r="D85" s="330"/>
    </row>
    <row r="86" spans="1:4" s="70" customFormat="1" ht="18" customHeight="1" thickBot="1" x14ac:dyDescent="0.2">
      <c r="A86" s="319" t="s">
        <v>303</v>
      </c>
      <c r="B86" s="308" t="s">
        <v>304</v>
      </c>
      <c r="C86" s="398">
        <v>12411</v>
      </c>
      <c r="D86" s="212">
        <f>+D64+D68+D73+D76+D80+D85</f>
        <v>11001</v>
      </c>
    </row>
    <row r="87" spans="1:4" s="70" customFormat="1" ht="24" customHeight="1" thickBot="1" x14ac:dyDescent="0.2">
      <c r="A87" s="348" t="s">
        <v>317</v>
      </c>
      <c r="B87" s="349" t="s">
        <v>408</v>
      </c>
      <c r="C87" s="474">
        <v>29095</v>
      </c>
      <c r="D87" s="350">
        <f>+D63+D86</f>
        <v>75784</v>
      </c>
    </row>
    <row r="88" spans="1:4" s="71" customFormat="1" ht="15" customHeight="1" x14ac:dyDescent="0.2">
      <c r="A88" s="185"/>
      <c r="B88" s="186"/>
      <c r="C88" s="399"/>
      <c r="D88" s="271"/>
    </row>
    <row r="89" spans="1:4" ht="13.5" thickBot="1" x14ac:dyDescent="0.25">
      <c r="A89" s="323"/>
      <c r="B89" s="187"/>
      <c r="C89" s="400"/>
      <c r="D89" s="272"/>
    </row>
    <row r="90" spans="1:4" s="57" customFormat="1" ht="16.5" customHeight="1" thickBot="1" x14ac:dyDescent="0.25">
      <c r="A90" s="188"/>
      <c r="B90" s="189" t="s">
        <v>48</v>
      </c>
      <c r="C90" s="401"/>
      <c r="D90" s="273"/>
    </row>
    <row r="91" spans="1:4" s="72" customFormat="1" ht="13.5" customHeight="1" thickBot="1" x14ac:dyDescent="0.25">
      <c r="A91" s="292" t="s">
        <v>9</v>
      </c>
      <c r="B91" s="25" t="s">
        <v>320</v>
      </c>
      <c r="C91" s="446">
        <v>29095</v>
      </c>
      <c r="D91" s="205">
        <f>SUM(D92:D96)</f>
        <v>70803</v>
      </c>
    </row>
    <row r="92" spans="1:4" ht="13.5" customHeight="1" x14ac:dyDescent="0.2">
      <c r="A92" s="324" t="s">
        <v>84</v>
      </c>
      <c r="B92" s="7" t="s">
        <v>39</v>
      </c>
      <c r="C92" s="402">
        <v>15085</v>
      </c>
      <c r="D92" s="207">
        <v>47708</v>
      </c>
    </row>
    <row r="93" spans="1:4" ht="13.5" customHeight="1" x14ac:dyDescent="0.2">
      <c r="A93" s="317" t="s">
        <v>85</v>
      </c>
      <c r="B93" s="5" t="s">
        <v>150</v>
      </c>
      <c r="C93" s="403">
        <v>2368</v>
      </c>
      <c r="D93" s="208">
        <v>6772</v>
      </c>
    </row>
    <row r="94" spans="1:4" ht="13.5" customHeight="1" x14ac:dyDescent="0.2">
      <c r="A94" s="317" t="s">
        <v>86</v>
      </c>
      <c r="B94" s="5" t="s">
        <v>116</v>
      </c>
      <c r="C94" s="404">
        <v>9642</v>
      </c>
      <c r="D94" s="210">
        <v>14323</v>
      </c>
    </row>
    <row r="95" spans="1:4" ht="13.5" customHeight="1" x14ac:dyDescent="0.2">
      <c r="A95" s="317" t="s">
        <v>87</v>
      </c>
      <c r="B95" s="8" t="s">
        <v>151</v>
      </c>
      <c r="C95" s="415"/>
      <c r="D95" s="210"/>
    </row>
    <row r="96" spans="1:4" ht="13.5" customHeight="1" x14ac:dyDescent="0.2">
      <c r="A96" s="317" t="s">
        <v>98</v>
      </c>
      <c r="B96" s="5" t="s">
        <v>152</v>
      </c>
      <c r="C96" s="405">
        <v>2000</v>
      </c>
      <c r="D96" s="210">
        <v>2000</v>
      </c>
    </row>
    <row r="97" spans="1:4" ht="13.5" customHeight="1" x14ac:dyDescent="0.2">
      <c r="A97" s="317" t="s">
        <v>88</v>
      </c>
      <c r="B97" s="5" t="s">
        <v>321</v>
      </c>
      <c r="C97" s="404"/>
      <c r="D97" s="210"/>
    </row>
    <row r="98" spans="1:4" ht="13.5" customHeight="1" x14ac:dyDescent="0.2">
      <c r="A98" s="317" t="s">
        <v>89</v>
      </c>
      <c r="B98" s="114" t="s">
        <v>322</v>
      </c>
      <c r="C98" s="406"/>
      <c r="D98" s="210"/>
    </row>
    <row r="99" spans="1:4" ht="13.5" customHeight="1" x14ac:dyDescent="0.2">
      <c r="A99" s="317" t="s">
        <v>99</v>
      </c>
      <c r="B99" s="115" t="s">
        <v>323</v>
      </c>
      <c r="C99" s="407"/>
      <c r="D99" s="210"/>
    </row>
    <row r="100" spans="1:4" ht="13.5" customHeight="1" x14ac:dyDescent="0.2">
      <c r="A100" s="317" t="s">
        <v>100</v>
      </c>
      <c r="B100" s="115" t="s">
        <v>324</v>
      </c>
      <c r="C100" s="407"/>
      <c r="D100" s="210"/>
    </row>
    <row r="101" spans="1:4" ht="13.5" customHeight="1" x14ac:dyDescent="0.2">
      <c r="A101" s="317" t="s">
        <v>101</v>
      </c>
      <c r="B101" s="114" t="s">
        <v>325</v>
      </c>
      <c r="C101" s="406"/>
      <c r="D101" s="210"/>
    </row>
    <row r="102" spans="1:4" ht="13.5" customHeight="1" x14ac:dyDescent="0.2">
      <c r="A102" s="317" t="s">
        <v>102</v>
      </c>
      <c r="B102" s="114" t="s">
        <v>326</v>
      </c>
      <c r="C102" s="406"/>
      <c r="D102" s="210"/>
    </row>
    <row r="103" spans="1:4" ht="13.5" customHeight="1" x14ac:dyDescent="0.2">
      <c r="A103" s="317" t="s">
        <v>104</v>
      </c>
      <c r="B103" s="115" t="s">
        <v>327</v>
      </c>
      <c r="C103" s="407"/>
      <c r="D103" s="210"/>
    </row>
    <row r="104" spans="1:4" ht="13.5" customHeight="1" x14ac:dyDescent="0.2">
      <c r="A104" s="325" t="s">
        <v>153</v>
      </c>
      <c r="B104" s="116" t="s">
        <v>328</v>
      </c>
      <c r="C104" s="407"/>
      <c r="D104" s="210"/>
    </row>
    <row r="105" spans="1:4" ht="13.5" customHeight="1" x14ac:dyDescent="0.2">
      <c r="A105" s="317" t="s">
        <v>318</v>
      </c>
      <c r="B105" s="116" t="s">
        <v>329</v>
      </c>
      <c r="C105" s="407"/>
      <c r="D105" s="210"/>
    </row>
    <row r="106" spans="1:4" ht="13.5" customHeight="1" thickBot="1" x14ac:dyDescent="0.25">
      <c r="A106" s="326" t="s">
        <v>319</v>
      </c>
      <c r="B106" s="117" t="s">
        <v>330</v>
      </c>
      <c r="C106" s="428">
        <v>2000</v>
      </c>
      <c r="D106" s="213">
        <v>2000</v>
      </c>
    </row>
    <row r="107" spans="1:4" ht="13.5" customHeight="1" thickBot="1" x14ac:dyDescent="0.25">
      <c r="A107" s="26" t="s">
        <v>10</v>
      </c>
      <c r="B107" s="24" t="s">
        <v>331</v>
      </c>
      <c r="C107" s="408">
        <v>0</v>
      </c>
      <c r="D107" s="206">
        <f>+D108+D110+D112</f>
        <v>4681</v>
      </c>
    </row>
    <row r="108" spans="1:4" ht="13.5" customHeight="1" x14ac:dyDescent="0.2">
      <c r="A108" s="316" t="s">
        <v>90</v>
      </c>
      <c r="B108" s="5" t="s">
        <v>179</v>
      </c>
      <c r="C108" s="409"/>
      <c r="D108" s="209"/>
    </row>
    <row r="109" spans="1:4" ht="13.5" customHeight="1" x14ac:dyDescent="0.2">
      <c r="A109" s="316" t="s">
        <v>91</v>
      </c>
      <c r="B109" s="9" t="s">
        <v>335</v>
      </c>
      <c r="C109" s="410"/>
      <c r="D109" s="209"/>
    </row>
    <row r="110" spans="1:4" ht="13.5" customHeight="1" x14ac:dyDescent="0.2">
      <c r="A110" s="316" t="s">
        <v>92</v>
      </c>
      <c r="B110" s="9" t="s">
        <v>154</v>
      </c>
      <c r="C110" s="416"/>
      <c r="D110" s="194">
        <v>4681</v>
      </c>
    </row>
    <row r="111" spans="1:4" ht="13.5" customHeight="1" x14ac:dyDescent="0.2">
      <c r="A111" s="316" t="s">
        <v>93</v>
      </c>
      <c r="B111" s="9" t="s">
        <v>336</v>
      </c>
      <c r="C111" s="416"/>
      <c r="D111" s="194"/>
    </row>
    <row r="112" spans="1:4" ht="13.5" customHeight="1" x14ac:dyDescent="0.2">
      <c r="A112" s="316" t="s">
        <v>94</v>
      </c>
      <c r="B112" s="203" t="s">
        <v>181</v>
      </c>
      <c r="C112" s="417"/>
      <c r="D112" s="194"/>
    </row>
    <row r="113" spans="1:4" ht="13.5" customHeight="1" x14ac:dyDescent="0.2">
      <c r="A113" s="316" t="s">
        <v>103</v>
      </c>
      <c r="B113" s="202" t="s">
        <v>418</v>
      </c>
      <c r="C113" s="418"/>
      <c r="D113" s="194"/>
    </row>
    <row r="114" spans="1:4" ht="13.5" customHeight="1" x14ac:dyDescent="0.2">
      <c r="A114" s="316" t="s">
        <v>105</v>
      </c>
      <c r="B114" s="296" t="s">
        <v>341</v>
      </c>
      <c r="C114" s="419"/>
      <c r="D114" s="194"/>
    </row>
    <row r="115" spans="1:4" ht="13.5" customHeight="1" x14ac:dyDescent="0.2">
      <c r="A115" s="316" t="s">
        <v>155</v>
      </c>
      <c r="B115" s="115" t="s">
        <v>324</v>
      </c>
      <c r="C115" s="420"/>
      <c r="D115" s="194"/>
    </row>
    <row r="116" spans="1:4" ht="13.5" customHeight="1" x14ac:dyDescent="0.2">
      <c r="A116" s="316" t="s">
        <v>156</v>
      </c>
      <c r="B116" s="115" t="s">
        <v>340</v>
      </c>
      <c r="C116" s="420"/>
      <c r="D116" s="194"/>
    </row>
    <row r="117" spans="1:4" ht="13.5" customHeight="1" x14ac:dyDescent="0.2">
      <c r="A117" s="316" t="s">
        <v>157</v>
      </c>
      <c r="B117" s="115" t="s">
        <v>339</v>
      </c>
      <c r="C117" s="420"/>
      <c r="D117" s="194"/>
    </row>
    <row r="118" spans="1:4" ht="13.5" customHeight="1" x14ac:dyDescent="0.2">
      <c r="A118" s="316" t="s">
        <v>332</v>
      </c>
      <c r="B118" s="115" t="s">
        <v>327</v>
      </c>
      <c r="C118" s="420"/>
      <c r="D118" s="194"/>
    </row>
    <row r="119" spans="1:4" ht="13.5" customHeight="1" x14ac:dyDescent="0.2">
      <c r="A119" s="316" t="s">
        <v>333</v>
      </c>
      <c r="B119" s="115" t="s">
        <v>338</v>
      </c>
      <c r="C119" s="420"/>
      <c r="D119" s="194"/>
    </row>
    <row r="120" spans="1:4" ht="13.5" customHeight="1" thickBot="1" x14ac:dyDescent="0.25">
      <c r="A120" s="325" t="s">
        <v>334</v>
      </c>
      <c r="B120" s="115" t="s">
        <v>337</v>
      </c>
      <c r="C120" s="421"/>
      <c r="D120" s="195"/>
    </row>
    <row r="121" spans="1:4" ht="13.5" customHeight="1" thickBot="1" x14ac:dyDescent="0.25">
      <c r="A121" s="26" t="s">
        <v>11</v>
      </c>
      <c r="B121" s="102" t="s">
        <v>342</v>
      </c>
      <c r="C121" s="411">
        <v>0</v>
      </c>
      <c r="D121" s="206">
        <f>+D122+D123</f>
        <v>0</v>
      </c>
    </row>
    <row r="122" spans="1:4" ht="13.5" customHeight="1" x14ac:dyDescent="0.2">
      <c r="A122" s="316" t="s">
        <v>73</v>
      </c>
      <c r="B122" s="6" t="s">
        <v>49</v>
      </c>
      <c r="C122" s="409"/>
      <c r="D122" s="209"/>
    </row>
    <row r="123" spans="1:4" ht="13.5" customHeight="1" thickBot="1" x14ac:dyDescent="0.25">
      <c r="A123" s="318" t="s">
        <v>74</v>
      </c>
      <c r="B123" s="9" t="s">
        <v>50</v>
      </c>
      <c r="C123" s="404"/>
      <c r="D123" s="210"/>
    </row>
    <row r="124" spans="1:4" ht="13.5" customHeight="1" thickBot="1" x14ac:dyDescent="0.25">
      <c r="A124" s="26" t="s">
        <v>12</v>
      </c>
      <c r="B124" s="102" t="s">
        <v>343</v>
      </c>
      <c r="C124" s="411">
        <v>29095</v>
      </c>
      <c r="D124" s="206">
        <f>+D91+D107+D121</f>
        <v>75484</v>
      </c>
    </row>
    <row r="125" spans="1:4" ht="13.5" customHeight="1" thickBot="1" x14ac:dyDescent="0.25">
      <c r="A125" s="26" t="s">
        <v>13</v>
      </c>
      <c r="B125" s="102" t="s">
        <v>344</v>
      </c>
      <c r="C125" s="411">
        <v>0</v>
      </c>
      <c r="D125" s="206">
        <f>+D126+D127+D128</f>
        <v>0</v>
      </c>
    </row>
    <row r="126" spans="1:4" s="72" customFormat="1" ht="13.5" customHeight="1" x14ac:dyDescent="0.2">
      <c r="A126" s="316" t="s">
        <v>77</v>
      </c>
      <c r="B126" s="6" t="s">
        <v>345</v>
      </c>
      <c r="C126" s="422"/>
      <c r="D126" s="194"/>
    </row>
    <row r="127" spans="1:4" ht="13.5" customHeight="1" x14ac:dyDescent="0.2">
      <c r="A127" s="316" t="s">
        <v>78</v>
      </c>
      <c r="B127" s="6" t="s">
        <v>346</v>
      </c>
      <c r="C127" s="424"/>
      <c r="D127" s="194"/>
    </row>
    <row r="128" spans="1:4" ht="13.5" customHeight="1" thickBot="1" x14ac:dyDescent="0.25">
      <c r="A128" s="325" t="s">
        <v>79</v>
      </c>
      <c r="B128" s="4" t="s">
        <v>347</v>
      </c>
      <c r="C128" s="425"/>
      <c r="D128" s="194"/>
    </row>
    <row r="129" spans="1:12" ht="13.5" customHeight="1" thickBot="1" x14ac:dyDescent="0.25">
      <c r="A129" s="26" t="s">
        <v>14</v>
      </c>
      <c r="B129" s="102" t="s">
        <v>400</v>
      </c>
      <c r="C129" s="426">
        <v>0</v>
      </c>
      <c r="D129" s="470">
        <f>+D130+D131+D132+D133</f>
        <v>0</v>
      </c>
    </row>
    <row r="130" spans="1:12" ht="13.5" customHeight="1" x14ac:dyDescent="0.2">
      <c r="A130" s="316" t="s">
        <v>80</v>
      </c>
      <c r="B130" s="6" t="s">
        <v>348</v>
      </c>
      <c r="C130" s="424"/>
      <c r="D130" s="194"/>
    </row>
    <row r="131" spans="1:12" ht="13.5" customHeight="1" x14ac:dyDescent="0.2">
      <c r="A131" s="316" t="s">
        <v>81</v>
      </c>
      <c r="B131" s="6" t="s">
        <v>349</v>
      </c>
      <c r="C131" s="424"/>
      <c r="D131" s="194"/>
    </row>
    <row r="132" spans="1:12" ht="13.5" customHeight="1" x14ac:dyDescent="0.2">
      <c r="A132" s="316" t="s">
        <v>252</v>
      </c>
      <c r="B132" s="6" t="s">
        <v>350</v>
      </c>
      <c r="C132" s="424"/>
      <c r="D132" s="194"/>
    </row>
    <row r="133" spans="1:12" s="72" customFormat="1" ht="13.5" customHeight="1" thickBot="1" x14ac:dyDescent="0.25">
      <c r="A133" s="325" t="s">
        <v>253</v>
      </c>
      <c r="B133" s="4" t="s">
        <v>351</v>
      </c>
      <c r="C133" s="425"/>
      <c r="D133" s="194"/>
    </row>
    <row r="134" spans="1:12" ht="13.5" customHeight="1" thickBot="1" x14ac:dyDescent="0.25">
      <c r="A134" s="26" t="s">
        <v>15</v>
      </c>
      <c r="B134" s="102" t="s">
        <v>352</v>
      </c>
      <c r="C134" s="426">
        <v>0</v>
      </c>
      <c r="D134" s="423">
        <f>+D135+D136+D137+D138</f>
        <v>0</v>
      </c>
      <c r="L134" s="193"/>
    </row>
    <row r="135" spans="1:12" ht="13.5" customHeight="1" x14ac:dyDescent="0.2">
      <c r="A135" s="316" t="s">
        <v>82</v>
      </c>
      <c r="B135" s="6" t="s">
        <v>353</v>
      </c>
      <c r="C135" s="424"/>
      <c r="D135" s="194"/>
    </row>
    <row r="136" spans="1:12" ht="13.5" customHeight="1" x14ac:dyDescent="0.2">
      <c r="A136" s="316" t="s">
        <v>83</v>
      </c>
      <c r="B136" s="6" t="s">
        <v>363</v>
      </c>
      <c r="C136" s="424"/>
      <c r="D136" s="194"/>
    </row>
    <row r="137" spans="1:12" s="72" customFormat="1" ht="13.5" customHeight="1" x14ac:dyDescent="0.2">
      <c r="A137" s="316" t="s">
        <v>264</v>
      </c>
      <c r="B137" s="6" t="s">
        <v>354</v>
      </c>
      <c r="C137" s="415"/>
      <c r="D137" s="194"/>
    </row>
    <row r="138" spans="1:12" s="72" customFormat="1" ht="13.5" customHeight="1" thickBot="1" x14ac:dyDescent="0.25">
      <c r="A138" s="325" t="s">
        <v>265</v>
      </c>
      <c r="B138" s="4" t="s">
        <v>355</v>
      </c>
      <c r="C138" s="425"/>
      <c r="D138" s="194"/>
    </row>
    <row r="139" spans="1:12" s="72" customFormat="1" ht="13.5" customHeight="1" thickBot="1" x14ac:dyDescent="0.25">
      <c r="A139" s="26" t="s">
        <v>16</v>
      </c>
      <c r="B139" s="102" t="s">
        <v>356</v>
      </c>
      <c r="C139" s="426">
        <v>0</v>
      </c>
      <c r="D139" s="471">
        <f>+D140+D141+D142+D143</f>
        <v>0</v>
      </c>
    </row>
    <row r="140" spans="1:12" s="72" customFormat="1" ht="12.75" customHeight="1" x14ac:dyDescent="0.2">
      <c r="A140" s="316" t="s">
        <v>148</v>
      </c>
      <c r="B140" s="6" t="s">
        <v>357</v>
      </c>
      <c r="C140" s="424"/>
      <c r="D140" s="194"/>
    </row>
    <row r="141" spans="1:12" s="72" customFormat="1" ht="12.75" customHeight="1" x14ac:dyDescent="0.2">
      <c r="A141" s="316" t="s">
        <v>149</v>
      </c>
      <c r="B141" s="6" t="s">
        <v>358</v>
      </c>
      <c r="C141" s="424"/>
      <c r="D141" s="194"/>
    </row>
    <row r="142" spans="1:12" s="72" customFormat="1" ht="12.75" customHeight="1" x14ac:dyDescent="0.2">
      <c r="A142" s="316" t="s">
        <v>180</v>
      </c>
      <c r="B142" s="6" t="s">
        <v>359</v>
      </c>
      <c r="C142" s="424"/>
      <c r="D142" s="194"/>
    </row>
    <row r="143" spans="1:12" ht="12.75" customHeight="1" thickBot="1" x14ac:dyDescent="0.25">
      <c r="A143" s="316" t="s">
        <v>267</v>
      </c>
      <c r="B143" s="6" t="s">
        <v>360</v>
      </c>
      <c r="C143" s="424"/>
      <c r="D143" s="194"/>
    </row>
    <row r="144" spans="1:12" ht="13.5" customHeight="1" thickBot="1" x14ac:dyDescent="0.25">
      <c r="A144" s="26" t="s">
        <v>17</v>
      </c>
      <c r="B144" s="102" t="s">
        <v>361</v>
      </c>
      <c r="C144" s="426">
        <v>0</v>
      </c>
      <c r="D144" s="427">
        <f>+D125+D129+D134+D139</f>
        <v>0</v>
      </c>
    </row>
    <row r="145" spans="1:4" ht="18" customHeight="1" thickBot="1" x14ac:dyDescent="0.25">
      <c r="A145" s="345" t="s">
        <v>18</v>
      </c>
      <c r="B145" s="346" t="s">
        <v>362</v>
      </c>
      <c r="C145" s="473">
        <v>29095</v>
      </c>
      <c r="D145" s="472">
        <f>+D124+D144</f>
        <v>75484</v>
      </c>
    </row>
    <row r="146" spans="1:4" ht="13.5" thickBot="1" x14ac:dyDescent="0.25">
      <c r="A146" s="280"/>
      <c r="B146" s="281"/>
      <c r="C146" s="412"/>
      <c r="D146" s="282"/>
    </row>
    <row r="147" spans="1:4" ht="17.25" customHeight="1" thickBot="1" x14ac:dyDescent="0.25">
      <c r="A147" s="190" t="s">
        <v>172</v>
      </c>
      <c r="B147" s="191"/>
      <c r="C147" s="413">
        <v>15</v>
      </c>
      <c r="D147" s="100">
        <v>49</v>
      </c>
    </row>
    <row r="148" spans="1:4" ht="17.25" customHeight="1" thickBot="1" x14ac:dyDescent="0.25">
      <c r="A148" s="190" t="s">
        <v>173</v>
      </c>
      <c r="B148" s="191"/>
      <c r="C148" s="413">
        <v>13</v>
      </c>
      <c r="D148" s="100">
        <v>47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8"/>
  <sheetViews>
    <sheetView tabSelected="1" zoomScaleNormal="100" zoomScaleSheetLayoutView="85" workbookViewId="0">
      <selection activeCell="D1" sqref="D1"/>
    </sheetView>
  </sheetViews>
  <sheetFormatPr defaultRowHeight="12.75" x14ac:dyDescent="0.2"/>
  <cols>
    <col min="1" max="1" width="16.5" style="283" customWidth="1"/>
    <col min="2" max="2" width="72" style="284" customWidth="1"/>
    <col min="3" max="3" width="19" style="467" customWidth="1"/>
    <col min="4" max="4" width="19" style="285" customWidth="1"/>
    <col min="5" max="16384" width="9.33203125" style="2"/>
  </cols>
  <sheetData>
    <row r="1" spans="1:4" s="1" customFormat="1" ht="16.5" customHeight="1" thickBot="1" x14ac:dyDescent="0.25">
      <c r="A1" s="177"/>
      <c r="B1" s="178"/>
      <c r="C1" s="431"/>
      <c r="D1" s="192" t="s">
        <v>460</v>
      </c>
    </row>
    <row r="2" spans="1:4" s="68" customFormat="1" ht="21" customHeight="1" x14ac:dyDescent="0.2">
      <c r="A2" s="290" t="s">
        <v>52</v>
      </c>
      <c r="B2" s="264" t="s">
        <v>175</v>
      </c>
      <c r="C2" s="432"/>
      <c r="D2" s="266" t="s">
        <v>43</v>
      </c>
    </row>
    <row r="3" spans="1:4" s="68" customFormat="1" ht="24.75" thickBot="1" x14ac:dyDescent="0.25">
      <c r="A3" s="469" t="s">
        <v>170</v>
      </c>
      <c r="B3" s="265" t="s">
        <v>421</v>
      </c>
      <c r="C3" s="433"/>
      <c r="D3" s="267">
        <v>4</v>
      </c>
    </row>
    <row r="4" spans="1:4" s="69" customFormat="1" ht="15.95" customHeight="1" thickBot="1" x14ac:dyDescent="0.3">
      <c r="A4" s="180"/>
      <c r="B4" s="180"/>
      <c r="C4" s="434"/>
      <c r="D4" s="181" t="s">
        <v>44</v>
      </c>
    </row>
    <row r="5" spans="1:4" ht="36" customHeight="1" thickBot="1" x14ac:dyDescent="0.25">
      <c r="A5" s="291" t="s">
        <v>171</v>
      </c>
      <c r="B5" s="182" t="s">
        <v>45</v>
      </c>
      <c r="C5" s="360" t="s">
        <v>448</v>
      </c>
      <c r="D5" s="513" t="s">
        <v>447</v>
      </c>
    </row>
    <row r="6" spans="1:4" s="57" customFormat="1" ht="12.95" customHeight="1" thickBot="1" x14ac:dyDescent="0.25">
      <c r="A6" s="159">
        <v>1</v>
      </c>
      <c r="B6" s="160">
        <v>2</v>
      </c>
      <c r="C6" s="512">
        <v>3</v>
      </c>
      <c r="D6" s="161">
        <v>4</v>
      </c>
    </row>
    <row r="7" spans="1:4" s="57" customFormat="1" ht="15.95" customHeight="1" thickBot="1" x14ac:dyDescent="0.25">
      <c r="A7" s="183"/>
      <c r="B7" s="184" t="s">
        <v>46</v>
      </c>
      <c r="C7" s="436"/>
      <c r="D7" s="269"/>
    </row>
    <row r="8" spans="1:4" s="57" customFormat="1" ht="18.75" customHeight="1" thickBot="1" x14ac:dyDescent="0.25">
      <c r="A8" s="26" t="s">
        <v>9</v>
      </c>
      <c r="B8" s="18" t="s">
        <v>208</v>
      </c>
      <c r="C8" s="486">
        <v>0</v>
      </c>
      <c r="D8" s="206">
        <f>+D9+D10+D11+D12+D13+D14</f>
        <v>0</v>
      </c>
    </row>
    <row r="9" spans="1:4" s="70" customFormat="1" ht="18.75" customHeight="1" x14ac:dyDescent="0.2">
      <c r="A9" s="316" t="s">
        <v>84</v>
      </c>
      <c r="B9" s="300" t="s">
        <v>209</v>
      </c>
      <c r="C9" s="487"/>
      <c r="D9" s="209"/>
    </row>
    <row r="10" spans="1:4" s="71" customFormat="1" ht="18.75" customHeight="1" x14ac:dyDescent="0.2">
      <c r="A10" s="317" t="s">
        <v>85</v>
      </c>
      <c r="B10" s="301" t="s">
        <v>210</v>
      </c>
      <c r="C10" s="488"/>
      <c r="D10" s="208"/>
    </row>
    <row r="11" spans="1:4" s="71" customFormat="1" ht="18.75" customHeight="1" x14ac:dyDescent="0.2">
      <c r="A11" s="317" t="s">
        <v>86</v>
      </c>
      <c r="B11" s="301" t="s">
        <v>211</v>
      </c>
      <c r="C11" s="488"/>
      <c r="D11" s="208"/>
    </row>
    <row r="12" spans="1:4" s="71" customFormat="1" ht="18.75" customHeight="1" x14ac:dyDescent="0.2">
      <c r="A12" s="317" t="s">
        <v>87</v>
      </c>
      <c r="B12" s="301" t="s">
        <v>212</v>
      </c>
      <c r="C12" s="488"/>
      <c r="D12" s="208"/>
    </row>
    <row r="13" spans="1:4" s="71" customFormat="1" ht="18.75" customHeight="1" x14ac:dyDescent="0.2">
      <c r="A13" s="317" t="s">
        <v>124</v>
      </c>
      <c r="B13" s="301" t="s">
        <v>213</v>
      </c>
      <c r="C13" s="488"/>
      <c r="D13" s="327"/>
    </row>
    <row r="14" spans="1:4" s="70" customFormat="1" ht="18.75" customHeight="1" thickBot="1" x14ac:dyDescent="0.25">
      <c r="A14" s="318" t="s">
        <v>88</v>
      </c>
      <c r="B14" s="302" t="s">
        <v>214</v>
      </c>
      <c r="C14" s="489"/>
      <c r="D14" s="328"/>
    </row>
    <row r="15" spans="1:4" s="70" customFormat="1" ht="18.75" customHeight="1" thickBot="1" x14ac:dyDescent="0.25">
      <c r="A15" s="26" t="s">
        <v>10</v>
      </c>
      <c r="B15" s="201" t="s">
        <v>215</v>
      </c>
      <c r="C15" s="490">
        <v>0</v>
      </c>
      <c r="D15" s="206">
        <f>+D16+D17+D18+D19+D20</f>
        <v>0</v>
      </c>
    </row>
    <row r="16" spans="1:4" s="70" customFormat="1" ht="18.75" customHeight="1" x14ac:dyDescent="0.2">
      <c r="A16" s="316" t="s">
        <v>90</v>
      </c>
      <c r="B16" s="300" t="s">
        <v>216</v>
      </c>
      <c r="C16" s="487"/>
      <c r="D16" s="209"/>
    </row>
    <row r="17" spans="1:4" s="70" customFormat="1" ht="18.75" customHeight="1" x14ac:dyDescent="0.2">
      <c r="A17" s="317" t="s">
        <v>91</v>
      </c>
      <c r="B17" s="301" t="s">
        <v>217</v>
      </c>
      <c r="C17" s="488"/>
      <c r="D17" s="208"/>
    </row>
    <row r="18" spans="1:4" s="70" customFormat="1" ht="18.75" customHeight="1" x14ac:dyDescent="0.2">
      <c r="A18" s="317" t="s">
        <v>92</v>
      </c>
      <c r="B18" s="301" t="s">
        <v>412</v>
      </c>
      <c r="C18" s="488"/>
      <c r="D18" s="208"/>
    </row>
    <row r="19" spans="1:4" s="70" customFormat="1" ht="18.75" customHeight="1" x14ac:dyDescent="0.2">
      <c r="A19" s="317" t="s">
        <v>93</v>
      </c>
      <c r="B19" s="301" t="s">
        <v>413</v>
      </c>
      <c r="C19" s="488"/>
      <c r="D19" s="208"/>
    </row>
    <row r="20" spans="1:4" s="70" customFormat="1" ht="18.75" customHeight="1" x14ac:dyDescent="0.2">
      <c r="A20" s="317" t="s">
        <v>94</v>
      </c>
      <c r="B20" s="301" t="s">
        <v>218</v>
      </c>
      <c r="C20" s="488"/>
      <c r="D20" s="208"/>
    </row>
    <row r="21" spans="1:4" s="71" customFormat="1" ht="18.75" customHeight="1" thickBot="1" x14ac:dyDescent="0.25">
      <c r="A21" s="318" t="s">
        <v>103</v>
      </c>
      <c r="B21" s="302" t="s">
        <v>219</v>
      </c>
      <c r="C21" s="489"/>
      <c r="D21" s="210"/>
    </row>
    <row r="22" spans="1:4" s="71" customFormat="1" ht="18.75" customHeight="1" thickBot="1" x14ac:dyDescent="0.25">
      <c r="A22" s="26" t="s">
        <v>11</v>
      </c>
      <c r="B22" s="18" t="s">
        <v>220</v>
      </c>
      <c r="C22" s="486">
        <v>0</v>
      </c>
      <c r="D22" s="206">
        <f>+D23+D24+D25+D26+D27</f>
        <v>0</v>
      </c>
    </row>
    <row r="23" spans="1:4" s="71" customFormat="1" ht="18.75" customHeight="1" x14ac:dyDescent="0.2">
      <c r="A23" s="316" t="s">
        <v>73</v>
      </c>
      <c r="B23" s="300" t="s">
        <v>221</v>
      </c>
      <c r="C23" s="487"/>
      <c r="D23" s="209"/>
    </row>
    <row r="24" spans="1:4" s="70" customFormat="1" ht="18.75" customHeight="1" x14ac:dyDescent="0.2">
      <c r="A24" s="317" t="s">
        <v>74</v>
      </c>
      <c r="B24" s="301" t="s">
        <v>222</v>
      </c>
      <c r="C24" s="488"/>
      <c r="D24" s="208"/>
    </row>
    <row r="25" spans="1:4" s="71" customFormat="1" ht="18.75" customHeight="1" x14ac:dyDescent="0.2">
      <c r="A25" s="317" t="s">
        <v>75</v>
      </c>
      <c r="B25" s="301" t="s">
        <v>414</v>
      </c>
      <c r="C25" s="488"/>
      <c r="D25" s="208"/>
    </row>
    <row r="26" spans="1:4" s="71" customFormat="1" ht="18.75" customHeight="1" x14ac:dyDescent="0.2">
      <c r="A26" s="317" t="s">
        <v>76</v>
      </c>
      <c r="B26" s="301" t="s">
        <v>415</v>
      </c>
      <c r="C26" s="488"/>
      <c r="D26" s="208"/>
    </row>
    <row r="27" spans="1:4" s="71" customFormat="1" ht="18.75" customHeight="1" x14ac:dyDescent="0.2">
      <c r="A27" s="317" t="s">
        <v>138</v>
      </c>
      <c r="B27" s="301" t="s">
        <v>223</v>
      </c>
      <c r="C27" s="488"/>
      <c r="D27" s="208"/>
    </row>
    <row r="28" spans="1:4" s="71" customFormat="1" ht="18.75" customHeight="1" thickBot="1" x14ac:dyDescent="0.25">
      <c r="A28" s="318" t="s">
        <v>139</v>
      </c>
      <c r="B28" s="302" t="s">
        <v>224</v>
      </c>
      <c r="C28" s="489"/>
      <c r="D28" s="210"/>
    </row>
    <row r="29" spans="1:4" s="71" customFormat="1" ht="18.75" customHeight="1" thickBot="1" x14ac:dyDescent="0.25">
      <c r="A29" s="26" t="s">
        <v>140</v>
      </c>
      <c r="B29" s="18" t="s">
        <v>225</v>
      </c>
      <c r="C29" s="486">
        <v>0</v>
      </c>
      <c r="D29" s="212">
        <f>+D30+D33+D34+D35</f>
        <v>0</v>
      </c>
    </row>
    <row r="30" spans="1:4" s="71" customFormat="1" ht="18.75" customHeight="1" x14ac:dyDescent="0.2">
      <c r="A30" s="316" t="s">
        <v>226</v>
      </c>
      <c r="B30" s="300" t="s">
        <v>232</v>
      </c>
      <c r="C30" s="487">
        <v>0</v>
      </c>
      <c r="D30" s="295">
        <f>+D31+D32</f>
        <v>0</v>
      </c>
    </row>
    <row r="31" spans="1:4" s="71" customFormat="1" ht="18.75" customHeight="1" x14ac:dyDescent="0.2">
      <c r="A31" s="317" t="s">
        <v>227</v>
      </c>
      <c r="B31" s="301" t="s">
        <v>233</v>
      </c>
      <c r="C31" s="488"/>
      <c r="D31" s="208"/>
    </row>
    <row r="32" spans="1:4" s="71" customFormat="1" ht="18.75" customHeight="1" x14ac:dyDescent="0.2">
      <c r="A32" s="317" t="s">
        <v>228</v>
      </c>
      <c r="B32" s="301" t="s">
        <v>234</v>
      </c>
      <c r="C32" s="488"/>
      <c r="D32" s="208"/>
    </row>
    <row r="33" spans="1:4" s="71" customFormat="1" ht="18.75" customHeight="1" x14ac:dyDescent="0.2">
      <c r="A33" s="317" t="s">
        <v>229</v>
      </c>
      <c r="B33" s="301" t="s">
        <v>235</v>
      </c>
      <c r="C33" s="488"/>
      <c r="D33" s="208"/>
    </row>
    <row r="34" spans="1:4" s="71" customFormat="1" ht="18.75" customHeight="1" x14ac:dyDescent="0.2">
      <c r="A34" s="317" t="s">
        <v>230</v>
      </c>
      <c r="B34" s="301" t="s">
        <v>236</v>
      </c>
      <c r="C34" s="488"/>
      <c r="D34" s="208"/>
    </row>
    <row r="35" spans="1:4" s="71" customFormat="1" ht="18.75" customHeight="1" thickBot="1" x14ac:dyDescent="0.25">
      <c r="A35" s="318" t="s">
        <v>231</v>
      </c>
      <c r="B35" s="302" t="s">
        <v>237</v>
      </c>
      <c r="C35" s="489"/>
      <c r="D35" s="210"/>
    </row>
    <row r="36" spans="1:4" s="71" customFormat="1" ht="18.75" customHeight="1" thickBot="1" x14ac:dyDescent="0.25">
      <c r="A36" s="26" t="s">
        <v>13</v>
      </c>
      <c r="B36" s="18" t="s">
        <v>238</v>
      </c>
      <c r="C36" s="486">
        <v>0</v>
      </c>
      <c r="D36" s="206">
        <f>SUM(D37:D46)</f>
        <v>0</v>
      </c>
    </row>
    <row r="37" spans="1:4" s="71" customFormat="1" ht="18.75" customHeight="1" x14ac:dyDescent="0.2">
      <c r="A37" s="316" t="s">
        <v>77</v>
      </c>
      <c r="B37" s="300" t="s">
        <v>241</v>
      </c>
      <c r="C37" s="487"/>
      <c r="D37" s="209"/>
    </row>
    <row r="38" spans="1:4" s="71" customFormat="1" ht="18.75" customHeight="1" x14ac:dyDescent="0.2">
      <c r="A38" s="317" t="s">
        <v>78</v>
      </c>
      <c r="B38" s="301" t="s">
        <v>242</v>
      </c>
      <c r="C38" s="488"/>
      <c r="D38" s="208"/>
    </row>
    <row r="39" spans="1:4" s="71" customFormat="1" ht="18.75" customHeight="1" x14ac:dyDescent="0.2">
      <c r="A39" s="317" t="s">
        <v>79</v>
      </c>
      <c r="B39" s="301" t="s">
        <v>243</v>
      </c>
      <c r="C39" s="488"/>
      <c r="D39" s="208"/>
    </row>
    <row r="40" spans="1:4" s="71" customFormat="1" ht="18.75" customHeight="1" x14ac:dyDescent="0.2">
      <c r="A40" s="317" t="s">
        <v>142</v>
      </c>
      <c r="B40" s="301" t="s">
        <v>244</v>
      </c>
      <c r="C40" s="488"/>
      <c r="D40" s="208"/>
    </row>
    <row r="41" spans="1:4" s="71" customFormat="1" ht="18.75" customHeight="1" x14ac:dyDescent="0.2">
      <c r="A41" s="317" t="s">
        <v>143</v>
      </c>
      <c r="B41" s="301" t="s">
        <v>245</v>
      </c>
      <c r="C41" s="488"/>
      <c r="D41" s="208"/>
    </row>
    <row r="42" spans="1:4" s="71" customFormat="1" ht="18.75" customHeight="1" x14ac:dyDescent="0.2">
      <c r="A42" s="317" t="s">
        <v>144</v>
      </c>
      <c r="B42" s="301" t="s">
        <v>246</v>
      </c>
      <c r="C42" s="488"/>
      <c r="D42" s="208"/>
    </row>
    <row r="43" spans="1:4" s="71" customFormat="1" ht="18.75" customHeight="1" x14ac:dyDescent="0.2">
      <c r="A43" s="317" t="s">
        <v>145</v>
      </c>
      <c r="B43" s="301" t="s">
        <v>247</v>
      </c>
      <c r="C43" s="488"/>
      <c r="D43" s="208"/>
    </row>
    <row r="44" spans="1:4" s="71" customFormat="1" ht="18.75" customHeight="1" x14ac:dyDescent="0.2">
      <c r="A44" s="317" t="s">
        <v>146</v>
      </c>
      <c r="B44" s="301" t="s">
        <v>248</v>
      </c>
      <c r="C44" s="488"/>
      <c r="D44" s="208"/>
    </row>
    <row r="45" spans="1:4" s="71" customFormat="1" ht="18.75" customHeight="1" x14ac:dyDescent="0.2">
      <c r="A45" s="317" t="s">
        <v>239</v>
      </c>
      <c r="B45" s="301" t="s">
        <v>249</v>
      </c>
      <c r="C45" s="488"/>
      <c r="D45" s="211"/>
    </row>
    <row r="46" spans="1:4" s="71" customFormat="1" ht="18.75" customHeight="1" thickBot="1" x14ac:dyDescent="0.25">
      <c r="A46" s="318" t="s">
        <v>240</v>
      </c>
      <c r="B46" s="302" t="s">
        <v>250</v>
      </c>
      <c r="C46" s="489"/>
      <c r="D46" s="289"/>
    </row>
    <row r="47" spans="1:4" s="71" customFormat="1" ht="18.75" customHeight="1" thickBot="1" x14ac:dyDescent="0.25">
      <c r="A47" s="26" t="s">
        <v>14</v>
      </c>
      <c r="B47" s="18" t="s">
        <v>251</v>
      </c>
      <c r="C47" s="486">
        <v>0</v>
      </c>
      <c r="D47" s="206">
        <f>SUM(D48:D52)</f>
        <v>0</v>
      </c>
    </row>
    <row r="48" spans="1:4" s="71" customFormat="1" ht="18.75" customHeight="1" x14ac:dyDescent="0.2">
      <c r="A48" s="316" t="s">
        <v>80</v>
      </c>
      <c r="B48" s="300" t="s">
        <v>255</v>
      </c>
      <c r="C48" s="487"/>
      <c r="D48" s="329"/>
    </row>
    <row r="49" spans="1:4" s="71" customFormat="1" ht="18.75" customHeight="1" x14ac:dyDescent="0.2">
      <c r="A49" s="317" t="s">
        <v>81</v>
      </c>
      <c r="B49" s="301" t="s">
        <v>256</v>
      </c>
      <c r="C49" s="488"/>
      <c r="D49" s="211"/>
    </row>
    <row r="50" spans="1:4" s="71" customFormat="1" ht="18.75" customHeight="1" x14ac:dyDescent="0.2">
      <c r="A50" s="317" t="s">
        <v>252</v>
      </c>
      <c r="B50" s="301" t="s">
        <v>257</v>
      </c>
      <c r="C50" s="488"/>
      <c r="D50" s="211"/>
    </row>
    <row r="51" spans="1:4" s="71" customFormat="1" ht="18.75" customHeight="1" x14ac:dyDescent="0.2">
      <c r="A51" s="317" t="s">
        <v>253</v>
      </c>
      <c r="B51" s="301" t="s">
        <v>258</v>
      </c>
      <c r="C51" s="488"/>
      <c r="D51" s="211"/>
    </row>
    <row r="52" spans="1:4" s="71" customFormat="1" ht="18.75" customHeight="1" thickBot="1" x14ac:dyDescent="0.25">
      <c r="A52" s="318" t="s">
        <v>254</v>
      </c>
      <c r="B52" s="302" t="s">
        <v>259</v>
      </c>
      <c r="C52" s="489"/>
      <c r="D52" s="289"/>
    </row>
    <row r="53" spans="1:4" s="71" customFormat="1" ht="18.75" customHeight="1" thickBot="1" x14ac:dyDescent="0.25">
      <c r="A53" s="26" t="s">
        <v>147</v>
      </c>
      <c r="B53" s="18" t="s">
        <v>260</v>
      </c>
      <c r="C53" s="486">
        <v>0</v>
      </c>
      <c r="D53" s="206">
        <f>SUM(D54:D56)</f>
        <v>0</v>
      </c>
    </row>
    <row r="54" spans="1:4" s="71" customFormat="1" ht="18.75" customHeight="1" x14ac:dyDescent="0.2">
      <c r="A54" s="316" t="s">
        <v>82</v>
      </c>
      <c r="B54" s="300" t="s">
        <v>261</v>
      </c>
      <c r="C54" s="487"/>
      <c r="D54" s="209"/>
    </row>
    <row r="55" spans="1:4" s="71" customFormat="1" ht="18.75" customHeight="1" x14ac:dyDescent="0.2">
      <c r="A55" s="317" t="s">
        <v>83</v>
      </c>
      <c r="B55" s="301" t="s">
        <v>416</v>
      </c>
      <c r="C55" s="488"/>
      <c r="D55" s="208"/>
    </row>
    <row r="56" spans="1:4" s="71" customFormat="1" ht="18.75" customHeight="1" x14ac:dyDescent="0.2">
      <c r="A56" s="317" t="s">
        <v>264</v>
      </c>
      <c r="B56" s="301" t="s">
        <v>262</v>
      </c>
      <c r="C56" s="488"/>
      <c r="D56" s="208"/>
    </row>
    <row r="57" spans="1:4" s="71" customFormat="1" ht="18.75" customHeight="1" thickBot="1" x14ac:dyDescent="0.25">
      <c r="A57" s="318" t="s">
        <v>265</v>
      </c>
      <c r="B57" s="302" t="s">
        <v>263</v>
      </c>
      <c r="C57" s="489"/>
      <c r="D57" s="210"/>
    </row>
    <row r="58" spans="1:4" s="71" customFormat="1" ht="18.75" customHeight="1" thickBot="1" x14ac:dyDescent="0.25">
      <c r="A58" s="26" t="s">
        <v>16</v>
      </c>
      <c r="B58" s="201" t="s">
        <v>266</v>
      </c>
      <c r="C58" s="490">
        <v>0</v>
      </c>
      <c r="D58" s="206">
        <f>SUM(D59:D61)</f>
        <v>0</v>
      </c>
    </row>
    <row r="59" spans="1:4" s="71" customFormat="1" ht="18.75" customHeight="1" x14ac:dyDescent="0.2">
      <c r="A59" s="316" t="s">
        <v>148</v>
      </c>
      <c r="B59" s="300" t="s">
        <v>268</v>
      </c>
      <c r="C59" s="487"/>
      <c r="D59" s="211"/>
    </row>
    <row r="60" spans="1:4" s="71" customFormat="1" ht="18.75" customHeight="1" x14ac:dyDescent="0.2">
      <c r="A60" s="317" t="s">
        <v>149</v>
      </c>
      <c r="B60" s="301" t="s">
        <v>417</v>
      </c>
      <c r="C60" s="488"/>
      <c r="D60" s="211"/>
    </row>
    <row r="61" spans="1:4" s="71" customFormat="1" ht="18.75" customHeight="1" x14ac:dyDescent="0.2">
      <c r="A61" s="317" t="s">
        <v>180</v>
      </c>
      <c r="B61" s="301" t="s">
        <v>269</v>
      </c>
      <c r="C61" s="488"/>
      <c r="D61" s="211"/>
    </row>
    <row r="62" spans="1:4" s="71" customFormat="1" ht="18.75" customHeight="1" thickBot="1" x14ac:dyDescent="0.25">
      <c r="A62" s="318" t="s">
        <v>267</v>
      </c>
      <c r="B62" s="302" t="s">
        <v>270</v>
      </c>
      <c r="C62" s="489"/>
      <c r="D62" s="211"/>
    </row>
    <row r="63" spans="1:4" s="71" customFormat="1" ht="18.75" customHeight="1" thickBot="1" x14ac:dyDescent="0.25">
      <c r="A63" s="26" t="s">
        <v>17</v>
      </c>
      <c r="B63" s="18" t="s">
        <v>271</v>
      </c>
      <c r="C63" s="486">
        <v>0</v>
      </c>
      <c r="D63" s="212">
        <f>+D8+D15+D22+D29+D36+D47+D53+D58</f>
        <v>0</v>
      </c>
    </row>
    <row r="64" spans="1:4" s="71" customFormat="1" ht="18.75" customHeight="1" thickBot="1" x14ac:dyDescent="0.2">
      <c r="A64" s="319" t="s">
        <v>401</v>
      </c>
      <c r="B64" s="201" t="s">
        <v>273</v>
      </c>
      <c r="C64" s="490">
        <v>0</v>
      </c>
      <c r="D64" s="206">
        <f>SUM(D65:D67)</f>
        <v>0</v>
      </c>
    </row>
    <row r="65" spans="1:4" s="71" customFormat="1" ht="18.75" customHeight="1" x14ac:dyDescent="0.2">
      <c r="A65" s="316" t="s">
        <v>306</v>
      </c>
      <c r="B65" s="300" t="s">
        <v>274</v>
      </c>
      <c r="C65" s="487"/>
      <c r="D65" s="211"/>
    </row>
    <row r="66" spans="1:4" s="71" customFormat="1" ht="18.75" customHeight="1" x14ac:dyDescent="0.2">
      <c r="A66" s="317" t="s">
        <v>315</v>
      </c>
      <c r="B66" s="301" t="s">
        <v>275</v>
      </c>
      <c r="C66" s="488"/>
      <c r="D66" s="211"/>
    </row>
    <row r="67" spans="1:4" s="71" customFormat="1" ht="18.75" customHeight="1" thickBot="1" x14ac:dyDescent="0.25">
      <c r="A67" s="318" t="s">
        <v>316</v>
      </c>
      <c r="B67" s="304" t="s">
        <v>276</v>
      </c>
      <c r="C67" s="439"/>
      <c r="D67" s="211"/>
    </row>
    <row r="68" spans="1:4" s="71" customFormat="1" ht="18.75" customHeight="1" thickBot="1" x14ac:dyDescent="0.2">
      <c r="A68" s="319" t="s">
        <v>277</v>
      </c>
      <c r="B68" s="201" t="s">
        <v>278</v>
      </c>
      <c r="C68" s="490">
        <v>0</v>
      </c>
      <c r="D68" s="206">
        <f>SUM(D69:D72)</f>
        <v>0</v>
      </c>
    </row>
    <row r="69" spans="1:4" s="71" customFormat="1" ht="18.75" customHeight="1" x14ac:dyDescent="0.2">
      <c r="A69" s="316" t="s">
        <v>125</v>
      </c>
      <c r="B69" s="300" t="s">
        <v>279</v>
      </c>
      <c r="C69" s="487"/>
      <c r="D69" s="211"/>
    </row>
    <row r="70" spans="1:4" s="71" customFormat="1" ht="18.75" customHeight="1" x14ac:dyDescent="0.2">
      <c r="A70" s="317" t="s">
        <v>126</v>
      </c>
      <c r="B70" s="301" t="s">
        <v>280</v>
      </c>
      <c r="C70" s="488"/>
      <c r="D70" s="211"/>
    </row>
    <row r="71" spans="1:4" s="71" customFormat="1" ht="18.75" customHeight="1" x14ac:dyDescent="0.2">
      <c r="A71" s="317" t="s">
        <v>307</v>
      </c>
      <c r="B71" s="301" t="s">
        <v>281</v>
      </c>
      <c r="C71" s="488"/>
      <c r="D71" s="211"/>
    </row>
    <row r="72" spans="1:4" s="71" customFormat="1" ht="18.75" customHeight="1" thickBot="1" x14ac:dyDescent="0.25">
      <c r="A72" s="318" t="s">
        <v>308</v>
      </c>
      <c r="B72" s="302" t="s">
        <v>282</v>
      </c>
      <c r="C72" s="489"/>
      <c r="D72" s="211"/>
    </row>
    <row r="73" spans="1:4" s="71" customFormat="1" ht="18.75" customHeight="1" thickBot="1" x14ac:dyDescent="0.2">
      <c r="A73" s="319" t="s">
        <v>283</v>
      </c>
      <c r="B73" s="201" t="s">
        <v>284</v>
      </c>
      <c r="C73" s="490">
        <v>0</v>
      </c>
      <c r="D73" s="206">
        <f>SUM(D74:D75)</f>
        <v>0</v>
      </c>
    </row>
    <row r="74" spans="1:4" s="71" customFormat="1" ht="18.75" customHeight="1" x14ac:dyDescent="0.2">
      <c r="A74" s="316" t="s">
        <v>309</v>
      </c>
      <c r="B74" s="300" t="s">
        <v>285</v>
      </c>
      <c r="C74" s="487"/>
      <c r="D74" s="211"/>
    </row>
    <row r="75" spans="1:4" s="71" customFormat="1" ht="18.75" customHeight="1" thickBot="1" x14ac:dyDescent="0.25">
      <c r="A75" s="318" t="s">
        <v>310</v>
      </c>
      <c r="B75" s="302" t="s">
        <v>286</v>
      </c>
      <c r="C75" s="489"/>
      <c r="D75" s="211"/>
    </row>
    <row r="76" spans="1:4" s="70" customFormat="1" ht="18.75" customHeight="1" thickBot="1" x14ac:dyDescent="0.2">
      <c r="A76" s="319" t="s">
        <v>287</v>
      </c>
      <c r="B76" s="201" t="s">
        <v>288</v>
      </c>
      <c r="C76" s="490">
        <v>0</v>
      </c>
      <c r="D76" s="206">
        <f>SUM(D77:D79)</f>
        <v>0</v>
      </c>
    </row>
    <row r="77" spans="1:4" s="71" customFormat="1" ht="18.75" customHeight="1" x14ac:dyDescent="0.2">
      <c r="A77" s="316" t="s">
        <v>311</v>
      </c>
      <c r="B77" s="300" t="s">
        <v>289</v>
      </c>
      <c r="C77" s="487"/>
      <c r="D77" s="211"/>
    </row>
    <row r="78" spans="1:4" s="71" customFormat="1" ht="18.75" customHeight="1" x14ac:dyDescent="0.2">
      <c r="A78" s="317" t="s">
        <v>312</v>
      </c>
      <c r="B78" s="301" t="s">
        <v>290</v>
      </c>
      <c r="C78" s="488"/>
      <c r="D78" s="211"/>
    </row>
    <row r="79" spans="1:4" s="71" customFormat="1" ht="18.75" customHeight="1" thickBot="1" x14ac:dyDescent="0.25">
      <c r="A79" s="318" t="s">
        <v>313</v>
      </c>
      <c r="B79" s="302" t="s">
        <v>291</v>
      </c>
      <c r="C79" s="489"/>
      <c r="D79" s="211"/>
    </row>
    <row r="80" spans="1:4" s="71" customFormat="1" ht="18.75" customHeight="1" thickBot="1" x14ac:dyDescent="0.2">
      <c r="A80" s="319" t="s">
        <v>292</v>
      </c>
      <c r="B80" s="201" t="s">
        <v>314</v>
      </c>
      <c r="C80" s="490">
        <v>0</v>
      </c>
      <c r="D80" s="206">
        <f>SUM(D81:D84)</f>
        <v>0</v>
      </c>
    </row>
    <row r="81" spans="1:4" s="71" customFormat="1" ht="18.75" customHeight="1" x14ac:dyDescent="0.2">
      <c r="A81" s="320" t="s">
        <v>293</v>
      </c>
      <c r="B81" s="300" t="s">
        <v>294</v>
      </c>
      <c r="C81" s="487"/>
      <c r="D81" s="211"/>
    </row>
    <row r="82" spans="1:4" s="71" customFormat="1" ht="18.75" customHeight="1" x14ac:dyDescent="0.2">
      <c r="A82" s="321" t="s">
        <v>295</v>
      </c>
      <c r="B82" s="301" t="s">
        <v>296</v>
      </c>
      <c r="C82" s="488"/>
      <c r="D82" s="211"/>
    </row>
    <row r="83" spans="1:4" s="71" customFormat="1" ht="18.75" customHeight="1" x14ac:dyDescent="0.2">
      <c r="A83" s="321" t="s">
        <v>297</v>
      </c>
      <c r="B83" s="301" t="s">
        <v>298</v>
      </c>
      <c r="C83" s="488"/>
      <c r="D83" s="211"/>
    </row>
    <row r="84" spans="1:4" s="70" customFormat="1" ht="18.75" customHeight="1" thickBot="1" x14ac:dyDescent="0.25">
      <c r="A84" s="322" t="s">
        <v>299</v>
      </c>
      <c r="B84" s="302" t="s">
        <v>300</v>
      </c>
      <c r="C84" s="489"/>
      <c r="D84" s="211"/>
    </row>
    <row r="85" spans="1:4" s="70" customFormat="1" ht="18.75" customHeight="1" thickBot="1" x14ac:dyDescent="0.2">
      <c r="A85" s="319" t="s">
        <v>301</v>
      </c>
      <c r="B85" s="201" t="s">
        <v>302</v>
      </c>
      <c r="C85" s="490"/>
      <c r="D85" s="330"/>
    </row>
    <row r="86" spans="1:4" s="70" customFormat="1" ht="18.75" customHeight="1" thickBot="1" x14ac:dyDescent="0.2">
      <c r="A86" s="319" t="s">
        <v>303</v>
      </c>
      <c r="B86" s="308" t="s">
        <v>304</v>
      </c>
      <c r="C86" s="441">
        <v>0</v>
      </c>
      <c r="D86" s="212">
        <f>+D64+D68+D73+D76+D80+D85</f>
        <v>0</v>
      </c>
    </row>
    <row r="87" spans="1:4" s="70" customFormat="1" ht="24.75" customHeight="1" thickBot="1" x14ac:dyDescent="0.2">
      <c r="A87" s="348" t="s">
        <v>317</v>
      </c>
      <c r="B87" s="349" t="s">
        <v>408</v>
      </c>
      <c r="C87" s="442">
        <v>0</v>
      </c>
      <c r="D87" s="350">
        <f>+D63+D86</f>
        <v>0</v>
      </c>
    </row>
    <row r="88" spans="1:4" s="71" customFormat="1" ht="15" customHeight="1" x14ac:dyDescent="0.2">
      <c r="A88" s="185"/>
      <c r="B88" s="186"/>
      <c r="C88" s="491"/>
      <c r="D88" s="271"/>
    </row>
    <row r="89" spans="1:4" ht="13.5" thickBot="1" x14ac:dyDescent="0.25">
      <c r="A89" s="323"/>
      <c r="B89" s="187"/>
      <c r="C89" s="444"/>
      <c r="D89" s="272"/>
    </row>
    <row r="90" spans="1:4" s="57" customFormat="1" ht="16.5" customHeight="1" thickBot="1" x14ac:dyDescent="0.25">
      <c r="A90" s="188"/>
      <c r="B90" s="189" t="s">
        <v>48</v>
      </c>
      <c r="C90" s="445"/>
      <c r="D90" s="273"/>
    </row>
    <row r="91" spans="1:4" s="72" customFormat="1" ht="12.75" customHeight="1" thickBot="1" x14ac:dyDescent="0.25">
      <c r="A91" s="292" t="s">
        <v>9</v>
      </c>
      <c r="B91" s="25" t="s">
        <v>320</v>
      </c>
      <c r="C91" s="446">
        <v>0</v>
      </c>
      <c r="D91" s="205">
        <f>SUM(D92:D96)</f>
        <v>0</v>
      </c>
    </row>
    <row r="92" spans="1:4" ht="12.75" customHeight="1" x14ac:dyDescent="0.2">
      <c r="A92" s="324" t="s">
        <v>84</v>
      </c>
      <c r="B92" s="7" t="s">
        <v>39</v>
      </c>
      <c r="C92" s="492"/>
      <c r="D92" s="485"/>
    </row>
    <row r="93" spans="1:4" ht="12.75" customHeight="1" x14ac:dyDescent="0.2">
      <c r="A93" s="317" t="s">
        <v>85</v>
      </c>
      <c r="B93" s="5" t="s">
        <v>150</v>
      </c>
      <c r="C93" s="493"/>
      <c r="D93" s="344"/>
    </row>
    <row r="94" spans="1:4" ht="12.75" customHeight="1" x14ac:dyDescent="0.2">
      <c r="A94" s="317" t="s">
        <v>86</v>
      </c>
      <c r="B94" s="5" t="s">
        <v>116</v>
      </c>
      <c r="C94" s="494"/>
      <c r="D94" s="478"/>
    </row>
    <row r="95" spans="1:4" ht="12.75" customHeight="1" x14ac:dyDescent="0.2">
      <c r="A95" s="317" t="s">
        <v>87</v>
      </c>
      <c r="B95" s="8" t="s">
        <v>151</v>
      </c>
      <c r="C95" s="495"/>
      <c r="D95" s="478"/>
    </row>
    <row r="96" spans="1:4" ht="12.75" customHeight="1" x14ac:dyDescent="0.2">
      <c r="A96" s="317" t="s">
        <v>98</v>
      </c>
      <c r="B96" s="16" t="s">
        <v>152</v>
      </c>
      <c r="C96" s="496"/>
      <c r="D96" s="478"/>
    </row>
    <row r="97" spans="1:4" ht="12.75" customHeight="1" x14ac:dyDescent="0.2">
      <c r="A97" s="317" t="s">
        <v>88</v>
      </c>
      <c r="B97" s="5" t="s">
        <v>321</v>
      </c>
      <c r="C97" s="494"/>
      <c r="D97" s="478"/>
    </row>
    <row r="98" spans="1:4" ht="12.75" customHeight="1" x14ac:dyDescent="0.2">
      <c r="A98" s="317" t="s">
        <v>89</v>
      </c>
      <c r="B98" s="114" t="s">
        <v>322</v>
      </c>
      <c r="C98" s="497"/>
      <c r="D98" s="478"/>
    </row>
    <row r="99" spans="1:4" ht="12.75" customHeight="1" x14ac:dyDescent="0.2">
      <c r="A99" s="317" t="s">
        <v>99</v>
      </c>
      <c r="B99" s="115" t="s">
        <v>323</v>
      </c>
      <c r="C99" s="498"/>
      <c r="D99" s="478"/>
    </row>
    <row r="100" spans="1:4" ht="12.75" customHeight="1" x14ac:dyDescent="0.2">
      <c r="A100" s="317" t="s">
        <v>100</v>
      </c>
      <c r="B100" s="115" t="s">
        <v>324</v>
      </c>
      <c r="C100" s="498"/>
      <c r="D100" s="478"/>
    </row>
    <row r="101" spans="1:4" ht="12.75" customHeight="1" x14ac:dyDescent="0.2">
      <c r="A101" s="317" t="s">
        <v>101</v>
      </c>
      <c r="B101" s="114" t="s">
        <v>325</v>
      </c>
      <c r="C101" s="497"/>
      <c r="D101" s="478"/>
    </row>
    <row r="102" spans="1:4" ht="12.75" customHeight="1" x14ac:dyDescent="0.2">
      <c r="A102" s="317" t="s">
        <v>102</v>
      </c>
      <c r="B102" s="114" t="s">
        <v>326</v>
      </c>
      <c r="C102" s="497"/>
      <c r="D102" s="478"/>
    </row>
    <row r="103" spans="1:4" ht="12.75" customHeight="1" x14ac:dyDescent="0.2">
      <c r="A103" s="317" t="s">
        <v>104</v>
      </c>
      <c r="B103" s="115" t="s">
        <v>327</v>
      </c>
      <c r="C103" s="498"/>
      <c r="D103" s="478"/>
    </row>
    <row r="104" spans="1:4" ht="12.75" customHeight="1" x14ac:dyDescent="0.2">
      <c r="A104" s="325" t="s">
        <v>153</v>
      </c>
      <c r="B104" s="116" t="s">
        <v>328</v>
      </c>
      <c r="C104" s="498"/>
      <c r="D104" s="478"/>
    </row>
    <row r="105" spans="1:4" ht="12.75" customHeight="1" x14ac:dyDescent="0.2">
      <c r="A105" s="317" t="s">
        <v>318</v>
      </c>
      <c r="B105" s="116" t="s">
        <v>329</v>
      </c>
      <c r="C105" s="498"/>
      <c r="D105" s="478"/>
    </row>
    <row r="106" spans="1:4" ht="12.75" customHeight="1" thickBot="1" x14ac:dyDescent="0.25">
      <c r="A106" s="326" t="s">
        <v>319</v>
      </c>
      <c r="B106" s="117" t="s">
        <v>330</v>
      </c>
      <c r="C106" s="499"/>
      <c r="D106" s="483"/>
    </row>
    <row r="107" spans="1:4" ht="12.75" customHeight="1" thickBot="1" x14ac:dyDescent="0.25">
      <c r="A107" s="26" t="s">
        <v>10</v>
      </c>
      <c r="B107" s="24" t="s">
        <v>331</v>
      </c>
      <c r="C107" s="435">
        <v>0</v>
      </c>
      <c r="D107" s="479">
        <f>+D108+D110+D112</f>
        <v>0</v>
      </c>
    </row>
    <row r="108" spans="1:4" ht="12.75" customHeight="1" x14ac:dyDescent="0.2">
      <c r="A108" s="316" t="s">
        <v>90</v>
      </c>
      <c r="B108" s="5" t="s">
        <v>179</v>
      </c>
      <c r="C108" s="500"/>
      <c r="D108" s="485"/>
    </row>
    <row r="109" spans="1:4" ht="12.75" customHeight="1" x14ac:dyDescent="0.2">
      <c r="A109" s="316" t="s">
        <v>91</v>
      </c>
      <c r="B109" s="9" t="s">
        <v>335</v>
      </c>
      <c r="C109" s="501"/>
      <c r="D109" s="344"/>
    </row>
    <row r="110" spans="1:4" ht="12.75" customHeight="1" x14ac:dyDescent="0.2">
      <c r="A110" s="316" t="s">
        <v>92</v>
      </c>
      <c r="B110" s="9" t="s">
        <v>154</v>
      </c>
      <c r="C110" s="501"/>
      <c r="D110" s="344"/>
    </row>
    <row r="111" spans="1:4" ht="12.75" customHeight="1" x14ac:dyDescent="0.2">
      <c r="A111" s="316" t="s">
        <v>93</v>
      </c>
      <c r="B111" s="9" t="s">
        <v>336</v>
      </c>
      <c r="C111" s="501"/>
      <c r="D111" s="344"/>
    </row>
    <row r="112" spans="1:4" ht="12.75" customHeight="1" x14ac:dyDescent="0.2">
      <c r="A112" s="316" t="s">
        <v>94</v>
      </c>
      <c r="B112" s="203" t="s">
        <v>181</v>
      </c>
      <c r="C112" s="502"/>
      <c r="D112" s="344"/>
    </row>
    <row r="113" spans="1:4" ht="12.75" customHeight="1" x14ac:dyDescent="0.2">
      <c r="A113" s="316" t="s">
        <v>103</v>
      </c>
      <c r="B113" s="202" t="s">
        <v>418</v>
      </c>
      <c r="C113" s="502"/>
      <c r="D113" s="344"/>
    </row>
    <row r="114" spans="1:4" ht="12.75" customHeight="1" x14ac:dyDescent="0.2">
      <c r="A114" s="316" t="s">
        <v>105</v>
      </c>
      <c r="B114" s="296" t="s">
        <v>341</v>
      </c>
      <c r="C114" s="503"/>
      <c r="D114" s="344"/>
    </row>
    <row r="115" spans="1:4" ht="12.75" customHeight="1" x14ac:dyDescent="0.2">
      <c r="A115" s="316" t="s">
        <v>155</v>
      </c>
      <c r="B115" s="115" t="s">
        <v>324</v>
      </c>
      <c r="C115" s="503"/>
      <c r="D115" s="344"/>
    </row>
    <row r="116" spans="1:4" ht="12.75" customHeight="1" x14ac:dyDescent="0.2">
      <c r="A116" s="316" t="s">
        <v>156</v>
      </c>
      <c r="B116" s="115" t="s">
        <v>340</v>
      </c>
      <c r="C116" s="503"/>
      <c r="D116" s="344"/>
    </row>
    <row r="117" spans="1:4" ht="12.75" customHeight="1" x14ac:dyDescent="0.2">
      <c r="A117" s="316" t="s">
        <v>157</v>
      </c>
      <c r="B117" s="115" t="s">
        <v>339</v>
      </c>
      <c r="C117" s="503"/>
      <c r="D117" s="344"/>
    </row>
    <row r="118" spans="1:4" ht="12.75" customHeight="1" x14ac:dyDescent="0.2">
      <c r="A118" s="316" t="s">
        <v>332</v>
      </c>
      <c r="B118" s="115" t="s">
        <v>327</v>
      </c>
      <c r="C118" s="503"/>
      <c r="D118" s="344"/>
    </row>
    <row r="119" spans="1:4" ht="12.75" customHeight="1" x14ac:dyDescent="0.2">
      <c r="A119" s="316" t="s">
        <v>333</v>
      </c>
      <c r="B119" s="115" t="s">
        <v>338</v>
      </c>
      <c r="C119" s="503"/>
      <c r="D119" s="344"/>
    </row>
    <row r="120" spans="1:4" ht="12.75" customHeight="1" thickBot="1" x14ac:dyDescent="0.25">
      <c r="A120" s="325" t="s">
        <v>334</v>
      </c>
      <c r="B120" s="115" t="s">
        <v>337</v>
      </c>
      <c r="C120" s="503"/>
      <c r="D120" s="344"/>
    </row>
    <row r="121" spans="1:4" ht="12.75" customHeight="1" thickBot="1" x14ac:dyDescent="0.25">
      <c r="A121" s="26" t="s">
        <v>11</v>
      </c>
      <c r="B121" s="102" t="s">
        <v>342</v>
      </c>
      <c r="C121" s="504">
        <v>0</v>
      </c>
      <c r="D121" s="476">
        <f>+D122+D123</f>
        <v>0</v>
      </c>
    </row>
    <row r="122" spans="1:4" ht="12.75" customHeight="1" x14ac:dyDescent="0.2">
      <c r="A122" s="316" t="s">
        <v>73</v>
      </c>
      <c r="B122" s="6" t="s">
        <v>49</v>
      </c>
      <c r="C122" s="500"/>
      <c r="D122" s="477"/>
    </row>
    <row r="123" spans="1:4" ht="12.75" customHeight="1" thickBot="1" x14ac:dyDescent="0.25">
      <c r="A123" s="318" t="s">
        <v>74</v>
      </c>
      <c r="B123" s="9" t="s">
        <v>50</v>
      </c>
      <c r="C123" s="494"/>
      <c r="D123" s="478"/>
    </row>
    <row r="124" spans="1:4" ht="12.75" customHeight="1" thickBot="1" x14ac:dyDescent="0.25">
      <c r="A124" s="26" t="s">
        <v>12</v>
      </c>
      <c r="B124" s="102" t="s">
        <v>343</v>
      </c>
      <c r="C124" s="505">
        <v>0</v>
      </c>
      <c r="D124" s="479">
        <f>+D91+D107+D121</f>
        <v>0</v>
      </c>
    </row>
    <row r="125" spans="1:4" ht="12.75" customHeight="1" thickBot="1" x14ac:dyDescent="0.25">
      <c r="A125" s="26" t="s">
        <v>13</v>
      </c>
      <c r="B125" s="102" t="s">
        <v>344</v>
      </c>
      <c r="C125" s="506">
        <v>0</v>
      </c>
      <c r="D125" s="480">
        <f>+D126+D127+D128</f>
        <v>0</v>
      </c>
    </row>
    <row r="126" spans="1:4" s="72" customFormat="1" ht="12.75" customHeight="1" x14ac:dyDescent="0.2">
      <c r="A126" s="316" t="s">
        <v>77</v>
      </c>
      <c r="B126" s="6" t="s">
        <v>345</v>
      </c>
      <c r="C126" s="501"/>
      <c r="D126" s="344"/>
    </row>
    <row r="127" spans="1:4" ht="12.75" customHeight="1" x14ac:dyDescent="0.2">
      <c r="A127" s="316" t="s">
        <v>78</v>
      </c>
      <c r="B127" s="6" t="s">
        <v>346</v>
      </c>
      <c r="C127" s="501"/>
      <c r="D127" s="344"/>
    </row>
    <row r="128" spans="1:4" ht="12.75" customHeight="1" thickBot="1" x14ac:dyDescent="0.25">
      <c r="A128" s="325" t="s">
        <v>79</v>
      </c>
      <c r="B128" s="4" t="s">
        <v>347</v>
      </c>
      <c r="C128" s="501"/>
      <c r="D128" s="344"/>
    </row>
    <row r="129" spans="1:12" ht="12.75" customHeight="1" thickBot="1" x14ac:dyDescent="0.25">
      <c r="A129" s="26" t="s">
        <v>14</v>
      </c>
      <c r="B129" s="102" t="s">
        <v>400</v>
      </c>
      <c r="C129" s="507">
        <v>0</v>
      </c>
      <c r="D129" s="475">
        <f>+D130+D131+D132+D133</f>
        <v>0</v>
      </c>
    </row>
    <row r="130" spans="1:12" ht="12.75" customHeight="1" x14ac:dyDescent="0.2">
      <c r="A130" s="316" t="s">
        <v>80</v>
      </c>
      <c r="B130" s="6" t="s">
        <v>348</v>
      </c>
      <c r="C130" s="501"/>
      <c r="D130" s="344"/>
    </row>
    <row r="131" spans="1:12" ht="12.75" customHeight="1" x14ac:dyDescent="0.2">
      <c r="A131" s="316" t="s">
        <v>81</v>
      </c>
      <c r="B131" s="6" t="s">
        <v>349</v>
      </c>
      <c r="C131" s="501"/>
      <c r="D131" s="344"/>
    </row>
    <row r="132" spans="1:12" ht="12.75" customHeight="1" x14ac:dyDescent="0.2">
      <c r="A132" s="316" t="s">
        <v>252</v>
      </c>
      <c r="B132" s="6" t="s">
        <v>350</v>
      </c>
      <c r="C132" s="501"/>
      <c r="D132" s="344"/>
    </row>
    <row r="133" spans="1:12" s="72" customFormat="1" ht="12.75" customHeight="1" thickBot="1" x14ac:dyDescent="0.25">
      <c r="A133" s="325" t="s">
        <v>253</v>
      </c>
      <c r="B133" s="4" t="s">
        <v>351</v>
      </c>
      <c r="C133" s="501"/>
      <c r="D133" s="344"/>
    </row>
    <row r="134" spans="1:12" ht="12.75" customHeight="1" thickBot="1" x14ac:dyDescent="0.25">
      <c r="A134" s="26" t="s">
        <v>15</v>
      </c>
      <c r="B134" s="102" t="s">
        <v>352</v>
      </c>
      <c r="C134" s="507">
        <v>0</v>
      </c>
      <c r="D134" s="481">
        <f>+D135+D136+D137+D138</f>
        <v>0</v>
      </c>
      <c r="L134" s="193"/>
    </row>
    <row r="135" spans="1:12" ht="12.75" customHeight="1" x14ac:dyDescent="0.2">
      <c r="A135" s="316" t="s">
        <v>82</v>
      </c>
      <c r="B135" s="6" t="s">
        <v>353</v>
      </c>
      <c r="C135" s="501"/>
      <c r="D135" s="344"/>
    </row>
    <row r="136" spans="1:12" ht="12.75" customHeight="1" x14ac:dyDescent="0.2">
      <c r="A136" s="316" t="s">
        <v>83</v>
      </c>
      <c r="B136" s="6" t="s">
        <v>363</v>
      </c>
      <c r="C136" s="501"/>
      <c r="D136" s="344"/>
    </row>
    <row r="137" spans="1:12" s="72" customFormat="1" ht="12.75" customHeight="1" x14ac:dyDescent="0.2">
      <c r="A137" s="316" t="s">
        <v>264</v>
      </c>
      <c r="B137" s="6" t="s">
        <v>354</v>
      </c>
      <c r="C137" s="501"/>
      <c r="D137" s="344"/>
    </row>
    <row r="138" spans="1:12" s="72" customFormat="1" ht="12.75" customHeight="1" thickBot="1" x14ac:dyDescent="0.25">
      <c r="A138" s="325" t="s">
        <v>265</v>
      </c>
      <c r="B138" s="4" t="s">
        <v>355</v>
      </c>
      <c r="C138" s="501"/>
      <c r="D138" s="344"/>
    </row>
    <row r="139" spans="1:12" s="72" customFormat="1" ht="12.75" customHeight="1" thickBot="1" x14ac:dyDescent="0.25">
      <c r="A139" s="26" t="s">
        <v>16</v>
      </c>
      <c r="B139" s="102" t="s">
        <v>356</v>
      </c>
      <c r="C139" s="504">
        <v>0</v>
      </c>
      <c r="D139" s="482">
        <f>+D140+D141+D142+D143</f>
        <v>0</v>
      </c>
    </row>
    <row r="140" spans="1:12" s="72" customFormat="1" ht="12.75" customHeight="1" x14ac:dyDescent="0.2">
      <c r="A140" s="316" t="s">
        <v>148</v>
      </c>
      <c r="B140" s="6" t="s">
        <v>357</v>
      </c>
      <c r="C140" s="508"/>
      <c r="D140" s="344"/>
    </row>
    <row r="141" spans="1:12" s="72" customFormat="1" ht="12.75" customHeight="1" x14ac:dyDescent="0.2">
      <c r="A141" s="316" t="s">
        <v>149</v>
      </c>
      <c r="B141" s="6" t="s">
        <v>358</v>
      </c>
      <c r="C141" s="509"/>
      <c r="D141" s="344"/>
    </row>
    <row r="142" spans="1:12" s="72" customFormat="1" ht="12.75" customHeight="1" x14ac:dyDescent="0.2">
      <c r="A142" s="316" t="s">
        <v>180</v>
      </c>
      <c r="B142" s="6" t="s">
        <v>359</v>
      </c>
      <c r="C142" s="509"/>
      <c r="D142" s="344"/>
    </row>
    <row r="143" spans="1:12" ht="12.75" customHeight="1" thickBot="1" x14ac:dyDescent="0.25">
      <c r="A143" s="316" t="s">
        <v>267</v>
      </c>
      <c r="B143" s="6" t="s">
        <v>360</v>
      </c>
      <c r="C143" s="510"/>
      <c r="D143" s="483"/>
    </row>
    <row r="144" spans="1:12" ht="12.75" customHeight="1" thickBot="1" x14ac:dyDescent="0.25">
      <c r="A144" s="26" t="s">
        <v>17</v>
      </c>
      <c r="B144" s="102" t="s">
        <v>361</v>
      </c>
      <c r="C144" s="505">
        <v>0</v>
      </c>
      <c r="D144" s="484">
        <f>+D125+D129+D134+D139</f>
        <v>0</v>
      </c>
    </row>
    <row r="145" spans="1:4" ht="25.5" customHeight="1" thickBot="1" x14ac:dyDescent="0.25">
      <c r="A145" s="345" t="s">
        <v>18</v>
      </c>
      <c r="B145" s="346" t="s">
        <v>362</v>
      </c>
      <c r="C145" s="511">
        <v>0</v>
      </c>
      <c r="D145" s="347">
        <f>+D124+D144</f>
        <v>0</v>
      </c>
    </row>
    <row r="146" spans="1:4" ht="13.5" thickBot="1" x14ac:dyDescent="0.25">
      <c r="A146" s="280"/>
      <c r="B146" s="281"/>
      <c r="C146" s="465"/>
      <c r="D146" s="282"/>
    </row>
    <row r="147" spans="1:4" ht="17.25" customHeight="1" thickBot="1" x14ac:dyDescent="0.25">
      <c r="A147" s="190" t="s">
        <v>172</v>
      </c>
      <c r="B147" s="191"/>
      <c r="C147" s="466"/>
      <c r="D147" s="100"/>
    </row>
    <row r="148" spans="1:4" ht="17.25" customHeight="1" thickBot="1" x14ac:dyDescent="0.25">
      <c r="A148" s="190" t="s">
        <v>173</v>
      </c>
      <c r="B148" s="191"/>
      <c r="C148" s="466"/>
      <c r="D148" s="10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view="pageLayout" zoomScaleNormal="100" workbookViewId="0">
      <selection sqref="A1:O1"/>
    </sheetView>
  </sheetViews>
  <sheetFormatPr defaultRowHeight="15.75" x14ac:dyDescent="0.25"/>
  <cols>
    <col min="1" max="1" width="4.83203125" style="76" customWidth="1"/>
    <col min="2" max="2" width="31.1640625" style="94" customWidth="1"/>
    <col min="3" max="4" width="9" style="94" customWidth="1"/>
    <col min="5" max="5" width="9.5" style="94" customWidth="1"/>
    <col min="6" max="6" width="8.83203125" style="94" customWidth="1"/>
    <col min="7" max="7" width="8.6640625" style="94" customWidth="1"/>
    <col min="8" max="8" width="8.83203125" style="94" customWidth="1"/>
    <col min="9" max="9" width="8.1640625" style="94" customWidth="1"/>
    <col min="10" max="14" width="9.5" style="94" customWidth="1"/>
    <col min="15" max="15" width="12.6640625" style="76" customWidth="1"/>
    <col min="16" max="16384" width="9.33203125" style="94"/>
  </cols>
  <sheetData>
    <row r="1" spans="1:15" ht="31.5" customHeight="1" x14ac:dyDescent="0.25">
      <c r="A1" s="565" t="s">
        <v>435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</row>
    <row r="2" spans="1:15" ht="16.5" thickBot="1" x14ac:dyDescent="0.3">
      <c r="O2" s="3" t="s">
        <v>44</v>
      </c>
    </row>
    <row r="3" spans="1:15" s="76" customFormat="1" ht="26.1" customHeight="1" thickBot="1" x14ac:dyDescent="0.3">
      <c r="A3" s="73" t="s">
        <v>7</v>
      </c>
      <c r="B3" s="74" t="s">
        <v>52</v>
      </c>
      <c r="C3" s="74" t="s">
        <v>60</v>
      </c>
      <c r="D3" s="74" t="s">
        <v>61</v>
      </c>
      <c r="E3" s="74" t="s">
        <v>62</v>
      </c>
      <c r="F3" s="74" t="s">
        <v>63</v>
      </c>
      <c r="G3" s="74" t="s">
        <v>64</v>
      </c>
      <c r="H3" s="74" t="s">
        <v>65</v>
      </c>
      <c r="I3" s="74" t="s">
        <v>66</v>
      </c>
      <c r="J3" s="74" t="s">
        <v>67</v>
      </c>
      <c r="K3" s="74" t="s">
        <v>68</v>
      </c>
      <c r="L3" s="74" t="s">
        <v>69</v>
      </c>
      <c r="M3" s="74" t="s">
        <v>70</v>
      </c>
      <c r="N3" s="74" t="s">
        <v>71</v>
      </c>
      <c r="O3" s="75" t="s">
        <v>42</v>
      </c>
    </row>
    <row r="4" spans="1:15" s="78" customFormat="1" ht="15" customHeight="1" thickBot="1" x14ac:dyDescent="0.25">
      <c r="A4" s="77" t="s">
        <v>9</v>
      </c>
      <c r="B4" s="562" t="s">
        <v>46</v>
      </c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4"/>
    </row>
    <row r="5" spans="1:15" s="78" customFormat="1" ht="22.5" x14ac:dyDescent="0.2">
      <c r="A5" s="79" t="s">
        <v>10</v>
      </c>
      <c r="B5" s="342" t="s">
        <v>367</v>
      </c>
      <c r="C5" s="80">
        <v>5369</v>
      </c>
      <c r="D5" s="80">
        <v>3908</v>
      </c>
      <c r="E5" s="80">
        <v>3908</v>
      </c>
      <c r="F5" s="80">
        <v>3908</v>
      </c>
      <c r="G5" s="80">
        <v>3908</v>
      </c>
      <c r="H5" s="80">
        <v>3908</v>
      </c>
      <c r="I5" s="80">
        <v>3908</v>
      </c>
      <c r="J5" s="80">
        <v>3908</v>
      </c>
      <c r="K5" s="80">
        <v>3908</v>
      </c>
      <c r="L5" s="80">
        <v>3908</v>
      </c>
      <c r="M5" s="80">
        <v>10249</v>
      </c>
      <c r="N5" s="80">
        <v>3908</v>
      </c>
      <c r="O5" s="81">
        <f t="shared" ref="O5:O25" si="0">SUM(C5:N5)</f>
        <v>54698</v>
      </c>
    </row>
    <row r="6" spans="1:15" s="85" customFormat="1" ht="22.5" x14ac:dyDescent="0.2">
      <c r="A6" s="82" t="s">
        <v>11</v>
      </c>
      <c r="B6" s="198" t="s">
        <v>409</v>
      </c>
      <c r="C6" s="83">
        <v>4100</v>
      </c>
      <c r="D6" s="83">
        <v>4098</v>
      </c>
      <c r="E6" s="83">
        <v>4100</v>
      </c>
      <c r="F6" s="83">
        <v>4100</v>
      </c>
      <c r="G6" s="83">
        <v>4100</v>
      </c>
      <c r="H6" s="83">
        <v>4100</v>
      </c>
      <c r="I6" s="83">
        <v>4100</v>
      </c>
      <c r="J6" s="83">
        <v>4100</v>
      </c>
      <c r="K6" s="83">
        <v>4100</v>
      </c>
      <c r="L6" s="83">
        <v>4100</v>
      </c>
      <c r="M6" s="83">
        <v>4100</v>
      </c>
      <c r="N6" s="83">
        <v>4100</v>
      </c>
      <c r="O6" s="84">
        <f t="shared" si="0"/>
        <v>49198</v>
      </c>
    </row>
    <row r="7" spans="1:15" s="85" customFormat="1" ht="22.5" x14ac:dyDescent="0.2">
      <c r="A7" s="82" t="s">
        <v>12</v>
      </c>
      <c r="B7" s="197" t="s">
        <v>410</v>
      </c>
      <c r="C7" s="86"/>
      <c r="D7" s="86"/>
      <c r="E7" s="86"/>
      <c r="F7" s="86"/>
      <c r="G7" s="86"/>
      <c r="H7" s="86"/>
      <c r="I7" s="86"/>
      <c r="J7" s="86">
        <v>4681</v>
      </c>
      <c r="K7" s="86"/>
      <c r="L7" s="86"/>
      <c r="M7" s="86"/>
      <c r="N7" s="86">
        <v>7907</v>
      </c>
      <c r="O7" s="87">
        <f t="shared" si="0"/>
        <v>12588</v>
      </c>
    </row>
    <row r="8" spans="1:15" s="85" customFormat="1" ht="14.1" customHeight="1" x14ac:dyDescent="0.2">
      <c r="A8" s="82" t="s">
        <v>13</v>
      </c>
      <c r="B8" s="196" t="s">
        <v>141</v>
      </c>
      <c r="C8" s="83"/>
      <c r="D8" s="83"/>
      <c r="E8" s="83">
        <v>3125</v>
      </c>
      <c r="F8" s="83"/>
      <c r="G8" s="83"/>
      <c r="H8" s="83"/>
      <c r="I8" s="83"/>
      <c r="J8" s="83"/>
      <c r="K8" s="83"/>
      <c r="L8" s="83">
        <v>3325</v>
      </c>
      <c r="M8" s="83"/>
      <c r="N8" s="83"/>
      <c r="O8" s="84">
        <f t="shared" si="0"/>
        <v>6450</v>
      </c>
    </row>
    <row r="9" spans="1:15" s="85" customFormat="1" ht="14.1" customHeight="1" x14ac:dyDescent="0.2">
      <c r="A9" s="82" t="s">
        <v>14</v>
      </c>
      <c r="B9" s="196" t="s">
        <v>411</v>
      </c>
      <c r="C9" s="83">
        <v>2342</v>
      </c>
      <c r="D9" s="83">
        <v>2342</v>
      </c>
      <c r="E9" s="83">
        <v>2342</v>
      </c>
      <c r="F9" s="83">
        <v>2342</v>
      </c>
      <c r="G9" s="83">
        <v>2342</v>
      </c>
      <c r="H9" s="83">
        <v>1750</v>
      </c>
      <c r="I9" s="83">
        <v>1200</v>
      </c>
      <c r="J9" s="83">
        <v>1200</v>
      </c>
      <c r="K9" s="83">
        <v>2380</v>
      </c>
      <c r="L9" s="83">
        <v>2380</v>
      </c>
      <c r="M9" s="83">
        <v>2700</v>
      </c>
      <c r="N9" s="83">
        <v>2209</v>
      </c>
      <c r="O9" s="84">
        <f t="shared" si="0"/>
        <v>25529</v>
      </c>
    </row>
    <row r="10" spans="1:15" s="85" customFormat="1" ht="14.1" customHeight="1" x14ac:dyDescent="0.2">
      <c r="A10" s="82" t="s">
        <v>15</v>
      </c>
      <c r="B10" s="196" t="s">
        <v>2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>
        <f t="shared" si="0"/>
        <v>0</v>
      </c>
    </row>
    <row r="11" spans="1:15" s="85" customFormat="1" ht="14.1" customHeight="1" x14ac:dyDescent="0.2">
      <c r="A11" s="82" t="s">
        <v>16</v>
      </c>
      <c r="B11" s="196" t="s">
        <v>369</v>
      </c>
      <c r="C11" s="83"/>
      <c r="D11" s="83"/>
      <c r="E11" s="83"/>
      <c r="F11" s="83"/>
      <c r="G11" s="83"/>
      <c r="H11" s="83"/>
      <c r="I11" s="83">
        <v>400</v>
      </c>
      <c r="J11" s="83"/>
      <c r="K11" s="83"/>
      <c r="L11" s="83"/>
      <c r="M11" s="83"/>
      <c r="N11" s="83"/>
      <c r="O11" s="84">
        <f t="shared" si="0"/>
        <v>400</v>
      </c>
    </row>
    <row r="12" spans="1:15" s="85" customFormat="1" ht="22.5" x14ac:dyDescent="0.2">
      <c r="A12" s="82" t="s">
        <v>17</v>
      </c>
      <c r="B12" s="198" t="s">
        <v>407</v>
      </c>
      <c r="C12" s="83">
        <v>5</v>
      </c>
      <c r="D12" s="83">
        <v>5</v>
      </c>
      <c r="E12" s="83">
        <v>5</v>
      </c>
      <c r="F12" s="83">
        <v>5</v>
      </c>
      <c r="G12" s="83">
        <v>5</v>
      </c>
      <c r="H12" s="83">
        <v>5</v>
      </c>
      <c r="I12" s="83">
        <v>5</v>
      </c>
      <c r="J12" s="83">
        <v>5</v>
      </c>
      <c r="K12" s="83">
        <v>5</v>
      </c>
      <c r="L12" s="83">
        <v>5</v>
      </c>
      <c r="M12" s="83">
        <v>5</v>
      </c>
      <c r="N12" s="83">
        <v>5</v>
      </c>
      <c r="O12" s="84">
        <f t="shared" si="0"/>
        <v>60</v>
      </c>
    </row>
    <row r="13" spans="1:15" s="85" customFormat="1" ht="14.1" customHeight="1" thickBot="1" x14ac:dyDescent="0.25">
      <c r="A13" s="82" t="s">
        <v>18</v>
      </c>
      <c r="B13" s="196" t="s">
        <v>3</v>
      </c>
      <c r="C13" s="83">
        <v>1772</v>
      </c>
      <c r="D13" s="83">
        <v>1745</v>
      </c>
      <c r="E13" s="83">
        <v>2535</v>
      </c>
      <c r="F13" s="83">
        <v>1342</v>
      </c>
      <c r="G13" s="83">
        <v>5485</v>
      </c>
      <c r="H13" s="83">
        <v>1933</v>
      </c>
      <c r="I13" s="83">
        <v>6067</v>
      </c>
      <c r="J13" s="83">
        <v>-1776</v>
      </c>
      <c r="K13" s="83">
        <v>1302</v>
      </c>
      <c r="L13" s="83">
        <v>10634</v>
      </c>
      <c r="M13" s="83">
        <v>-5163</v>
      </c>
      <c r="N13" s="83">
        <v>1473</v>
      </c>
      <c r="O13" s="84">
        <f t="shared" si="0"/>
        <v>27349</v>
      </c>
    </row>
    <row r="14" spans="1:15" s="78" customFormat="1" ht="15.95" customHeight="1" thickBot="1" x14ac:dyDescent="0.25">
      <c r="A14" s="77" t="s">
        <v>19</v>
      </c>
      <c r="B14" s="29" t="s">
        <v>95</v>
      </c>
      <c r="C14" s="88">
        <f t="shared" ref="C14:N14" si="1">SUM(C5:C13)</f>
        <v>13588</v>
      </c>
      <c r="D14" s="88">
        <f t="shared" si="1"/>
        <v>12098</v>
      </c>
      <c r="E14" s="88">
        <f t="shared" si="1"/>
        <v>16015</v>
      </c>
      <c r="F14" s="88">
        <f t="shared" si="1"/>
        <v>11697</v>
      </c>
      <c r="G14" s="88">
        <f t="shared" si="1"/>
        <v>15840</v>
      </c>
      <c r="H14" s="88">
        <f t="shared" si="1"/>
        <v>11696</v>
      </c>
      <c r="I14" s="88">
        <f t="shared" si="1"/>
        <v>15680</v>
      </c>
      <c r="J14" s="88">
        <f t="shared" si="1"/>
        <v>12118</v>
      </c>
      <c r="K14" s="88">
        <f t="shared" si="1"/>
        <v>11695</v>
      </c>
      <c r="L14" s="88">
        <f t="shared" si="1"/>
        <v>24352</v>
      </c>
      <c r="M14" s="88">
        <f t="shared" si="1"/>
        <v>11891</v>
      </c>
      <c r="N14" s="88">
        <f t="shared" si="1"/>
        <v>19602</v>
      </c>
      <c r="O14" s="89">
        <f>SUM(C14:N14)</f>
        <v>176272</v>
      </c>
    </row>
    <row r="15" spans="1:15" s="78" customFormat="1" ht="15" customHeight="1" thickBot="1" x14ac:dyDescent="0.25">
      <c r="A15" s="77" t="s">
        <v>20</v>
      </c>
      <c r="B15" s="562" t="s">
        <v>48</v>
      </c>
      <c r="C15" s="563"/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4"/>
    </row>
    <row r="16" spans="1:15" s="85" customFormat="1" ht="14.1" customHeight="1" x14ac:dyDescent="0.2">
      <c r="A16" s="90" t="s">
        <v>21</v>
      </c>
      <c r="B16" s="199" t="s">
        <v>53</v>
      </c>
      <c r="C16" s="86">
        <v>4690</v>
      </c>
      <c r="D16" s="86">
        <v>4690</v>
      </c>
      <c r="E16" s="86">
        <v>4690</v>
      </c>
      <c r="F16" s="86">
        <v>4690</v>
      </c>
      <c r="G16" s="86">
        <v>4690</v>
      </c>
      <c r="H16" s="86">
        <v>4690</v>
      </c>
      <c r="I16" s="86">
        <v>4690</v>
      </c>
      <c r="J16" s="86">
        <v>4690</v>
      </c>
      <c r="K16" s="86">
        <v>4690</v>
      </c>
      <c r="L16" s="86">
        <v>4690</v>
      </c>
      <c r="M16" s="86">
        <v>4690</v>
      </c>
      <c r="N16" s="86">
        <v>4689</v>
      </c>
      <c r="O16" s="87">
        <f t="shared" si="0"/>
        <v>56279</v>
      </c>
    </row>
    <row r="17" spans="1:15" s="85" customFormat="1" ht="27" customHeight="1" x14ac:dyDescent="0.2">
      <c r="A17" s="82" t="s">
        <v>22</v>
      </c>
      <c r="B17" s="198" t="s">
        <v>150</v>
      </c>
      <c r="C17" s="83">
        <v>756</v>
      </c>
      <c r="D17" s="83">
        <v>756</v>
      </c>
      <c r="E17" s="83">
        <v>756</v>
      </c>
      <c r="F17" s="83">
        <v>756</v>
      </c>
      <c r="G17" s="83">
        <v>756</v>
      </c>
      <c r="H17" s="83">
        <v>756</v>
      </c>
      <c r="I17" s="83">
        <v>756</v>
      </c>
      <c r="J17" s="83">
        <v>756</v>
      </c>
      <c r="K17" s="83">
        <v>756</v>
      </c>
      <c r="L17" s="83">
        <v>756</v>
      </c>
      <c r="M17" s="83">
        <v>756</v>
      </c>
      <c r="N17" s="83">
        <v>756</v>
      </c>
      <c r="O17" s="84">
        <f t="shared" si="0"/>
        <v>9072</v>
      </c>
    </row>
    <row r="18" spans="1:15" s="85" customFormat="1" ht="14.1" customHeight="1" x14ac:dyDescent="0.2">
      <c r="A18" s="82" t="s">
        <v>23</v>
      </c>
      <c r="B18" s="196" t="s">
        <v>116</v>
      </c>
      <c r="C18" s="83">
        <v>3440</v>
      </c>
      <c r="D18" s="83">
        <v>3440</v>
      </c>
      <c r="E18" s="83">
        <v>3440</v>
      </c>
      <c r="F18" s="83">
        <v>3440</v>
      </c>
      <c r="G18" s="83">
        <v>5789</v>
      </c>
      <c r="H18" s="83">
        <v>3440</v>
      </c>
      <c r="I18" s="83">
        <v>3440</v>
      </c>
      <c r="J18" s="83">
        <v>3440</v>
      </c>
      <c r="K18" s="83">
        <v>3440</v>
      </c>
      <c r="L18" s="83">
        <v>3440</v>
      </c>
      <c r="M18" s="83">
        <v>3436</v>
      </c>
      <c r="N18" s="83">
        <v>3440</v>
      </c>
      <c r="O18" s="84">
        <f t="shared" si="0"/>
        <v>43625</v>
      </c>
    </row>
    <row r="19" spans="1:15" s="85" customFormat="1" ht="14.1" customHeight="1" x14ac:dyDescent="0.2">
      <c r="A19" s="82" t="s">
        <v>24</v>
      </c>
      <c r="B19" s="196" t="s">
        <v>151</v>
      </c>
      <c r="C19" s="83">
        <v>1250</v>
      </c>
      <c r="D19" s="83">
        <v>1250</v>
      </c>
      <c r="E19" s="83">
        <v>847</v>
      </c>
      <c r="F19" s="83">
        <v>848</v>
      </c>
      <c r="G19" s="83">
        <v>847</v>
      </c>
      <c r="H19" s="83">
        <v>848</v>
      </c>
      <c r="I19" s="83">
        <v>150</v>
      </c>
      <c r="J19" s="83">
        <v>270</v>
      </c>
      <c r="K19" s="83">
        <v>847</v>
      </c>
      <c r="L19" s="83">
        <v>848</v>
      </c>
      <c r="M19" s="83">
        <v>847</v>
      </c>
      <c r="N19" s="83">
        <v>848</v>
      </c>
      <c r="O19" s="84">
        <f t="shared" si="0"/>
        <v>9700</v>
      </c>
    </row>
    <row r="20" spans="1:15" s="85" customFormat="1" ht="14.1" customHeight="1" x14ac:dyDescent="0.2">
      <c r="A20" s="82" t="s">
        <v>25</v>
      </c>
      <c r="B20" s="196" t="s">
        <v>4</v>
      </c>
      <c r="C20" s="83">
        <v>1962</v>
      </c>
      <c r="D20" s="83">
        <v>1962</v>
      </c>
      <c r="E20" s="83">
        <v>2962</v>
      </c>
      <c r="F20" s="83">
        <v>1963</v>
      </c>
      <c r="G20" s="83">
        <v>3758</v>
      </c>
      <c r="H20" s="83">
        <v>1962</v>
      </c>
      <c r="I20" s="83">
        <v>1963</v>
      </c>
      <c r="J20" s="83">
        <v>2962</v>
      </c>
      <c r="K20" s="83">
        <v>1962</v>
      </c>
      <c r="L20" s="83">
        <v>1963</v>
      </c>
      <c r="M20" s="83">
        <v>1962</v>
      </c>
      <c r="N20" s="83">
        <v>1962</v>
      </c>
      <c r="O20" s="84">
        <f t="shared" si="0"/>
        <v>27343</v>
      </c>
    </row>
    <row r="21" spans="1:15" s="85" customFormat="1" ht="14.1" customHeight="1" x14ac:dyDescent="0.2">
      <c r="A21" s="82" t="s">
        <v>26</v>
      </c>
      <c r="B21" s="196" t="s">
        <v>179</v>
      </c>
      <c r="C21" s="83"/>
      <c r="D21" s="83"/>
      <c r="E21" s="83">
        <v>3320</v>
      </c>
      <c r="F21" s="83"/>
      <c r="G21" s="83"/>
      <c r="H21" s="83"/>
      <c r="I21" s="83"/>
      <c r="J21" s="83"/>
      <c r="K21" s="83"/>
      <c r="L21" s="83">
        <v>12655</v>
      </c>
      <c r="M21" s="83"/>
      <c r="N21" s="83"/>
      <c r="O21" s="84">
        <f t="shared" si="0"/>
        <v>15975</v>
      </c>
    </row>
    <row r="22" spans="1:15" s="85" customFormat="1" x14ac:dyDescent="0.2">
      <c r="A22" s="82" t="s">
        <v>27</v>
      </c>
      <c r="B22" s="198" t="s">
        <v>154</v>
      </c>
      <c r="C22" s="83"/>
      <c r="D22" s="83"/>
      <c r="E22" s="83"/>
      <c r="F22" s="83"/>
      <c r="G22" s="83"/>
      <c r="H22" s="83"/>
      <c r="I22" s="83">
        <v>4681</v>
      </c>
      <c r="J22" s="83"/>
      <c r="K22" s="83"/>
      <c r="L22" s="83"/>
      <c r="M22" s="83"/>
      <c r="N22" s="83"/>
      <c r="O22" s="84">
        <f t="shared" si="0"/>
        <v>4681</v>
      </c>
    </row>
    <row r="23" spans="1:15" s="85" customFormat="1" ht="14.1" customHeight="1" x14ac:dyDescent="0.2">
      <c r="A23" s="82" t="s">
        <v>28</v>
      </c>
      <c r="B23" s="196" t="s">
        <v>181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>
        <v>200</v>
      </c>
      <c r="N23" s="83"/>
      <c r="O23" s="84">
        <f t="shared" si="0"/>
        <v>200</v>
      </c>
    </row>
    <row r="24" spans="1:15" s="85" customFormat="1" ht="14.1" customHeight="1" thickBot="1" x14ac:dyDescent="0.25">
      <c r="A24" s="82" t="s">
        <v>29</v>
      </c>
      <c r="B24" s="196" t="s">
        <v>5</v>
      </c>
      <c r="C24" s="83">
        <v>1490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>
        <v>7907</v>
      </c>
      <c r="O24" s="84">
        <f t="shared" si="0"/>
        <v>9397</v>
      </c>
    </row>
    <row r="25" spans="1:15" s="78" customFormat="1" ht="15.95" customHeight="1" thickBot="1" x14ac:dyDescent="0.25">
      <c r="A25" s="91" t="s">
        <v>30</v>
      </c>
      <c r="B25" s="29" t="s">
        <v>96</v>
      </c>
      <c r="C25" s="88">
        <f t="shared" ref="C25:N25" si="2">SUM(C16:C24)</f>
        <v>13588</v>
      </c>
      <c r="D25" s="88">
        <f t="shared" si="2"/>
        <v>12098</v>
      </c>
      <c r="E25" s="88">
        <f t="shared" si="2"/>
        <v>16015</v>
      </c>
      <c r="F25" s="88">
        <f t="shared" si="2"/>
        <v>11697</v>
      </c>
      <c r="G25" s="88">
        <f t="shared" si="2"/>
        <v>15840</v>
      </c>
      <c r="H25" s="88">
        <f t="shared" si="2"/>
        <v>11696</v>
      </c>
      <c r="I25" s="88">
        <f t="shared" si="2"/>
        <v>15680</v>
      </c>
      <c r="J25" s="88">
        <f t="shared" si="2"/>
        <v>12118</v>
      </c>
      <c r="K25" s="88">
        <f t="shared" si="2"/>
        <v>11695</v>
      </c>
      <c r="L25" s="88">
        <f t="shared" si="2"/>
        <v>24352</v>
      </c>
      <c r="M25" s="88">
        <f t="shared" si="2"/>
        <v>11891</v>
      </c>
      <c r="N25" s="88">
        <f t="shared" si="2"/>
        <v>19602</v>
      </c>
      <c r="O25" s="89">
        <f t="shared" si="0"/>
        <v>176272</v>
      </c>
    </row>
    <row r="26" spans="1:15" ht="16.5" thickBot="1" x14ac:dyDescent="0.3">
      <c r="A26" s="91" t="s">
        <v>31</v>
      </c>
      <c r="B26" s="200" t="s">
        <v>97</v>
      </c>
      <c r="C26" s="92">
        <f t="shared" ref="C26:O26" si="3">C14-C25</f>
        <v>0</v>
      </c>
      <c r="D26" s="92">
        <f t="shared" si="3"/>
        <v>0</v>
      </c>
      <c r="E26" s="92">
        <f t="shared" si="3"/>
        <v>0</v>
      </c>
      <c r="F26" s="92">
        <f t="shared" si="3"/>
        <v>0</v>
      </c>
      <c r="G26" s="92">
        <f t="shared" si="3"/>
        <v>0</v>
      </c>
      <c r="H26" s="92">
        <f t="shared" si="3"/>
        <v>0</v>
      </c>
      <c r="I26" s="92">
        <f t="shared" si="3"/>
        <v>0</v>
      </c>
      <c r="J26" s="92">
        <f t="shared" si="3"/>
        <v>0</v>
      </c>
      <c r="K26" s="92">
        <f t="shared" si="3"/>
        <v>0</v>
      </c>
      <c r="L26" s="92">
        <f t="shared" si="3"/>
        <v>0</v>
      </c>
      <c r="M26" s="92">
        <f t="shared" si="3"/>
        <v>0</v>
      </c>
      <c r="N26" s="92">
        <f t="shared" si="3"/>
        <v>0</v>
      </c>
      <c r="O26" s="93">
        <f t="shared" si="3"/>
        <v>0</v>
      </c>
    </row>
    <row r="27" spans="1:15" x14ac:dyDescent="0.25">
      <c r="A27" s="95"/>
    </row>
    <row r="28" spans="1:15" x14ac:dyDescent="0.25">
      <c r="B28" s="96"/>
      <c r="C28" s="97"/>
      <c r="D28" s="97"/>
      <c r="O28" s="94"/>
    </row>
    <row r="29" spans="1:15" x14ac:dyDescent="0.25">
      <c r="O29" s="94"/>
    </row>
    <row r="30" spans="1:15" x14ac:dyDescent="0.25">
      <c r="O30" s="94"/>
    </row>
    <row r="31" spans="1:15" x14ac:dyDescent="0.25">
      <c r="O31" s="94"/>
    </row>
    <row r="32" spans="1:15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48"/>
  <sheetViews>
    <sheetView view="pageLayout" zoomScaleNormal="120" zoomScaleSheetLayoutView="100" workbookViewId="0">
      <selection sqref="A1:D1"/>
    </sheetView>
  </sheetViews>
  <sheetFormatPr defaultRowHeight="15.75" x14ac:dyDescent="0.25"/>
  <cols>
    <col min="1" max="1" width="8" style="275" customWidth="1"/>
    <col min="2" max="2" width="87.83203125" style="275" customWidth="1"/>
    <col min="3" max="3" width="21.5" style="275" customWidth="1"/>
    <col min="4" max="4" width="21.5" style="276" customWidth="1"/>
    <col min="5" max="16384" width="9.33203125" style="297"/>
  </cols>
  <sheetData>
    <row r="1" spans="1:4" ht="15.95" customHeight="1" x14ac:dyDescent="0.25">
      <c r="A1" s="516" t="s">
        <v>6</v>
      </c>
      <c r="B1" s="516"/>
      <c r="C1" s="516"/>
      <c r="D1" s="516"/>
    </row>
    <row r="2" spans="1:4" ht="15.95" customHeight="1" thickBot="1" x14ac:dyDescent="0.3">
      <c r="A2" s="517" t="s">
        <v>128</v>
      </c>
      <c r="B2" s="517"/>
      <c r="C2" s="514"/>
      <c r="D2" s="215"/>
    </row>
    <row r="3" spans="1:4" ht="30.75" customHeight="1" thickBot="1" x14ac:dyDescent="0.3">
      <c r="A3" s="20" t="s">
        <v>59</v>
      </c>
      <c r="B3" s="21" t="s">
        <v>8</v>
      </c>
      <c r="C3" s="30" t="s">
        <v>436</v>
      </c>
      <c r="D3" s="30" t="s">
        <v>437</v>
      </c>
    </row>
    <row r="4" spans="1:4" s="298" customFormat="1" ht="12" customHeight="1" thickBot="1" x14ac:dyDescent="0.25">
      <c r="A4" s="292">
        <v>1</v>
      </c>
      <c r="B4" s="293">
        <v>2</v>
      </c>
      <c r="C4" s="294">
        <v>3</v>
      </c>
      <c r="D4" s="294">
        <v>3</v>
      </c>
    </row>
    <row r="5" spans="1:4" s="299" customFormat="1" ht="12" customHeight="1" thickBot="1" x14ac:dyDescent="0.25">
      <c r="A5" s="17" t="s">
        <v>9</v>
      </c>
      <c r="B5" s="18" t="s">
        <v>208</v>
      </c>
      <c r="C5" s="206">
        <f>+C6+C7+C8+C9+C10+C11</f>
        <v>53250</v>
      </c>
      <c r="D5" s="206">
        <f>+D6+D7+D8+D9+D10+D11</f>
        <v>54698</v>
      </c>
    </row>
    <row r="6" spans="1:4" s="299" customFormat="1" ht="12" customHeight="1" x14ac:dyDescent="0.2">
      <c r="A6" s="12" t="s">
        <v>84</v>
      </c>
      <c r="B6" s="300" t="s">
        <v>209</v>
      </c>
      <c r="C6" s="209">
        <v>14164</v>
      </c>
      <c r="D6" s="209">
        <v>14164</v>
      </c>
    </row>
    <row r="7" spans="1:4" s="299" customFormat="1" ht="12" customHeight="1" x14ac:dyDescent="0.2">
      <c r="A7" s="11" t="s">
        <v>85</v>
      </c>
      <c r="B7" s="301" t="s">
        <v>210</v>
      </c>
      <c r="C7" s="208">
        <v>18863</v>
      </c>
      <c r="D7" s="208">
        <v>18863</v>
      </c>
    </row>
    <row r="8" spans="1:4" s="299" customFormat="1" ht="12" customHeight="1" x14ac:dyDescent="0.2">
      <c r="A8" s="11" t="s">
        <v>86</v>
      </c>
      <c r="B8" s="301" t="s">
        <v>211</v>
      </c>
      <c r="C8" s="208">
        <v>14130</v>
      </c>
      <c r="D8" s="208">
        <v>14130</v>
      </c>
    </row>
    <row r="9" spans="1:4" s="299" customFormat="1" ht="12" customHeight="1" x14ac:dyDescent="0.2">
      <c r="A9" s="11" t="s">
        <v>87</v>
      </c>
      <c r="B9" s="301" t="s">
        <v>212</v>
      </c>
      <c r="C9" s="208">
        <v>1200</v>
      </c>
      <c r="D9" s="208">
        <v>1200</v>
      </c>
    </row>
    <row r="10" spans="1:4" s="299" customFormat="1" ht="12" customHeight="1" x14ac:dyDescent="0.2">
      <c r="A10" s="11" t="s">
        <v>124</v>
      </c>
      <c r="B10" s="301" t="s">
        <v>213</v>
      </c>
      <c r="C10" s="208"/>
      <c r="D10" s="208"/>
    </row>
    <row r="11" spans="1:4" s="299" customFormat="1" ht="12" customHeight="1" thickBot="1" x14ac:dyDescent="0.25">
      <c r="A11" s="13" t="s">
        <v>88</v>
      </c>
      <c r="B11" s="302" t="s">
        <v>214</v>
      </c>
      <c r="C11" s="208">
        <v>4893</v>
      </c>
      <c r="D11" s="208">
        <v>6341</v>
      </c>
    </row>
    <row r="12" spans="1:4" s="299" customFormat="1" ht="12" customHeight="1" thickBot="1" x14ac:dyDescent="0.25">
      <c r="A12" s="17" t="s">
        <v>10</v>
      </c>
      <c r="B12" s="201" t="s">
        <v>215</v>
      </c>
      <c r="C12" s="206">
        <f>+C13+C14+C15+C16+C17</f>
        <v>6080</v>
      </c>
      <c r="D12" s="206">
        <f>+D13+D14+D15+D16+D17</f>
        <v>49198</v>
      </c>
    </row>
    <row r="13" spans="1:4" s="299" customFormat="1" ht="12" customHeight="1" x14ac:dyDescent="0.2">
      <c r="A13" s="12" t="s">
        <v>90</v>
      </c>
      <c r="B13" s="300" t="s">
        <v>216</v>
      </c>
      <c r="C13" s="207"/>
      <c r="D13" s="209"/>
    </row>
    <row r="14" spans="1:4" s="299" customFormat="1" ht="12" customHeight="1" x14ac:dyDescent="0.2">
      <c r="A14" s="11" t="s">
        <v>91</v>
      </c>
      <c r="B14" s="301" t="s">
        <v>217</v>
      </c>
      <c r="C14" s="208"/>
      <c r="D14" s="208"/>
    </row>
    <row r="15" spans="1:4" s="299" customFormat="1" ht="12" customHeight="1" x14ac:dyDescent="0.2">
      <c r="A15" s="11" t="s">
        <v>92</v>
      </c>
      <c r="B15" s="301" t="s">
        <v>412</v>
      </c>
      <c r="C15" s="208"/>
      <c r="D15" s="208"/>
    </row>
    <row r="16" spans="1:4" s="299" customFormat="1" ht="12" customHeight="1" x14ac:dyDescent="0.2">
      <c r="A16" s="11" t="s">
        <v>93</v>
      </c>
      <c r="B16" s="301" t="s">
        <v>413</v>
      </c>
      <c r="C16" s="208"/>
      <c r="D16" s="208"/>
    </row>
    <row r="17" spans="1:4" s="299" customFormat="1" ht="12" customHeight="1" x14ac:dyDescent="0.2">
      <c r="A17" s="11" t="s">
        <v>94</v>
      </c>
      <c r="B17" s="301" t="s">
        <v>218</v>
      </c>
      <c r="C17" s="208">
        <v>6080</v>
      </c>
      <c r="D17" s="208">
        <v>49198</v>
      </c>
    </row>
    <row r="18" spans="1:4" s="299" customFormat="1" ht="12" customHeight="1" thickBot="1" x14ac:dyDescent="0.25">
      <c r="A18" s="13" t="s">
        <v>103</v>
      </c>
      <c r="B18" s="302" t="s">
        <v>219</v>
      </c>
      <c r="C18" s="213"/>
      <c r="D18" s="210"/>
    </row>
    <row r="19" spans="1:4" s="299" customFormat="1" ht="12" customHeight="1" thickBot="1" x14ac:dyDescent="0.25">
      <c r="A19" s="17" t="s">
        <v>11</v>
      </c>
      <c r="B19" s="18" t="s">
        <v>220</v>
      </c>
      <c r="C19" s="206">
        <f>+C20+C21+C22+C23+C24</f>
        <v>0</v>
      </c>
      <c r="D19" s="206">
        <f>+D20+D21+D22+D23+D24</f>
        <v>12588</v>
      </c>
    </row>
    <row r="20" spans="1:4" s="299" customFormat="1" ht="10.5" customHeight="1" x14ac:dyDescent="0.2">
      <c r="A20" s="12" t="s">
        <v>73</v>
      </c>
      <c r="B20" s="300" t="s">
        <v>221</v>
      </c>
      <c r="C20" s="209"/>
      <c r="D20" s="209"/>
    </row>
    <row r="21" spans="1:4" s="299" customFormat="1" ht="10.5" customHeight="1" x14ac:dyDescent="0.2">
      <c r="A21" s="11" t="s">
        <v>74</v>
      </c>
      <c r="B21" s="301" t="s">
        <v>222</v>
      </c>
      <c r="C21" s="208"/>
      <c r="D21" s="208"/>
    </row>
    <row r="22" spans="1:4" s="299" customFormat="1" ht="10.5" customHeight="1" x14ac:dyDescent="0.2">
      <c r="A22" s="11" t="s">
        <v>75</v>
      </c>
      <c r="B22" s="301" t="s">
        <v>414</v>
      </c>
      <c r="C22" s="208"/>
      <c r="D22" s="208"/>
    </row>
    <row r="23" spans="1:4" s="299" customFormat="1" ht="10.5" customHeight="1" x14ac:dyDescent="0.2">
      <c r="A23" s="11" t="s">
        <v>76</v>
      </c>
      <c r="B23" s="301" t="s">
        <v>415</v>
      </c>
      <c r="C23" s="208"/>
      <c r="D23" s="208"/>
    </row>
    <row r="24" spans="1:4" s="299" customFormat="1" ht="10.5" customHeight="1" x14ac:dyDescent="0.2">
      <c r="A24" s="11" t="s">
        <v>138</v>
      </c>
      <c r="B24" s="301" t="s">
        <v>223</v>
      </c>
      <c r="C24" s="208"/>
      <c r="D24" s="208">
        <v>12588</v>
      </c>
    </row>
    <row r="25" spans="1:4" s="299" customFormat="1" ht="10.5" customHeight="1" thickBot="1" x14ac:dyDescent="0.25">
      <c r="A25" s="13" t="s">
        <v>139</v>
      </c>
      <c r="B25" s="302" t="s">
        <v>224</v>
      </c>
      <c r="C25" s="210"/>
      <c r="D25" s="210"/>
    </row>
    <row r="26" spans="1:4" s="299" customFormat="1" ht="12" customHeight="1" thickBot="1" x14ac:dyDescent="0.25">
      <c r="A26" s="17" t="s">
        <v>140</v>
      </c>
      <c r="B26" s="18" t="s">
        <v>225</v>
      </c>
      <c r="C26" s="212">
        <f>+C27+C30+C31+C32</f>
        <v>6250</v>
      </c>
      <c r="D26" s="212">
        <f>+D27+D30+D31+D32</f>
        <v>6450</v>
      </c>
    </row>
    <row r="27" spans="1:4" s="299" customFormat="1" ht="12" customHeight="1" x14ac:dyDescent="0.2">
      <c r="A27" s="12" t="s">
        <v>226</v>
      </c>
      <c r="B27" s="300" t="s">
        <v>232</v>
      </c>
      <c r="C27" s="295">
        <f>+C28+C29</f>
        <v>4600</v>
      </c>
      <c r="D27" s="295">
        <f>+D28+D29</f>
        <v>4600</v>
      </c>
    </row>
    <row r="28" spans="1:4" s="299" customFormat="1" ht="12" customHeight="1" x14ac:dyDescent="0.2">
      <c r="A28" s="11" t="s">
        <v>227</v>
      </c>
      <c r="B28" s="301" t="s">
        <v>233</v>
      </c>
      <c r="C28" s="208">
        <v>100</v>
      </c>
      <c r="D28" s="208">
        <v>100</v>
      </c>
    </row>
    <row r="29" spans="1:4" s="299" customFormat="1" ht="12" customHeight="1" x14ac:dyDescent="0.2">
      <c r="A29" s="11" t="s">
        <v>228</v>
      </c>
      <c r="B29" s="301" t="s">
        <v>234</v>
      </c>
      <c r="C29" s="208">
        <v>4500</v>
      </c>
      <c r="D29" s="208">
        <v>4500</v>
      </c>
    </row>
    <row r="30" spans="1:4" s="299" customFormat="1" ht="12" customHeight="1" x14ac:dyDescent="0.2">
      <c r="A30" s="11" t="s">
        <v>229</v>
      </c>
      <c r="B30" s="301" t="s">
        <v>235</v>
      </c>
      <c r="C30" s="208">
        <v>1500</v>
      </c>
      <c r="D30" s="208">
        <v>1500</v>
      </c>
    </row>
    <row r="31" spans="1:4" s="299" customFormat="1" ht="12" customHeight="1" x14ac:dyDescent="0.2">
      <c r="A31" s="11" t="s">
        <v>230</v>
      </c>
      <c r="B31" s="301" t="s">
        <v>236</v>
      </c>
      <c r="C31" s="208"/>
      <c r="D31" s="208"/>
    </row>
    <row r="32" spans="1:4" s="299" customFormat="1" ht="12" customHeight="1" thickBot="1" x14ac:dyDescent="0.25">
      <c r="A32" s="13" t="s">
        <v>231</v>
      </c>
      <c r="B32" s="302" t="s">
        <v>237</v>
      </c>
      <c r="C32" s="210">
        <v>150</v>
      </c>
      <c r="D32" s="210">
        <v>350</v>
      </c>
    </row>
    <row r="33" spans="1:4" s="299" customFormat="1" ht="12" customHeight="1" thickBot="1" x14ac:dyDescent="0.25">
      <c r="A33" s="17" t="s">
        <v>13</v>
      </c>
      <c r="B33" s="18" t="s">
        <v>238</v>
      </c>
      <c r="C33" s="206">
        <f>SUM(C34:C43)</f>
        <v>25229</v>
      </c>
      <c r="D33" s="206">
        <f>SUM(D34:D43)</f>
        <v>25529</v>
      </c>
    </row>
    <row r="34" spans="1:4" s="299" customFormat="1" ht="12" customHeight="1" x14ac:dyDescent="0.2">
      <c r="A34" s="12" t="s">
        <v>77</v>
      </c>
      <c r="B34" s="300" t="s">
        <v>241</v>
      </c>
      <c r="C34" s="209">
        <v>300</v>
      </c>
      <c r="D34" s="209">
        <v>600</v>
      </c>
    </row>
    <row r="35" spans="1:4" s="299" customFormat="1" ht="12" customHeight="1" x14ac:dyDescent="0.2">
      <c r="A35" s="11" t="s">
        <v>78</v>
      </c>
      <c r="B35" s="301" t="s">
        <v>242</v>
      </c>
      <c r="C35" s="208">
        <v>6865</v>
      </c>
      <c r="D35" s="208">
        <v>6865</v>
      </c>
    </row>
    <row r="36" spans="1:4" s="299" customFormat="1" ht="12" customHeight="1" x14ac:dyDescent="0.2">
      <c r="A36" s="11" t="s">
        <v>79</v>
      </c>
      <c r="B36" s="301" t="s">
        <v>243</v>
      </c>
      <c r="C36" s="208">
        <v>2446</v>
      </c>
      <c r="D36" s="208">
        <v>2446</v>
      </c>
    </row>
    <row r="37" spans="1:4" s="299" customFormat="1" ht="12" customHeight="1" x14ac:dyDescent="0.2">
      <c r="A37" s="11" t="s">
        <v>142</v>
      </c>
      <c r="B37" s="301" t="s">
        <v>244</v>
      </c>
      <c r="C37" s="208">
        <v>2214</v>
      </c>
      <c r="D37" s="208">
        <v>2214</v>
      </c>
    </row>
    <row r="38" spans="1:4" s="299" customFormat="1" ht="12" customHeight="1" x14ac:dyDescent="0.2">
      <c r="A38" s="11" t="s">
        <v>143</v>
      </c>
      <c r="B38" s="301" t="s">
        <v>245</v>
      </c>
      <c r="C38" s="208">
        <v>3786</v>
      </c>
      <c r="D38" s="208">
        <v>3786</v>
      </c>
    </row>
    <row r="39" spans="1:4" s="299" customFormat="1" ht="12" customHeight="1" x14ac:dyDescent="0.2">
      <c r="A39" s="11" t="s">
        <v>144</v>
      </c>
      <c r="B39" s="301" t="s">
        <v>246</v>
      </c>
      <c r="C39" s="208">
        <v>3608</v>
      </c>
      <c r="D39" s="208">
        <v>3608</v>
      </c>
    </row>
    <row r="40" spans="1:4" s="299" customFormat="1" ht="12" customHeight="1" x14ac:dyDescent="0.2">
      <c r="A40" s="11" t="s">
        <v>145</v>
      </c>
      <c r="B40" s="301" t="s">
        <v>247</v>
      </c>
      <c r="C40" s="208"/>
      <c r="D40" s="208"/>
    </row>
    <row r="41" spans="1:4" s="299" customFormat="1" ht="12" customHeight="1" x14ac:dyDescent="0.2">
      <c r="A41" s="11" t="s">
        <v>146</v>
      </c>
      <c r="B41" s="301" t="s">
        <v>248</v>
      </c>
      <c r="C41" s="208">
        <v>10</v>
      </c>
      <c r="D41" s="208">
        <v>10</v>
      </c>
    </row>
    <row r="42" spans="1:4" s="299" customFormat="1" ht="12" customHeight="1" x14ac:dyDescent="0.2">
      <c r="A42" s="11" t="s">
        <v>239</v>
      </c>
      <c r="B42" s="301" t="s">
        <v>249</v>
      </c>
      <c r="C42" s="211"/>
      <c r="D42" s="211"/>
    </row>
    <row r="43" spans="1:4" s="299" customFormat="1" ht="12" customHeight="1" thickBot="1" x14ac:dyDescent="0.25">
      <c r="A43" s="13" t="s">
        <v>240</v>
      </c>
      <c r="B43" s="302" t="s">
        <v>250</v>
      </c>
      <c r="C43" s="289">
        <v>6000</v>
      </c>
      <c r="D43" s="289">
        <v>6000</v>
      </c>
    </row>
    <row r="44" spans="1:4" s="299" customFormat="1" ht="12" customHeight="1" thickBot="1" x14ac:dyDescent="0.25">
      <c r="A44" s="17" t="s">
        <v>14</v>
      </c>
      <c r="B44" s="18" t="s">
        <v>251</v>
      </c>
      <c r="C44" s="206">
        <f>SUM(C45:C49)</f>
        <v>0</v>
      </c>
      <c r="D44" s="206">
        <f>SUM(D45:D49)</f>
        <v>0</v>
      </c>
    </row>
    <row r="45" spans="1:4" s="299" customFormat="1" ht="12" customHeight="1" x14ac:dyDescent="0.2">
      <c r="A45" s="12" t="s">
        <v>80</v>
      </c>
      <c r="B45" s="300" t="s">
        <v>255</v>
      </c>
      <c r="C45" s="329"/>
      <c r="D45" s="329"/>
    </row>
    <row r="46" spans="1:4" s="299" customFormat="1" ht="12" customHeight="1" x14ac:dyDescent="0.2">
      <c r="A46" s="11" t="s">
        <v>81</v>
      </c>
      <c r="B46" s="301" t="s">
        <v>256</v>
      </c>
      <c r="C46" s="211"/>
      <c r="D46" s="211"/>
    </row>
    <row r="47" spans="1:4" s="299" customFormat="1" ht="12" customHeight="1" x14ac:dyDescent="0.2">
      <c r="A47" s="11" t="s">
        <v>252</v>
      </c>
      <c r="B47" s="301" t="s">
        <v>257</v>
      </c>
      <c r="C47" s="211"/>
      <c r="D47" s="211"/>
    </row>
    <row r="48" spans="1:4" s="299" customFormat="1" ht="12" customHeight="1" x14ac:dyDescent="0.2">
      <c r="A48" s="11" t="s">
        <v>253</v>
      </c>
      <c r="B48" s="301" t="s">
        <v>258</v>
      </c>
      <c r="C48" s="211"/>
      <c r="D48" s="211"/>
    </row>
    <row r="49" spans="1:4" s="299" customFormat="1" ht="12" customHeight="1" thickBot="1" x14ac:dyDescent="0.25">
      <c r="A49" s="13" t="s">
        <v>254</v>
      </c>
      <c r="B49" s="302" t="s">
        <v>259</v>
      </c>
      <c r="C49" s="289"/>
      <c r="D49" s="289"/>
    </row>
    <row r="50" spans="1:4" s="299" customFormat="1" ht="12" customHeight="1" thickBot="1" x14ac:dyDescent="0.25">
      <c r="A50" s="17" t="s">
        <v>147</v>
      </c>
      <c r="B50" s="18" t="s">
        <v>260</v>
      </c>
      <c r="C50" s="206">
        <f>SUM(C51:C53)</f>
        <v>0</v>
      </c>
      <c r="D50" s="206">
        <f>SUM(D51:D53)</f>
        <v>400</v>
      </c>
    </row>
    <row r="51" spans="1:4" s="299" customFormat="1" ht="12" customHeight="1" x14ac:dyDescent="0.2">
      <c r="A51" s="12" t="s">
        <v>82</v>
      </c>
      <c r="B51" s="300" t="s">
        <v>261</v>
      </c>
      <c r="C51" s="209"/>
      <c r="D51" s="209"/>
    </row>
    <row r="52" spans="1:4" s="299" customFormat="1" ht="12" customHeight="1" x14ac:dyDescent="0.2">
      <c r="A52" s="11" t="s">
        <v>83</v>
      </c>
      <c r="B52" s="301" t="s">
        <v>416</v>
      </c>
      <c r="C52" s="208"/>
      <c r="D52" s="208"/>
    </row>
    <row r="53" spans="1:4" s="299" customFormat="1" ht="12" customHeight="1" x14ac:dyDescent="0.2">
      <c r="A53" s="11" t="s">
        <v>264</v>
      </c>
      <c r="B53" s="301" t="s">
        <v>262</v>
      </c>
      <c r="C53" s="208"/>
      <c r="D53" s="208">
        <v>400</v>
      </c>
    </row>
    <row r="54" spans="1:4" s="299" customFormat="1" ht="12" customHeight="1" thickBot="1" x14ac:dyDescent="0.25">
      <c r="A54" s="13" t="s">
        <v>265</v>
      </c>
      <c r="B54" s="302" t="s">
        <v>263</v>
      </c>
      <c r="C54" s="210"/>
      <c r="D54" s="210"/>
    </row>
    <row r="55" spans="1:4" s="299" customFormat="1" ht="12" customHeight="1" thickBot="1" x14ac:dyDescent="0.25">
      <c r="A55" s="17" t="s">
        <v>16</v>
      </c>
      <c r="B55" s="201" t="s">
        <v>266</v>
      </c>
      <c r="C55" s="206">
        <f>SUM(C56:C58)</f>
        <v>60</v>
      </c>
      <c r="D55" s="206">
        <f>SUM(D56:D58)</f>
        <v>60</v>
      </c>
    </row>
    <row r="56" spans="1:4" s="299" customFormat="1" ht="12" customHeight="1" x14ac:dyDescent="0.2">
      <c r="A56" s="12" t="s">
        <v>148</v>
      </c>
      <c r="B56" s="300" t="s">
        <v>268</v>
      </c>
      <c r="C56" s="211"/>
      <c r="D56" s="211"/>
    </row>
    <row r="57" spans="1:4" s="299" customFormat="1" ht="12" customHeight="1" x14ac:dyDescent="0.2">
      <c r="A57" s="11" t="s">
        <v>149</v>
      </c>
      <c r="B57" s="301" t="s">
        <v>417</v>
      </c>
      <c r="C57" s="211">
        <v>60</v>
      </c>
      <c r="D57" s="211">
        <v>60</v>
      </c>
    </row>
    <row r="58" spans="1:4" s="299" customFormat="1" ht="12" customHeight="1" x14ac:dyDescent="0.2">
      <c r="A58" s="11" t="s">
        <v>180</v>
      </c>
      <c r="B58" s="301" t="s">
        <v>269</v>
      </c>
      <c r="C58" s="211"/>
      <c r="D58" s="211"/>
    </row>
    <row r="59" spans="1:4" s="299" customFormat="1" ht="12" customHeight="1" thickBot="1" x14ac:dyDescent="0.25">
      <c r="A59" s="13" t="s">
        <v>267</v>
      </c>
      <c r="B59" s="302" t="s">
        <v>270</v>
      </c>
      <c r="C59" s="211"/>
      <c r="D59" s="211"/>
    </row>
    <row r="60" spans="1:4" s="299" customFormat="1" ht="12" customHeight="1" thickBot="1" x14ac:dyDescent="0.25">
      <c r="A60" s="17" t="s">
        <v>17</v>
      </c>
      <c r="B60" s="18" t="s">
        <v>271</v>
      </c>
      <c r="C60" s="212">
        <f>+C5+C12+C19+C26+C33+C44+C50+C55</f>
        <v>90869</v>
      </c>
      <c r="D60" s="212">
        <f>+D5+D12+D19+D26+D33+D44+D50+D55</f>
        <v>148923</v>
      </c>
    </row>
    <row r="61" spans="1:4" s="299" customFormat="1" ht="12" customHeight="1" thickBot="1" x14ac:dyDescent="0.25">
      <c r="A61" s="303" t="s">
        <v>272</v>
      </c>
      <c r="B61" s="201" t="s">
        <v>273</v>
      </c>
      <c r="C61" s="206">
        <f>SUM(C62:C64)</f>
        <v>0</v>
      </c>
      <c r="D61" s="206">
        <f>SUM(D62:D64)</f>
        <v>7907</v>
      </c>
    </row>
    <row r="62" spans="1:4" s="299" customFormat="1" ht="12" customHeight="1" x14ac:dyDescent="0.2">
      <c r="A62" s="12" t="s">
        <v>306</v>
      </c>
      <c r="B62" s="300" t="s">
        <v>274</v>
      </c>
      <c r="C62" s="211"/>
      <c r="D62" s="211"/>
    </row>
    <row r="63" spans="1:4" s="299" customFormat="1" ht="12" customHeight="1" x14ac:dyDescent="0.2">
      <c r="A63" s="11" t="s">
        <v>315</v>
      </c>
      <c r="B63" s="301" t="s">
        <v>275</v>
      </c>
      <c r="C63" s="211"/>
      <c r="D63" s="211">
        <v>7907</v>
      </c>
    </row>
    <row r="64" spans="1:4" s="299" customFormat="1" ht="12" customHeight="1" thickBot="1" x14ac:dyDescent="0.25">
      <c r="A64" s="13" t="s">
        <v>316</v>
      </c>
      <c r="B64" s="304" t="s">
        <v>276</v>
      </c>
      <c r="C64" s="211"/>
      <c r="D64" s="211"/>
    </row>
    <row r="65" spans="1:4" s="299" customFormat="1" ht="12" customHeight="1" thickBot="1" x14ac:dyDescent="0.25">
      <c r="A65" s="303" t="s">
        <v>277</v>
      </c>
      <c r="B65" s="201" t="s">
        <v>278</v>
      </c>
      <c r="C65" s="206">
        <f>SUM(C66:C69)</f>
        <v>0</v>
      </c>
      <c r="D65" s="206">
        <f>SUM(D66:D69)</f>
        <v>0</v>
      </c>
    </row>
    <row r="66" spans="1:4" s="299" customFormat="1" ht="12" customHeight="1" x14ac:dyDescent="0.2">
      <c r="A66" s="12" t="s">
        <v>125</v>
      </c>
      <c r="B66" s="300" t="s">
        <v>279</v>
      </c>
      <c r="C66" s="211"/>
      <c r="D66" s="211"/>
    </row>
    <row r="67" spans="1:4" s="299" customFormat="1" ht="12" customHeight="1" x14ac:dyDescent="0.2">
      <c r="A67" s="11" t="s">
        <v>126</v>
      </c>
      <c r="B67" s="301" t="s">
        <v>280</v>
      </c>
      <c r="C67" s="211"/>
      <c r="D67" s="211"/>
    </row>
    <row r="68" spans="1:4" s="299" customFormat="1" ht="12" customHeight="1" x14ac:dyDescent="0.2">
      <c r="A68" s="11" t="s">
        <v>307</v>
      </c>
      <c r="B68" s="301" t="s">
        <v>281</v>
      </c>
      <c r="C68" s="211"/>
      <c r="D68" s="211"/>
    </row>
    <row r="69" spans="1:4" s="299" customFormat="1" ht="12" customHeight="1" thickBot="1" x14ac:dyDescent="0.25">
      <c r="A69" s="13" t="s">
        <v>308</v>
      </c>
      <c r="B69" s="302" t="s">
        <v>282</v>
      </c>
      <c r="C69" s="211"/>
      <c r="D69" s="211"/>
    </row>
    <row r="70" spans="1:4" s="299" customFormat="1" ht="12" customHeight="1" thickBot="1" x14ac:dyDescent="0.25">
      <c r="A70" s="303" t="s">
        <v>283</v>
      </c>
      <c r="B70" s="201" t="s">
        <v>284</v>
      </c>
      <c r="C70" s="206">
        <f>SUM(C71:C72)</f>
        <v>19442</v>
      </c>
      <c r="D70" s="206">
        <f>SUM(D71:D72)</f>
        <v>19442</v>
      </c>
    </row>
    <row r="71" spans="1:4" s="299" customFormat="1" ht="12" customHeight="1" x14ac:dyDescent="0.2">
      <c r="A71" s="12" t="s">
        <v>309</v>
      </c>
      <c r="B71" s="300" t="s">
        <v>285</v>
      </c>
      <c r="C71" s="211">
        <v>19442</v>
      </c>
      <c r="D71" s="211">
        <v>19442</v>
      </c>
    </row>
    <row r="72" spans="1:4" s="299" customFormat="1" ht="12" customHeight="1" thickBot="1" x14ac:dyDescent="0.25">
      <c r="A72" s="13" t="s">
        <v>310</v>
      </c>
      <c r="B72" s="302" t="s">
        <v>286</v>
      </c>
      <c r="C72" s="211"/>
      <c r="D72" s="211"/>
    </row>
    <row r="73" spans="1:4" s="299" customFormat="1" ht="12" customHeight="1" thickBot="1" x14ac:dyDescent="0.25">
      <c r="A73" s="303" t="s">
        <v>287</v>
      </c>
      <c r="B73" s="201" t="s">
        <v>288</v>
      </c>
      <c r="C73" s="206">
        <f>SUM(C74:C76)</f>
        <v>0</v>
      </c>
      <c r="D73" s="206">
        <f>SUM(D74:D76)</f>
        <v>0</v>
      </c>
    </row>
    <row r="74" spans="1:4" s="299" customFormat="1" ht="12" customHeight="1" x14ac:dyDescent="0.2">
      <c r="A74" s="12" t="s">
        <v>311</v>
      </c>
      <c r="B74" s="300" t="s">
        <v>289</v>
      </c>
      <c r="C74" s="211"/>
      <c r="D74" s="211"/>
    </row>
    <row r="75" spans="1:4" s="299" customFormat="1" ht="12" customHeight="1" x14ac:dyDescent="0.2">
      <c r="A75" s="11" t="s">
        <v>312</v>
      </c>
      <c r="B75" s="301" t="s">
        <v>290</v>
      </c>
      <c r="C75" s="211"/>
      <c r="D75" s="211"/>
    </row>
    <row r="76" spans="1:4" s="299" customFormat="1" ht="12" customHeight="1" thickBot="1" x14ac:dyDescent="0.25">
      <c r="A76" s="13" t="s">
        <v>313</v>
      </c>
      <c r="B76" s="302" t="s">
        <v>291</v>
      </c>
      <c r="C76" s="211"/>
      <c r="D76" s="211"/>
    </row>
    <row r="77" spans="1:4" s="299" customFormat="1" ht="12" customHeight="1" thickBot="1" x14ac:dyDescent="0.25">
      <c r="A77" s="303" t="s">
        <v>292</v>
      </c>
      <c r="B77" s="201" t="s">
        <v>314</v>
      </c>
      <c r="C77" s="206">
        <f>SUM(C78:C81)</f>
        <v>0</v>
      </c>
      <c r="D77" s="206">
        <f>SUM(D78:D81)</f>
        <v>0</v>
      </c>
    </row>
    <row r="78" spans="1:4" s="299" customFormat="1" ht="9.75" customHeight="1" x14ac:dyDescent="0.2">
      <c r="A78" s="305" t="s">
        <v>293</v>
      </c>
      <c r="B78" s="300" t="s">
        <v>294</v>
      </c>
      <c r="C78" s="211"/>
      <c r="D78" s="211"/>
    </row>
    <row r="79" spans="1:4" s="299" customFormat="1" ht="9.75" customHeight="1" x14ac:dyDescent="0.2">
      <c r="A79" s="306" t="s">
        <v>295</v>
      </c>
      <c r="B79" s="301" t="s">
        <v>296</v>
      </c>
      <c r="C79" s="211"/>
      <c r="D79" s="211"/>
    </row>
    <row r="80" spans="1:4" s="299" customFormat="1" ht="9.75" customHeight="1" x14ac:dyDescent="0.2">
      <c r="A80" s="306" t="s">
        <v>297</v>
      </c>
      <c r="B80" s="301" t="s">
        <v>298</v>
      </c>
      <c r="C80" s="211"/>
      <c r="D80" s="211"/>
    </row>
    <row r="81" spans="1:4" s="299" customFormat="1" ht="9.75" customHeight="1" thickBot="1" x14ac:dyDescent="0.25">
      <c r="A81" s="307" t="s">
        <v>299</v>
      </c>
      <c r="B81" s="302" t="s">
        <v>300</v>
      </c>
      <c r="C81" s="211"/>
      <c r="D81" s="211"/>
    </row>
    <row r="82" spans="1:4" s="299" customFormat="1" ht="13.5" customHeight="1" thickBot="1" x14ac:dyDescent="0.25">
      <c r="A82" s="303" t="s">
        <v>301</v>
      </c>
      <c r="B82" s="201" t="s">
        <v>302</v>
      </c>
      <c r="C82" s="330"/>
      <c r="D82" s="330"/>
    </row>
    <row r="83" spans="1:4" s="299" customFormat="1" ht="15.75" customHeight="1" thickBot="1" x14ac:dyDescent="0.25">
      <c r="A83" s="303" t="s">
        <v>303</v>
      </c>
      <c r="B83" s="308" t="s">
        <v>304</v>
      </c>
      <c r="C83" s="212">
        <f>+C61+C65+C70+C73+C77+C82</f>
        <v>19442</v>
      </c>
      <c r="D83" s="212">
        <f>+D61+D65+D70+D73+D77+D82</f>
        <v>27349</v>
      </c>
    </row>
    <row r="84" spans="1:4" s="299" customFormat="1" ht="16.5" customHeight="1" thickBot="1" x14ac:dyDescent="0.25">
      <c r="A84" s="309" t="s">
        <v>317</v>
      </c>
      <c r="B84" s="310" t="s">
        <v>305</v>
      </c>
      <c r="C84" s="212">
        <f>+C60+C83</f>
        <v>110311</v>
      </c>
      <c r="D84" s="212">
        <f>+D60+D83</f>
        <v>176272</v>
      </c>
    </row>
    <row r="85" spans="1:4" ht="16.5" customHeight="1" x14ac:dyDescent="0.25">
      <c r="A85" s="516" t="s">
        <v>37</v>
      </c>
      <c r="B85" s="516"/>
      <c r="C85" s="516"/>
      <c r="D85" s="516"/>
    </row>
    <row r="86" spans="1:4" s="311" customFormat="1" ht="16.5" customHeight="1" thickBot="1" x14ac:dyDescent="0.3">
      <c r="A86" s="518" t="s">
        <v>129</v>
      </c>
      <c r="B86" s="518"/>
      <c r="C86" s="515"/>
      <c r="D86" s="113"/>
    </row>
    <row r="87" spans="1:4" ht="38.1" customHeight="1" thickBot="1" x14ac:dyDescent="0.3">
      <c r="A87" s="20" t="s">
        <v>59</v>
      </c>
      <c r="B87" s="21" t="s">
        <v>38</v>
      </c>
      <c r="C87" s="30" t="s">
        <v>436</v>
      </c>
      <c r="D87" s="30" t="s">
        <v>437</v>
      </c>
    </row>
    <row r="88" spans="1:4" s="298" customFormat="1" ht="12" customHeight="1" thickBot="1" x14ac:dyDescent="0.25">
      <c r="A88" s="26">
        <v>1</v>
      </c>
      <c r="B88" s="27">
        <v>2</v>
      </c>
      <c r="C88" s="28">
        <v>3</v>
      </c>
      <c r="D88" s="28">
        <v>3</v>
      </c>
    </row>
    <row r="89" spans="1:4" ht="12" customHeight="1" thickBot="1" x14ac:dyDescent="0.3">
      <c r="A89" s="19" t="s">
        <v>9</v>
      </c>
      <c r="B89" s="25" t="s">
        <v>320</v>
      </c>
      <c r="C89" s="205">
        <f>SUM(C90:C94)</f>
        <v>104191</v>
      </c>
      <c r="D89" s="205">
        <f>SUM(D90:D94)</f>
        <v>146019</v>
      </c>
    </row>
    <row r="90" spans="1:4" ht="12" customHeight="1" x14ac:dyDescent="0.25">
      <c r="A90" s="14" t="s">
        <v>84</v>
      </c>
      <c r="B90" s="7" t="s">
        <v>39</v>
      </c>
      <c r="C90" s="207">
        <v>23656</v>
      </c>
      <c r="D90" s="207">
        <v>56279</v>
      </c>
    </row>
    <row r="91" spans="1:4" ht="12" customHeight="1" x14ac:dyDescent="0.25">
      <c r="A91" s="11" t="s">
        <v>85</v>
      </c>
      <c r="B91" s="5" t="s">
        <v>150</v>
      </c>
      <c r="C91" s="208">
        <v>4668</v>
      </c>
      <c r="D91" s="208">
        <v>9072</v>
      </c>
    </row>
    <row r="92" spans="1:4" ht="12" customHeight="1" x14ac:dyDescent="0.25">
      <c r="A92" s="11" t="s">
        <v>86</v>
      </c>
      <c r="B92" s="5" t="s">
        <v>116</v>
      </c>
      <c r="C92" s="210">
        <v>40740</v>
      </c>
      <c r="D92" s="210">
        <v>43625</v>
      </c>
    </row>
    <row r="93" spans="1:4" ht="12" customHeight="1" x14ac:dyDescent="0.25">
      <c r="A93" s="11" t="s">
        <v>87</v>
      </c>
      <c r="B93" s="8" t="s">
        <v>151</v>
      </c>
      <c r="C93" s="210">
        <v>9580</v>
      </c>
      <c r="D93" s="210">
        <v>9700</v>
      </c>
    </row>
    <row r="94" spans="1:4" ht="12" customHeight="1" x14ac:dyDescent="0.25">
      <c r="A94" s="11" t="s">
        <v>98</v>
      </c>
      <c r="B94" s="16" t="s">
        <v>152</v>
      </c>
      <c r="C94" s="210">
        <v>25547</v>
      </c>
      <c r="D94" s="210">
        <v>27343</v>
      </c>
    </row>
    <row r="95" spans="1:4" ht="12" customHeight="1" x14ac:dyDescent="0.25">
      <c r="A95" s="11" t="s">
        <v>88</v>
      </c>
      <c r="B95" s="5" t="s">
        <v>321</v>
      </c>
      <c r="C95" s="210"/>
      <c r="D95" s="210">
        <v>1796</v>
      </c>
    </row>
    <row r="96" spans="1:4" ht="12" customHeight="1" x14ac:dyDescent="0.25">
      <c r="A96" s="11" t="s">
        <v>89</v>
      </c>
      <c r="B96" s="114" t="s">
        <v>322</v>
      </c>
      <c r="C96" s="210"/>
      <c r="D96" s="210"/>
    </row>
    <row r="97" spans="1:4" ht="12" customHeight="1" x14ac:dyDescent="0.25">
      <c r="A97" s="11" t="s">
        <v>99</v>
      </c>
      <c r="B97" s="115" t="s">
        <v>323</v>
      </c>
      <c r="C97" s="210"/>
      <c r="D97" s="210"/>
    </row>
    <row r="98" spans="1:4" ht="12" customHeight="1" x14ac:dyDescent="0.25">
      <c r="A98" s="11" t="s">
        <v>100</v>
      </c>
      <c r="B98" s="115" t="s">
        <v>324</v>
      </c>
      <c r="C98" s="210"/>
      <c r="D98" s="210"/>
    </row>
    <row r="99" spans="1:4" ht="12" customHeight="1" x14ac:dyDescent="0.25">
      <c r="A99" s="11" t="s">
        <v>101</v>
      </c>
      <c r="B99" s="114" t="s">
        <v>325</v>
      </c>
      <c r="C99" s="210">
        <v>23547</v>
      </c>
      <c r="D99" s="210">
        <v>23547</v>
      </c>
    </row>
    <row r="100" spans="1:4" ht="12" customHeight="1" x14ac:dyDescent="0.25">
      <c r="A100" s="11" t="s">
        <v>102</v>
      </c>
      <c r="B100" s="114" t="s">
        <v>326</v>
      </c>
      <c r="C100" s="210"/>
      <c r="D100" s="210"/>
    </row>
    <row r="101" spans="1:4" ht="12" customHeight="1" x14ac:dyDescent="0.25">
      <c r="A101" s="11" t="s">
        <v>104</v>
      </c>
      <c r="B101" s="115" t="s">
        <v>327</v>
      </c>
      <c r="C101" s="210"/>
      <c r="D101" s="210"/>
    </row>
    <row r="102" spans="1:4" ht="12" customHeight="1" x14ac:dyDescent="0.25">
      <c r="A102" s="10" t="s">
        <v>153</v>
      </c>
      <c r="B102" s="116" t="s">
        <v>328</v>
      </c>
      <c r="C102" s="210"/>
      <c r="D102" s="210"/>
    </row>
    <row r="103" spans="1:4" ht="12" customHeight="1" x14ac:dyDescent="0.25">
      <c r="A103" s="11" t="s">
        <v>318</v>
      </c>
      <c r="B103" s="116" t="s">
        <v>329</v>
      </c>
      <c r="C103" s="210"/>
      <c r="D103" s="210"/>
    </row>
    <row r="104" spans="1:4" ht="12" customHeight="1" thickBot="1" x14ac:dyDescent="0.3">
      <c r="A104" s="15" t="s">
        <v>319</v>
      </c>
      <c r="B104" s="117" t="s">
        <v>330</v>
      </c>
      <c r="C104" s="213">
        <v>2000</v>
      </c>
      <c r="D104" s="213">
        <v>2000</v>
      </c>
    </row>
    <row r="105" spans="1:4" ht="12" customHeight="1" thickBot="1" x14ac:dyDescent="0.3">
      <c r="A105" s="17" t="s">
        <v>10</v>
      </c>
      <c r="B105" s="24" t="s">
        <v>331</v>
      </c>
      <c r="C105" s="206">
        <f>+C106+C108+C110</f>
        <v>6120</v>
      </c>
      <c r="D105" s="206">
        <f>+D106+D108+D110</f>
        <v>20856</v>
      </c>
    </row>
    <row r="106" spans="1:4" ht="12" customHeight="1" x14ac:dyDescent="0.25">
      <c r="A106" s="12" t="s">
        <v>90</v>
      </c>
      <c r="B106" s="5" t="s">
        <v>179</v>
      </c>
      <c r="C106" s="209">
        <v>5720</v>
      </c>
      <c r="D106" s="209">
        <v>15975</v>
      </c>
    </row>
    <row r="107" spans="1:4" ht="12" customHeight="1" x14ac:dyDescent="0.25">
      <c r="A107" s="12" t="s">
        <v>91</v>
      </c>
      <c r="B107" s="9" t="s">
        <v>335</v>
      </c>
      <c r="C107" s="209"/>
      <c r="D107" s="209"/>
    </row>
    <row r="108" spans="1:4" ht="12" customHeight="1" x14ac:dyDescent="0.25">
      <c r="A108" s="12" t="s">
        <v>92</v>
      </c>
      <c r="B108" s="9" t="s">
        <v>154</v>
      </c>
      <c r="C108" s="208"/>
      <c r="D108" s="208">
        <v>4681</v>
      </c>
    </row>
    <row r="109" spans="1:4" ht="12" customHeight="1" x14ac:dyDescent="0.25">
      <c r="A109" s="12" t="s">
        <v>93</v>
      </c>
      <c r="B109" s="9" t="s">
        <v>336</v>
      </c>
      <c r="C109" s="194"/>
      <c r="D109" s="194"/>
    </row>
    <row r="110" spans="1:4" ht="12" customHeight="1" x14ac:dyDescent="0.25">
      <c r="A110" s="12" t="s">
        <v>94</v>
      </c>
      <c r="B110" s="203" t="s">
        <v>181</v>
      </c>
      <c r="C110" s="194">
        <v>400</v>
      </c>
      <c r="D110" s="194">
        <v>200</v>
      </c>
    </row>
    <row r="111" spans="1:4" ht="12" customHeight="1" x14ac:dyDescent="0.25">
      <c r="A111" s="12" t="s">
        <v>103</v>
      </c>
      <c r="B111" s="202" t="s">
        <v>418</v>
      </c>
      <c r="C111" s="194"/>
      <c r="D111" s="194"/>
    </row>
    <row r="112" spans="1:4" ht="12" customHeight="1" x14ac:dyDescent="0.25">
      <c r="A112" s="12" t="s">
        <v>105</v>
      </c>
      <c r="B112" s="296" t="s">
        <v>341</v>
      </c>
      <c r="C112" s="194"/>
      <c r="D112" s="194"/>
    </row>
    <row r="113" spans="1:4" x14ac:dyDescent="0.25">
      <c r="A113" s="12" t="s">
        <v>155</v>
      </c>
      <c r="B113" s="115" t="s">
        <v>324</v>
      </c>
      <c r="C113" s="194"/>
      <c r="D113" s="194"/>
    </row>
    <row r="114" spans="1:4" ht="12" customHeight="1" x14ac:dyDescent="0.25">
      <c r="A114" s="12" t="s">
        <v>156</v>
      </c>
      <c r="B114" s="115" t="s">
        <v>340</v>
      </c>
      <c r="C114" s="194"/>
      <c r="D114" s="194"/>
    </row>
    <row r="115" spans="1:4" ht="12" customHeight="1" x14ac:dyDescent="0.25">
      <c r="A115" s="12" t="s">
        <v>157</v>
      </c>
      <c r="B115" s="115" t="s">
        <v>339</v>
      </c>
      <c r="C115" s="194"/>
      <c r="D115" s="194"/>
    </row>
    <row r="116" spans="1:4" ht="12" customHeight="1" x14ac:dyDescent="0.25">
      <c r="A116" s="12" t="s">
        <v>332</v>
      </c>
      <c r="B116" s="115" t="s">
        <v>327</v>
      </c>
      <c r="C116" s="194">
        <v>400</v>
      </c>
      <c r="D116" s="194">
        <v>400</v>
      </c>
    </row>
    <row r="117" spans="1:4" ht="12" customHeight="1" x14ac:dyDescent="0.25">
      <c r="A117" s="12" t="s">
        <v>333</v>
      </c>
      <c r="B117" s="115" t="s">
        <v>338</v>
      </c>
      <c r="C117" s="194"/>
      <c r="D117" s="194"/>
    </row>
    <row r="118" spans="1:4" ht="16.5" thickBot="1" x14ac:dyDescent="0.3">
      <c r="A118" s="10" t="s">
        <v>334</v>
      </c>
      <c r="B118" s="115" t="s">
        <v>337</v>
      </c>
      <c r="C118" s="195"/>
      <c r="D118" s="195"/>
    </row>
    <row r="119" spans="1:4" ht="12" customHeight="1" thickBot="1" x14ac:dyDescent="0.3">
      <c r="A119" s="17" t="s">
        <v>11</v>
      </c>
      <c r="B119" s="102" t="s">
        <v>342</v>
      </c>
      <c r="C119" s="206">
        <f>+C120+C121</f>
        <v>0</v>
      </c>
      <c r="D119" s="206">
        <f>+D120+D121</f>
        <v>0</v>
      </c>
    </row>
    <row r="120" spans="1:4" ht="12" customHeight="1" x14ac:dyDescent="0.25">
      <c r="A120" s="12" t="s">
        <v>73</v>
      </c>
      <c r="B120" s="6" t="s">
        <v>49</v>
      </c>
      <c r="C120" s="209"/>
      <c r="D120" s="209"/>
    </row>
    <row r="121" spans="1:4" ht="12" customHeight="1" thickBot="1" x14ac:dyDescent="0.3">
      <c r="A121" s="13" t="s">
        <v>74</v>
      </c>
      <c r="B121" s="9" t="s">
        <v>50</v>
      </c>
      <c r="C121" s="210"/>
      <c r="D121" s="210"/>
    </row>
    <row r="122" spans="1:4" ht="12" customHeight="1" thickBot="1" x14ac:dyDescent="0.3">
      <c r="A122" s="17" t="s">
        <v>12</v>
      </c>
      <c r="B122" s="102" t="s">
        <v>343</v>
      </c>
      <c r="C122" s="206">
        <f>+C89+C105+C119</f>
        <v>110311</v>
      </c>
      <c r="D122" s="206">
        <f>+D89+D105+D119</f>
        <v>166875</v>
      </c>
    </row>
    <row r="123" spans="1:4" ht="12" customHeight="1" thickBot="1" x14ac:dyDescent="0.3">
      <c r="A123" s="17" t="s">
        <v>13</v>
      </c>
      <c r="B123" s="102" t="s">
        <v>344</v>
      </c>
      <c r="C123" s="206">
        <f>+C124+C125+C126</f>
        <v>0</v>
      </c>
      <c r="D123" s="206">
        <f>+D124+D125+D126</f>
        <v>7907</v>
      </c>
    </row>
    <row r="124" spans="1:4" ht="12" customHeight="1" x14ac:dyDescent="0.25">
      <c r="A124" s="12" t="s">
        <v>77</v>
      </c>
      <c r="B124" s="6" t="s">
        <v>345</v>
      </c>
      <c r="C124" s="194"/>
      <c r="D124" s="194"/>
    </row>
    <row r="125" spans="1:4" ht="12" customHeight="1" x14ac:dyDescent="0.25">
      <c r="A125" s="12" t="s">
        <v>78</v>
      </c>
      <c r="B125" s="6" t="s">
        <v>346</v>
      </c>
      <c r="C125" s="194"/>
      <c r="D125" s="194">
        <v>7907</v>
      </c>
    </row>
    <row r="126" spans="1:4" ht="12" customHeight="1" thickBot="1" x14ac:dyDescent="0.3">
      <c r="A126" s="10" t="s">
        <v>79</v>
      </c>
      <c r="B126" s="4" t="s">
        <v>347</v>
      </c>
      <c r="C126" s="194"/>
      <c r="D126" s="194"/>
    </row>
    <row r="127" spans="1:4" ht="12" customHeight="1" thickBot="1" x14ac:dyDescent="0.3">
      <c r="A127" s="17" t="s">
        <v>14</v>
      </c>
      <c r="B127" s="102" t="s">
        <v>400</v>
      </c>
      <c r="C127" s="206">
        <f>+C128+C129+C130+C131</f>
        <v>0</v>
      </c>
      <c r="D127" s="206">
        <f>+D128+D129+D130+D131</f>
        <v>0</v>
      </c>
    </row>
    <row r="128" spans="1:4" ht="12" customHeight="1" x14ac:dyDescent="0.25">
      <c r="A128" s="12" t="s">
        <v>80</v>
      </c>
      <c r="B128" s="6" t="s">
        <v>348</v>
      </c>
      <c r="C128" s="194"/>
      <c r="D128" s="194"/>
    </row>
    <row r="129" spans="1:9" ht="12" customHeight="1" x14ac:dyDescent="0.25">
      <c r="A129" s="12" t="s">
        <v>81</v>
      </c>
      <c r="B129" s="6" t="s">
        <v>349</v>
      </c>
      <c r="C129" s="194"/>
      <c r="D129" s="194"/>
    </row>
    <row r="130" spans="1:9" ht="12" customHeight="1" x14ac:dyDescent="0.25">
      <c r="A130" s="12" t="s">
        <v>252</v>
      </c>
      <c r="B130" s="6" t="s">
        <v>350</v>
      </c>
      <c r="C130" s="194"/>
      <c r="D130" s="194"/>
    </row>
    <row r="131" spans="1:9" ht="12" customHeight="1" thickBot="1" x14ac:dyDescent="0.3">
      <c r="A131" s="10" t="s">
        <v>253</v>
      </c>
      <c r="B131" s="4" t="s">
        <v>351</v>
      </c>
      <c r="C131" s="194"/>
      <c r="D131" s="194"/>
    </row>
    <row r="132" spans="1:9" ht="12" customHeight="1" thickBot="1" x14ac:dyDescent="0.3">
      <c r="A132" s="17" t="s">
        <v>15</v>
      </c>
      <c r="B132" s="102" t="s">
        <v>352</v>
      </c>
      <c r="C132" s="212">
        <f>+C133+C134+C135+C136</f>
        <v>0</v>
      </c>
      <c r="D132" s="212">
        <f>+D133+D134+D135+D136</f>
        <v>1490</v>
      </c>
    </row>
    <row r="133" spans="1:9" ht="12" customHeight="1" x14ac:dyDescent="0.25">
      <c r="A133" s="12" t="s">
        <v>82</v>
      </c>
      <c r="B133" s="6" t="s">
        <v>353</v>
      </c>
      <c r="C133" s="194"/>
      <c r="D133" s="194"/>
    </row>
    <row r="134" spans="1:9" ht="12" customHeight="1" x14ac:dyDescent="0.25">
      <c r="A134" s="12" t="s">
        <v>83</v>
      </c>
      <c r="B134" s="6" t="s">
        <v>363</v>
      </c>
      <c r="C134" s="194"/>
      <c r="D134" s="194">
        <v>1490</v>
      </c>
    </row>
    <row r="135" spans="1:9" ht="12" customHeight="1" x14ac:dyDescent="0.25">
      <c r="A135" s="12" t="s">
        <v>264</v>
      </c>
      <c r="B135" s="6" t="s">
        <v>354</v>
      </c>
      <c r="C135" s="194"/>
      <c r="D135" s="194"/>
    </row>
    <row r="136" spans="1:9" ht="12" customHeight="1" thickBot="1" x14ac:dyDescent="0.3">
      <c r="A136" s="10" t="s">
        <v>265</v>
      </c>
      <c r="B136" s="4" t="s">
        <v>355</v>
      </c>
      <c r="C136" s="194"/>
      <c r="D136" s="194"/>
    </row>
    <row r="137" spans="1:9" ht="12" customHeight="1" thickBot="1" x14ac:dyDescent="0.3">
      <c r="A137" s="17" t="s">
        <v>16</v>
      </c>
      <c r="B137" s="102" t="s">
        <v>356</v>
      </c>
      <c r="C137" s="214">
        <f>+C138+C139+C140+C141</f>
        <v>0</v>
      </c>
      <c r="D137" s="214">
        <f>+D138+D139+D140+D141</f>
        <v>0</v>
      </c>
    </row>
    <row r="138" spans="1:9" ht="12" customHeight="1" x14ac:dyDescent="0.25">
      <c r="A138" s="12" t="s">
        <v>148</v>
      </c>
      <c r="B138" s="6" t="s">
        <v>357</v>
      </c>
      <c r="C138" s="194"/>
      <c r="D138" s="194"/>
    </row>
    <row r="139" spans="1:9" ht="12" customHeight="1" x14ac:dyDescent="0.25">
      <c r="A139" s="12" t="s">
        <v>149</v>
      </c>
      <c r="B139" s="6" t="s">
        <v>358</v>
      </c>
      <c r="C139" s="194"/>
      <c r="D139" s="194"/>
    </row>
    <row r="140" spans="1:9" ht="12" customHeight="1" x14ac:dyDescent="0.25">
      <c r="A140" s="12" t="s">
        <v>180</v>
      </c>
      <c r="B140" s="6" t="s">
        <v>359</v>
      </c>
      <c r="C140" s="194"/>
      <c r="D140" s="194"/>
    </row>
    <row r="141" spans="1:9" ht="12" customHeight="1" thickBot="1" x14ac:dyDescent="0.3">
      <c r="A141" s="12" t="s">
        <v>267</v>
      </c>
      <c r="B141" s="6" t="s">
        <v>360</v>
      </c>
      <c r="C141" s="194"/>
      <c r="D141" s="194"/>
    </row>
    <row r="142" spans="1:9" ht="15" customHeight="1" thickBot="1" x14ac:dyDescent="0.3">
      <c r="A142" s="17" t="s">
        <v>17</v>
      </c>
      <c r="B142" s="102" t="s">
        <v>361</v>
      </c>
      <c r="C142" s="312">
        <f>+C123+C127+C132+C137</f>
        <v>0</v>
      </c>
      <c r="D142" s="312">
        <f>+D123+D127+D132+D137</f>
        <v>9397</v>
      </c>
      <c r="F142" s="313"/>
      <c r="G142" s="314"/>
      <c r="H142" s="314"/>
      <c r="I142" s="314"/>
    </row>
    <row r="143" spans="1:9" s="299" customFormat="1" ht="20.25" customHeight="1" thickBot="1" x14ac:dyDescent="0.25">
      <c r="A143" s="204" t="s">
        <v>18</v>
      </c>
      <c r="B143" s="274" t="s">
        <v>362</v>
      </c>
      <c r="C143" s="312">
        <f>+C122+C142</f>
        <v>110311</v>
      </c>
      <c r="D143" s="312">
        <f>+D122+D142</f>
        <v>176272</v>
      </c>
    </row>
    <row r="144" spans="1:9" ht="7.5" customHeight="1" x14ac:dyDescent="0.25"/>
    <row r="145" spans="1:4" x14ac:dyDescent="0.25">
      <c r="A145" s="519" t="s">
        <v>364</v>
      </c>
      <c r="B145" s="519"/>
      <c r="C145" s="519"/>
      <c r="D145" s="519"/>
    </row>
    <row r="146" spans="1:4" ht="15" customHeight="1" thickBot="1" x14ac:dyDescent="0.3">
      <c r="A146" s="517" t="s">
        <v>130</v>
      </c>
      <c r="B146" s="517"/>
      <c r="C146" s="514"/>
      <c r="D146" s="215"/>
    </row>
    <row r="147" spans="1:4" ht="20.25" customHeight="1" thickBot="1" x14ac:dyDescent="0.3">
      <c r="A147" s="17">
        <v>1</v>
      </c>
      <c r="B147" s="24" t="s">
        <v>365</v>
      </c>
      <c r="C147" s="206">
        <f>+C60-C122</f>
        <v>-19442</v>
      </c>
      <c r="D147" s="206">
        <f>+D60-D122</f>
        <v>-17952</v>
      </c>
    </row>
    <row r="148" spans="1:4" ht="27.75" customHeight="1" thickBot="1" x14ac:dyDescent="0.3">
      <c r="A148" s="17" t="s">
        <v>10</v>
      </c>
      <c r="B148" s="24" t="s">
        <v>366</v>
      </c>
      <c r="C148" s="206">
        <f>+C83-C142</f>
        <v>19442</v>
      </c>
      <c r="D148" s="206">
        <f>+D83-D142</f>
        <v>17952</v>
      </c>
    </row>
  </sheetData>
  <mergeCells count="6">
    <mergeCell ref="A1:D1"/>
    <mergeCell ref="A2:B2"/>
    <mergeCell ref="A86:B86"/>
    <mergeCell ref="A145:D145"/>
    <mergeCell ref="A146:B146"/>
    <mergeCell ref="A85:D85"/>
  </mergeCells>
  <phoneticPr fontId="0" type="noConversion"/>
  <printOptions horizontalCentered="1"/>
  <pageMargins left="0.25" right="0.25" top="0.75" bottom="0.75" header="0.3" footer="0.3"/>
  <pageSetup paperSize="9" scale="71" fitToHeight="2" orientation="portrait" r:id="rId1"/>
  <headerFooter alignWithMargins="0">
    <oddHeader>&amp;C&amp;"Times New Roman CE,Félkövér"&amp;12
Borsfa Község Önkormányzata
2015. ÉVI KÖLTSÉGVETÉSÉNEK ÖSSZEVONT MÉRLEGE&amp;10
&amp;R&amp;"Times New Roman CE,Félkövér dőlt"&amp;11 1. melléklet a 9/2015. (IX.23) önkormányzati rendelethez</oddHeader>
  </headerFooter>
  <rowBreaks count="1" manualBreakCount="1">
    <brk id="8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view="pageLayout" zoomScaleNormal="115" zoomScaleSheetLayoutView="100" workbookViewId="0">
      <selection activeCell="H1" sqref="H1:H27"/>
    </sheetView>
  </sheetViews>
  <sheetFormatPr defaultRowHeight="12.75" x14ac:dyDescent="0.2"/>
  <cols>
    <col min="1" max="1" width="6.83203125" style="43" customWidth="1"/>
    <col min="2" max="2" width="42.83203125" style="154" customWidth="1"/>
    <col min="3" max="3" width="14.6640625" style="154" customWidth="1"/>
    <col min="4" max="4" width="14.6640625" style="43" customWidth="1"/>
    <col min="5" max="5" width="41" style="43" customWidth="1"/>
    <col min="6" max="7" width="14.83203125" style="43" customWidth="1"/>
    <col min="8" max="8" width="4.33203125" style="43" customWidth="1"/>
    <col min="9" max="16384" width="9.33203125" style="43"/>
  </cols>
  <sheetData>
    <row r="1" spans="1:8" ht="39.75" customHeight="1" x14ac:dyDescent="0.2">
      <c r="B1" s="227" t="s">
        <v>134</v>
      </c>
      <c r="C1" s="227"/>
      <c r="D1" s="228"/>
      <c r="E1" s="228"/>
      <c r="F1" s="228"/>
      <c r="G1" s="228"/>
      <c r="H1" s="522" t="s">
        <v>455</v>
      </c>
    </row>
    <row r="2" spans="1:8" ht="14.25" thickBot="1" x14ac:dyDescent="0.25">
      <c r="G2" s="229" t="s">
        <v>51</v>
      </c>
      <c r="H2" s="522"/>
    </row>
    <row r="3" spans="1:8" ht="18" customHeight="1" thickBot="1" x14ac:dyDescent="0.25">
      <c r="A3" s="520" t="s">
        <v>59</v>
      </c>
      <c r="B3" s="230" t="s">
        <v>46</v>
      </c>
      <c r="C3" s="351"/>
      <c r="D3" s="231"/>
      <c r="E3" s="230" t="s">
        <v>48</v>
      </c>
      <c r="F3" s="356"/>
      <c r="G3" s="232"/>
      <c r="H3" s="522"/>
    </row>
    <row r="4" spans="1:8" s="233" customFormat="1" ht="35.25" customHeight="1" thickBot="1" x14ac:dyDescent="0.25">
      <c r="A4" s="521"/>
      <c r="B4" s="155" t="s">
        <v>52</v>
      </c>
      <c r="C4" s="39" t="s">
        <v>436</v>
      </c>
      <c r="D4" s="39" t="s">
        <v>437</v>
      </c>
      <c r="E4" s="155" t="s">
        <v>52</v>
      </c>
      <c r="F4" s="39" t="s">
        <v>436</v>
      </c>
      <c r="G4" s="39" t="s">
        <v>437</v>
      </c>
      <c r="H4" s="522"/>
    </row>
    <row r="5" spans="1:8" s="238" customFormat="1" ht="12" customHeight="1" thickBot="1" x14ac:dyDescent="0.25">
      <c r="A5" s="234">
        <v>1</v>
      </c>
      <c r="B5" s="235">
        <v>2</v>
      </c>
      <c r="C5" s="352" t="s">
        <v>11</v>
      </c>
      <c r="D5" s="236" t="s">
        <v>12</v>
      </c>
      <c r="E5" s="235" t="s">
        <v>13</v>
      </c>
      <c r="F5" s="237" t="s">
        <v>14</v>
      </c>
      <c r="G5" s="237" t="s">
        <v>15</v>
      </c>
      <c r="H5" s="522"/>
    </row>
    <row r="6" spans="1:8" ht="12.95" customHeight="1" x14ac:dyDescent="0.2">
      <c r="A6" s="239" t="s">
        <v>9</v>
      </c>
      <c r="B6" s="240" t="s">
        <v>367</v>
      </c>
      <c r="C6" s="216">
        <v>53250</v>
      </c>
      <c r="D6" s="216">
        <v>54698</v>
      </c>
      <c r="E6" s="240" t="s">
        <v>53</v>
      </c>
      <c r="F6" s="222">
        <v>23656</v>
      </c>
      <c r="G6" s="222">
        <v>56279</v>
      </c>
      <c r="H6" s="522"/>
    </row>
    <row r="7" spans="1:8" ht="23.25" customHeight="1" x14ac:dyDescent="0.2">
      <c r="A7" s="241" t="s">
        <v>10</v>
      </c>
      <c r="B7" s="242" t="s">
        <v>368</v>
      </c>
      <c r="C7" s="217">
        <v>6080</v>
      </c>
      <c r="D7" s="217">
        <v>49198</v>
      </c>
      <c r="E7" s="242" t="s">
        <v>150</v>
      </c>
      <c r="F7" s="223">
        <v>4668</v>
      </c>
      <c r="G7" s="223">
        <v>9072</v>
      </c>
      <c r="H7" s="522"/>
    </row>
    <row r="8" spans="1:8" ht="12.95" customHeight="1" x14ac:dyDescent="0.2">
      <c r="A8" s="241" t="s">
        <v>11</v>
      </c>
      <c r="B8" s="242" t="s">
        <v>402</v>
      </c>
      <c r="C8" s="217"/>
      <c r="D8" s="217"/>
      <c r="E8" s="242" t="s">
        <v>184</v>
      </c>
      <c r="F8" s="223">
        <v>40740</v>
      </c>
      <c r="G8" s="223">
        <v>43625</v>
      </c>
      <c r="H8" s="522"/>
    </row>
    <row r="9" spans="1:8" ht="12.95" customHeight="1" x14ac:dyDescent="0.2">
      <c r="A9" s="241" t="s">
        <v>12</v>
      </c>
      <c r="B9" s="242" t="s">
        <v>141</v>
      </c>
      <c r="C9" s="217">
        <v>6250</v>
      </c>
      <c r="D9" s="217">
        <v>6450</v>
      </c>
      <c r="E9" s="242" t="s">
        <v>151</v>
      </c>
      <c r="F9" s="223">
        <v>9580</v>
      </c>
      <c r="G9" s="223">
        <v>9700</v>
      </c>
      <c r="H9" s="522"/>
    </row>
    <row r="10" spans="1:8" ht="12.95" customHeight="1" x14ac:dyDescent="0.2">
      <c r="A10" s="241" t="s">
        <v>13</v>
      </c>
      <c r="B10" s="243" t="s">
        <v>369</v>
      </c>
      <c r="C10" s="217"/>
      <c r="D10" s="217">
        <v>400</v>
      </c>
      <c r="E10" s="242" t="s">
        <v>152</v>
      </c>
      <c r="F10" s="223">
        <v>25547</v>
      </c>
      <c r="G10" s="223">
        <v>27343</v>
      </c>
      <c r="H10" s="522"/>
    </row>
    <row r="11" spans="1:8" ht="12.95" customHeight="1" x14ac:dyDescent="0.2">
      <c r="A11" s="241" t="s">
        <v>14</v>
      </c>
      <c r="B11" s="242" t="s">
        <v>370</v>
      </c>
      <c r="C11" s="218"/>
      <c r="D11" s="218"/>
      <c r="E11" s="242" t="s">
        <v>40</v>
      </c>
      <c r="F11" s="223"/>
      <c r="G11" s="223"/>
      <c r="H11" s="522"/>
    </row>
    <row r="12" spans="1:8" ht="12.95" customHeight="1" x14ac:dyDescent="0.2">
      <c r="A12" s="241" t="s">
        <v>15</v>
      </c>
      <c r="B12" s="242" t="s">
        <v>250</v>
      </c>
      <c r="C12" s="217">
        <v>25229</v>
      </c>
      <c r="D12" s="217">
        <v>25529</v>
      </c>
      <c r="E12" s="34"/>
      <c r="F12" s="223"/>
      <c r="G12" s="223"/>
      <c r="H12" s="522"/>
    </row>
    <row r="13" spans="1:8" ht="12.95" customHeight="1" x14ac:dyDescent="0.2">
      <c r="A13" s="241" t="s">
        <v>16</v>
      </c>
      <c r="B13" s="34"/>
      <c r="C13" s="217"/>
      <c r="D13" s="217"/>
      <c r="E13" s="34"/>
      <c r="F13" s="223"/>
      <c r="G13" s="223"/>
      <c r="H13" s="522"/>
    </row>
    <row r="14" spans="1:8" ht="12.95" customHeight="1" thickBot="1" x14ac:dyDescent="0.25">
      <c r="A14" s="241" t="s">
        <v>17</v>
      </c>
      <c r="B14" s="45"/>
      <c r="C14" s="219"/>
      <c r="D14" s="219"/>
      <c r="E14" s="34"/>
      <c r="F14" s="224"/>
      <c r="G14" s="224"/>
      <c r="H14" s="522"/>
    </row>
    <row r="15" spans="1:8" ht="29.25" customHeight="1" thickBot="1" x14ac:dyDescent="0.25">
      <c r="A15" s="244">
        <v>10</v>
      </c>
      <c r="B15" s="103" t="s">
        <v>403</v>
      </c>
      <c r="C15" s="220">
        <f>SUM(C6+C7+C9+C10+C12+C13+C14)</f>
        <v>90809</v>
      </c>
      <c r="D15" s="220">
        <f>SUM(D6+D7+D9+D10+D12+D13+D14)</f>
        <v>136275</v>
      </c>
      <c r="E15" s="103" t="s">
        <v>442</v>
      </c>
      <c r="F15" s="225">
        <f>SUM(F6:F14)</f>
        <v>104191</v>
      </c>
      <c r="G15" s="225">
        <f>SUM(G6:G14)</f>
        <v>146019</v>
      </c>
      <c r="H15" s="522"/>
    </row>
    <row r="16" spans="1:8" ht="22.5" customHeight="1" x14ac:dyDescent="0.2">
      <c r="A16" s="245">
        <v>11</v>
      </c>
      <c r="B16" s="246" t="s">
        <v>439</v>
      </c>
      <c r="C16" s="343">
        <f>+C17+C18+C19+C20</f>
        <v>13382</v>
      </c>
      <c r="D16" s="343">
        <f>+D17+D18+D19+D20</f>
        <v>11234</v>
      </c>
      <c r="E16" s="247" t="s">
        <v>158</v>
      </c>
      <c r="F16" s="226"/>
      <c r="G16" s="226"/>
      <c r="H16" s="522"/>
    </row>
    <row r="17" spans="1:8" ht="12.95" customHeight="1" x14ac:dyDescent="0.2">
      <c r="A17" s="354" t="s">
        <v>20</v>
      </c>
      <c r="B17" s="247" t="s">
        <v>177</v>
      </c>
      <c r="C17" s="59">
        <v>13382</v>
      </c>
      <c r="D17" s="59">
        <v>11234</v>
      </c>
      <c r="E17" s="247" t="s">
        <v>372</v>
      </c>
      <c r="F17" s="60"/>
      <c r="G17" s="60">
        <v>7907</v>
      </c>
      <c r="H17" s="522"/>
    </row>
    <row r="18" spans="1:8" ht="12.95" customHeight="1" x14ac:dyDescent="0.2">
      <c r="A18" s="354" t="s">
        <v>21</v>
      </c>
      <c r="B18" s="247" t="s">
        <v>178</v>
      </c>
      <c r="C18" s="59"/>
      <c r="D18" s="59"/>
      <c r="E18" s="247" t="s">
        <v>132</v>
      </c>
      <c r="F18" s="60"/>
      <c r="G18" s="60"/>
      <c r="H18" s="522"/>
    </row>
    <row r="19" spans="1:8" ht="12.95" customHeight="1" x14ac:dyDescent="0.2">
      <c r="A19" s="354" t="s">
        <v>22</v>
      </c>
      <c r="B19" s="247" t="s">
        <v>182</v>
      </c>
      <c r="C19" s="59"/>
      <c r="D19" s="59"/>
      <c r="E19" s="247" t="s">
        <v>133</v>
      </c>
      <c r="F19" s="60"/>
      <c r="G19" s="60"/>
      <c r="H19" s="522"/>
    </row>
    <row r="20" spans="1:8" ht="12.95" customHeight="1" x14ac:dyDescent="0.2">
      <c r="A20" s="354" t="s">
        <v>23</v>
      </c>
      <c r="B20" s="247" t="s">
        <v>183</v>
      </c>
      <c r="C20" s="59"/>
      <c r="D20" s="59"/>
      <c r="E20" s="246" t="s">
        <v>185</v>
      </c>
      <c r="F20" s="60"/>
      <c r="G20" s="60"/>
      <c r="H20" s="522"/>
    </row>
    <row r="21" spans="1:8" ht="16.5" customHeight="1" x14ac:dyDescent="0.2">
      <c r="A21" s="354" t="s">
        <v>24</v>
      </c>
      <c r="B21" s="353" t="s">
        <v>440</v>
      </c>
      <c r="C21" s="248">
        <f>+C22+C23</f>
        <v>0</v>
      </c>
      <c r="D21" s="248">
        <f>+D22+D23</f>
        <v>7907</v>
      </c>
      <c r="E21" s="247" t="s">
        <v>159</v>
      </c>
      <c r="F21" s="60"/>
      <c r="G21" s="60"/>
      <c r="H21" s="522"/>
    </row>
    <row r="22" spans="1:8" ht="12.95" customHeight="1" x14ac:dyDescent="0.2">
      <c r="A22" s="355" t="s">
        <v>25</v>
      </c>
      <c r="B22" s="246" t="s">
        <v>371</v>
      </c>
      <c r="C22" s="221"/>
      <c r="D22" s="221">
        <v>7907</v>
      </c>
      <c r="E22" s="240" t="s">
        <v>160</v>
      </c>
      <c r="F22" s="226"/>
      <c r="G22" s="226"/>
      <c r="H22" s="522"/>
    </row>
    <row r="23" spans="1:8" ht="12.95" customHeight="1" thickBot="1" x14ac:dyDescent="0.25">
      <c r="A23" s="354" t="s">
        <v>26</v>
      </c>
      <c r="B23" s="247" t="s">
        <v>452</v>
      </c>
      <c r="C23" s="59"/>
      <c r="D23" s="59"/>
      <c r="E23" s="247" t="s">
        <v>451</v>
      </c>
      <c r="F23" s="60"/>
      <c r="G23" s="60">
        <v>1490</v>
      </c>
      <c r="H23" s="522"/>
    </row>
    <row r="24" spans="1:8" ht="26.25" customHeight="1" thickBot="1" x14ac:dyDescent="0.25">
      <c r="A24" s="244" t="s">
        <v>27</v>
      </c>
      <c r="B24" s="103" t="s">
        <v>441</v>
      </c>
      <c r="C24" s="220">
        <f>+C16+C21</f>
        <v>13382</v>
      </c>
      <c r="D24" s="220">
        <f>+D16+D21</f>
        <v>19141</v>
      </c>
      <c r="E24" s="103" t="s">
        <v>443</v>
      </c>
      <c r="F24" s="225">
        <f>SUM(F16:F23)</f>
        <v>0</v>
      </c>
      <c r="G24" s="225">
        <f>SUM(G16:G23)</f>
        <v>9397</v>
      </c>
      <c r="H24" s="522"/>
    </row>
    <row r="25" spans="1:8" ht="13.5" thickBot="1" x14ac:dyDescent="0.25">
      <c r="A25" s="244" t="s">
        <v>28</v>
      </c>
      <c r="B25" s="249" t="s">
        <v>438</v>
      </c>
      <c r="C25" s="250">
        <f>+C15+C24</f>
        <v>104191</v>
      </c>
      <c r="D25" s="250">
        <f>+D15+D24</f>
        <v>155416</v>
      </c>
      <c r="E25" s="249" t="s">
        <v>444</v>
      </c>
      <c r="F25" s="250">
        <f>+F15+F24</f>
        <v>104191</v>
      </c>
      <c r="G25" s="250">
        <f>+G15+G24</f>
        <v>155416</v>
      </c>
      <c r="H25" s="522"/>
    </row>
    <row r="26" spans="1:8" ht="13.5" thickBot="1" x14ac:dyDescent="0.25">
      <c r="A26" s="244" t="s">
        <v>29</v>
      </c>
      <c r="B26" s="249" t="s">
        <v>136</v>
      </c>
      <c r="C26" s="250">
        <f>IF(C15-F15&lt;0,F15-C15,"-")</f>
        <v>13382</v>
      </c>
      <c r="D26" s="250">
        <f>IF(D15-G15&lt;0,G15-D15,"-")</f>
        <v>9744</v>
      </c>
      <c r="E26" s="249" t="s">
        <v>137</v>
      </c>
      <c r="F26" s="250" t="str">
        <f>IF(C15-F15&gt;0,C15-F15,"-")</f>
        <v>-</v>
      </c>
      <c r="G26" s="250" t="str">
        <f>IF(D15-G15&gt;0,D15-G15,"-")</f>
        <v>-</v>
      </c>
      <c r="H26" s="522"/>
    </row>
    <row r="27" spans="1:8" ht="13.5" thickBot="1" x14ac:dyDescent="0.25">
      <c r="A27" s="244" t="s">
        <v>30</v>
      </c>
      <c r="B27" s="249" t="s">
        <v>186</v>
      </c>
      <c r="C27" s="250" t="str">
        <f>IF(C15+C16-F25&lt;0,F25-(C15+C16),"-")</f>
        <v>-</v>
      </c>
      <c r="D27" s="250">
        <f>IF(D15+D16-G25&lt;0,G25-(D15+D16),"-")</f>
        <v>7907</v>
      </c>
      <c r="E27" s="249" t="s">
        <v>187</v>
      </c>
      <c r="F27" s="250" t="str">
        <f>IF(C15+C16-F25&gt;0,C15+C16-F25,"-")</f>
        <v>-</v>
      </c>
      <c r="G27" s="250" t="str">
        <f>IF(D15+D16-G25&gt;0,D15+D16-G25,"-")</f>
        <v>-</v>
      </c>
      <c r="H27" s="522"/>
    </row>
    <row r="28" spans="1:8" ht="18.75" x14ac:dyDescent="0.2">
      <c r="B28" s="523"/>
      <c r="C28" s="523"/>
      <c r="D28" s="523"/>
      <c r="E28" s="523"/>
      <c r="F28" s="357"/>
    </row>
  </sheetData>
  <mergeCells count="3">
    <mergeCell ref="A3:A4"/>
    <mergeCell ref="H1:H27"/>
    <mergeCell ref="B28:E28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zoomScaleNormal="100" zoomScaleSheetLayoutView="115" workbookViewId="0">
      <selection activeCell="H1" sqref="H1:H33"/>
    </sheetView>
  </sheetViews>
  <sheetFormatPr defaultRowHeight="12.75" x14ac:dyDescent="0.2"/>
  <cols>
    <col min="1" max="1" width="5.5" style="43" customWidth="1"/>
    <col min="2" max="2" width="47.33203125" style="154" customWidth="1"/>
    <col min="3" max="3" width="12.33203125" style="154" customWidth="1"/>
    <col min="4" max="4" width="12.33203125" style="43" customWidth="1"/>
    <col min="5" max="5" width="46.1640625" style="43" customWidth="1"/>
    <col min="6" max="7" width="13" style="43" customWidth="1"/>
    <col min="8" max="8" width="4.83203125" style="43" customWidth="1"/>
    <col min="9" max="16384" width="9.33203125" style="43"/>
  </cols>
  <sheetData>
    <row r="1" spans="1:8" ht="31.5" x14ac:dyDescent="0.2">
      <c r="B1" s="227" t="s">
        <v>135</v>
      </c>
      <c r="C1" s="227"/>
      <c r="D1" s="228"/>
      <c r="E1" s="228"/>
      <c r="F1" s="228"/>
      <c r="G1" s="228"/>
      <c r="H1" s="522" t="s">
        <v>456</v>
      </c>
    </row>
    <row r="2" spans="1:8" ht="14.25" thickBot="1" x14ac:dyDescent="0.25">
      <c r="G2" s="229" t="s">
        <v>51</v>
      </c>
      <c r="H2" s="522"/>
    </row>
    <row r="3" spans="1:8" ht="13.5" thickBot="1" x14ac:dyDescent="0.25">
      <c r="A3" s="524" t="s">
        <v>59</v>
      </c>
      <c r="B3" s="230" t="s">
        <v>46</v>
      </c>
      <c r="C3" s="351"/>
      <c r="D3" s="231"/>
      <c r="E3" s="230" t="s">
        <v>48</v>
      </c>
      <c r="F3" s="356"/>
      <c r="G3" s="232"/>
      <c r="H3" s="522"/>
    </row>
    <row r="4" spans="1:8" s="233" customFormat="1" ht="36.75" thickBot="1" x14ac:dyDescent="0.25">
      <c r="A4" s="525"/>
      <c r="B4" s="155" t="s">
        <v>52</v>
      </c>
      <c r="C4" s="156" t="s">
        <v>426</v>
      </c>
      <c r="D4" s="156" t="s">
        <v>437</v>
      </c>
      <c r="E4" s="155" t="s">
        <v>52</v>
      </c>
      <c r="F4" s="156" t="s">
        <v>426</v>
      </c>
      <c r="G4" s="156" t="s">
        <v>437</v>
      </c>
      <c r="H4" s="522"/>
    </row>
    <row r="5" spans="1:8" s="233" customFormat="1" ht="13.5" thickBot="1" x14ac:dyDescent="0.25">
      <c r="A5" s="234">
        <v>1</v>
      </c>
      <c r="B5" s="235">
        <v>2</v>
      </c>
      <c r="C5" s="236">
        <v>3</v>
      </c>
      <c r="D5" s="236">
        <v>4</v>
      </c>
      <c r="E5" s="235">
        <v>5</v>
      </c>
      <c r="F5" s="237">
        <v>6</v>
      </c>
      <c r="G5" s="237">
        <v>7</v>
      </c>
      <c r="H5" s="522"/>
    </row>
    <row r="6" spans="1:8" ht="12.95" customHeight="1" x14ac:dyDescent="0.2">
      <c r="A6" s="239" t="s">
        <v>9</v>
      </c>
      <c r="B6" s="240" t="s">
        <v>373</v>
      </c>
      <c r="C6" s="216"/>
      <c r="D6" s="216">
        <v>12588</v>
      </c>
      <c r="E6" s="240" t="s">
        <v>179</v>
      </c>
      <c r="F6" s="222">
        <v>5720</v>
      </c>
      <c r="G6" s="222">
        <v>15975</v>
      </c>
      <c r="H6" s="522"/>
    </row>
    <row r="7" spans="1:8" x14ac:dyDescent="0.2">
      <c r="A7" s="241" t="s">
        <v>10</v>
      </c>
      <c r="B7" s="242" t="s">
        <v>374</v>
      </c>
      <c r="C7" s="217"/>
      <c r="D7" s="217"/>
      <c r="E7" s="242" t="s">
        <v>378</v>
      </c>
      <c r="F7" s="223"/>
      <c r="G7" s="223"/>
      <c r="H7" s="522"/>
    </row>
    <row r="8" spans="1:8" ht="12.95" customHeight="1" x14ac:dyDescent="0.2">
      <c r="A8" s="241" t="s">
        <v>11</v>
      </c>
      <c r="B8" s="242" t="s">
        <v>2</v>
      </c>
      <c r="C8" s="217"/>
      <c r="D8" s="217"/>
      <c r="E8" s="242" t="s">
        <v>154</v>
      </c>
      <c r="F8" s="223"/>
      <c r="G8" s="223">
        <v>4681</v>
      </c>
      <c r="H8" s="522"/>
    </row>
    <row r="9" spans="1:8" ht="12.95" customHeight="1" x14ac:dyDescent="0.2">
      <c r="A9" s="241" t="s">
        <v>12</v>
      </c>
      <c r="B9" s="242" t="s">
        <v>427</v>
      </c>
      <c r="C9" s="217"/>
      <c r="D9" s="217"/>
      <c r="E9" s="242" t="s">
        <v>379</v>
      </c>
      <c r="F9" s="223"/>
      <c r="G9" s="223"/>
      <c r="H9" s="522"/>
    </row>
    <row r="10" spans="1:8" ht="12.75" customHeight="1" x14ac:dyDescent="0.2">
      <c r="A10" s="241" t="s">
        <v>13</v>
      </c>
      <c r="B10" s="242" t="s">
        <v>375</v>
      </c>
      <c r="C10" s="217"/>
      <c r="D10" s="217"/>
      <c r="E10" s="242" t="s">
        <v>181</v>
      </c>
      <c r="F10" s="223">
        <v>400</v>
      </c>
      <c r="G10" s="223">
        <v>200</v>
      </c>
      <c r="H10" s="522"/>
    </row>
    <row r="11" spans="1:8" ht="12.95" customHeight="1" x14ac:dyDescent="0.2">
      <c r="A11" s="241" t="s">
        <v>14</v>
      </c>
      <c r="B11" s="242" t="s">
        <v>376</v>
      </c>
      <c r="C11" s="218">
        <v>60</v>
      </c>
      <c r="D11" s="218">
        <v>60</v>
      </c>
      <c r="E11" s="34"/>
      <c r="F11" s="223"/>
      <c r="G11" s="223"/>
      <c r="H11" s="522"/>
    </row>
    <row r="12" spans="1:8" ht="12.95" customHeight="1" x14ac:dyDescent="0.2">
      <c r="A12" s="241" t="s">
        <v>15</v>
      </c>
      <c r="B12" s="34"/>
      <c r="C12" s="217"/>
      <c r="D12" s="217"/>
      <c r="E12" s="34"/>
      <c r="F12" s="223"/>
      <c r="G12" s="223"/>
      <c r="H12" s="522"/>
    </row>
    <row r="13" spans="1:8" ht="12.95" customHeight="1" x14ac:dyDescent="0.2">
      <c r="A13" s="241" t="s">
        <v>16</v>
      </c>
      <c r="B13" s="34"/>
      <c r="C13" s="217"/>
      <c r="D13" s="217"/>
      <c r="E13" s="34"/>
      <c r="F13" s="223"/>
      <c r="G13" s="223"/>
      <c r="H13" s="522"/>
    </row>
    <row r="14" spans="1:8" ht="12.95" customHeight="1" x14ac:dyDescent="0.2">
      <c r="A14" s="241" t="s">
        <v>17</v>
      </c>
      <c r="B14" s="34"/>
      <c r="C14" s="218"/>
      <c r="D14" s="218"/>
      <c r="E14" s="34"/>
      <c r="F14" s="223"/>
      <c r="G14" s="223"/>
      <c r="H14" s="522"/>
    </row>
    <row r="15" spans="1:8" x14ac:dyDescent="0.2">
      <c r="A15" s="241" t="s">
        <v>18</v>
      </c>
      <c r="B15" s="34"/>
      <c r="C15" s="218"/>
      <c r="D15" s="218"/>
      <c r="E15" s="34"/>
      <c r="F15" s="223"/>
      <c r="G15" s="223"/>
      <c r="H15" s="522"/>
    </row>
    <row r="16" spans="1:8" ht="12.95" customHeight="1" thickBot="1" x14ac:dyDescent="0.25">
      <c r="A16" s="286" t="s">
        <v>19</v>
      </c>
      <c r="B16" s="315"/>
      <c r="C16" s="288"/>
      <c r="D16" s="288"/>
      <c r="E16" s="287" t="s">
        <v>40</v>
      </c>
      <c r="F16" s="270"/>
      <c r="G16" s="270"/>
      <c r="H16" s="522"/>
    </row>
    <row r="17" spans="1:8" ht="24.75" customHeight="1" thickBot="1" x14ac:dyDescent="0.25">
      <c r="A17" s="244" t="s">
        <v>20</v>
      </c>
      <c r="B17" s="103" t="s">
        <v>404</v>
      </c>
      <c r="C17" s="220">
        <f>+C6+C8+C9+C11+C12+C13+C14+C15+C16</f>
        <v>60</v>
      </c>
      <c r="D17" s="220">
        <f>+D6+D8+D9+D11+D12+D13+D14+D15+D16</f>
        <v>12648</v>
      </c>
      <c r="E17" s="103" t="s">
        <v>405</v>
      </c>
      <c r="F17" s="225">
        <f>+F6+F8+F10+F11+F12+F13+F14+F15+F16</f>
        <v>6120</v>
      </c>
      <c r="G17" s="225">
        <f>+G6+G8+G10+G11+G12+G13+G14+G15+G16</f>
        <v>20856</v>
      </c>
      <c r="H17" s="522"/>
    </row>
    <row r="18" spans="1:8" ht="12.95" customHeight="1" x14ac:dyDescent="0.2">
      <c r="A18" s="239" t="s">
        <v>21</v>
      </c>
      <c r="B18" s="252" t="s">
        <v>199</v>
      </c>
      <c r="C18" s="259">
        <f>+C19+C20+C21+C22+C23</f>
        <v>6060</v>
      </c>
      <c r="D18" s="259">
        <f>+D19+D20+D21+D22+D23</f>
        <v>8208</v>
      </c>
      <c r="E18" s="247" t="s">
        <v>158</v>
      </c>
      <c r="F18" s="58"/>
      <c r="G18" s="58"/>
      <c r="H18" s="522"/>
    </row>
    <row r="19" spans="1:8" ht="12.95" customHeight="1" x14ac:dyDescent="0.2">
      <c r="A19" s="241" t="s">
        <v>22</v>
      </c>
      <c r="B19" s="253" t="s">
        <v>188</v>
      </c>
      <c r="C19" s="59">
        <v>6060</v>
      </c>
      <c r="D19" s="59">
        <v>8208</v>
      </c>
      <c r="E19" s="247" t="s">
        <v>161</v>
      </c>
      <c r="F19" s="60"/>
      <c r="G19" s="60"/>
      <c r="H19" s="522"/>
    </row>
    <row r="20" spans="1:8" ht="12.95" customHeight="1" x14ac:dyDescent="0.2">
      <c r="A20" s="239" t="s">
        <v>23</v>
      </c>
      <c r="B20" s="253" t="s">
        <v>189</v>
      </c>
      <c r="C20" s="59"/>
      <c r="D20" s="59"/>
      <c r="E20" s="247" t="s">
        <v>132</v>
      </c>
      <c r="F20" s="60"/>
      <c r="G20" s="60"/>
      <c r="H20" s="522"/>
    </row>
    <row r="21" spans="1:8" ht="12.95" customHeight="1" x14ac:dyDescent="0.2">
      <c r="A21" s="241" t="s">
        <v>24</v>
      </c>
      <c r="B21" s="253" t="s">
        <v>190</v>
      </c>
      <c r="C21" s="59"/>
      <c r="D21" s="59"/>
      <c r="E21" s="247" t="s">
        <v>133</v>
      </c>
      <c r="F21" s="60"/>
      <c r="G21" s="60"/>
      <c r="H21" s="522"/>
    </row>
    <row r="22" spans="1:8" ht="12.95" customHeight="1" x14ac:dyDescent="0.2">
      <c r="A22" s="239" t="s">
        <v>25</v>
      </c>
      <c r="B22" s="253" t="s">
        <v>191</v>
      </c>
      <c r="C22" s="59"/>
      <c r="D22" s="59"/>
      <c r="E22" s="246" t="s">
        <v>185</v>
      </c>
      <c r="F22" s="60"/>
      <c r="G22" s="60"/>
      <c r="H22" s="522"/>
    </row>
    <row r="23" spans="1:8" ht="12.95" customHeight="1" x14ac:dyDescent="0.2">
      <c r="A23" s="241" t="s">
        <v>26</v>
      </c>
      <c r="B23" s="254" t="s">
        <v>192</v>
      </c>
      <c r="C23" s="59"/>
      <c r="D23" s="59"/>
      <c r="E23" s="247" t="s">
        <v>162</v>
      </c>
      <c r="F23" s="60"/>
      <c r="G23" s="60"/>
      <c r="H23" s="522"/>
    </row>
    <row r="24" spans="1:8" ht="12.95" customHeight="1" x14ac:dyDescent="0.2">
      <c r="A24" s="239" t="s">
        <v>27</v>
      </c>
      <c r="B24" s="255" t="s">
        <v>193</v>
      </c>
      <c r="C24" s="248">
        <f>+C25+C26+C27+C28+C29</f>
        <v>0</v>
      </c>
      <c r="D24" s="248">
        <f>+D25+D26+D27+D28+D29</f>
        <v>0</v>
      </c>
      <c r="E24" s="256" t="s">
        <v>160</v>
      </c>
      <c r="F24" s="60"/>
      <c r="G24" s="60"/>
      <c r="H24" s="522"/>
    </row>
    <row r="25" spans="1:8" ht="12.95" customHeight="1" x14ac:dyDescent="0.2">
      <c r="A25" s="241" t="s">
        <v>28</v>
      </c>
      <c r="B25" s="254" t="s">
        <v>194</v>
      </c>
      <c r="C25" s="59"/>
      <c r="D25" s="59"/>
      <c r="E25" s="256" t="s">
        <v>380</v>
      </c>
      <c r="F25" s="60"/>
      <c r="G25" s="60"/>
      <c r="H25" s="522"/>
    </row>
    <row r="26" spans="1:8" ht="12.95" customHeight="1" x14ac:dyDescent="0.2">
      <c r="A26" s="239" t="s">
        <v>29</v>
      </c>
      <c r="B26" s="254" t="s">
        <v>195</v>
      </c>
      <c r="C26" s="59"/>
      <c r="D26" s="59"/>
      <c r="E26" s="251"/>
      <c r="F26" s="60"/>
      <c r="G26" s="60"/>
      <c r="H26" s="522"/>
    </row>
    <row r="27" spans="1:8" ht="12.95" customHeight="1" x14ac:dyDescent="0.2">
      <c r="A27" s="241" t="s">
        <v>30</v>
      </c>
      <c r="B27" s="253" t="s">
        <v>196</v>
      </c>
      <c r="C27" s="59"/>
      <c r="D27" s="59"/>
      <c r="E27" s="101"/>
      <c r="F27" s="60"/>
      <c r="G27" s="60"/>
      <c r="H27" s="522"/>
    </row>
    <row r="28" spans="1:8" ht="12.95" customHeight="1" x14ac:dyDescent="0.2">
      <c r="A28" s="239" t="s">
        <v>31</v>
      </c>
      <c r="B28" s="257" t="s">
        <v>197</v>
      </c>
      <c r="C28" s="59"/>
      <c r="D28" s="59"/>
      <c r="E28" s="34"/>
      <c r="F28" s="60"/>
      <c r="G28" s="60"/>
      <c r="H28" s="522"/>
    </row>
    <row r="29" spans="1:8" ht="12.95" customHeight="1" thickBot="1" x14ac:dyDescent="0.25">
      <c r="A29" s="241" t="s">
        <v>32</v>
      </c>
      <c r="B29" s="258" t="s">
        <v>198</v>
      </c>
      <c r="C29" s="59"/>
      <c r="D29" s="59"/>
      <c r="E29" s="101"/>
      <c r="F29" s="60"/>
      <c r="G29" s="60"/>
      <c r="H29" s="522"/>
    </row>
    <row r="30" spans="1:8" ht="21.75" customHeight="1" thickBot="1" x14ac:dyDescent="0.25">
      <c r="A30" s="244" t="s">
        <v>33</v>
      </c>
      <c r="B30" s="103" t="s">
        <v>377</v>
      </c>
      <c r="C30" s="220">
        <f>+C18+C24</f>
        <v>6060</v>
      </c>
      <c r="D30" s="220">
        <f>+D18+D24</f>
        <v>8208</v>
      </c>
      <c r="E30" s="103" t="s">
        <v>381</v>
      </c>
      <c r="F30" s="225">
        <f>SUM(F18:F29)</f>
        <v>0</v>
      </c>
      <c r="G30" s="225">
        <f>SUM(G18:G29)</f>
        <v>0</v>
      </c>
      <c r="H30" s="522"/>
    </row>
    <row r="31" spans="1:8" ht="13.5" thickBot="1" x14ac:dyDescent="0.25">
      <c r="A31" s="244" t="s">
        <v>34</v>
      </c>
      <c r="B31" s="249" t="s">
        <v>382</v>
      </c>
      <c r="C31" s="250">
        <f>+C17+C30</f>
        <v>6120</v>
      </c>
      <c r="D31" s="250">
        <f>+D17+D30</f>
        <v>20856</v>
      </c>
      <c r="E31" s="249" t="s">
        <v>383</v>
      </c>
      <c r="F31" s="250">
        <f>+F17+F30</f>
        <v>6120</v>
      </c>
      <c r="G31" s="250">
        <f>+G17+G30</f>
        <v>20856</v>
      </c>
      <c r="H31" s="522"/>
    </row>
    <row r="32" spans="1:8" ht="13.5" thickBot="1" x14ac:dyDescent="0.25">
      <c r="A32" s="244" t="s">
        <v>35</v>
      </c>
      <c r="B32" s="249" t="s">
        <v>136</v>
      </c>
      <c r="C32" s="250">
        <f>IF(C17-F17&lt;0,F17-C17,"-")</f>
        <v>6060</v>
      </c>
      <c r="D32" s="250">
        <f>IF(D17-G17&lt;0,G17-D17,"-")</f>
        <v>8208</v>
      </c>
      <c r="E32" s="249" t="s">
        <v>137</v>
      </c>
      <c r="F32" s="250" t="str">
        <f>IF(C17-F17&gt;0,C17-F17,"-")</f>
        <v>-</v>
      </c>
      <c r="G32" s="250" t="str">
        <f>IF(D17-G17&gt;0,D17-G17,"-")</f>
        <v>-</v>
      </c>
      <c r="H32" s="522"/>
    </row>
    <row r="33" spans="1:8" ht="13.5" thickBot="1" x14ac:dyDescent="0.25">
      <c r="A33" s="244" t="s">
        <v>36</v>
      </c>
      <c r="B33" s="249" t="s">
        <v>186</v>
      </c>
      <c r="C33" s="250" t="str">
        <f>IF(C17+C18-F31&lt;0,F31-(C17+C18),"-")</f>
        <v>-</v>
      </c>
      <c r="D33" s="250" t="str">
        <f>IF(D17+D18-G31&lt;0,G31-(D17+D18),"-")</f>
        <v>-</v>
      </c>
      <c r="E33" s="249" t="s">
        <v>187</v>
      </c>
      <c r="F33" s="250" t="str">
        <f>IF(C17+C18-F31&gt;0,C17+C18-F31,"-")</f>
        <v>-</v>
      </c>
      <c r="G33" s="250" t="str">
        <f>IF(D17+D18-G31&gt;0,D17+D18-G31,"-")</f>
        <v>-</v>
      </c>
      <c r="H33" s="522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04" t="s">
        <v>127</v>
      </c>
      <c r="E1" s="107" t="s">
        <v>131</v>
      </c>
    </row>
    <row r="3" spans="1:5" x14ac:dyDescent="0.2">
      <c r="A3" s="109"/>
      <c r="B3" s="110"/>
      <c r="C3" s="109"/>
      <c r="D3" s="112"/>
      <c r="E3" s="110"/>
    </row>
    <row r="4" spans="1:5" ht="15.75" x14ac:dyDescent="0.25">
      <c r="A4" s="61" t="s">
        <v>384</v>
      </c>
      <c r="B4" s="111"/>
      <c r="C4" s="118"/>
      <c r="D4" s="112"/>
      <c r="E4" s="110"/>
    </row>
    <row r="5" spans="1:5" x14ac:dyDescent="0.2">
      <c r="A5" s="109"/>
      <c r="B5" s="110"/>
      <c r="C5" s="109"/>
      <c r="D5" s="112"/>
      <c r="E5" s="110"/>
    </row>
    <row r="6" spans="1:5" x14ac:dyDescent="0.2">
      <c r="A6" s="109" t="s">
        <v>386</v>
      </c>
      <c r="B6" s="110">
        <f>+'1.1.sz.mell.'!D60</f>
        <v>148923</v>
      </c>
      <c r="C6" s="109" t="s">
        <v>387</v>
      </c>
      <c r="D6" s="112">
        <f>+'2.1.sz.mell  '!D15+'2.2.sz.mell  '!D17</f>
        <v>148923</v>
      </c>
      <c r="E6" s="110">
        <f t="shared" ref="E6:E15" si="0">+B6-D6</f>
        <v>0</v>
      </c>
    </row>
    <row r="7" spans="1:5" x14ac:dyDescent="0.2">
      <c r="A7" s="109" t="s">
        <v>388</v>
      </c>
      <c r="B7" s="110">
        <f>+'1.1.sz.mell.'!D83</f>
        <v>27349</v>
      </c>
      <c r="C7" s="109" t="s">
        <v>389</v>
      </c>
      <c r="D7" s="112">
        <f>+'2.1.sz.mell  '!D24+'2.2.sz.mell  '!D30</f>
        <v>27349</v>
      </c>
      <c r="E7" s="110">
        <f t="shared" si="0"/>
        <v>0</v>
      </c>
    </row>
    <row r="8" spans="1:5" x14ac:dyDescent="0.2">
      <c r="A8" s="109" t="s">
        <v>390</v>
      </c>
      <c r="B8" s="110">
        <f>+'1.1.sz.mell.'!D84</f>
        <v>176272</v>
      </c>
      <c r="C8" s="109" t="s">
        <v>391</v>
      </c>
      <c r="D8" s="112">
        <f>+'2.1.sz.mell  '!D25+'2.2.sz.mell  '!D31</f>
        <v>176272</v>
      </c>
      <c r="E8" s="110">
        <f t="shared" si="0"/>
        <v>0</v>
      </c>
    </row>
    <row r="9" spans="1:5" x14ac:dyDescent="0.2">
      <c r="A9" s="109"/>
      <c r="B9" s="110"/>
      <c r="C9" s="109"/>
      <c r="D9" s="112"/>
      <c r="E9" s="110"/>
    </row>
    <row r="10" spans="1:5" x14ac:dyDescent="0.2">
      <c r="A10" s="109"/>
      <c r="B10" s="110"/>
      <c r="C10" s="109"/>
      <c r="D10" s="112"/>
      <c r="E10" s="110"/>
    </row>
    <row r="11" spans="1:5" ht="15.75" x14ac:dyDescent="0.25">
      <c r="A11" s="61" t="s">
        <v>385</v>
      </c>
      <c r="B11" s="111"/>
      <c r="C11" s="118"/>
      <c r="D11" s="112"/>
      <c r="E11" s="110"/>
    </row>
    <row r="12" spans="1:5" x14ac:dyDescent="0.2">
      <c r="A12" s="109"/>
      <c r="B12" s="110"/>
      <c r="C12" s="109"/>
      <c r="D12" s="112"/>
      <c r="E12" s="110"/>
    </row>
    <row r="13" spans="1:5" x14ac:dyDescent="0.2">
      <c r="A13" s="109" t="s">
        <v>395</v>
      </c>
      <c r="B13" s="110">
        <f>+'1.1.sz.mell.'!D122</f>
        <v>166875</v>
      </c>
      <c r="C13" s="109" t="s">
        <v>394</v>
      </c>
      <c r="D13" s="112">
        <f>+'2.1.sz.mell  '!G15+'2.2.sz.mell  '!G17</f>
        <v>166875</v>
      </c>
      <c r="E13" s="110">
        <f t="shared" si="0"/>
        <v>0</v>
      </c>
    </row>
    <row r="14" spans="1:5" x14ac:dyDescent="0.2">
      <c r="A14" s="109" t="s">
        <v>206</v>
      </c>
      <c r="B14" s="110">
        <f>+'1.1.sz.mell.'!D142</f>
        <v>9397</v>
      </c>
      <c r="C14" s="109" t="s">
        <v>393</v>
      </c>
      <c r="D14" s="112">
        <f>+'2.1.sz.mell  '!G24+'2.2.sz.mell  '!G30</f>
        <v>9397</v>
      </c>
      <c r="E14" s="110">
        <f t="shared" si="0"/>
        <v>0</v>
      </c>
    </row>
    <row r="15" spans="1:5" x14ac:dyDescent="0.2">
      <c r="A15" s="109" t="s">
        <v>396</v>
      </c>
      <c r="B15" s="110">
        <f>+'1.1.sz.mell.'!D143</f>
        <v>176272</v>
      </c>
      <c r="C15" s="109" t="s">
        <v>392</v>
      </c>
      <c r="D15" s="112">
        <f>+'2.1.sz.mell  '!G25+'2.2.sz.mell  '!G31</f>
        <v>176272</v>
      </c>
      <c r="E15" s="110">
        <f t="shared" si="0"/>
        <v>0</v>
      </c>
    </row>
    <row r="16" spans="1:5" x14ac:dyDescent="0.2">
      <c r="A16" s="105"/>
      <c r="B16" s="105"/>
      <c r="C16" s="109"/>
      <c r="D16" s="112"/>
      <c r="E16" s="106"/>
    </row>
    <row r="17" spans="1:5" x14ac:dyDescent="0.2">
      <c r="A17" s="105"/>
      <c r="B17" s="105"/>
      <c r="C17" s="105"/>
      <c r="D17" s="105"/>
      <c r="E17" s="105"/>
    </row>
    <row r="18" spans="1:5" x14ac:dyDescent="0.2">
      <c r="A18" s="105"/>
      <c r="B18" s="105"/>
      <c r="C18" s="105"/>
      <c r="D18" s="105"/>
      <c r="E18" s="105"/>
    </row>
    <row r="19" spans="1:5" x14ac:dyDescent="0.2">
      <c r="A19" s="105"/>
      <c r="B19" s="105"/>
      <c r="C19" s="105"/>
      <c r="D19" s="105"/>
      <c r="E19" s="10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120" workbookViewId="0">
      <selection activeCell="C3" sqref="C3:E3"/>
    </sheetView>
  </sheetViews>
  <sheetFormatPr defaultRowHeight="15" x14ac:dyDescent="0.25"/>
  <cols>
    <col min="1" max="1" width="5.6640625" style="120" customWidth="1"/>
    <col min="2" max="2" width="35.6640625" style="120" customWidth="1"/>
    <col min="3" max="6" width="14" style="120" customWidth="1"/>
    <col min="7" max="16384" width="9.33203125" style="120"/>
  </cols>
  <sheetData>
    <row r="1" spans="1:7" ht="33" customHeight="1" x14ac:dyDescent="0.25">
      <c r="A1" s="526" t="s">
        <v>423</v>
      </c>
      <c r="B1" s="526"/>
      <c r="C1" s="526"/>
      <c r="D1" s="526"/>
      <c r="E1" s="526"/>
      <c r="F1" s="526"/>
    </row>
    <row r="2" spans="1:7" ht="15.95" customHeight="1" thickBot="1" x14ac:dyDescent="0.3">
      <c r="A2" s="121"/>
      <c r="B2" s="121"/>
      <c r="C2" s="527"/>
      <c r="D2" s="527"/>
      <c r="E2" s="534" t="s">
        <v>44</v>
      </c>
      <c r="F2" s="534"/>
      <c r="G2" s="128"/>
    </row>
    <row r="3" spans="1:7" ht="63" customHeight="1" x14ac:dyDescent="0.25">
      <c r="A3" s="530" t="s">
        <v>7</v>
      </c>
      <c r="B3" s="532" t="s">
        <v>164</v>
      </c>
      <c r="C3" s="532" t="s">
        <v>207</v>
      </c>
      <c r="D3" s="532"/>
      <c r="E3" s="532"/>
      <c r="F3" s="528" t="s">
        <v>202</v>
      </c>
    </row>
    <row r="4" spans="1:7" ht="15.75" thickBot="1" x14ac:dyDescent="0.3">
      <c r="A4" s="531"/>
      <c r="B4" s="533"/>
      <c r="C4" s="123" t="s">
        <v>200</v>
      </c>
      <c r="D4" s="123" t="s">
        <v>201</v>
      </c>
      <c r="E4" s="123" t="s">
        <v>397</v>
      </c>
      <c r="F4" s="529"/>
    </row>
    <row r="5" spans="1:7" ht="15.75" thickBot="1" x14ac:dyDescent="0.3">
      <c r="A5" s="125">
        <v>1</v>
      </c>
      <c r="B5" s="126">
        <v>2</v>
      </c>
      <c r="C5" s="126">
        <v>3</v>
      </c>
      <c r="D5" s="126">
        <v>4</v>
      </c>
      <c r="E5" s="126">
        <v>5</v>
      </c>
      <c r="F5" s="127">
        <v>6</v>
      </c>
    </row>
    <row r="6" spans="1:7" x14ac:dyDescent="0.25">
      <c r="A6" s="124" t="s">
        <v>9</v>
      </c>
      <c r="B6" s="134"/>
      <c r="C6" s="135">
        <v>0</v>
      </c>
      <c r="D6" s="135">
        <v>0</v>
      </c>
      <c r="E6" s="135">
        <v>0</v>
      </c>
      <c r="F6" s="131">
        <f>SUM(C6:E6)</f>
        <v>0</v>
      </c>
    </row>
    <row r="7" spans="1:7" x14ac:dyDescent="0.25">
      <c r="A7" s="122" t="s">
        <v>10</v>
      </c>
      <c r="B7" s="136"/>
      <c r="C7" s="135">
        <v>0</v>
      </c>
      <c r="D7" s="135">
        <v>0</v>
      </c>
      <c r="E7" s="135">
        <v>0</v>
      </c>
      <c r="F7" s="132">
        <f>SUM(C7:E7)</f>
        <v>0</v>
      </c>
    </row>
    <row r="8" spans="1:7" x14ac:dyDescent="0.25">
      <c r="A8" s="122" t="s">
        <v>11</v>
      </c>
      <c r="B8" s="136"/>
      <c r="C8" s="135">
        <v>0</v>
      </c>
      <c r="D8" s="135">
        <v>0</v>
      </c>
      <c r="E8" s="135">
        <v>0</v>
      </c>
      <c r="F8" s="132">
        <f>SUM(C8:E8)</f>
        <v>0</v>
      </c>
    </row>
    <row r="9" spans="1:7" x14ac:dyDescent="0.25">
      <c r="A9" s="122" t="s">
        <v>12</v>
      </c>
      <c r="B9" s="136"/>
      <c r="C9" s="135">
        <v>0</v>
      </c>
      <c r="D9" s="135">
        <v>0</v>
      </c>
      <c r="E9" s="135">
        <v>0</v>
      </c>
      <c r="F9" s="132">
        <f>SUM(C9:E9)</f>
        <v>0</v>
      </c>
    </row>
    <row r="10" spans="1:7" ht="15.75" thickBot="1" x14ac:dyDescent="0.3">
      <c r="A10" s="129" t="s">
        <v>13</v>
      </c>
      <c r="B10" s="137"/>
      <c r="C10" s="135">
        <v>0</v>
      </c>
      <c r="D10" s="135">
        <v>0</v>
      </c>
      <c r="E10" s="135">
        <v>0</v>
      </c>
      <c r="F10" s="132">
        <f>SUM(C10:E10)</f>
        <v>0</v>
      </c>
    </row>
    <row r="11" spans="1:7" s="334" customFormat="1" thickBot="1" x14ac:dyDescent="0.25">
      <c r="A11" s="331" t="s">
        <v>14</v>
      </c>
      <c r="B11" s="130" t="s">
        <v>166</v>
      </c>
      <c r="C11" s="332">
        <f>SUM(C6:C10)</f>
        <v>0</v>
      </c>
      <c r="D11" s="332">
        <f>SUM(D6:D10)</f>
        <v>0</v>
      </c>
      <c r="E11" s="332">
        <f>SUM(E6:E10)</f>
        <v>0</v>
      </c>
      <c r="F11" s="33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9/2015 (IX.23.)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C7" sqref="C7"/>
    </sheetView>
  </sheetViews>
  <sheetFormatPr defaultRowHeight="15" x14ac:dyDescent="0.25"/>
  <cols>
    <col min="1" max="1" width="5.6640625" style="120" customWidth="1"/>
    <col min="2" max="2" width="68.6640625" style="120" customWidth="1"/>
    <col min="3" max="3" width="19.5" style="120" customWidth="1"/>
    <col min="4" max="16384" width="9.33203125" style="120"/>
  </cols>
  <sheetData>
    <row r="1" spans="1:4" ht="33" customHeight="1" x14ac:dyDescent="0.25">
      <c r="A1" s="526" t="s">
        <v>424</v>
      </c>
      <c r="B1" s="526"/>
      <c r="C1" s="526"/>
    </row>
    <row r="2" spans="1:4" ht="15.95" customHeight="1" thickBot="1" x14ac:dyDescent="0.3">
      <c r="A2" s="121"/>
      <c r="B2" s="121"/>
      <c r="C2" s="133" t="s">
        <v>44</v>
      </c>
      <c r="D2" s="128"/>
    </row>
    <row r="3" spans="1:4" ht="26.25" customHeight="1" thickBot="1" x14ac:dyDescent="0.3">
      <c r="A3" s="138" t="s">
        <v>7</v>
      </c>
      <c r="B3" s="139"/>
      <c r="C3" s="140" t="s">
        <v>426</v>
      </c>
    </row>
    <row r="4" spans="1:4" ht="15.75" thickBot="1" x14ac:dyDescent="0.3">
      <c r="A4" s="141">
        <v>1</v>
      </c>
      <c r="B4" s="142">
        <v>2</v>
      </c>
      <c r="C4" s="143">
        <v>3</v>
      </c>
    </row>
    <row r="5" spans="1:4" x14ac:dyDescent="0.25">
      <c r="A5" s="144" t="s">
        <v>9</v>
      </c>
      <c r="B5" s="263" t="s">
        <v>47</v>
      </c>
      <c r="C5" s="260">
        <v>4600</v>
      </c>
    </row>
    <row r="6" spans="1:4" ht="24.75" x14ac:dyDescent="0.25">
      <c r="A6" s="145" t="s">
        <v>10</v>
      </c>
      <c r="B6" s="277" t="s">
        <v>203</v>
      </c>
      <c r="C6" s="261"/>
    </row>
    <row r="7" spans="1:4" x14ac:dyDescent="0.25">
      <c r="A7" s="145" t="s">
        <v>11</v>
      </c>
      <c r="B7" s="278" t="s">
        <v>422</v>
      </c>
      <c r="C7" s="261"/>
    </row>
    <row r="8" spans="1:4" ht="24.75" x14ac:dyDescent="0.25">
      <c r="A8" s="145" t="s">
        <v>12</v>
      </c>
      <c r="B8" s="278" t="s">
        <v>205</v>
      </c>
      <c r="C8" s="261"/>
    </row>
    <row r="9" spans="1:4" x14ac:dyDescent="0.25">
      <c r="A9" s="146" t="s">
        <v>13</v>
      </c>
      <c r="B9" s="278" t="s">
        <v>204</v>
      </c>
      <c r="C9" s="262">
        <v>150</v>
      </c>
    </row>
    <row r="10" spans="1:4" ht="15.75" thickBot="1" x14ac:dyDescent="0.3">
      <c r="A10" s="145" t="s">
        <v>14</v>
      </c>
      <c r="B10" s="279" t="s">
        <v>163</v>
      </c>
      <c r="C10" s="261"/>
    </row>
    <row r="11" spans="1:4" ht="15.75" thickBot="1" x14ac:dyDescent="0.3">
      <c r="A11" s="535" t="s">
        <v>167</v>
      </c>
      <c r="B11" s="536"/>
      <c r="C11" s="147">
        <f>SUM(C5:C10)</f>
        <v>4750</v>
      </c>
    </row>
    <row r="12" spans="1:4" ht="23.25" customHeight="1" x14ac:dyDescent="0.25">
      <c r="A12" s="537" t="s">
        <v>176</v>
      </c>
      <c r="B12" s="537"/>
      <c r="C12" s="537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9/2015. (IX.23.)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6" sqref="C6"/>
    </sheetView>
  </sheetViews>
  <sheetFormatPr defaultRowHeight="15" x14ac:dyDescent="0.25"/>
  <cols>
    <col min="1" max="1" width="5.6640625" style="120" customWidth="1"/>
    <col min="2" max="2" width="66.83203125" style="120" customWidth="1"/>
    <col min="3" max="3" width="27" style="120" customWidth="1"/>
    <col min="4" max="16384" width="9.33203125" style="120"/>
  </cols>
  <sheetData>
    <row r="1" spans="1:4" ht="33" customHeight="1" x14ac:dyDescent="0.25">
      <c r="A1" s="526" t="s">
        <v>428</v>
      </c>
      <c r="B1" s="526"/>
      <c r="C1" s="526"/>
    </row>
    <row r="2" spans="1:4" ht="15.95" customHeight="1" thickBot="1" x14ac:dyDescent="0.3">
      <c r="A2" s="121"/>
      <c r="B2" s="121"/>
      <c r="C2" s="133" t="s">
        <v>44</v>
      </c>
      <c r="D2" s="128"/>
    </row>
    <row r="3" spans="1:4" ht="26.25" customHeight="1" thickBot="1" x14ac:dyDescent="0.3">
      <c r="A3" s="138" t="s">
        <v>7</v>
      </c>
      <c r="B3" s="139" t="s">
        <v>168</v>
      </c>
      <c r="C3" s="140" t="s">
        <v>174</v>
      </c>
    </row>
    <row r="4" spans="1:4" ht="15.75" thickBot="1" x14ac:dyDescent="0.3">
      <c r="A4" s="141">
        <v>1</v>
      </c>
      <c r="B4" s="142">
        <v>2</v>
      </c>
      <c r="C4" s="143">
        <v>3</v>
      </c>
    </row>
    <row r="5" spans="1:4" x14ac:dyDescent="0.25">
      <c r="A5" s="144" t="s">
        <v>9</v>
      </c>
      <c r="B5" s="151"/>
      <c r="C5" s="148">
        <v>0</v>
      </c>
    </row>
    <row r="6" spans="1:4" x14ac:dyDescent="0.25">
      <c r="A6" s="145" t="s">
        <v>10</v>
      </c>
      <c r="B6" s="152"/>
      <c r="C6" s="149">
        <v>0</v>
      </c>
    </row>
    <row r="7" spans="1:4" ht="15.75" thickBot="1" x14ac:dyDescent="0.3">
      <c r="A7" s="146" t="s">
        <v>11</v>
      </c>
      <c r="B7" s="153"/>
      <c r="C7" s="150">
        <v>0</v>
      </c>
    </row>
    <row r="8" spans="1:4" s="334" customFormat="1" ht="17.25" customHeight="1" thickBot="1" x14ac:dyDescent="0.25">
      <c r="A8" s="335" t="s">
        <v>12</v>
      </c>
      <c r="B8" s="108" t="s">
        <v>169</v>
      </c>
      <c r="C8" s="147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9/2015. (IX.23.)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3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 x14ac:dyDescent="0.2">
      <c r="A1" s="538" t="s">
        <v>0</v>
      </c>
      <c r="B1" s="538"/>
      <c r="C1" s="538"/>
      <c r="D1" s="538"/>
      <c r="E1" s="538"/>
      <c r="F1" s="538"/>
    </row>
    <row r="2" spans="1:6" ht="22.5" customHeight="1" thickBot="1" x14ac:dyDescent="0.3">
      <c r="A2" s="154"/>
      <c r="B2" s="43"/>
      <c r="C2" s="43"/>
      <c r="D2" s="43"/>
      <c r="E2" s="43"/>
      <c r="F2" s="38" t="s">
        <v>51</v>
      </c>
    </row>
    <row r="3" spans="1:6" s="33" customFormat="1" ht="44.25" customHeight="1" thickBot="1" x14ac:dyDescent="0.25">
      <c r="A3" s="155" t="s">
        <v>55</v>
      </c>
      <c r="B3" s="156" t="s">
        <v>56</v>
      </c>
      <c r="C3" s="156" t="s">
        <v>57</v>
      </c>
      <c r="D3" s="156" t="s">
        <v>432</v>
      </c>
      <c r="E3" s="156" t="s">
        <v>426</v>
      </c>
      <c r="F3" s="39" t="s">
        <v>431</v>
      </c>
    </row>
    <row r="4" spans="1:6" s="43" customFormat="1" ht="12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2" t="s">
        <v>72</v>
      </c>
    </row>
    <row r="5" spans="1:6" ht="15.95" customHeight="1" x14ac:dyDescent="0.2">
      <c r="A5" s="336" t="s">
        <v>429</v>
      </c>
      <c r="B5" s="22">
        <v>3320</v>
      </c>
      <c r="C5" s="338" t="s">
        <v>430</v>
      </c>
      <c r="D5" s="22"/>
      <c r="E5" s="22">
        <v>3320</v>
      </c>
      <c r="F5" s="44">
        <f t="shared" ref="F5:F23" si="0">B5-D5-E5</f>
        <v>0</v>
      </c>
    </row>
    <row r="6" spans="1:6" ht="15.95" customHeight="1" x14ac:dyDescent="0.2">
      <c r="A6" s="337" t="s">
        <v>425</v>
      </c>
      <c r="B6" s="22">
        <v>200</v>
      </c>
      <c r="C6" s="338" t="s">
        <v>430</v>
      </c>
      <c r="D6" s="22"/>
      <c r="E6" s="22">
        <v>200</v>
      </c>
      <c r="F6" s="44">
        <f t="shared" si="0"/>
        <v>0</v>
      </c>
    </row>
    <row r="7" spans="1:6" ht="15.95" customHeight="1" x14ac:dyDescent="0.2">
      <c r="A7" s="336" t="s">
        <v>433</v>
      </c>
      <c r="B7" s="22">
        <v>2400</v>
      </c>
      <c r="C7" s="338" t="s">
        <v>430</v>
      </c>
      <c r="D7" s="22"/>
      <c r="E7" s="22">
        <v>2400</v>
      </c>
      <c r="F7" s="44">
        <f t="shared" si="0"/>
        <v>0</v>
      </c>
    </row>
    <row r="8" spans="1:6" ht="15.95" customHeight="1" x14ac:dyDescent="0.2">
      <c r="A8" s="337" t="s">
        <v>453</v>
      </c>
      <c r="B8" s="22">
        <v>200</v>
      </c>
      <c r="C8" s="338" t="s">
        <v>430</v>
      </c>
      <c r="D8" s="22"/>
      <c r="E8" s="22">
        <v>200</v>
      </c>
      <c r="F8" s="44">
        <f t="shared" si="0"/>
        <v>0</v>
      </c>
    </row>
    <row r="9" spans="1:6" ht="15.95" customHeight="1" x14ac:dyDescent="0.2">
      <c r="A9" s="336" t="s">
        <v>454</v>
      </c>
      <c r="B9" s="22">
        <v>10055</v>
      </c>
      <c r="C9" s="338" t="s">
        <v>430</v>
      </c>
      <c r="D9" s="22"/>
      <c r="E9" s="22">
        <v>10055</v>
      </c>
      <c r="F9" s="44">
        <f t="shared" si="0"/>
        <v>0</v>
      </c>
    </row>
    <row r="10" spans="1:6" ht="15.95" customHeight="1" x14ac:dyDescent="0.2">
      <c r="A10" s="337"/>
      <c r="B10" s="22"/>
      <c r="C10" s="338"/>
      <c r="D10" s="22"/>
      <c r="E10" s="22"/>
      <c r="F10" s="44">
        <f t="shared" si="0"/>
        <v>0</v>
      </c>
    </row>
    <row r="11" spans="1:6" ht="15.95" customHeight="1" x14ac:dyDescent="0.2">
      <c r="A11" s="336"/>
      <c r="B11" s="22"/>
      <c r="C11" s="338"/>
      <c r="D11" s="22"/>
      <c r="E11" s="22"/>
      <c r="F11" s="44">
        <f t="shared" si="0"/>
        <v>0</v>
      </c>
    </row>
    <row r="12" spans="1:6" ht="15.95" customHeight="1" x14ac:dyDescent="0.2">
      <c r="A12" s="336"/>
      <c r="B12" s="22"/>
      <c r="C12" s="338"/>
      <c r="D12" s="22"/>
      <c r="E12" s="22"/>
      <c r="F12" s="44">
        <f t="shared" si="0"/>
        <v>0</v>
      </c>
    </row>
    <row r="13" spans="1:6" ht="15.95" customHeight="1" x14ac:dyDescent="0.2">
      <c r="A13" s="336"/>
      <c r="B13" s="22"/>
      <c r="C13" s="338"/>
      <c r="D13" s="22"/>
      <c r="E13" s="22"/>
      <c r="F13" s="44">
        <f t="shared" si="0"/>
        <v>0</v>
      </c>
    </row>
    <row r="14" spans="1:6" ht="15.95" customHeight="1" x14ac:dyDescent="0.2">
      <c r="A14" s="336"/>
      <c r="B14" s="22"/>
      <c r="C14" s="338"/>
      <c r="D14" s="22"/>
      <c r="E14" s="22"/>
      <c r="F14" s="44">
        <f t="shared" si="0"/>
        <v>0</v>
      </c>
    </row>
    <row r="15" spans="1:6" ht="15.95" customHeight="1" x14ac:dyDescent="0.2">
      <c r="A15" s="336"/>
      <c r="B15" s="22"/>
      <c r="C15" s="338"/>
      <c r="D15" s="22"/>
      <c r="E15" s="22"/>
      <c r="F15" s="44">
        <f t="shared" si="0"/>
        <v>0</v>
      </c>
    </row>
    <row r="16" spans="1:6" ht="15.95" customHeight="1" x14ac:dyDescent="0.2">
      <c r="A16" s="336"/>
      <c r="B16" s="22"/>
      <c r="C16" s="338"/>
      <c r="D16" s="22"/>
      <c r="E16" s="22"/>
      <c r="F16" s="44">
        <f t="shared" si="0"/>
        <v>0</v>
      </c>
    </row>
    <row r="17" spans="1:6" ht="15.95" customHeight="1" x14ac:dyDescent="0.2">
      <c r="A17" s="336"/>
      <c r="B17" s="22"/>
      <c r="C17" s="338"/>
      <c r="D17" s="22"/>
      <c r="E17" s="22"/>
      <c r="F17" s="44">
        <f t="shared" si="0"/>
        <v>0</v>
      </c>
    </row>
    <row r="18" spans="1:6" ht="15.95" customHeight="1" x14ac:dyDescent="0.2">
      <c r="A18" s="336"/>
      <c r="B18" s="22"/>
      <c r="C18" s="338"/>
      <c r="D18" s="22"/>
      <c r="E18" s="22"/>
      <c r="F18" s="44">
        <f t="shared" si="0"/>
        <v>0</v>
      </c>
    </row>
    <row r="19" spans="1:6" ht="15.95" customHeight="1" x14ac:dyDescent="0.2">
      <c r="A19" s="336"/>
      <c r="B19" s="22"/>
      <c r="C19" s="338"/>
      <c r="D19" s="22"/>
      <c r="E19" s="22"/>
      <c r="F19" s="44">
        <f t="shared" si="0"/>
        <v>0</v>
      </c>
    </row>
    <row r="20" spans="1:6" ht="15.95" customHeight="1" x14ac:dyDescent="0.2">
      <c r="A20" s="336"/>
      <c r="B20" s="22"/>
      <c r="C20" s="338"/>
      <c r="D20" s="22"/>
      <c r="E20" s="22"/>
      <c r="F20" s="44">
        <f t="shared" si="0"/>
        <v>0</v>
      </c>
    </row>
    <row r="21" spans="1:6" ht="15.95" customHeight="1" x14ac:dyDescent="0.2">
      <c r="A21" s="336"/>
      <c r="B21" s="22"/>
      <c r="C21" s="338"/>
      <c r="D21" s="22"/>
      <c r="E21" s="22"/>
      <c r="F21" s="44">
        <f t="shared" si="0"/>
        <v>0</v>
      </c>
    </row>
    <row r="22" spans="1:6" ht="15.95" customHeight="1" x14ac:dyDescent="0.2">
      <c r="A22" s="336"/>
      <c r="B22" s="22"/>
      <c r="C22" s="338"/>
      <c r="D22" s="22"/>
      <c r="E22" s="22"/>
      <c r="F22" s="44">
        <f t="shared" si="0"/>
        <v>0</v>
      </c>
    </row>
    <row r="23" spans="1:6" ht="15.95" customHeight="1" thickBot="1" x14ac:dyDescent="0.25">
      <c r="A23" s="45"/>
      <c r="B23" s="23"/>
      <c r="C23" s="339"/>
      <c r="D23" s="23"/>
      <c r="E23" s="23"/>
      <c r="F23" s="46">
        <f t="shared" si="0"/>
        <v>0</v>
      </c>
    </row>
    <row r="24" spans="1:6" s="49" customFormat="1" ht="18" customHeight="1" thickBot="1" x14ac:dyDescent="0.25">
      <c r="A24" s="157" t="s">
        <v>54</v>
      </c>
      <c r="B24" s="47">
        <f>SUM(B5:B23)</f>
        <v>16175</v>
      </c>
      <c r="C24" s="98"/>
      <c r="D24" s="47">
        <f>SUM(D5:D23)</f>
        <v>0</v>
      </c>
      <c r="E24" s="47">
        <f>SUM(E5:E23)</f>
        <v>16175</v>
      </c>
      <c r="F24" s="48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9/2015. (IX.23.)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</vt:i4>
      </vt:variant>
    </vt:vector>
  </HeadingPairs>
  <TitlesOfParts>
    <vt:vector size="22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 </vt:lpstr>
      <vt:lpstr>9.1.3. sz. mell   </vt:lpstr>
      <vt:lpstr>1.sz tájékoztató t.</vt:lpstr>
      <vt:lpstr>Munka1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'1.1.sz.mell.'!Nyomtatási_terület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2015-10-21T13:58:46Z</cp:lastPrinted>
  <dcterms:created xsi:type="dcterms:W3CDTF">1999-10-30T10:30:45Z</dcterms:created>
  <dcterms:modified xsi:type="dcterms:W3CDTF">2015-10-21T13:59:02Z</dcterms:modified>
</cp:coreProperties>
</file>