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C42" i="1" l="1"/>
  <c r="F42" i="1" s="1"/>
  <c r="F37" i="1"/>
  <c r="F8" i="1"/>
  <c r="F41" i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<sst xmlns="http://schemas.openxmlformats.org/spreadsheetml/2006/main" count="113" uniqueCount="99">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</sst>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2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2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2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2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2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2" applyFont="1" applyFill="1" applyBorder="1" applyAlignment="1" applyProtection="1">
      <alignment horizontal="left" vertical="center" wrapText="1" indent="1"/>
    </xf>
    <xf numFmtId="0" fontId="5" fillId="0" borderId="26" xfId="2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165" fontId="28" fillId="0" borderId="27" xfId="1" applyFont="1" applyFill="1" applyBorder="1" applyAlignment="1" applyProtection="1">
      <alignment vertical="center" wrapText="1"/>
    </xf>
    <xf numFmtId="0" fontId="27" fillId="0" borderId="0" xfId="0" applyFont="1" applyFill="1" applyAlignment="1" applyProtection="1">
      <alignment vertical="center" wrapText="1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7361159</v>
          </cell>
        </row>
        <row r="10">
          <cell r="C10">
            <v>600000</v>
          </cell>
        </row>
        <row r="11">
          <cell r="C11">
            <v>4200000</v>
          </cell>
        </row>
        <row r="13">
          <cell r="C13">
            <v>862330</v>
          </cell>
        </row>
        <row r="14">
          <cell r="C14">
            <v>1528829</v>
          </cell>
        </row>
        <row r="15">
          <cell r="C15">
            <v>169000</v>
          </cell>
        </row>
        <row r="19">
          <cell r="C19">
            <v>1000</v>
          </cell>
        </row>
        <row r="20">
          <cell r="C20">
            <v>699075</v>
          </cell>
        </row>
        <row r="23">
          <cell r="C23">
            <v>699075</v>
          </cell>
        </row>
        <row r="24">
          <cell r="C24">
            <v>699075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8060234</v>
          </cell>
        </row>
        <row r="38">
          <cell r="C38">
            <v>329242725</v>
          </cell>
        </row>
        <row r="39">
          <cell r="C39">
            <v>1054835</v>
          </cell>
        </row>
        <row r="41">
          <cell r="C41">
            <v>328187890</v>
          </cell>
        </row>
        <row r="42">
          <cell r="C42">
            <v>337302959</v>
          </cell>
        </row>
        <row r="46">
          <cell r="C46">
            <v>334420018</v>
          </cell>
        </row>
        <row r="47">
          <cell r="C47">
            <v>209240734</v>
          </cell>
        </row>
        <row r="48">
          <cell r="C48">
            <v>44964882</v>
          </cell>
        </row>
        <row r="49">
          <cell r="C49">
            <v>80214402</v>
          </cell>
        </row>
        <row r="52">
          <cell r="C52">
            <v>2891790</v>
          </cell>
        </row>
        <row r="53">
          <cell r="C53">
            <v>1926590</v>
          </cell>
        </row>
        <row r="54">
          <cell r="C54">
            <v>965200</v>
          </cell>
        </row>
        <row r="58">
          <cell r="C58">
            <v>337311808</v>
          </cell>
        </row>
        <row r="60">
          <cell r="C60">
            <v>55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F61"/>
  <sheetViews>
    <sheetView tabSelected="1" view="pageLayout" zoomScaleNormal="100" workbookViewId="0">
      <selection activeCell="D3" sqref="D3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9.33203125" style="20"/>
    <col min="5" max="5" width="11.83203125" style="5" hidden="1" customWidth="1"/>
    <col min="6" max="6" width="9.83203125" style="5" hidden="1" customWidth="1"/>
    <col min="7" max="7" width="8" style="20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7426009</v>
      </c>
      <c r="E8" s="32" t="e">
        <f>'[1]9.3.1. sz. mell EOI'!C8+#REF!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'[1]9.3.1. sz. mell EOI'!C9+#REF!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 t="e">
        <f>'[1]9.3.1. sz. mell EOI'!C10+#REF!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4200000</v>
      </c>
      <c r="E11" s="32" t="e">
        <f>'[1]9.3.1. sz. mell EOI'!C11+#REF!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'[1]9.3.1. sz. mell EOI'!C12+#REF!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 t="e">
        <f>'[1]9.3.1. sz. mell EOI'!C13+#REF!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1533149+9467</f>
        <v>1542616</v>
      </c>
      <c r="E14" s="32" t="e">
        <f>'[1]9.3.1. sz. mell EOI'!C14+#REF!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169000</v>
      </c>
      <c r="E15" s="32" t="e">
        <f>'[1]9.3.1. sz. mell EOI'!C15+#REF!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'[1]9.3.1. sz. mell EOI'!C16+#REF!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'[1]9.3.1. sz. mell EOI'!C17+#REF!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'[1]9.3.1. sz. mell EOI'!C18+#REF!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v>1000</v>
      </c>
      <c r="E19" s="32" t="e">
        <f>'[1]9.3.1. sz. mell EOI'!C19+#REF!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699075</v>
      </c>
      <c r="E20" s="32" t="e">
        <f>'[1]9.3.1. sz. mell EOI'!C20+#REF!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'[1]9.3.1. sz. mell EOI'!C21+#REF!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'[1]9.3.1. sz. mell EOI'!C22+#REF!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>
        <v>699075</v>
      </c>
      <c r="E23" s="32" t="e">
        <f>'[1]9.3.1. sz. mell EOI'!C23+#REF!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v>699075</v>
      </c>
      <c r="E24" s="32" t="e">
        <f>'[1]9.3.1. sz. mell EOI'!C24+#REF!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'[1]9.3.1. sz. mell EOI'!C25+#REF!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'[1]9.3.1. sz. mell EOI'!C26+#REF!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'[1]9.3.1. sz. mell EOI'!C27+#REF!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 t="e">
        <f>'[1]9.3.1. sz. mell EOI'!C28+#REF!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 t="e">
        <f>'[1]9.3.1. sz. mell EOI'!C29+#REF!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 t="e">
        <f>'[1]9.3.1. sz. mell EOI'!C30+#REF!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'[1]9.3.1. sz. mell EOI'!C31+#REF!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'[1]9.3.1. sz. mell EOI'!C32+#REF!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 t="e">
        <f>'[1]9.3.1. sz. mell EOI'!C33+#REF!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'[1]9.3.1. sz. mell EOI'!C34+#REF!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'[1]9.3.1. sz. mell EOI'!C35+#REF!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'[1]9.3.1. sz. mell EOI'!C36+#REF!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8125084</v>
      </c>
      <c r="E37" s="32" t="e">
        <f>'[1]9.3.1. sz. mell EOI'!C37+#REF!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8">
        <f>+C39+C40+C41</f>
        <v>329242725</v>
      </c>
      <c r="E38" s="32" t="e">
        <f>'[1]9.3.1. sz. mell EOI'!C38+#REF!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1054835</v>
      </c>
      <c r="E39" s="32" t="e">
        <f>'[1]9.3.1. sz. mell EOI'!C39+#REF!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 t="e">
        <f>'[1]9.3.1. sz. mell EOI'!C40+#REF!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9">
        <f>328107890+80000</f>
        <v>328187890</v>
      </c>
      <c r="E41" s="32" t="e">
        <f>'[1]9.3.1. sz. mell EOI'!C41+#REF!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7" t="s">
        <v>81</v>
      </c>
      <c r="B42" s="60" t="s">
        <v>82</v>
      </c>
      <c r="C42" s="61">
        <f>+C37+C38</f>
        <v>337367809</v>
      </c>
      <c r="E42" s="32" t="e">
        <f>'[1]9.3.1. sz. mell EOI'!C42+#REF!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'[1]9.3.1. sz. mell EOI'!C43+#REF!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'[1]9.3.1. sz. mell EOI'!C44+#REF!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'[1]9.3.1. sz. mell EOI'!C45+#REF!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72">
        <f>SUM(C47:C51)</f>
        <v>334476019</v>
      </c>
      <c r="E46" s="32" t="e">
        <f>'[1]9.3.1. sz. mell EOI'!C46+#REF!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51">
        <f>208655734+585000</f>
        <v>209240734</v>
      </c>
      <c r="E47" s="32" t="e">
        <f>'[1]9.3.1. sz. mell EOI'!C47+#REF!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8">
        <f>44850807+114075</f>
        <v>44964882</v>
      </c>
      <c r="E48" s="32" t="e">
        <f>'[1]9.3.1. sz. mell EOI'!C48+#REF!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3">
        <f>80145873+44530+80000</f>
        <v>80270403</v>
      </c>
      <c r="E49" s="32" t="e">
        <f>'[1]9.3.1. sz. mell EOI'!C49+#REF!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'[1]9.3.1. sz. mell EOI'!C50+#REF!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'[1]9.3.1. sz. mell EOI'!C51+#REF!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30">
        <f>SUM(C53:C55)</f>
        <v>2891790</v>
      </c>
      <c r="E52" s="32" t="e">
        <f>'[1]9.3.1. sz. mell EOI'!C52+#REF!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51">
        <v>1926590</v>
      </c>
      <c r="E53" s="32" t="e">
        <f>'[1]9.3.1. sz. mell EOI'!C53+#REF!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>
        <v>965200</v>
      </c>
      <c r="E54" s="32" t="e">
        <f>'[1]9.3.1. sz. mell EOI'!C54+#REF!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'[1]9.3.1. sz. mell EOI'!C55+#REF!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'[1]9.3.1. sz. mell EOI'!C56+#REF!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'[1]9.3.1. sz. mell EOI'!C57+#REF!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4" t="s">
        <v>96</v>
      </c>
      <c r="C58" s="75">
        <f>+C46+C52+C57</f>
        <v>337367809</v>
      </c>
      <c r="E58" s="32" t="e">
        <f>'[1]9.3.1. sz. mell EOI'!C58+#REF!</f>
        <v>#REF!</v>
      </c>
      <c r="F58" s="32" t="e">
        <f t="shared" si="0"/>
        <v>#REF!</v>
      </c>
    </row>
    <row r="59" spans="1:6" ht="14.25" customHeight="1" thickBot="1" x14ac:dyDescent="0.25">
      <c r="C59" s="77"/>
      <c r="E59" s="32" t="e">
        <f>'[1]9.3.1. sz. mell EOI'!C59+#REF!</f>
        <v>#REF!</v>
      </c>
      <c r="F59" s="32" t="e">
        <f t="shared" si="0"/>
        <v>#REF!</v>
      </c>
    </row>
    <row r="60" spans="1:6" x14ac:dyDescent="0.2">
      <c r="A60" s="78" t="s">
        <v>97</v>
      </c>
      <c r="B60" s="79"/>
      <c r="C60" s="80">
        <v>55</v>
      </c>
      <c r="E60" s="32" t="e">
        <f>'[1]9.3.1. sz. mell EOI'!C60+#REF!</f>
        <v>#REF!</v>
      </c>
      <c r="F60" s="32" t="e">
        <f t="shared" si="0"/>
        <v>#REF!</v>
      </c>
    </row>
    <row r="61" spans="1:6" ht="13.5" thickBot="1" x14ac:dyDescent="0.25">
      <c r="A61" s="81" t="s">
        <v>98</v>
      </c>
      <c r="B61" s="82"/>
      <c r="C61" s="83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2019-04-30T10:18:56Z</dcterms:created>
  <dcterms:modified xsi:type="dcterms:W3CDTF">2019-04-30T10:18:57Z</dcterms:modified>
</cp:coreProperties>
</file>