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firstSheet="4" activeTab="9"/>
  </bookViews>
  <sheets>
    <sheet name="3.m. önk. össz.bev." sheetId="41" r:id="rId1"/>
    <sheet name="3.m.önk össz kiad." sheetId="63" r:id="rId2"/>
    <sheet name="4.m.összehasonlító" sheetId="43" r:id="rId3"/>
    <sheet name="5.m.Önkorm. bev." sheetId="58" r:id="rId4"/>
    <sheet name="6.m.Önkorm. kiadás" sheetId="59" r:id="rId5"/>
    <sheet name="7.m.int.bevét" sheetId="61" r:id="rId6"/>
    <sheet name="8.sz.m.int.kiad" sheetId="60" r:id="rId7"/>
    <sheet name="10.sz.m.Óvoda" sheetId="64" r:id="rId8"/>
    <sheet name="17.m.finanszírozásiterv" sheetId="57" r:id="rId9"/>
    <sheet name="19.m.KözösHiv bev-kiad" sheetId="65" r:id="rId10"/>
    <sheet name="Munka1" sheetId="66" r:id="rId11"/>
  </sheets>
  <externalReferences>
    <externalReference r:id="rId12"/>
    <externalReference r:id="rId13"/>
  </externalReferences>
  <definedNames>
    <definedName name="_xlnm.Print_Area" localSheetId="8">'17.m.finanszírozásiterv'!$A$1:$O$31</definedName>
    <definedName name="_xlnm.Print_Area" localSheetId="9">'19.m.KözösHiv bev-kiad'!$A$1:$G$37</definedName>
    <definedName name="_xlnm.Print_Area" localSheetId="0">'3.m. önk. össz.bev.'!$A$1:$F$71</definedName>
    <definedName name="_xlnm.Print_Area" localSheetId="1">'3.m.önk össz kiad.'!$A$1:$E$30</definedName>
    <definedName name="_xlnm.Print_Area" localSheetId="2">'4.m.összehasonlító'!$A$1:$F$33</definedName>
    <definedName name="_xlnm.Print_Area" localSheetId="3">'5.m.Önkorm. bev.'!$A$1:$G$49</definedName>
    <definedName name="_xlnm.Print_Area" localSheetId="4">'6.m.Önkorm. kiadás'!$A$1:$G$29</definedName>
    <definedName name="_xlnm.Print_Area" localSheetId="5">'7.m.int.bevét'!$A$1:$M$15</definedName>
    <definedName name="_xlnm.Print_Area" localSheetId="6">'8.sz.m.int.kiad'!$A$1:$L$13</definedName>
  </definedNames>
  <calcPr calcId="124519"/>
</workbook>
</file>

<file path=xl/calcChain.xml><?xml version="1.0" encoding="utf-8"?>
<calcChain xmlns="http://schemas.openxmlformats.org/spreadsheetml/2006/main">
  <c r="B99" i="41"/>
  <c r="D97"/>
  <c r="B93"/>
  <c r="B94" s="1"/>
  <c r="E91"/>
  <c r="D91"/>
  <c r="E86"/>
  <c r="D86"/>
  <c r="D96" s="1"/>
  <c r="D100" s="1"/>
  <c r="B82"/>
  <c r="B83" s="1"/>
  <c r="B81"/>
  <c r="E79"/>
  <c r="E96" s="1"/>
  <c r="E100" s="1"/>
  <c r="D79"/>
  <c r="L10" i="60"/>
  <c r="M14" i="61"/>
  <c r="M13"/>
  <c r="M12"/>
  <c r="M11"/>
  <c r="M10"/>
  <c r="M9"/>
  <c r="C19" i="64"/>
  <c r="C33"/>
  <c r="C8"/>
  <c r="C16" s="1"/>
  <c r="C8" i="65"/>
  <c r="D8"/>
  <c r="E8"/>
  <c r="F8"/>
  <c r="G8"/>
  <c r="C12"/>
  <c r="D12"/>
  <c r="E12"/>
  <c r="F12"/>
  <c r="G12"/>
  <c r="C16"/>
  <c r="D16"/>
  <c r="E16"/>
  <c r="F16"/>
  <c r="G16"/>
  <c r="C19"/>
  <c r="C20" s="1"/>
  <c r="D19"/>
  <c r="E19"/>
  <c r="F19"/>
  <c r="G19"/>
  <c r="D20"/>
  <c r="E20"/>
  <c r="F20"/>
  <c r="G20"/>
  <c r="C28"/>
  <c r="D28"/>
  <c r="E28"/>
  <c r="F28"/>
  <c r="G28"/>
  <c r="C34"/>
  <c r="E34"/>
  <c r="F34"/>
  <c r="G34"/>
  <c r="C36"/>
  <c r="D36"/>
  <c r="E36"/>
  <c r="F36"/>
  <c r="G36"/>
  <c r="B8" i="64"/>
  <c r="B16" s="1"/>
  <c r="D8"/>
  <c r="E8"/>
  <c r="E16" s="1"/>
  <c r="F8"/>
  <c r="B12"/>
  <c r="D16"/>
  <c r="F16"/>
  <c r="B19"/>
  <c r="D19"/>
  <c r="D33" s="1"/>
  <c r="E19"/>
  <c r="F19"/>
  <c r="F33" s="1"/>
  <c r="B26"/>
  <c r="B33"/>
  <c r="E33"/>
  <c r="D22" i="59"/>
  <c r="D12"/>
  <c r="D18"/>
  <c r="D24" s="1"/>
  <c r="D28" s="1"/>
  <c r="D26" i="58"/>
  <c r="D44"/>
  <c r="D40"/>
  <c r="D34"/>
  <c r="D31"/>
  <c r="D15"/>
  <c r="D19"/>
  <c r="D11"/>
  <c r="D20" s="1"/>
  <c r="D21" s="1"/>
  <c r="D41" s="1"/>
  <c r="D45" s="1"/>
  <c r="D48" s="1"/>
  <c r="C27" i="43"/>
  <c r="C29" s="1"/>
  <c r="C21" s="1"/>
  <c r="C7"/>
  <c r="F22"/>
  <c r="F29" s="1"/>
  <c r="F21" s="1"/>
  <c r="F32" s="1"/>
  <c r="F7"/>
  <c r="F6"/>
  <c r="C15"/>
  <c r="C18" s="1"/>
  <c r="C6" s="1"/>
  <c r="F18"/>
  <c r="F67" i="41"/>
  <c r="F46"/>
  <c r="F56"/>
  <c r="F31"/>
  <c r="F62"/>
  <c r="F52"/>
  <c r="F38"/>
  <c r="F26"/>
  <c r="F21"/>
  <c r="F16"/>
  <c r="F14" s="1"/>
  <c r="F10"/>
  <c r="E8" i="63"/>
  <c r="E25" s="1"/>
  <c r="E29" s="1"/>
  <c r="E15"/>
  <c r="E20"/>
  <c r="L12" i="60"/>
  <c r="L11"/>
  <c r="L9"/>
  <c r="L8"/>
  <c r="L7"/>
  <c r="B28" i="63"/>
  <c r="D26"/>
  <c r="B22"/>
  <c r="B23" s="1"/>
  <c r="D20"/>
  <c r="D15"/>
  <c r="B10"/>
  <c r="B11" s="1"/>
  <c r="B12" s="1"/>
  <c r="D8"/>
  <c r="D25"/>
  <c r="D29" s="1"/>
  <c r="G12" i="59"/>
  <c r="G18"/>
  <c r="G22"/>
  <c r="G24" s="1"/>
  <c r="G28" s="1"/>
  <c r="F12"/>
  <c r="E12"/>
  <c r="E24" s="1"/>
  <c r="E28" s="1"/>
  <c r="E22"/>
  <c r="E18"/>
  <c r="F22"/>
  <c r="F18"/>
  <c r="F24" s="1"/>
  <c r="F28" s="1"/>
  <c r="G31" i="58"/>
  <c r="E31"/>
  <c r="E34"/>
  <c r="E11"/>
  <c r="E20" s="1"/>
  <c r="E21" s="1"/>
  <c r="E41" s="1"/>
  <c r="E45" s="1"/>
  <c r="E48" s="1"/>
  <c r="E44"/>
  <c r="G44"/>
  <c r="F44"/>
  <c r="G40"/>
  <c r="F40"/>
  <c r="E40"/>
  <c r="G34"/>
  <c r="F34"/>
  <c r="F31"/>
  <c r="G26"/>
  <c r="F26"/>
  <c r="E26"/>
  <c r="G11"/>
  <c r="F11"/>
  <c r="F20" s="1"/>
  <c r="F21" s="1"/>
  <c r="F41" s="1"/>
  <c r="F45" s="1"/>
  <c r="F48" s="1"/>
  <c r="E15"/>
  <c r="E19"/>
  <c r="G19"/>
  <c r="F19"/>
  <c r="G15"/>
  <c r="G20" s="1"/>
  <c r="G21" s="1"/>
  <c r="G41" s="1"/>
  <c r="G45" s="1"/>
  <c r="G48" s="1"/>
  <c r="F15"/>
  <c r="E10" i="41"/>
  <c r="E7" s="1"/>
  <c r="E61" s="1"/>
  <c r="E71" s="1"/>
  <c r="E16"/>
  <c r="E21"/>
  <c r="E26"/>
  <c r="E14"/>
  <c r="J11" i="57"/>
  <c r="J17" s="1"/>
  <c r="L11"/>
  <c r="L17" s="1"/>
  <c r="L19" s="1"/>
  <c r="L21" s="1"/>
  <c r="E22" i="43"/>
  <c r="E29" s="1"/>
  <c r="E21" s="1"/>
  <c r="E32" s="1"/>
  <c r="B7"/>
  <c r="B15" s="1"/>
  <c r="B18" s="1"/>
  <c r="E7"/>
  <c r="E18"/>
  <c r="C12" i="59"/>
  <c r="C18"/>
  <c r="C24" s="1"/>
  <c r="C28" s="1"/>
  <c r="C22"/>
  <c r="C27"/>
  <c r="C11" i="58"/>
  <c r="C15"/>
  <c r="C19"/>
  <c r="C20"/>
  <c r="C21" s="1"/>
  <c r="C26"/>
  <c r="C31"/>
  <c r="C34"/>
  <c r="C35"/>
  <c r="C37" s="1"/>
  <c r="C40"/>
  <c r="C44"/>
  <c r="C47"/>
  <c r="O7" i="57"/>
  <c r="O8"/>
  <c r="O9"/>
  <c r="O10"/>
  <c r="C11"/>
  <c r="D11"/>
  <c r="E11"/>
  <c r="F11"/>
  <c r="G11"/>
  <c r="H11"/>
  <c r="I11"/>
  <c r="K11"/>
  <c r="M11"/>
  <c r="N11"/>
  <c r="O11"/>
  <c r="O12"/>
  <c r="O13"/>
  <c r="O14"/>
  <c r="C17"/>
  <c r="C19" s="1"/>
  <c r="D17"/>
  <c r="E17"/>
  <c r="F17"/>
  <c r="G17"/>
  <c r="G19" s="1"/>
  <c r="G21" s="1"/>
  <c r="H17"/>
  <c r="I17"/>
  <c r="K17"/>
  <c r="M17"/>
  <c r="M19" s="1"/>
  <c r="M21" s="1"/>
  <c r="N17"/>
  <c r="O18"/>
  <c r="D19"/>
  <c r="E19"/>
  <c r="E21" s="1"/>
  <c r="F19"/>
  <c r="H19"/>
  <c r="I19"/>
  <c r="I21" s="1"/>
  <c r="K19"/>
  <c r="N19"/>
  <c r="O20"/>
  <c r="D21"/>
  <c r="F21"/>
  <c r="H21"/>
  <c r="K21"/>
  <c r="N21"/>
  <c r="A23"/>
  <c r="O23"/>
  <c r="A24"/>
  <c r="O24"/>
  <c r="A25"/>
  <c r="O25"/>
  <c r="A26"/>
  <c r="C26"/>
  <c r="C28"/>
  <c r="D26"/>
  <c r="E26"/>
  <c r="E28" s="1"/>
  <c r="F26"/>
  <c r="G26"/>
  <c r="G28"/>
  <c r="H26"/>
  <c r="I26"/>
  <c r="I28" s="1"/>
  <c r="J26"/>
  <c r="K26"/>
  <c r="K28"/>
  <c r="L26"/>
  <c r="M26"/>
  <c r="M28" s="1"/>
  <c r="N26"/>
  <c r="O26"/>
  <c r="O28"/>
  <c r="D28"/>
  <c r="F28"/>
  <c r="H28"/>
  <c r="J28"/>
  <c r="L28"/>
  <c r="N28"/>
  <c r="E36" i="41"/>
  <c r="E31"/>
  <c r="E38"/>
  <c r="E46"/>
  <c r="E52"/>
  <c r="E56"/>
  <c r="E62"/>
  <c r="E67"/>
  <c r="E66" s="1"/>
  <c r="B27" i="43"/>
  <c r="B29" s="1"/>
  <c r="C12" i="41"/>
  <c r="C28"/>
  <c r="C29" s="1"/>
  <c r="B32"/>
  <c r="B33" s="1"/>
  <c r="B34" s="1"/>
  <c r="B35" s="1"/>
  <c r="B36" s="1"/>
  <c r="B40"/>
  <c r="B41"/>
  <c r="B42" s="1"/>
  <c r="B43" s="1"/>
  <c r="B44" s="1"/>
  <c r="B48"/>
  <c r="B58"/>
  <c r="B59"/>
  <c r="E6" i="43"/>
  <c r="O17" i="57" l="1"/>
  <c r="J19"/>
  <c r="J21" s="1"/>
  <c r="E31" i="43"/>
  <c r="B21"/>
  <c r="C21" i="57"/>
  <c r="C30" s="1"/>
  <c r="D30" s="1"/>
  <c r="E30" s="1"/>
  <c r="F30" s="1"/>
  <c r="G30" s="1"/>
  <c r="H30" s="1"/>
  <c r="I30" s="1"/>
  <c r="O19"/>
  <c r="O21" s="1"/>
  <c r="B19" i="43"/>
  <c r="B6"/>
  <c r="B32" s="1"/>
  <c r="C41" i="58"/>
  <c r="C45" s="1"/>
  <c r="C48" s="1"/>
  <c r="F7" i="41"/>
  <c r="F61" s="1"/>
  <c r="F71" s="1"/>
  <c r="C32" i="43"/>
  <c r="J30" i="57" l="1"/>
  <c r="K30" s="1"/>
  <c r="L30" s="1"/>
  <c r="M30" s="1"/>
  <c r="N30" s="1"/>
  <c r="O30" s="1"/>
</calcChain>
</file>

<file path=xl/sharedStrings.xml><?xml version="1.0" encoding="utf-8"?>
<sst xmlns="http://schemas.openxmlformats.org/spreadsheetml/2006/main" count="488" uniqueCount="352">
  <si>
    <t>Bevételi jogcím</t>
  </si>
  <si>
    <t>Munkaadókat terhelő járulékok</t>
  </si>
  <si>
    <t>Összesen</t>
  </si>
  <si>
    <t>Helyi adók</t>
  </si>
  <si>
    <t>Gépjárműadó</t>
  </si>
  <si>
    <t>Átvett pénzeszközök</t>
  </si>
  <si>
    <t>Működési kiadások</t>
  </si>
  <si>
    <t>Általános tartalék</t>
  </si>
  <si>
    <t>Céltartalék</t>
  </si>
  <si>
    <t>Önkormányzati támogatás</t>
  </si>
  <si>
    <t>Megnevezés</t>
  </si>
  <si>
    <t>Személyi juttatások</t>
  </si>
  <si>
    <t xml:space="preserve">Személyi juttatások </t>
  </si>
  <si>
    <t>Felhalmozási célú pénzeszközátadás</t>
  </si>
  <si>
    <t>Szárföld Község Polgármesteri Hivatala</t>
  </si>
  <si>
    <t>BEVÉTELEK</t>
  </si>
  <si>
    <t>e Ft-ban</t>
  </si>
  <si>
    <t>I.</t>
  </si>
  <si>
    <t>ÖNKORMÁNYZAT MŰKÖDÉSI BEVÉTELEI</t>
  </si>
  <si>
    <t>A</t>
  </si>
  <si>
    <t>Intézményi működési bevételek</t>
  </si>
  <si>
    <t>Önkormányzat intézményi működési bevétele</t>
  </si>
  <si>
    <t>Intézmények működési bevételei</t>
  </si>
  <si>
    <t>B</t>
  </si>
  <si>
    <t>Önkormányzat sajátos működési bevétele</t>
  </si>
  <si>
    <t>Helyi adók összesen</t>
  </si>
  <si>
    <t>Átengedett központi adók</t>
  </si>
  <si>
    <t>Személyi jöv.adó helyben maradó része</t>
  </si>
  <si>
    <t>Egyéb bevételek</t>
  </si>
  <si>
    <t>Bírságok</t>
  </si>
  <si>
    <t>Talajterhelési díj</t>
  </si>
  <si>
    <t>Egyéb sajátos bevételek</t>
  </si>
  <si>
    <t>II.</t>
  </si>
  <si>
    <t>ÖNKORMÁNYZAT KÖLTSÉGVETÉSI TÁMOGATÁSA</t>
  </si>
  <si>
    <t>Nomatív támogatások</t>
  </si>
  <si>
    <t>Normatív kötött  felhasználású támogatások</t>
  </si>
  <si>
    <t>III.</t>
  </si>
  <si>
    <t>FELHALMOZÁSI ÉS TŐKEJELLEGŰ BEVÉTELEK</t>
  </si>
  <si>
    <t>Tárgyi eszközök és imm. javak értékesítése</t>
  </si>
  <si>
    <t>Tárgyi eszk. és imm. javak értékesítés áfa bevétele</t>
  </si>
  <si>
    <t>Sajátos felhalmozási és tőkebevételek</t>
  </si>
  <si>
    <t>Egyéb felhalmozási bevételek</t>
  </si>
  <si>
    <t>IV.</t>
  </si>
  <si>
    <t>TÁMOGATÁSÉRTÉKŰ BEVÉTELEK</t>
  </si>
  <si>
    <t>Önkormányzat támogatásértékű működési bevétele</t>
  </si>
  <si>
    <t>OEP támogatás - támogatásértékű bevétel</t>
  </si>
  <si>
    <t>OEP támogatás - támogatásértékű felh. bevétel</t>
  </si>
  <si>
    <t>Önkormányzat támogatásértékű felhalmozási bev.</t>
  </si>
  <si>
    <t>V.</t>
  </si>
  <si>
    <t xml:space="preserve">VÉGLEGESEN ÁTVETT PÉNZESZKÖZÖK </t>
  </si>
  <si>
    <t>Működési célú átvett pénzeszközök - önkormányzat</t>
  </si>
  <si>
    <t>Felhalmozási célú átvett pénzeszköz  - önkormányzat</t>
  </si>
  <si>
    <t>VI.</t>
  </si>
  <si>
    <t>TÁMOGATÁSI KÖLCSÖNÖK VISSZATÉRÜLÉSE, ÉRTÉKPAPÍROK</t>
  </si>
  <si>
    <t>Működési kölcsön visszatérülése</t>
  </si>
  <si>
    <t>Felh. célú kölcsönök visszatérülése, igénybevétele</t>
  </si>
  <si>
    <t>Belföldi értékpapírok bevételei (kötvény)</t>
  </si>
  <si>
    <t xml:space="preserve">       TÁRGYÉVI KÖLTSÉGVETÉSI BEVÉTELEK</t>
  </si>
  <si>
    <t>VII.</t>
  </si>
  <si>
    <t>KÖLTSÉGVETÉSI HIÁNY BELSŐ FINANSZÍROZÁSÁRA SZOLGÁLÓ PÉNZFORGALOM NÉLKÜLI BEVÉTELEK</t>
  </si>
  <si>
    <t>VIII.</t>
  </si>
  <si>
    <t>Működési célú hitel -hiány</t>
  </si>
  <si>
    <t>Fejlesztési célú hitel- külön döntés alapján</t>
  </si>
  <si>
    <t>B E V É T E L E K  F Ő Ö S S Z E G E</t>
  </si>
  <si>
    <t>KIADÁSOK</t>
  </si>
  <si>
    <t>Sorsz.</t>
  </si>
  <si>
    <t>Kiadási jogcím</t>
  </si>
  <si>
    <t xml:space="preserve">Dologi kiadások </t>
  </si>
  <si>
    <t>Ellátottak pénzbeli juttatásai - Szociális és gyermekjóléti kiadások</t>
  </si>
  <si>
    <t>Működési célú pénzeszközátadás</t>
  </si>
  <si>
    <t>FELHALMOZÁSI ÉS TŐKEJELLEGŰ KIADÁSOK</t>
  </si>
  <si>
    <t>Felhalmozási kiadások (beruházások) áfa-val</t>
  </si>
  <si>
    <t>Tárgyieszköz értékesítés áfa befizetése</t>
  </si>
  <si>
    <t>TARTALÉKOK</t>
  </si>
  <si>
    <t>Pályázati tartalék</t>
  </si>
  <si>
    <t>FEJLESZTÉSI HITELEK KAMATAI</t>
  </si>
  <si>
    <t xml:space="preserve">    KÖLTSÉGVETÉSI KIADÁSOK ÖSSZESEN</t>
  </si>
  <si>
    <t>FINANSZÍROZÁSI KIADÁSOK</t>
  </si>
  <si>
    <t>Folyószámla hitel törlesztése</t>
  </si>
  <si>
    <t>Hosszú lejáratú hitel törlesztése</t>
  </si>
  <si>
    <t>K I A D Á S O K  F Ő Ö S S Z E G E</t>
  </si>
  <si>
    <t>Helyi iparűzési adó</t>
  </si>
  <si>
    <t>SZJA kiegészítés</t>
  </si>
  <si>
    <t>Egyes jöv.pótló tám. kieg., közcélú fogl.</t>
  </si>
  <si>
    <t xml:space="preserve">Központontosított támogatások </t>
  </si>
  <si>
    <t>részletezése külön táblán</t>
  </si>
  <si>
    <t xml:space="preserve">Céltartalék </t>
  </si>
  <si>
    <t>Magánszemélyek kommunális adója - felhalmozási célra</t>
  </si>
  <si>
    <t>Késedelmi pótlékok</t>
  </si>
  <si>
    <t>Üzemeltetésből származó bevételek</t>
  </si>
  <si>
    <t>Működési célú bevételek főösszeg</t>
  </si>
  <si>
    <t>Működési célú kiadások főösszeg</t>
  </si>
  <si>
    <t>I. Önkormányzat működési bevételei</t>
  </si>
  <si>
    <t>I. Folyó működési kiadások</t>
  </si>
  <si>
    <t xml:space="preserve">   A Önkormányzat működési bevétele</t>
  </si>
  <si>
    <t xml:space="preserve">   Személyi kiadások</t>
  </si>
  <si>
    <t xml:space="preserve">   B Helyi adók működési </t>
  </si>
  <si>
    <t xml:space="preserve">   Munkaadókat terhelő járulékok</t>
  </si>
  <si>
    <t xml:space="preserve">   C Átengedett központi adók működési</t>
  </si>
  <si>
    <t xml:space="preserve">   Dologi kiadások</t>
  </si>
  <si>
    <t xml:space="preserve">   D Egyéb bevételek</t>
  </si>
  <si>
    <t xml:space="preserve">   Szociális és gyermekjóléti kiadások</t>
  </si>
  <si>
    <t>II. Önkormányzat működési költségvetési           támogatása</t>
  </si>
  <si>
    <t xml:space="preserve">   Támogatásértékű működési kiadás</t>
  </si>
  <si>
    <t>III. Támogatás értékű műk. bevétel</t>
  </si>
  <si>
    <t xml:space="preserve">    Végleges működési pénzeszk. átadás</t>
  </si>
  <si>
    <t>IV. Végleges pénzeszköz átvétel</t>
  </si>
  <si>
    <t xml:space="preserve">   Tárgyévi költségvetési bevétel</t>
  </si>
  <si>
    <t>II. Tartalékok</t>
  </si>
  <si>
    <t xml:space="preserve">   Költségvetési bevételek összesen</t>
  </si>
  <si>
    <t>VII.Finanszírozási bevétel</t>
  </si>
  <si>
    <t>Felhalmozási célú bevételek főösszeg</t>
  </si>
  <si>
    <t>Felhalmozási célú kiadások főösszeg</t>
  </si>
  <si>
    <t>I. Felhalmozási és tőkejellegű kiadások</t>
  </si>
  <si>
    <t>II. Önkormányzat felhalmozási költségvetési támogatása</t>
  </si>
  <si>
    <t xml:space="preserve">   Beruházások</t>
  </si>
  <si>
    <t>III. Felhalmozási és tőkejellegű bevételek</t>
  </si>
  <si>
    <t xml:space="preserve">   Felújítások</t>
  </si>
  <si>
    <t>IV. Támogatás értékű felh. bevétel</t>
  </si>
  <si>
    <t xml:space="preserve">   Végleges felh. pénzeszköz átadás</t>
  </si>
  <si>
    <t>V. Végleges pénzeszköz átvétel</t>
  </si>
  <si>
    <t xml:space="preserve">   Támogatásértékű felhalmozási kiadás</t>
  </si>
  <si>
    <t xml:space="preserve">   Tárgyieszk. értékesítése áfa befizetés</t>
  </si>
  <si>
    <t xml:space="preserve">   Költségvetési kiadások összesen</t>
  </si>
  <si>
    <t>ÖSSZESEN</t>
  </si>
  <si>
    <t>Előirányzat</t>
  </si>
  <si>
    <t xml:space="preserve">Munkaadókat terhelő járulékok </t>
  </si>
  <si>
    <t>I. Működési kiadások</t>
  </si>
  <si>
    <t xml:space="preserve">II. Felhalmozási és tőkejellegű  kiadások </t>
  </si>
  <si>
    <t>III. Tartalékok</t>
  </si>
  <si>
    <t>IV. Fejlesztési hitelek, kötvény kamatai</t>
  </si>
  <si>
    <t xml:space="preserve">     Költségvetési kiadások összesen</t>
  </si>
  <si>
    <t>V. Finanszírozási kiadások</t>
  </si>
  <si>
    <t>K i a d á s o k főösszege</t>
  </si>
  <si>
    <t xml:space="preserve">     Iparűzési adó</t>
  </si>
  <si>
    <t>a.) Helyi adók összesen</t>
  </si>
  <si>
    <t xml:space="preserve">     Személyi jöv.adó helyben maradó része</t>
  </si>
  <si>
    <t xml:space="preserve">     SZJA kiegészítés adóerőképesség alapján</t>
  </si>
  <si>
    <t xml:space="preserve">     Gépjárműadó</t>
  </si>
  <si>
    <t>b.) Átengedett központi adók összesen</t>
  </si>
  <si>
    <t xml:space="preserve">     Bírságok</t>
  </si>
  <si>
    <t xml:space="preserve">     Talajterhelési díj</t>
  </si>
  <si>
    <t xml:space="preserve">     Egyéb sajátos bevételek</t>
  </si>
  <si>
    <t>c.) Egyéb bevételek összesen</t>
  </si>
  <si>
    <t>I. Működési bevételek</t>
  </si>
  <si>
    <t xml:space="preserve">   Nomatív támogatások</t>
  </si>
  <si>
    <t xml:space="preserve">   Normatív kötött  felhasználású támogatások</t>
  </si>
  <si>
    <t xml:space="preserve">   Központosított támogatások</t>
  </si>
  <si>
    <t>II. Önkormányzat költségvetési támogatása</t>
  </si>
  <si>
    <t xml:space="preserve">   Tárgyi eszközök és imm. javak értékesítése</t>
  </si>
  <si>
    <t xml:space="preserve">   Sajátos felhalmozási és tőkebevételek</t>
  </si>
  <si>
    <t xml:space="preserve">III. Felhalmozási és tőke jellegű bevételek </t>
  </si>
  <si>
    <t xml:space="preserve">   Támogatásértékű működési bevétel</t>
  </si>
  <si>
    <t xml:space="preserve">   Támogatásértékű felhalmozási bevétel</t>
  </si>
  <si>
    <t xml:space="preserve">IV. Támogatásértékű bevételek </t>
  </si>
  <si>
    <t xml:space="preserve">   Működési célú átvett pénzeszközök    </t>
  </si>
  <si>
    <t xml:space="preserve">   Felhalmozási célú átvett pénzeszköz </t>
  </si>
  <si>
    <t xml:space="preserve">V. Véglegesen átvett pénzeszközök </t>
  </si>
  <si>
    <t xml:space="preserve">   Felh.célú kölcsönök visszatérülése</t>
  </si>
  <si>
    <t xml:space="preserve">   Működési köcsönök visszatérülése</t>
  </si>
  <si>
    <t>VI. Támogatási kölcsönök visszatérülése</t>
  </si>
  <si>
    <t xml:space="preserve">    Tárgyévi költségvetési bevételek</t>
  </si>
  <si>
    <t xml:space="preserve">   Előző évi működési pénzmaradvány igénybev.</t>
  </si>
  <si>
    <t xml:space="preserve">   Előző évi felhalmozási pénzmaradvány</t>
  </si>
  <si>
    <t>VII. Költségvetési hiány belső finanszírozására szolgáló pénzforgalom nélküli bevételek</t>
  </si>
  <si>
    <t xml:space="preserve">    Költségvetési bevételek összesen</t>
  </si>
  <si>
    <t xml:space="preserve">   Működési célú hitel</t>
  </si>
  <si>
    <t>VIII. Finanszírozási bevételek (Hitelek)</t>
  </si>
  <si>
    <t>B e v é t e l e k  főösszege</t>
  </si>
  <si>
    <t xml:space="preserve">     Magánszemélyek komm.adója</t>
  </si>
  <si>
    <t xml:space="preserve">     Késedelmi pótlékok</t>
  </si>
  <si>
    <t xml:space="preserve">   Üzemeltetésből származó bevétel</t>
  </si>
  <si>
    <t>E Ft-ban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</si>
  <si>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</si>
  <si>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</si>
  <si>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</si>
  <si>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</si>
  <si>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</si>
  <si>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</si>
  <si>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</si>
  <si>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</si>
  <si>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november</t>
  </si>
  <si>
    <t>december</t>
  </si>
  <si>
    <t>Átengedett közp adók</t>
  </si>
  <si>
    <t>Működési bevételek összesen (1..+..4)</t>
  </si>
  <si>
    <t>Költségvetési támogatás</t>
  </si>
  <si>
    <t xml:space="preserve">Felhalmozási és tőke jellegű bev. </t>
  </si>
  <si>
    <t>Támogatásértékű bevételek</t>
  </si>
  <si>
    <t>Véglegesen átvett pénzeszközök</t>
  </si>
  <si>
    <t>Tárgyévi költségvetési bevételek összesen (5..+..10)</t>
  </si>
  <si>
    <t>Pénzforgalom nélküli bevételek</t>
  </si>
  <si>
    <t>Költségvetési bevételek (11+12)</t>
  </si>
  <si>
    <t>Hitelek</t>
  </si>
  <si>
    <t>Bevételek összesen (13+14)</t>
  </si>
  <si>
    <t>Tartalékok felhasználása</t>
  </si>
  <si>
    <t>Költségvetési kiadások összesen (16..+..18)</t>
  </si>
  <si>
    <t>Kiadások összesen (19+20)</t>
  </si>
  <si>
    <t>EGYENLEG        (15-20)</t>
  </si>
  <si>
    <t>Felhalmozási és tőkejellegű kiadások</t>
  </si>
  <si>
    <t>augusztus</t>
  </si>
  <si>
    <t>Felújítási kiadások áfá-val</t>
  </si>
  <si>
    <t>I. Önkormányzat felhalmozási helyi adó bevételei</t>
  </si>
  <si>
    <t>V. Előző évi pénzmaradvány igénybevétel</t>
  </si>
  <si>
    <t>VI.Finanszírozási bevétel</t>
  </si>
  <si>
    <t>VI. Felhalmozási célú pénzmaradvány igénybevétele</t>
  </si>
  <si>
    <t>III. Finanszírozási kiadások</t>
  </si>
  <si>
    <t>Előző évi várható működési pénzmaradvány igénybevétele</t>
  </si>
  <si>
    <t>Előző évi várható fejlesztési pénzmaradvány igénybevétele</t>
  </si>
  <si>
    <t xml:space="preserve">    Költségvetési kiadások összesen</t>
  </si>
  <si>
    <t xml:space="preserve">   Működési kölcsön nyújtása</t>
  </si>
  <si>
    <t>VI. Támogatási kölcsönök visszatér.</t>
  </si>
  <si>
    <t>Működési kölcsön nyújtása</t>
  </si>
  <si>
    <t>Költségvetési hiány belső finanszírozását meghaladó összegének külső finanszírozására szolg bev.</t>
  </si>
  <si>
    <t xml:space="preserve"> HITELEK</t>
  </si>
  <si>
    <t>Támogatási kölcsönök visszatérülése</t>
  </si>
  <si>
    <t xml:space="preserve"> MŰKÖDÉSI KIADÁSOK</t>
  </si>
  <si>
    <t>Működési költségvetési kiadások és bevételek egyenlege (többlet)</t>
  </si>
  <si>
    <t>Működési költségvetési kiadások és bevételek egyenlege (hiány)</t>
  </si>
  <si>
    <t>Felhalmozási célú kiadások és bevételek egyenlege (többlet)</t>
  </si>
  <si>
    <t>Felhalmozási célú kiadások és bevételek egyenlege (hiány)</t>
  </si>
  <si>
    <t>Önkormányzati összesített bevételek és kiadások mérlege</t>
  </si>
  <si>
    <t>2013. évi tervezett</t>
  </si>
  <si>
    <t>2013. évi terv</t>
  </si>
  <si>
    <t>1. Önkormányzat 2013. évi bevételi előirányzatai</t>
  </si>
  <si>
    <t>1. Önkormányzat 2013. évi kiadási előirányzatai</t>
  </si>
  <si>
    <t>2013.évi költségvetési előirányzatok felhasználási ütemterve</t>
  </si>
  <si>
    <t>Irányító szerv alá tartozó költségv.szervek működési támogatása</t>
  </si>
  <si>
    <t>CÍM</t>
  </si>
  <si>
    <t>Költségvetési szerv megnevezése</t>
  </si>
  <si>
    <t>Működési költségvetés kiadásai</t>
  </si>
  <si>
    <t>Felhalmozási költségvetés kiadásai</t>
  </si>
  <si>
    <t>összesen</t>
  </si>
  <si>
    <t>személyi juttatások</t>
  </si>
  <si>
    <t>dologi kiadások</t>
  </si>
  <si>
    <t>ellátottak pénzbeli juttatásai</t>
  </si>
  <si>
    <t>Támogatásért. műk kiadás</t>
  </si>
  <si>
    <t>intézményi beruh. kiadásai</t>
  </si>
  <si>
    <t>felújítások</t>
  </si>
  <si>
    <t>Támogatásért.felh. kiadás</t>
  </si>
  <si>
    <t>Polgármesteri Hivatal</t>
  </si>
  <si>
    <t xml:space="preserve"> Ö s s z e s e n</t>
  </si>
  <si>
    <t>Intézményi működési bevétel</t>
  </si>
  <si>
    <t>Közhatalmi bevétel</t>
  </si>
  <si>
    <t>Felhalm. célú egyéb bevétel</t>
  </si>
  <si>
    <t>2012. évi pénzmaradvány</t>
  </si>
  <si>
    <t xml:space="preserve"> Összesen</t>
  </si>
  <si>
    <t>működési</t>
  </si>
  <si>
    <t>felhalm.</t>
  </si>
  <si>
    <t>Búzavirág Óvoda</t>
  </si>
  <si>
    <t xml:space="preserve">       2. Intézményi működési bevétel</t>
  </si>
  <si>
    <t xml:space="preserve">       3. Önkormányzat sajátos működési bevételei </t>
  </si>
  <si>
    <t xml:space="preserve">       1. Közhatalmi bevételek</t>
  </si>
  <si>
    <t>C</t>
  </si>
  <si>
    <t>C/1</t>
  </si>
  <si>
    <t>C/2</t>
  </si>
  <si>
    <t>C/3</t>
  </si>
  <si>
    <t>Közhatalmi bevételek</t>
  </si>
  <si>
    <t>Szoc. hozzájár.</t>
  </si>
  <si>
    <t>Sor-szám</t>
  </si>
  <si>
    <t>állami feladat</t>
  </si>
  <si>
    <t>önként vállalt</t>
  </si>
  <si>
    <t>ebből kötelező feladat</t>
  </si>
  <si>
    <t>2.</t>
  </si>
  <si>
    <t>3.</t>
  </si>
  <si>
    <t>Szárföld Község Önkormányzata összesített                                                                              2013 .évi költségvetésének pénzügyi mérlege</t>
  </si>
  <si>
    <t>Dologi kiadások levonva a felhalm. Áfa                          (részletezve 11. mellékleten)</t>
  </si>
  <si>
    <t>Szociális és gyermekjóléti kiadások (részletezve 12. mellékleten)</t>
  </si>
  <si>
    <t>Támogatásértékű működési kiadás (részletezve 14. mellékleten)</t>
  </si>
  <si>
    <t>Önkormányzati beruházások  (részletezve 13. mellékleten)</t>
  </si>
  <si>
    <t>Önkormányzati felújítások                                  (részletezve 13. mellékleten)</t>
  </si>
  <si>
    <t>Felhalmozási célú pénzeszközátadás (részletezve 14. mellékleten)</t>
  </si>
  <si>
    <t>Támogatásértékű felhalmozási kiadás (részletezve 14. mellékleten)</t>
  </si>
  <si>
    <t>Költségvetési szervek bevételei</t>
  </si>
  <si>
    <t>Költségvetési szervek kiadásai</t>
  </si>
  <si>
    <t>2013. évi módosított</t>
  </si>
  <si>
    <t>Módosított előirányzat</t>
  </si>
  <si>
    <t>4.</t>
  </si>
  <si>
    <t>előirányzat</t>
  </si>
  <si>
    <t>módosított előirányzat</t>
  </si>
  <si>
    <t>Szárföldi Közös Önkormányzati Hivatal</t>
  </si>
  <si>
    <t xml:space="preserve">Módosított előirányzat összesen </t>
  </si>
  <si>
    <t xml:space="preserve">  Szerkezet átalakítási tartalék</t>
  </si>
  <si>
    <t>eredeti előirányzat</t>
  </si>
  <si>
    <t>5.</t>
  </si>
  <si>
    <t>6.</t>
  </si>
  <si>
    <t>3. Búzavirág Óvoda 2013. évi bevételi és kiadási előirányzatai</t>
  </si>
  <si>
    <t>önként vállalt feladat</t>
  </si>
  <si>
    <t>Bevételek</t>
  </si>
  <si>
    <t>Saját bevételek</t>
  </si>
  <si>
    <t>Alaptevékenység bevételei</t>
  </si>
  <si>
    <t>Intézményi egyéb bevétel</t>
  </si>
  <si>
    <t>Előző évi várható pénzmaradvány</t>
  </si>
  <si>
    <t>Működési célra átvett pénzeszközök</t>
  </si>
  <si>
    <t>Fejlesztési célra átvett pénzeszközök</t>
  </si>
  <si>
    <t>BEVÉTELEK ÖSSZESEN:</t>
  </si>
  <si>
    <t>Kiadások</t>
  </si>
  <si>
    <t>Személyi jellegű juttatások Óvoda</t>
  </si>
  <si>
    <t>Személyi jellegű juttatások Konyha</t>
  </si>
  <si>
    <t>Munkaadókat terhelő járulékok Óvoda</t>
  </si>
  <si>
    <t>Dologi jellegű kiadások Óvoda</t>
  </si>
  <si>
    <t>Dologi jellegű kiadások Konyha</t>
  </si>
  <si>
    <t>Speciális célú támogatások</t>
  </si>
  <si>
    <t>Működési célú pénzeszköz átadás</t>
  </si>
  <si>
    <t>Ellátottak pénzbeni juttatása</t>
  </si>
  <si>
    <t>Felhalmozási célú kiadások</t>
  </si>
  <si>
    <t>Beruházási kiadások</t>
  </si>
  <si>
    <t>Felújítások kiadásai</t>
  </si>
  <si>
    <t>Egyéb fejlesztési célú kiadások</t>
  </si>
  <si>
    <t xml:space="preserve">KIADÁSOK ÖSSZESEN: </t>
  </si>
  <si>
    <t>Központosított támogatások</t>
  </si>
  <si>
    <t>Önkormányzati támogatások</t>
  </si>
  <si>
    <t>Felh.célú kölcsönök visszatérülése</t>
  </si>
  <si>
    <t>Működési köcsönök visszatérülése</t>
  </si>
  <si>
    <t>Előző évi működési pénzmaradvány igénybev.</t>
  </si>
  <si>
    <t>Előző évi felhalmozási pénzmaradvány</t>
  </si>
  <si>
    <t>Bevételek összesen</t>
  </si>
  <si>
    <t>Dologi kiadások</t>
  </si>
  <si>
    <t>Szociális és gyermekjóléti kiadások</t>
  </si>
  <si>
    <t xml:space="preserve">Támogatásértékű működési kiadás </t>
  </si>
  <si>
    <t xml:space="preserve">Működési célú pénzeszközátadás </t>
  </si>
  <si>
    <t>Működési kölcsön nyújatása</t>
  </si>
  <si>
    <t xml:space="preserve">Polgármesteri Hivatali beruházások                  </t>
  </si>
  <si>
    <t xml:space="preserve">Polgármesteri Hivatali felújítások                            </t>
  </si>
  <si>
    <t xml:space="preserve">Támogatásértékű felhalmozási kiadás </t>
  </si>
  <si>
    <t>III. Kölcsönök</t>
  </si>
  <si>
    <t>Kiadások összesen</t>
  </si>
  <si>
    <t>Szerkezetátalakítási támogatás</t>
  </si>
  <si>
    <t>2. Szárföldi Közös Önkormányzati Hivatal 2013. évi bevételi és kiadási előirányzatai</t>
  </si>
  <si>
    <t>szeptember</t>
  </si>
  <si>
    <t>"19. melléklet a 2/2013. (III. 5.) önkormányzati rendelethez</t>
  </si>
  <si>
    <t>"</t>
  </si>
  <si>
    <t>"17. melléklet a 2/2013. (III. 5.) önkormányzati rendelethez</t>
  </si>
  <si>
    <t>"10. melléklet a 2/2013. (III. 5.) önkormányzati rendelethez</t>
  </si>
  <si>
    <t>"8. melléklet a 2/2013. (III. 5.) önkormányzati rendelethez</t>
  </si>
  <si>
    <t>"7. melléklet a 2/2013. (III. 5.) önkormányzati rendelethez</t>
  </si>
  <si>
    <t>"6. melléklet a 2/2013. (III. 5.) önkormányzati rendelethez</t>
  </si>
  <si>
    <t>"5. melléklet a 2/2013. (III. 5.) önkormányzati rendelethez</t>
  </si>
  <si>
    <t>"4. melléklet a 2/2013. (III. 5.) önkormányzati rendelethez</t>
  </si>
  <si>
    <t>"3. melléklet a 2/2013. (III. 5.) önkormányzati rendelethez</t>
  </si>
  <si>
    <t>Szárföld Község Önkormányzata összesített 2013 .évi költségvetésének pénzügyi mérlege</t>
  </si>
  <si>
    <t>Tartós részesedés értékesítése</t>
  </si>
  <si>
    <t xml:space="preserve">   Tartós részesedés értékesítése</t>
  </si>
  <si>
    <t>1.</t>
  </si>
  <si>
    <t>1. melléklet a 10/2013. (X. 31.)  önkormányzati rendelethez</t>
  </si>
  <si>
    <t>2. melléklet a 10/2013. (X. 31.) önkormányzati rendelethez</t>
  </si>
  <si>
    <t>3. melléklet a 10/2013. (X. 31.) önkormányzati rendelethez</t>
  </si>
  <si>
    <t>4. melléklet a 10/2013. (X. 31.) önkormányzati rendelethez</t>
  </si>
  <si>
    <t>5. melléklet a 10/2013. (X. 31.) önkormányzati rendelethez</t>
  </si>
  <si>
    <t>6. melléklet a 10/2013. (X. 31.) önkormányzati rendelethez</t>
  </si>
  <si>
    <t>7. melléklet a 10/2013. (X. 31.) önkormányzati rendelethez</t>
  </si>
  <si>
    <t>8. melléklet a 10/2013. (X. 31.) önkormányzati rendelethez</t>
  </si>
  <si>
    <t>9. melléklet a 10/2013. (X. 31.) önkormányzati rendelethez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</si>
</sst>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,##0.0000"/>
  </numFmts>
  <fonts count="61"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MS Sans Serif"/>
      <family val="2"/>
      <charset val="238"/>
    </font>
    <font>
      <sz val="12"/>
      <name val="MS Sans Serif"/>
      <family val="2"/>
      <charset val="238"/>
    </font>
    <font>
      <b/>
      <u/>
      <sz val="12"/>
      <name val="MS Sans Serif"/>
      <family val="2"/>
      <charset val="238"/>
    </font>
    <font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0"/>
      <name val="Arial CE"/>
      <charset val="238"/>
    </font>
    <font>
      <b/>
      <i/>
      <sz val="13.5"/>
      <name val="MS Sans Serif"/>
      <family val="2"/>
      <charset val="238"/>
    </font>
    <font>
      <u/>
      <sz val="12"/>
      <color indexed="12"/>
      <name val="MS Sans Serif"/>
      <family val="2"/>
      <charset val="238"/>
    </font>
    <font>
      <b/>
      <sz val="14"/>
      <name val="Times New Roman CE"/>
      <charset val="238"/>
    </font>
    <font>
      <i/>
      <sz val="10"/>
      <name val="Times New Roman CE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name val="Calibri"/>
      <family val="2"/>
      <charset val="238"/>
    </font>
    <font>
      <sz val="14"/>
      <name val="Calibri"/>
      <family val="2"/>
      <charset val="238"/>
    </font>
    <font>
      <b/>
      <sz val="13.5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MS Sans Serif"/>
      <family val="2"/>
      <charset val="238"/>
    </font>
    <font>
      <i/>
      <sz val="10"/>
      <name val="Arial CE"/>
      <charset val="238"/>
    </font>
    <font>
      <i/>
      <sz val="12"/>
      <name val="MS Sans Serif"/>
      <family val="2"/>
      <charset val="238"/>
    </font>
    <font>
      <i/>
      <sz val="11"/>
      <name val="MS Sans Serif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65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1" borderId="5" applyNumberFormat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0" fontId="12" fillId="4" borderId="7" applyNumberFormat="0" applyFont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4" fillId="6" borderId="0" applyNumberFormat="0" applyBorder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7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17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1" applyNumberFormat="0" applyAlignment="0" applyProtection="0"/>
  </cellStyleXfs>
  <cellXfs count="638">
    <xf numFmtId="0" fontId="0" fillId="0" borderId="0" xfId="0"/>
    <xf numFmtId="0" fontId="17" fillId="0" borderId="0" xfId="44" applyAlignment="1">
      <alignment vertical="center"/>
    </xf>
    <xf numFmtId="0" fontId="17" fillId="0" borderId="0" xfId="44"/>
    <xf numFmtId="0" fontId="12" fillId="0" borderId="0" xfId="44" applyFont="1"/>
    <xf numFmtId="0" fontId="17" fillId="18" borderId="0" xfId="44" applyFill="1" applyAlignment="1">
      <alignment horizontal="center" vertical="center"/>
    </xf>
    <xf numFmtId="0" fontId="27" fillId="0" borderId="0" xfId="44" applyFont="1" applyAlignment="1">
      <alignment vertical="center"/>
    </xf>
    <xf numFmtId="0" fontId="28" fillId="0" borderId="0" xfId="44" applyFont="1" applyAlignment="1">
      <alignment vertical="center"/>
    </xf>
    <xf numFmtId="0" fontId="29" fillId="0" borderId="0" xfId="44" applyFont="1"/>
    <xf numFmtId="0" fontId="26" fillId="0" borderId="0" xfId="44" applyFont="1"/>
    <xf numFmtId="0" fontId="27" fillId="0" borderId="0" xfId="44" applyFont="1" applyAlignment="1">
      <alignment vertical="center" wrapText="1"/>
    </xf>
    <xf numFmtId="0" fontId="23" fillId="0" borderId="0" xfId="44" applyFont="1" applyAlignment="1">
      <alignment vertical="center"/>
    </xf>
    <xf numFmtId="0" fontId="23" fillId="0" borderId="0" xfId="44" applyFont="1" applyAlignment="1">
      <alignment vertical="center" wrapText="1"/>
    </xf>
    <xf numFmtId="0" fontId="23" fillId="0" borderId="0" xfId="44" applyFont="1"/>
    <xf numFmtId="0" fontId="17" fillId="0" borderId="0" xfId="44" applyBorder="1" applyAlignment="1">
      <alignment horizontal="center"/>
    </xf>
    <xf numFmtId="3" fontId="17" fillId="0" borderId="0" xfId="44" applyNumberFormat="1"/>
    <xf numFmtId="0" fontId="30" fillId="0" borderId="0" xfId="44" applyFont="1"/>
    <xf numFmtId="0" fontId="24" fillId="18" borderId="0" xfId="44" applyFont="1" applyFill="1" applyAlignment="1">
      <alignment horizontal="center" vertical="center" wrapText="1"/>
    </xf>
    <xf numFmtId="0" fontId="24" fillId="0" borderId="0" xfId="44" applyFont="1" applyAlignment="1">
      <alignment vertical="center"/>
    </xf>
    <xf numFmtId="0" fontId="30" fillId="0" borderId="0" xfId="44" applyFont="1" applyAlignment="1">
      <alignment vertical="center"/>
    </xf>
    <xf numFmtId="3" fontId="30" fillId="0" borderId="0" xfId="44" applyNumberFormat="1" applyFont="1" applyAlignment="1">
      <alignment vertical="center"/>
    </xf>
    <xf numFmtId="0" fontId="30" fillId="0" borderId="0" xfId="44" applyFont="1" applyAlignment="1">
      <alignment vertical="center" wrapText="1"/>
    </xf>
    <xf numFmtId="0" fontId="32" fillId="0" borderId="0" xfId="42"/>
    <xf numFmtId="0" fontId="32" fillId="0" borderId="0" xfId="42" applyAlignment="1">
      <alignment vertical="center"/>
    </xf>
    <xf numFmtId="3" fontId="32" fillId="0" borderId="0" xfId="42" applyNumberFormat="1" applyAlignment="1">
      <alignment vertical="center"/>
    </xf>
    <xf numFmtId="165" fontId="32" fillId="0" borderId="0" xfId="42" applyNumberFormat="1" applyAlignment="1">
      <alignment vertical="center"/>
    </xf>
    <xf numFmtId="3" fontId="32" fillId="0" borderId="0" xfId="42" applyNumberFormat="1"/>
    <xf numFmtId="0" fontId="30" fillId="0" borderId="0" xfId="43" applyFont="1" applyAlignment="1">
      <alignment horizontal="center"/>
    </xf>
    <xf numFmtId="0" fontId="30" fillId="0" borderId="0" xfId="43" applyFont="1"/>
    <xf numFmtId="0" fontId="24" fillId="0" borderId="0" xfId="43" applyFont="1" applyAlignment="1">
      <alignment horizontal="center" vertical="center" wrapText="1"/>
    </xf>
    <xf numFmtId="3" fontId="30" fillId="0" borderId="0" xfId="43" applyNumberFormat="1" applyFont="1" applyBorder="1" applyAlignment="1">
      <alignment vertical="center"/>
    </xf>
    <xf numFmtId="0" fontId="30" fillId="0" borderId="0" xfId="43" applyFont="1" applyAlignment="1">
      <alignment vertical="center"/>
    </xf>
    <xf numFmtId="0" fontId="24" fillId="0" borderId="0" xfId="43" applyFont="1" applyAlignment="1">
      <alignment vertical="center"/>
    </xf>
    <xf numFmtId="0" fontId="30" fillId="0" borderId="0" xfId="43" applyFont="1" applyBorder="1" applyAlignment="1">
      <alignment horizontal="center" vertical="center"/>
    </xf>
    <xf numFmtId="0" fontId="24" fillId="0" borderId="0" xfId="43" applyFont="1" applyBorder="1" applyAlignment="1">
      <alignment vertical="center"/>
    </xf>
    <xf numFmtId="0" fontId="30" fillId="0" borderId="0" xfId="43" applyFont="1" applyBorder="1" applyAlignment="1">
      <alignment vertical="center"/>
    </xf>
    <xf numFmtId="0" fontId="30" fillId="0" borderId="0" xfId="43" applyFont="1" applyBorder="1" applyAlignment="1">
      <alignment horizontal="center"/>
    </xf>
    <xf numFmtId="0" fontId="30" fillId="0" borderId="0" xfId="43" applyFont="1" applyBorder="1"/>
    <xf numFmtId="3" fontId="30" fillId="0" borderId="0" xfId="43" applyNumberFormat="1" applyFont="1" applyBorder="1"/>
    <xf numFmtId="0" fontId="24" fillId="0" borderId="0" xfId="43" applyFont="1" applyBorder="1"/>
    <xf numFmtId="0" fontId="17" fillId="0" borderId="0" xfId="43"/>
    <xf numFmtId="0" fontId="17" fillId="0" borderId="0" xfId="43" applyAlignment="1">
      <alignment wrapText="1"/>
    </xf>
    <xf numFmtId="3" fontId="17" fillId="0" borderId="0" xfId="43" applyNumberFormat="1"/>
    <xf numFmtId="0" fontId="17" fillId="0" borderId="0" xfId="43" applyAlignment="1"/>
    <xf numFmtId="0" fontId="26" fillId="0" borderId="0" xfId="43" applyFont="1"/>
    <xf numFmtId="0" fontId="26" fillId="0" borderId="0" xfId="43" applyFont="1" applyAlignment="1">
      <alignment vertical="center" wrapText="1"/>
    </xf>
    <xf numFmtId="0" fontId="17" fillId="0" borderId="0" xfId="43" applyAlignment="1">
      <alignment vertical="center"/>
    </xf>
    <xf numFmtId="0" fontId="17" fillId="0" borderId="0" xfId="43" applyFill="1"/>
    <xf numFmtId="3" fontId="17" fillId="0" borderId="0" xfId="43" applyNumberFormat="1" applyFill="1"/>
    <xf numFmtId="0" fontId="23" fillId="0" borderId="0" xfId="43" applyFont="1" applyAlignment="1">
      <alignment wrapText="1"/>
    </xf>
    <xf numFmtId="3" fontId="23" fillId="0" borderId="0" xfId="43" applyNumberFormat="1" applyFont="1" applyFill="1"/>
    <xf numFmtId="0" fontId="17" fillId="0" borderId="0" xfId="43" applyAlignment="1">
      <alignment horizontal="center" vertical="center"/>
    </xf>
    <xf numFmtId="3" fontId="17" fillId="0" borderId="0" xfId="43" applyNumberFormat="1" applyFont="1" applyFill="1" applyBorder="1"/>
    <xf numFmtId="0" fontId="23" fillId="0" borderId="0" xfId="43" applyFont="1"/>
    <xf numFmtId="3" fontId="23" fillId="0" borderId="0" xfId="43" applyNumberFormat="1" applyFont="1"/>
    <xf numFmtId="3" fontId="17" fillId="0" borderId="0" xfId="43" applyNumberFormat="1" applyFill="1" applyBorder="1"/>
    <xf numFmtId="0" fontId="26" fillId="0" borderId="10" xfId="43" applyFont="1" applyBorder="1" applyAlignment="1">
      <alignment horizontal="center" vertical="center"/>
    </xf>
    <xf numFmtId="0" fontId="26" fillId="18" borderId="11" xfId="43" applyFont="1" applyFill="1" applyBorder="1" applyAlignment="1">
      <alignment vertical="center" wrapText="1"/>
    </xf>
    <xf numFmtId="3" fontId="26" fillId="0" borderId="11" xfId="43" applyNumberFormat="1" applyFont="1" applyBorder="1" applyAlignment="1">
      <alignment vertical="center"/>
    </xf>
    <xf numFmtId="3" fontId="26" fillId="0" borderId="12" xfId="43" applyNumberFormat="1" applyFont="1" applyBorder="1" applyAlignment="1">
      <alignment vertical="center"/>
    </xf>
    <xf numFmtId="0" fontId="26" fillId="0" borderId="0" xfId="43" applyFont="1" applyAlignment="1">
      <alignment vertical="center"/>
    </xf>
    <xf numFmtId="0" fontId="17" fillId="0" borderId="0" xfId="45"/>
    <xf numFmtId="0" fontId="26" fillId="0" borderId="0" xfId="45" applyFont="1"/>
    <xf numFmtId="0" fontId="12" fillId="0" borderId="0" xfId="45" applyFont="1"/>
    <xf numFmtId="3" fontId="12" fillId="0" borderId="0" xfId="45" applyNumberFormat="1" applyFont="1"/>
    <xf numFmtId="0" fontId="17" fillId="0" borderId="0" xfId="45" applyFill="1"/>
    <xf numFmtId="3" fontId="17" fillId="0" borderId="0" xfId="45" applyNumberFormat="1"/>
    <xf numFmtId="3" fontId="17" fillId="0" borderId="0" xfId="45" applyNumberFormat="1" applyFill="1"/>
    <xf numFmtId="0" fontId="28" fillId="0" borderId="0" xfId="45" applyFont="1" applyBorder="1"/>
    <xf numFmtId="0" fontId="28" fillId="0" borderId="0" xfId="45" applyFont="1" applyBorder="1" applyAlignment="1">
      <alignment vertical="center"/>
    </xf>
    <xf numFmtId="0" fontId="25" fillId="0" borderId="0" xfId="45" applyFont="1" applyFill="1" applyBorder="1" applyAlignment="1">
      <alignment horizontal="center" vertical="center" wrapText="1"/>
    </xf>
    <xf numFmtId="0" fontId="25" fillId="0" borderId="0" xfId="45" applyFont="1" applyBorder="1" applyAlignment="1">
      <alignment horizontal="center" vertical="center"/>
    </xf>
    <xf numFmtId="0" fontId="28" fillId="0" borderId="0" xfId="45" applyFont="1" applyFill="1" applyBorder="1" applyAlignment="1">
      <alignment vertical="center"/>
    </xf>
    <xf numFmtId="0" fontId="25" fillId="0" borderId="0" xfId="45" applyFont="1" applyFill="1" applyBorder="1" applyAlignment="1">
      <alignment horizontal="center" vertical="center"/>
    </xf>
    <xf numFmtId="0" fontId="25" fillId="0" borderId="0" xfId="45" applyFont="1" applyBorder="1" applyAlignment="1">
      <alignment vertical="center"/>
    </xf>
    <xf numFmtId="0" fontId="25" fillId="0" borderId="0" xfId="45" applyFont="1" applyBorder="1"/>
    <xf numFmtId="3" fontId="25" fillId="0" borderId="0" xfId="45" applyNumberFormat="1" applyFont="1" applyBorder="1" applyAlignment="1">
      <alignment vertical="center"/>
    </xf>
    <xf numFmtId="3" fontId="28" fillId="0" borderId="0" xfId="45" applyNumberFormat="1" applyFont="1" applyBorder="1" applyAlignment="1">
      <alignment vertical="center"/>
    </xf>
    <xf numFmtId="10" fontId="28" fillId="0" borderId="0" xfId="45" applyNumberFormat="1" applyFont="1" applyBorder="1" applyAlignment="1">
      <alignment vertical="center"/>
    </xf>
    <xf numFmtId="0" fontId="28" fillId="0" borderId="0" xfId="45" applyFont="1" applyAlignment="1">
      <alignment wrapText="1"/>
    </xf>
    <xf numFmtId="0" fontId="28" fillId="0" borderId="0" xfId="45" applyFont="1"/>
    <xf numFmtId="3" fontId="28" fillId="0" borderId="0" xfId="45" applyNumberFormat="1" applyFont="1"/>
    <xf numFmtId="0" fontId="34" fillId="0" borderId="0" xfId="29" applyFont="1" applyAlignment="1" applyProtection="1">
      <alignment wrapText="1"/>
    </xf>
    <xf numFmtId="3" fontId="25" fillId="0" borderId="13" xfId="43" applyNumberFormat="1" applyFont="1" applyFill="1" applyBorder="1" applyAlignment="1">
      <alignment vertical="center"/>
    </xf>
    <xf numFmtId="3" fontId="25" fillId="0" borderId="12" xfId="43" applyNumberFormat="1" applyFont="1" applyFill="1" applyBorder="1" applyAlignment="1">
      <alignment vertical="center"/>
    </xf>
    <xf numFmtId="0" fontId="0" fillId="0" borderId="0" xfId="0" applyAlignment="1"/>
    <xf numFmtId="0" fontId="39" fillId="0" borderId="0" xfId="0" applyFont="1" applyAlignment="1">
      <alignment horizontal="right"/>
    </xf>
    <xf numFmtId="0" fontId="37" fillId="0" borderId="0" xfId="44" applyFont="1"/>
    <xf numFmtId="0" fontId="43" fillId="0" borderId="0" xfId="44" applyFont="1" applyAlignment="1">
      <alignment horizontal="centerContinuous" vertical="center"/>
    </xf>
    <xf numFmtId="0" fontId="42" fillId="18" borderId="10" xfId="44" applyFont="1" applyFill="1" applyBorder="1" applyAlignment="1">
      <alignment horizontal="center" vertical="center" wrapText="1"/>
    </xf>
    <xf numFmtId="0" fontId="42" fillId="18" borderId="14" xfId="44" applyFont="1" applyFill="1" applyBorder="1" applyAlignment="1">
      <alignment horizontal="center" vertical="center" wrapText="1"/>
    </xf>
    <xf numFmtId="0" fontId="42" fillId="18" borderId="15" xfId="44" applyFont="1" applyFill="1" applyBorder="1" applyAlignment="1">
      <alignment horizontal="center" vertical="center" wrapText="1"/>
    </xf>
    <xf numFmtId="0" fontId="41" fillId="18" borderId="12" xfId="44" applyFont="1" applyFill="1" applyBorder="1" applyAlignment="1">
      <alignment horizontal="center" vertical="center" wrapText="1"/>
    </xf>
    <xf numFmtId="0" fontId="44" fillId="0" borderId="16" xfId="44" applyFont="1" applyBorder="1" applyAlignment="1">
      <alignment vertical="center"/>
    </xf>
    <xf numFmtId="0" fontId="45" fillId="0" borderId="0" xfId="44" applyFont="1" applyBorder="1" applyAlignment="1">
      <alignment horizontal="left" vertical="center" wrapText="1"/>
    </xf>
    <xf numFmtId="3" fontId="42" fillId="0" borderId="17" xfId="44" applyNumberFormat="1" applyFont="1" applyBorder="1" applyAlignment="1">
      <alignment vertical="center"/>
    </xf>
    <xf numFmtId="0" fontId="44" fillId="0" borderId="0" xfId="44" applyFont="1" applyBorder="1" applyAlignment="1">
      <alignment horizontal="left" vertical="center" wrapText="1"/>
    </xf>
    <xf numFmtId="0" fontId="38" fillId="0" borderId="16" xfId="44" applyFont="1" applyBorder="1" applyAlignment="1">
      <alignment vertical="center"/>
    </xf>
    <xf numFmtId="0" fontId="45" fillId="0" borderId="0" xfId="44" applyFont="1" applyBorder="1" applyAlignment="1">
      <alignment vertical="center"/>
    </xf>
    <xf numFmtId="0" fontId="38" fillId="0" borderId="16" xfId="44" applyFont="1" applyBorder="1"/>
    <xf numFmtId="0" fontId="38" fillId="0" borderId="0" xfId="44" applyFont="1" applyBorder="1"/>
    <xf numFmtId="0" fontId="38" fillId="0" borderId="0" xfId="44" applyFont="1" applyBorder="1" applyAlignment="1">
      <alignment horizontal="center" vertical="center" wrapText="1"/>
    </xf>
    <xf numFmtId="0" fontId="38" fillId="0" borderId="0" xfId="44" applyFont="1" applyBorder="1" applyAlignment="1">
      <alignment horizontal="left" vertical="center" wrapText="1"/>
    </xf>
    <xf numFmtId="0" fontId="45" fillId="0" borderId="18" xfId="44" applyFont="1" applyBorder="1" applyAlignment="1">
      <alignment horizontal="left" vertical="center" wrapText="1"/>
    </xf>
    <xf numFmtId="0" fontId="45" fillId="0" borderId="16" xfId="44" applyFont="1" applyBorder="1"/>
    <xf numFmtId="0" fontId="42" fillId="0" borderId="0" xfId="44" applyFont="1" applyBorder="1"/>
    <xf numFmtId="0" fontId="38" fillId="0" borderId="0" xfId="44" applyFont="1" applyBorder="1" applyAlignment="1">
      <alignment horizontal="left" vertical="center"/>
    </xf>
    <xf numFmtId="0" fontId="42" fillId="0" borderId="16" xfId="44" applyFont="1" applyBorder="1"/>
    <xf numFmtId="0" fontId="38" fillId="0" borderId="0" xfId="44" applyFont="1" applyBorder="1" applyAlignment="1">
      <alignment horizontal="center"/>
    </xf>
    <xf numFmtId="0" fontId="38" fillId="0" borderId="0" xfId="44" applyFont="1" applyFill="1" applyBorder="1" applyAlignment="1">
      <alignment horizontal="left" vertical="center"/>
    </xf>
    <xf numFmtId="0" fontId="44" fillId="0" borderId="16" xfId="44" applyFont="1" applyBorder="1" applyAlignment="1">
      <alignment vertical="center" wrapText="1"/>
    </xf>
    <xf numFmtId="0" fontId="38" fillId="0" borderId="0" xfId="44" applyFont="1" applyFill="1" applyBorder="1" applyAlignment="1">
      <alignment horizontal="left" vertical="center" wrapText="1"/>
    </xf>
    <xf numFmtId="0" fontId="38" fillId="0" borderId="19" xfId="44" applyFont="1" applyBorder="1"/>
    <xf numFmtId="0" fontId="38" fillId="0" borderId="18" xfId="44" applyFont="1" applyBorder="1" applyAlignment="1">
      <alignment horizontal="left" vertical="center"/>
    </xf>
    <xf numFmtId="3" fontId="42" fillId="0" borderId="12" xfId="44" applyNumberFormat="1" applyFont="1" applyBorder="1" applyAlignment="1">
      <alignment vertical="center"/>
    </xf>
    <xf numFmtId="0" fontId="44" fillId="0" borderId="20" xfId="44" applyFont="1" applyBorder="1" applyAlignment="1">
      <alignment vertical="center"/>
    </xf>
    <xf numFmtId="0" fontId="44" fillId="0" borderId="21" xfId="0" applyFont="1" applyBorder="1" applyAlignment="1">
      <alignment horizontal="left" vertical="center" wrapText="1"/>
    </xf>
    <xf numFmtId="0" fontId="43" fillId="0" borderId="0" xfId="44" applyFont="1" applyBorder="1" applyAlignment="1">
      <alignment horizontal="center" vertical="center"/>
    </xf>
    <xf numFmtId="0" fontId="46" fillId="0" borderId="0" xfId="44" applyFont="1"/>
    <xf numFmtId="0" fontId="42" fillId="0" borderId="0" xfId="44" applyFont="1" applyBorder="1" applyAlignment="1">
      <alignment horizontal="centerContinuous" vertical="center"/>
    </xf>
    <xf numFmtId="0" fontId="42" fillId="18" borderId="12" xfId="44" applyFont="1" applyFill="1" applyBorder="1" applyAlignment="1">
      <alignment horizontal="center" vertical="center" wrapText="1"/>
    </xf>
    <xf numFmtId="0" fontId="42" fillId="0" borderId="16" xfId="44" applyFont="1" applyBorder="1" applyAlignment="1">
      <alignment horizontal="center" vertical="center"/>
    </xf>
    <xf numFmtId="0" fontId="38" fillId="0" borderId="0" xfId="44" applyFont="1" applyBorder="1" applyAlignment="1">
      <alignment horizontal="center" vertical="center"/>
    </xf>
    <xf numFmtId="0" fontId="38" fillId="0" borderId="0" xfId="44" applyFont="1" applyBorder="1" applyAlignment="1">
      <alignment vertical="center"/>
    </xf>
    <xf numFmtId="3" fontId="38" fillId="0" borderId="17" xfId="44" applyNumberFormat="1" applyFont="1" applyBorder="1" applyAlignment="1">
      <alignment vertical="center"/>
    </xf>
    <xf numFmtId="0" fontId="38" fillId="0" borderId="0" xfId="44" applyFont="1" applyBorder="1" applyAlignment="1">
      <alignment vertical="center" wrapText="1"/>
    </xf>
    <xf numFmtId="0" fontId="38" fillId="0" borderId="16" xfId="44" applyFont="1" applyBorder="1" applyAlignment="1">
      <alignment horizontal="center" vertical="center"/>
    </xf>
    <xf numFmtId="0" fontId="38" fillId="0" borderId="0" xfId="44" applyFont="1" applyFill="1" applyBorder="1" applyAlignment="1">
      <alignment vertical="center"/>
    </xf>
    <xf numFmtId="0" fontId="42" fillId="0" borderId="19" xfId="44" applyFont="1" applyBorder="1" applyAlignment="1">
      <alignment horizontal="center" vertical="center"/>
    </xf>
    <xf numFmtId="0" fontId="42" fillId="0" borderId="20" xfId="44" applyFont="1" applyBorder="1" applyAlignment="1">
      <alignment horizontal="center" vertical="center"/>
    </xf>
    <xf numFmtId="0" fontId="38" fillId="0" borderId="19" xfId="44" applyFont="1" applyBorder="1" applyAlignment="1">
      <alignment horizontal="center" vertical="center"/>
    </xf>
    <xf numFmtId="0" fontId="41" fillId="0" borderId="0" xfId="42" applyFont="1" applyAlignment="1">
      <alignment horizontal="center"/>
    </xf>
    <xf numFmtId="0" fontId="47" fillId="0" borderId="0" xfId="42" applyFont="1" applyBorder="1" applyAlignment="1">
      <alignment horizontal="right"/>
    </xf>
    <xf numFmtId="0" fontId="41" fillId="0" borderId="20" xfId="42" applyFont="1" applyBorder="1" applyAlignment="1">
      <alignment horizontal="center" vertical="center"/>
    </xf>
    <xf numFmtId="0" fontId="41" fillId="0" borderId="15" xfId="42" applyFont="1" applyBorder="1" applyAlignment="1">
      <alignment horizontal="center" vertical="center"/>
    </xf>
    <xf numFmtId="0" fontId="41" fillId="0" borderId="10" xfId="42" applyFont="1" applyBorder="1" applyAlignment="1">
      <alignment horizontal="center" vertical="center"/>
    </xf>
    <xf numFmtId="3" fontId="41" fillId="0" borderId="12" xfId="42" applyNumberFormat="1" applyFont="1" applyBorder="1" applyAlignment="1">
      <alignment vertical="center"/>
    </xf>
    <xf numFmtId="0" fontId="37" fillId="0" borderId="22" xfId="42" applyFont="1" applyBorder="1" applyAlignment="1">
      <alignment wrapText="1"/>
    </xf>
    <xf numFmtId="0" fontId="37" fillId="0" borderId="23" xfId="42" applyFont="1" applyBorder="1" applyAlignment="1">
      <alignment wrapText="1"/>
    </xf>
    <xf numFmtId="3" fontId="37" fillId="0" borderId="24" xfId="42" applyNumberFormat="1" applyFont="1" applyBorder="1"/>
    <xf numFmtId="0" fontId="37" fillId="0" borderId="23" xfId="42" applyFont="1" applyFill="1" applyBorder="1" applyAlignment="1">
      <alignment wrapText="1"/>
    </xf>
    <xf numFmtId="0" fontId="41" fillId="0" borderId="23" xfId="42" applyFont="1" applyBorder="1" applyAlignment="1">
      <alignment vertical="center" wrapText="1"/>
    </xf>
    <xf numFmtId="3" fontId="41" fillId="0" borderId="25" xfId="42" applyNumberFormat="1" applyFont="1" applyBorder="1" applyAlignment="1">
      <alignment vertical="center"/>
    </xf>
    <xf numFmtId="0" fontId="37" fillId="0" borderId="23" xfId="42" applyFont="1" applyBorder="1"/>
    <xf numFmtId="3" fontId="37" fillId="0" borderId="26" xfId="42" applyNumberFormat="1" applyFont="1" applyBorder="1"/>
    <xf numFmtId="0" fontId="41" fillId="0" borderId="23" xfId="42" applyFont="1" applyBorder="1" applyAlignment="1">
      <alignment vertical="center"/>
    </xf>
    <xf numFmtId="3" fontId="41" fillId="0" borderId="24" xfId="42" applyNumberFormat="1" applyFont="1" applyBorder="1" applyAlignment="1">
      <alignment vertical="center"/>
    </xf>
    <xf numFmtId="3" fontId="41" fillId="0" borderId="26" xfId="42" applyNumberFormat="1" applyFont="1" applyBorder="1" applyAlignment="1">
      <alignment vertical="center"/>
    </xf>
    <xf numFmtId="3" fontId="41" fillId="0" borderId="13" xfId="42" applyNumberFormat="1" applyFont="1" applyBorder="1" applyAlignment="1">
      <alignment vertical="center"/>
    </xf>
    <xf numFmtId="0" fontId="47" fillId="0" borderId="23" xfId="42" applyFont="1" applyBorder="1" applyAlignment="1">
      <alignment wrapText="1"/>
    </xf>
    <xf numFmtId="3" fontId="47" fillId="0" borderId="25" xfId="42" applyNumberFormat="1" applyFont="1" applyBorder="1"/>
    <xf numFmtId="0" fontId="47" fillId="0" borderId="23" xfId="42" applyFont="1" applyBorder="1"/>
    <xf numFmtId="3" fontId="47" fillId="0" borderId="24" xfId="42" applyNumberFormat="1" applyFont="1" applyBorder="1" applyAlignment="1">
      <alignment vertical="center"/>
    </xf>
    <xf numFmtId="0" fontId="41" fillId="0" borderId="27" xfId="42" applyFont="1" applyBorder="1" applyAlignment="1">
      <alignment vertical="center" wrapText="1"/>
    </xf>
    <xf numFmtId="3" fontId="38" fillId="0" borderId="26" xfId="42" applyNumberFormat="1" applyFont="1" applyBorder="1"/>
    <xf numFmtId="0" fontId="43" fillId="0" borderId="0" xfId="43" applyFont="1" applyAlignment="1">
      <alignment horizontal="centerContinuous" vertical="center"/>
    </xf>
    <xf numFmtId="0" fontId="46" fillId="0" borderId="0" xfId="43" applyFont="1" applyAlignment="1">
      <alignment horizontal="centerContinuous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18" borderId="30" xfId="43" applyFont="1" applyFill="1" applyBorder="1" applyAlignment="1">
      <alignment horizontal="centerContinuous" vertical="center" wrapText="1"/>
    </xf>
    <xf numFmtId="3" fontId="38" fillId="0" borderId="31" xfId="43" applyNumberFormat="1" applyFont="1" applyBorder="1"/>
    <xf numFmtId="3" fontId="38" fillId="0" borderId="32" xfId="43" applyNumberFormat="1" applyFont="1" applyBorder="1"/>
    <xf numFmtId="3" fontId="42" fillId="0" borderId="33" xfId="43" applyNumberFormat="1" applyFont="1" applyFill="1" applyBorder="1" applyAlignment="1">
      <alignment vertical="center"/>
    </xf>
    <xf numFmtId="3" fontId="38" fillId="0" borderId="25" xfId="43" applyNumberFormat="1" applyFont="1" applyBorder="1"/>
    <xf numFmtId="3" fontId="38" fillId="0" borderId="24" xfId="43" applyNumberFormat="1" applyFont="1" applyBorder="1"/>
    <xf numFmtId="0" fontId="38" fillId="0" borderId="34" xfId="43" applyFont="1" applyBorder="1" applyAlignment="1">
      <alignment horizontal="center" vertical="center"/>
    </xf>
    <xf numFmtId="0" fontId="38" fillId="0" borderId="35" xfId="43" applyFont="1" applyBorder="1" applyAlignment="1">
      <alignment horizontal="left" vertical="center" wrapText="1"/>
    </xf>
    <xf numFmtId="3" fontId="38" fillId="0" borderId="26" xfId="43" applyNumberFormat="1" applyFont="1" applyFill="1" applyBorder="1" applyAlignment="1">
      <alignment horizontal="right" vertical="center"/>
    </xf>
    <xf numFmtId="0" fontId="42" fillId="0" borderId="34" xfId="43" applyFont="1" applyBorder="1" applyAlignment="1">
      <alignment horizontal="center" vertical="center"/>
    </xf>
    <xf numFmtId="0" fontId="44" fillId="0" borderId="35" xfId="43" applyFont="1" applyBorder="1" applyAlignment="1">
      <alignment horizontal="left" vertical="center" wrapText="1"/>
    </xf>
    <xf numFmtId="3" fontId="44" fillId="0" borderId="26" xfId="43" applyNumberFormat="1" applyFont="1" applyFill="1" applyBorder="1" applyAlignment="1">
      <alignment horizontal="right" vertical="center"/>
    </xf>
    <xf numFmtId="3" fontId="44" fillId="0" borderId="24" xfId="43" applyNumberFormat="1" applyFont="1" applyFill="1" applyBorder="1" applyAlignment="1">
      <alignment horizontal="right" vertical="center"/>
    </xf>
    <xf numFmtId="0" fontId="38" fillId="0" borderId="36" xfId="43" applyFont="1" applyFill="1" applyBorder="1" applyAlignment="1">
      <alignment horizontal="left" vertical="center" wrapText="1"/>
    </xf>
    <xf numFmtId="3" fontId="38" fillId="0" borderId="37" xfId="43" applyNumberFormat="1" applyFont="1" applyFill="1" applyBorder="1" applyAlignment="1">
      <alignment horizontal="right" vertical="center"/>
    </xf>
    <xf numFmtId="0" fontId="38" fillId="0" borderId="35" xfId="43" applyFont="1" applyFill="1" applyBorder="1" applyAlignment="1">
      <alignment horizontal="left" vertical="center" wrapText="1"/>
    </xf>
    <xf numFmtId="0" fontId="38" fillId="0" borderId="38" xfId="43" applyFont="1" applyBorder="1" applyAlignment="1">
      <alignment horizontal="center" vertical="center"/>
    </xf>
    <xf numFmtId="0" fontId="44" fillId="0" borderId="0" xfId="43" applyFont="1" applyFill="1" applyBorder="1" applyAlignment="1">
      <alignment horizontal="left" vertical="center" wrapText="1"/>
    </xf>
    <xf numFmtId="3" fontId="44" fillId="0" borderId="39" xfId="43" applyNumberFormat="1" applyFont="1" applyFill="1" applyBorder="1" applyAlignment="1">
      <alignment horizontal="right" vertical="center"/>
    </xf>
    <xf numFmtId="3" fontId="42" fillId="0" borderId="40" xfId="43" applyNumberFormat="1" applyFont="1" applyFill="1" applyBorder="1" applyAlignment="1">
      <alignment horizontal="right" vertical="center"/>
    </xf>
    <xf numFmtId="3" fontId="42" fillId="0" borderId="41" xfId="43" applyNumberFormat="1" applyFont="1" applyFill="1" applyBorder="1" applyAlignment="1">
      <alignment horizontal="right" vertical="center"/>
    </xf>
    <xf numFmtId="3" fontId="42" fillId="0" borderId="42" xfId="43" applyNumberFormat="1" applyFont="1" applyFill="1" applyBorder="1" applyAlignment="1">
      <alignment horizontal="right" vertical="center"/>
    </xf>
    <xf numFmtId="3" fontId="42" fillId="0" borderId="43" xfId="43" applyNumberFormat="1" applyFont="1" applyFill="1" applyBorder="1" applyAlignment="1">
      <alignment horizontal="right" vertical="center"/>
    </xf>
    <xf numFmtId="0" fontId="38" fillId="0" borderId="44" xfId="43" applyFont="1" applyBorder="1" applyAlignment="1">
      <alignment horizontal="center" vertical="center"/>
    </xf>
    <xf numFmtId="0" fontId="38" fillId="0" borderId="45" xfId="43" applyFont="1" applyFill="1" applyBorder="1" applyAlignment="1">
      <alignment horizontal="left" vertical="center" wrapText="1"/>
    </xf>
    <xf numFmtId="3" fontId="38" fillId="0" borderId="33" xfId="43" applyNumberFormat="1" applyFont="1" applyFill="1" applyBorder="1" applyAlignment="1"/>
    <xf numFmtId="3" fontId="42" fillId="0" borderId="25" xfId="43" applyNumberFormat="1" applyFont="1" applyBorder="1" applyAlignment="1">
      <alignment horizontal="right" vertical="center"/>
    </xf>
    <xf numFmtId="3" fontId="42" fillId="0" borderId="24" xfId="43" applyNumberFormat="1" applyFont="1" applyBorder="1"/>
    <xf numFmtId="3" fontId="38" fillId="0" borderId="26" xfId="43" applyNumberFormat="1" applyFont="1" applyFill="1" applyBorder="1" applyAlignment="1">
      <alignment vertical="center"/>
    </xf>
    <xf numFmtId="0" fontId="38" fillId="0" borderId="46" xfId="43" applyFont="1" applyFill="1" applyBorder="1" applyAlignment="1">
      <alignment horizontal="left" vertical="center" wrapText="1"/>
    </xf>
    <xf numFmtId="3" fontId="38" fillId="0" borderId="25" xfId="43" applyNumberFormat="1" applyFont="1" applyFill="1" applyBorder="1"/>
    <xf numFmtId="0" fontId="38" fillId="0" borderId="47" xfId="43" applyFont="1" applyBorder="1" applyAlignment="1">
      <alignment horizontal="center" vertical="center"/>
    </xf>
    <xf numFmtId="0" fontId="38" fillId="0" borderId="0" xfId="43" applyFont="1" applyFill="1" applyBorder="1" applyAlignment="1">
      <alignment horizontal="left" vertical="center" wrapText="1"/>
    </xf>
    <xf numFmtId="3" fontId="38" fillId="0" borderId="39" xfId="43" applyNumberFormat="1" applyFont="1" applyFill="1" applyBorder="1" applyAlignment="1">
      <alignment vertical="center"/>
    </xf>
    <xf numFmtId="3" fontId="38" fillId="0" borderId="48" xfId="43" applyNumberFormat="1" applyFont="1" applyBorder="1"/>
    <xf numFmtId="3" fontId="48" fillId="0" borderId="48" xfId="43" applyNumberFormat="1" applyFont="1" applyBorder="1"/>
    <xf numFmtId="3" fontId="38" fillId="0" borderId="49" xfId="43" applyNumberFormat="1" applyFont="1" applyBorder="1"/>
    <xf numFmtId="3" fontId="42" fillId="0" borderId="42" xfId="43" applyNumberFormat="1" applyFont="1" applyFill="1" applyBorder="1" applyAlignment="1">
      <alignment vertical="center"/>
    </xf>
    <xf numFmtId="3" fontId="42" fillId="0" borderId="43" xfId="43" applyNumberFormat="1" applyFont="1" applyFill="1" applyBorder="1" applyAlignment="1">
      <alignment vertical="center"/>
    </xf>
    <xf numFmtId="3" fontId="42" fillId="0" borderId="25" xfId="43" applyNumberFormat="1" applyFont="1" applyBorder="1"/>
    <xf numFmtId="0" fontId="38" fillId="0" borderId="50" xfId="43" applyFont="1" applyFill="1" applyBorder="1" applyAlignment="1">
      <alignment horizontal="left" vertical="center" wrapText="1"/>
    </xf>
    <xf numFmtId="3" fontId="38" fillId="0" borderId="40" xfId="43" applyNumberFormat="1" applyFont="1" applyFill="1" applyBorder="1" applyAlignment="1">
      <alignment vertical="center"/>
    </xf>
    <xf numFmtId="3" fontId="42" fillId="0" borderId="39" xfId="43" applyNumberFormat="1" applyFont="1" applyFill="1" applyBorder="1" applyAlignment="1">
      <alignment vertical="center"/>
    </xf>
    <xf numFmtId="3" fontId="42" fillId="0" borderId="42" xfId="43" applyNumberFormat="1" applyFont="1" applyFill="1" applyBorder="1" applyAlignment="1">
      <alignment vertical="center" wrapText="1"/>
    </xf>
    <xf numFmtId="3" fontId="38" fillId="0" borderId="51" xfId="43" applyNumberFormat="1" applyFont="1" applyBorder="1"/>
    <xf numFmtId="3" fontId="38" fillId="0" borderId="43" xfId="43" applyNumberFormat="1" applyFont="1" applyBorder="1"/>
    <xf numFmtId="0" fontId="38" fillId="0" borderId="45" xfId="43" applyFont="1" applyBorder="1" applyAlignment="1">
      <alignment horizontal="left" vertical="center" wrapText="1"/>
    </xf>
    <xf numFmtId="3" fontId="38" fillId="0" borderId="33" xfId="43" applyNumberFormat="1" applyFont="1" applyFill="1" applyBorder="1" applyAlignment="1">
      <alignment vertical="center"/>
    </xf>
    <xf numFmtId="3" fontId="42" fillId="0" borderId="25" xfId="43" applyNumberFormat="1" applyFont="1" applyBorder="1" applyAlignment="1">
      <alignment vertical="center" wrapText="1"/>
    </xf>
    <xf numFmtId="3" fontId="42" fillId="0" borderId="24" xfId="43" applyNumberFormat="1" applyFont="1" applyBorder="1" applyAlignment="1">
      <alignment vertical="center" wrapText="1"/>
    </xf>
    <xf numFmtId="0" fontId="38" fillId="0" borderId="50" xfId="43" applyFont="1" applyBorder="1" applyAlignment="1">
      <alignment horizontal="left" vertical="center" wrapText="1"/>
    </xf>
    <xf numFmtId="3" fontId="42" fillId="0" borderId="24" xfId="43" applyNumberFormat="1" applyFont="1" applyFill="1" applyBorder="1" applyAlignment="1">
      <alignment vertical="center"/>
    </xf>
    <xf numFmtId="0" fontId="41" fillId="0" borderId="34" xfId="43" applyFont="1" applyBorder="1" applyAlignment="1">
      <alignment horizontal="center" vertical="center"/>
    </xf>
    <xf numFmtId="0" fontId="46" fillId="0" borderId="35" xfId="43" applyFont="1" applyFill="1" applyBorder="1" applyAlignment="1">
      <alignment horizontal="left" vertical="center" wrapText="1"/>
    </xf>
    <xf numFmtId="3" fontId="38" fillId="0" borderId="26" xfId="43" applyNumberFormat="1" applyFont="1" applyFill="1" applyBorder="1" applyAlignment="1"/>
    <xf numFmtId="0" fontId="41" fillId="0" borderId="47" xfId="43" applyFont="1" applyBorder="1" applyAlignment="1">
      <alignment horizontal="center" vertical="center"/>
    </xf>
    <xf numFmtId="0" fontId="46" fillId="0" borderId="52" xfId="43" applyFont="1" applyFill="1" applyBorder="1" applyAlignment="1">
      <alignment horizontal="left" vertical="center" wrapText="1"/>
    </xf>
    <xf numFmtId="3" fontId="42" fillId="0" borderId="53" xfId="43" applyNumberFormat="1" applyFont="1" applyFill="1" applyBorder="1" applyAlignment="1">
      <alignment vertical="center"/>
    </xf>
    <xf numFmtId="3" fontId="42" fillId="0" borderId="13" xfId="43" applyNumberFormat="1" applyFont="1" applyFill="1" applyBorder="1" applyAlignment="1">
      <alignment vertical="center"/>
    </xf>
    <xf numFmtId="3" fontId="42" fillId="0" borderId="12" xfId="43" applyNumberFormat="1" applyFont="1" applyFill="1" applyBorder="1" applyAlignment="1">
      <alignment vertical="center"/>
    </xf>
    <xf numFmtId="0" fontId="41" fillId="0" borderId="54" xfId="43" applyFont="1" applyBorder="1" applyAlignment="1">
      <alignment horizontal="center" vertical="center"/>
    </xf>
    <xf numFmtId="0" fontId="38" fillId="0" borderId="55" xfId="43" applyFont="1" applyFill="1" applyBorder="1" applyAlignment="1">
      <alignment horizontal="left" vertical="center" wrapText="1"/>
    </xf>
    <xf numFmtId="3" fontId="38" fillId="0" borderId="11" xfId="43" applyNumberFormat="1" applyFont="1" applyBorder="1"/>
    <xf numFmtId="3" fontId="38" fillId="0" borderId="12" xfId="43" applyNumberFormat="1" applyFont="1" applyBorder="1"/>
    <xf numFmtId="0" fontId="38" fillId="0" borderId="56" xfId="43" applyFont="1" applyBorder="1" applyAlignment="1">
      <alignment horizontal="center" vertical="center"/>
    </xf>
    <xf numFmtId="0" fontId="38" fillId="0" borderId="45" xfId="43" applyFont="1" applyBorder="1" applyAlignment="1">
      <alignment vertical="center"/>
    </xf>
    <xf numFmtId="3" fontId="38" fillId="0" borderId="57" xfId="43" applyNumberFormat="1" applyFont="1" applyBorder="1" applyAlignment="1">
      <alignment vertical="center"/>
    </xf>
    <xf numFmtId="0" fontId="38" fillId="0" borderId="57" xfId="43" applyFont="1" applyBorder="1" applyAlignment="1">
      <alignment vertical="center"/>
    </xf>
    <xf numFmtId="3" fontId="38" fillId="0" borderId="58" xfId="43" applyNumberFormat="1" applyFont="1" applyBorder="1" applyAlignment="1">
      <alignment vertical="center"/>
    </xf>
    <xf numFmtId="0" fontId="38" fillId="0" borderId="35" xfId="43" applyFont="1" applyBorder="1" applyAlignment="1">
      <alignment vertical="center"/>
    </xf>
    <xf numFmtId="3" fontId="38" fillId="0" borderId="25" xfId="43" applyNumberFormat="1" applyFont="1" applyBorder="1" applyAlignment="1">
      <alignment vertical="center"/>
    </xf>
    <xf numFmtId="0" fontId="38" fillId="0" borderId="25" xfId="43" applyFont="1" applyBorder="1" applyAlignment="1">
      <alignment vertical="center"/>
    </xf>
    <xf numFmtId="3" fontId="38" fillId="0" borderId="24" xfId="43" applyNumberFormat="1" applyFont="1" applyBorder="1" applyAlignment="1">
      <alignment vertical="center"/>
    </xf>
    <xf numFmtId="0" fontId="38" fillId="0" borderId="0" xfId="43" applyFont="1" applyAlignment="1">
      <alignment wrapText="1"/>
    </xf>
    <xf numFmtId="3" fontId="38" fillId="0" borderId="26" xfId="43" applyNumberFormat="1" applyFont="1" applyBorder="1" applyAlignment="1">
      <alignment vertical="center"/>
    </xf>
    <xf numFmtId="0" fontId="38" fillId="0" borderId="35" xfId="28" applyFont="1" applyBorder="1" applyAlignment="1" applyProtection="1">
      <alignment vertical="center" wrapText="1"/>
    </xf>
    <xf numFmtId="0" fontId="38" fillId="0" borderId="25" xfId="43" applyFont="1" applyFill="1" applyBorder="1" applyAlignment="1">
      <alignment vertical="center"/>
    </xf>
    <xf numFmtId="0" fontId="38" fillId="0" borderId="59" xfId="43" applyFont="1" applyBorder="1" applyAlignment="1">
      <alignment horizontal="center" vertical="center"/>
    </xf>
    <xf numFmtId="0" fontId="38" fillId="0" borderId="46" xfId="28" applyFont="1" applyBorder="1" applyAlignment="1" applyProtection="1">
      <alignment vertical="center" wrapText="1"/>
    </xf>
    <xf numFmtId="3" fontId="38" fillId="0" borderId="39" xfId="43" applyNumberFormat="1" applyFont="1" applyBorder="1" applyAlignment="1">
      <alignment vertical="center"/>
    </xf>
    <xf numFmtId="3" fontId="42" fillId="0" borderId="13" xfId="43" applyNumberFormat="1" applyFont="1" applyBorder="1" applyAlignment="1">
      <alignment vertical="center"/>
    </xf>
    <xf numFmtId="3" fontId="42" fillId="0" borderId="12" xfId="43" applyNumberFormat="1" applyFont="1" applyBorder="1" applyAlignment="1">
      <alignment vertical="center"/>
    </xf>
    <xf numFmtId="3" fontId="38" fillId="0" borderId="51" xfId="43" applyNumberFormat="1" applyFont="1" applyBorder="1" applyAlignment="1">
      <alignment vertical="center"/>
    </xf>
    <xf numFmtId="0" fontId="38" fillId="0" borderId="51" xfId="43" applyFont="1" applyBorder="1" applyAlignment="1">
      <alignment vertical="center"/>
    </xf>
    <xf numFmtId="0" fontId="38" fillId="0" borderId="43" xfId="43" applyFont="1" applyBorder="1" applyAlignment="1">
      <alignment vertical="center"/>
    </xf>
    <xf numFmtId="0" fontId="38" fillId="0" borderId="35" xfId="43" applyFont="1" applyBorder="1" applyAlignment="1">
      <alignment vertical="center" wrapText="1"/>
    </xf>
    <xf numFmtId="0" fontId="38" fillId="0" borderId="24" xfId="43" applyFont="1" applyBorder="1" applyAlignment="1">
      <alignment vertical="center"/>
    </xf>
    <xf numFmtId="3" fontId="38" fillId="0" borderId="60" xfId="43" applyNumberFormat="1" applyFont="1" applyBorder="1" applyAlignment="1">
      <alignment vertical="center"/>
    </xf>
    <xf numFmtId="0" fontId="38" fillId="0" borderId="60" xfId="43" applyFont="1" applyBorder="1" applyAlignment="1">
      <alignment vertical="center"/>
    </xf>
    <xf numFmtId="0" fontId="38" fillId="0" borderId="41" xfId="43" applyFont="1" applyBorder="1" applyAlignment="1">
      <alignment vertical="center"/>
    </xf>
    <xf numFmtId="3" fontId="38" fillId="0" borderId="33" xfId="43" applyNumberFormat="1" applyFont="1" applyBorder="1" applyAlignment="1">
      <alignment vertical="center"/>
    </xf>
    <xf numFmtId="3" fontId="38" fillId="0" borderId="31" xfId="43" applyNumberFormat="1" applyFont="1" applyBorder="1" applyAlignment="1">
      <alignment vertical="center"/>
    </xf>
    <xf numFmtId="0" fontId="38" fillId="0" borderId="31" xfId="43" applyFont="1" applyBorder="1" applyAlignment="1">
      <alignment vertical="center"/>
    </xf>
    <xf numFmtId="3" fontId="42" fillId="0" borderId="25" xfId="43" applyNumberFormat="1" applyFont="1" applyBorder="1" applyAlignment="1">
      <alignment vertical="center"/>
    </xf>
    <xf numFmtId="3" fontId="38" fillId="0" borderId="37" xfId="43" applyNumberFormat="1" applyFont="1" applyBorder="1" applyAlignment="1">
      <alignment vertical="center"/>
    </xf>
    <xf numFmtId="3" fontId="38" fillId="0" borderId="48" xfId="43" applyNumberFormat="1" applyFont="1" applyBorder="1" applyAlignment="1">
      <alignment vertical="center"/>
    </xf>
    <xf numFmtId="0" fontId="38" fillId="0" borderId="48" xfId="43" applyFont="1" applyBorder="1" applyAlignment="1">
      <alignment vertical="center"/>
    </xf>
    <xf numFmtId="3" fontId="42" fillId="0" borderId="11" xfId="43" applyNumberFormat="1" applyFont="1" applyFill="1" applyBorder="1" applyAlignment="1">
      <alignment vertical="center"/>
    </xf>
    <xf numFmtId="3" fontId="42" fillId="0" borderId="21" xfId="43" applyNumberFormat="1" applyFont="1" applyBorder="1" applyAlignment="1">
      <alignment vertical="center"/>
    </xf>
    <xf numFmtId="0" fontId="42" fillId="0" borderId="21" xfId="43" applyFont="1" applyBorder="1" applyAlignment="1">
      <alignment vertical="center"/>
    </xf>
    <xf numFmtId="0" fontId="42" fillId="0" borderId="61" xfId="43" applyFont="1" applyBorder="1" applyAlignment="1">
      <alignment vertical="center"/>
    </xf>
    <xf numFmtId="0" fontId="38" fillId="0" borderId="45" xfId="43" applyFont="1" applyFill="1" applyBorder="1" applyAlignment="1">
      <alignment vertical="center"/>
    </xf>
    <xf numFmtId="3" fontId="42" fillId="0" borderId="31" xfId="43" applyNumberFormat="1" applyFont="1" applyBorder="1" applyAlignment="1">
      <alignment vertical="center"/>
    </xf>
    <xf numFmtId="0" fontId="42" fillId="0" borderId="31" xfId="43" applyFont="1" applyBorder="1" applyAlignment="1">
      <alignment vertical="center"/>
    </xf>
    <xf numFmtId="0" fontId="42" fillId="0" borderId="32" xfId="43" applyFont="1" applyBorder="1" applyAlignment="1">
      <alignment vertical="center"/>
    </xf>
    <xf numFmtId="0" fontId="38" fillId="0" borderId="36" xfId="43" applyFont="1" applyFill="1" applyBorder="1" applyAlignment="1">
      <alignment vertical="center"/>
    </xf>
    <xf numFmtId="3" fontId="38" fillId="0" borderId="37" xfId="43" applyNumberFormat="1" applyFont="1" applyFill="1" applyBorder="1" applyAlignment="1">
      <alignment vertical="center"/>
    </xf>
    <xf numFmtId="3" fontId="42" fillId="0" borderId="48" xfId="43" applyNumberFormat="1" applyFont="1" applyBorder="1" applyAlignment="1">
      <alignment vertical="center"/>
    </xf>
    <xf numFmtId="0" fontId="42" fillId="0" borderId="48" xfId="43" applyFont="1" applyBorder="1" applyAlignment="1">
      <alignment vertical="center"/>
    </xf>
    <xf numFmtId="0" fontId="42" fillId="0" borderId="49" xfId="43" applyFont="1" applyBorder="1" applyAlignment="1">
      <alignment vertical="center"/>
    </xf>
    <xf numFmtId="3" fontId="42" fillId="0" borderId="11" xfId="43" applyNumberFormat="1" applyFont="1" applyBorder="1" applyAlignment="1">
      <alignment vertical="center"/>
    </xf>
    <xf numFmtId="0" fontId="42" fillId="0" borderId="11" xfId="43" applyFont="1" applyBorder="1" applyAlignment="1">
      <alignment vertical="center"/>
    </xf>
    <xf numFmtId="0" fontId="42" fillId="0" borderId="12" xfId="43" applyFont="1" applyBorder="1" applyAlignment="1">
      <alignment vertical="center"/>
    </xf>
    <xf numFmtId="3" fontId="42" fillId="0" borderId="10" xfId="43" applyNumberFormat="1" applyFont="1" applyBorder="1" applyAlignment="1">
      <alignment vertical="center"/>
    </xf>
    <xf numFmtId="3" fontId="42" fillId="0" borderId="15" xfId="43" applyNumberFormat="1" applyFont="1" applyBorder="1" applyAlignment="1">
      <alignment vertical="center"/>
    </xf>
    <xf numFmtId="3" fontId="42" fillId="0" borderId="62" xfId="43" applyNumberFormat="1" applyFont="1" applyBorder="1" applyAlignment="1">
      <alignment vertical="center"/>
    </xf>
    <xf numFmtId="0" fontId="38" fillId="0" borderId="0" xfId="45" applyFont="1" applyBorder="1"/>
    <xf numFmtId="0" fontId="38" fillId="0" borderId="0" xfId="45" applyFont="1" applyBorder="1" applyAlignment="1">
      <alignment horizontal="centerContinuous" wrapText="1"/>
    </xf>
    <xf numFmtId="0" fontId="38" fillId="0" borderId="0" xfId="45" applyFont="1" applyBorder="1" applyAlignment="1">
      <alignment horizontal="centerContinuous"/>
    </xf>
    <xf numFmtId="2" fontId="38" fillId="0" borderId="0" xfId="45" applyNumberFormat="1" applyFont="1" applyBorder="1" applyAlignment="1">
      <alignment horizontal="centerContinuous"/>
    </xf>
    <xf numFmtId="0" fontId="44" fillId="0" borderId="0" xfId="45" applyFont="1" applyBorder="1" applyAlignment="1">
      <alignment horizontal="right"/>
    </xf>
    <xf numFmtId="0" fontId="42" fillId="0" borderId="0" xfId="45" applyFont="1" applyBorder="1" applyAlignment="1"/>
    <xf numFmtId="0" fontId="38" fillId="0" borderId="63" xfId="45" applyFont="1" applyFill="1" applyBorder="1" applyAlignment="1">
      <alignment horizontal="center" vertical="center"/>
    </xf>
    <xf numFmtId="0" fontId="38" fillId="0" borderId="64" xfId="45" applyFont="1" applyFill="1" applyBorder="1" applyAlignment="1">
      <alignment horizontal="center" vertical="center" wrapText="1"/>
    </xf>
    <xf numFmtId="0" fontId="38" fillId="0" borderId="65" xfId="45" applyFont="1" applyFill="1" applyBorder="1" applyAlignment="1">
      <alignment horizontal="center" vertical="center" wrapText="1"/>
    </xf>
    <xf numFmtId="0" fontId="38" fillId="0" borderId="66" xfId="45" applyFont="1" applyFill="1" applyBorder="1" applyAlignment="1">
      <alignment horizontal="center" vertical="center" wrapText="1"/>
    </xf>
    <xf numFmtId="3" fontId="42" fillId="0" borderId="67" xfId="45" applyNumberFormat="1" applyFont="1" applyFill="1" applyBorder="1" applyAlignment="1">
      <alignment vertical="center"/>
    </xf>
    <xf numFmtId="3" fontId="42" fillId="0" borderId="68" xfId="45" applyNumberFormat="1" applyFont="1" applyBorder="1" applyAlignment="1">
      <alignment vertical="center"/>
    </xf>
    <xf numFmtId="0" fontId="38" fillId="0" borderId="69" xfId="45" applyFont="1" applyFill="1" applyBorder="1" applyAlignment="1">
      <alignment horizontal="center" vertical="center"/>
    </xf>
    <xf numFmtId="3" fontId="38" fillId="0" borderId="70" xfId="45" applyNumberFormat="1" applyFont="1" applyFill="1" applyBorder="1" applyAlignment="1">
      <alignment horizontal="right" vertical="center"/>
    </xf>
    <xf numFmtId="3" fontId="38" fillId="0" borderId="57" xfId="45" applyNumberFormat="1" applyFont="1" applyFill="1" applyBorder="1" applyAlignment="1">
      <alignment horizontal="right" vertical="center"/>
    </xf>
    <xf numFmtId="3" fontId="38" fillId="0" borderId="57" xfId="45" applyNumberFormat="1" applyFont="1" applyFill="1" applyBorder="1" applyAlignment="1">
      <alignment horizontal="right" vertical="center" wrapText="1"/>
    </xf>
    <xf numFmtId="3" fontId="38" fillId="0" borderId="30" xfId="45" applyNumberFormat="1" applyFont="1" applyFill="1" applyBorder="1" applyAlignment="1">
      <alignment horizontal="right" vertical="center" wrapText="1"/>
    </xf>
    <xf numFmtId="0" fontId="38" fillId="0" borderId="71" xfId="45" applyFont="1" applyBorder="1" applyAlignment="1">
      <alignment horizontal="center" vertical="center"/>
    </xf>
    <xf numFmtId="0" fontId="38" fillId="0" borderId="25" xfId="45" applyFont="1" applyBorder="1" applyAlignment="1">
      <alignment vertical="center" wrapText="1"/>
    </xf>
    <xf numFmtId="3" fontId="38" fillId="0" borderId="46" xfId="45" applyNumberFormat="1" applyFont="1" applyFill="1" applyBorder="1" applyAlignment="1">
      <alignment vertical="center"/>
    </xf>
    <xf numFmtId="3" fontId="38" fillId="0" borderId="25" xfId="45" applyNumberFormat="1" applyFont="1" applyFill="1" applyBorder="1" applyAlignment="1">
      <alignment vertical="center"/>
    </xf>
    <xf numFmtId="3" fontId="38" fillId="0" borderId="35" xfId="45" applyNumberFormat="1" applyFont="1" applyFill="1" applyBorder="1" applyAlignment="1">
      <alignment vertical="center"/>
    </xf>
    <xf numFmtId="0" fontId="38" fillId="0" borderId="57" xfId="45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42" fillId="0" borderId="0" xfId="45" applyFont="1" applyBorder="1" applyAlignment="1">
      <alignment horizontal="centerContinuous"/>
    </xf>
    <xf numFmtId="0" fontId="42" fillId="0" borderId="0" xfId="45" applyFont="1" applyBorder="1" applyAlignment="1">
      <alignment horizontal="center"/>
    </xf>
    <xf numFmtId="0" fontId="49" fillId="0" borderId="0" xfId="45" applyFont="1" applyBorder="1" applyAlignment="1">
      <alignment horizontal="center"/>
    </xf>
    <xf numFmtId="0" fontId="38" fillId="0" borderId="0" xfId="45" applyFont="1"/>
    <xf numFmtId="3" fontId="42" fillId="0" borderId="28" xfId="45" applyNumberFormat="1" applyFont="1" applyBorder="1" applyAlignment="1">
      <alignment vertical="center"/>
    </xf>
    <xf numFmtId="3" fontId="38" fillId="0" borderId="67" xfId="45" applyNumberFormat="1" applyFont="1" applyBorder="1" applyAlignment="1">
      <alignment vertical="center"/>
    </xf>
    <xf numFmtId="0" fontId="38" fillId="0" borderId="25" xfId="45" applyFont="1" applyBorder="1" applyAlignment="1">
      <alignment vertical="center"/>
    </xf>
    <xf numFmtId="3" fontId="38" fillId="0" borderId="26" xfId="45" applyNumberFormat="1" applyFont="1" applyFill="1" applyBorder="1" applyAlignment="1">
      <alignment vertical="center"/>
    </xf>
    <xf numFmtId="0" fontId="38" fillId="0" borderId="72" xfId="45" applyFont="1" applyBorder="1" applyAlignment="1">
      <alignment horizontal="center" vertical="center"/>
    </xf>
    <xf numFmtId="0" fontId="42" fillId="0" borderId="28" xfId="45" applyFont="1" applyFill="1" applyBorder="1" applyAlignment="1">
      <alignment horizontal="centerContinuous" vertical="center" wrapText="1"/>
    </xf>
    <xf numFmtId="0" fontId="42" fillId="0" borderId="73" xfId="45" applyFont="1" applyFill="1" applyBorder="1" applyAlignment="1">
      <alignment horizontal="centerContinuous" vertical="center" wrapText="1"/>
    </xf>
    <xf numFmtId="0" fontId="42" fillId="0" borderId="73" xfId="45" applyFont="1" applyFill="1" applyBorder="1" applyAlignment="1">
      <alignment horizontal="center" vertical="center" wrapText="1"/>
    </xf>
    <xf numFmtId="0" fontId="37" fillId="0" borderId="0" xfId="43" applyFont="1" applyAlignment="1">
      <alignment horizontal="center" vertical="center"/>
    </xf>
    <xf numFmtId="0" fontId="37" fillId="0" borderId="0" xfId="43" applyFont="1" applyAlignment="1">
      <alignment vertical="center"/>
    </xf>
    <xf numFmtId="0" fontId="42" fillId="0" borderId="0" xfId="43" applyFont="1" applyAlignment="1">
      <alignment vertical="center"/>
    </xf>
    <xf numFmtId="0" fontId="41" fillId="18" borderId="11" xfId="43" applyFont="1" applyFill="1" applyBorder="1" applyAlignment="1">
      <alignment horizontal="center" vertical="center"/>
    </xf>
    <xf numFmtId="0" fontId="41" fillId="18" borderId="11" xfId="43" applyFont="1" applyFill="1" applyBorder="1" applyAlignment="1">
      <alignment horizontal="center" vertical="center" wrapText="1"/>
    </xf>
    <xf numFmtId="0" fontId="41" fillId="18" borderId="12" xfId="43" applyFont="1" applyFill="1" applyBorder="1" applyAlignment="1">
      <alignment horizontal="center" vertical="center"/>
    </xf>
    <xf numFmtId="0" fontId="37" fillId="0" borderId="38" xfId="43" applyFont="1" applyBorder="1" applyAlignment="1">
      <alignment horizontal="center" vertical="center"/>
    </xf>
    <xf numFmtId="0" fontId="41" fillId="18" borderId="0" xfId="43" applyFont="1" applyFill="1" applyBorder="1" applyAlignment="1">
      <alignment horizontal="center" vertical="center"/>
    </xf>
    <xf numFmtId="0" fontId="41" fillId="18" borderId="0" xfId="43" applyFont="1" applyFill="1" applyBorder="1" applyAlignment="1">
      <alignment horizontal="center" vertical="center" wrapText="1"/>
    </xf>
    <xf numFmtId="0" fontId="41" fillId="18" borderId="74" xfId="43" applyFont="1" applyFill="1" applyBorder="1" applyAlignment="1">
      <alignment horizontal="center" vertical="center"/>
    </xf>
    <xf numFmtId="0" fontId="37" fillId="0" borderId="23" xfId="43" applyFont="1" applyBorder="1" applyAlignment="1">
      <alignment horizontal="center" vertical="center"/>
    </xf>
    <xf numFmtId="0" fontId="37" fillId="0" borderId="46" xfId="43" applyFont="1" applyBorder="1" applyAlignment="1">
      <alignment vertical="center" wrapText="1"/>
    </xf>
    <xf numFmtId="3" fontId="37" fillId="0" borderId="25" xfId="43" applyNumberFormat="1" applyFont="1" applyBorder="1" applyAlignment="1">
      <alignment vertical="center"/>
    </xf>
    <xf numFmtId="3" fontId="37" fillId="0" borderId="24" xfId="43" applyNumberFormat="1" applyFont="1" applyBorder="1" applyAlignment="1">
      <alignment vertical="center"/>
    </xf>
    <xf numFmtId="3" fontId="37" fillId="0" borderId="32" xfId="43" applyNumberFormat="1" applyFont="1" applyBorder="1" applyAlignment="1">
      <alignment vertical="center"/>
    </xf>
    <xf numFmtId="0" fontId="37" fillId="0" borderId="46" xfId="43" applyFont="1" applyFill="1" applyBorder="1" applyAlignment="1">
      <alignment vertical="center" wrapText="1"/>
    </xf>
    <xf numFmtId="0" fontId="47" fillId="18" borderId="46" xfId="43" applyFont="1" applyFill="1" applyBorder="1" applyAlignment="1">
      <alignment vertical="center" wrapText="1"/>
    </xf>
    <xf numFmtId="3" fontId="47" fillId="18" borderId="25" xfId="43" applyNumberFormat="1" applyFont="1" applyFill="1" applyBorder="1" applyAlignment="1">
      <alignment vertical="center"/>
    </xf>
    <xf numFmtId="3" fontId="47" fillId="18" borderId="24" xfId="43" applyNumberFormat="1" applyFont="1" applyFill="1" applyBorder="1" applyAlignment="1">
      <alignment vertical="center"/>
    </xf>
    <xf numFmtId="0" fontId="47" fillId="0" borderId="46" xfId="43" applyFont="1" applyBorder="1" applyAlignment="1">
      <alignment vertical="center" wrapText="1"/>
    </xf>
    <xf numFmtId="3" fontId="47" fillId="0" borderId="25" xfId="43" applyNumberFormat="1" applyFont="1" applyFill="1" applyBorder="1" applyAlignment="1">
      <alignment vertical="center"/>
    </xf>
    <xf numFmtId="3" fontId="47" fillId="0" borderId="24" xfId="43" applyNumberFormat="1" applyFont="1" applyBorder="1" applyAlignment="1">
      <alignment vertical="center"/>
    </xf>
    <xf numFmtId="0" fontId="37" fillId="0" borderId="75" xfId="43" applyFont="1" applyBorder="1" applyAlignment="1">
      <alignment vertical="center" wrapText="1"/>
    </xf>
    <xf numFmtId="3" fontId="37" fillId="0" borderId="25" xfId="43" applyNumberFormat="1" applyFont="1" applyFill="1" applyBorder="1" applyAlignment="1">
      <alignment vertical="center"/>
    </xf>
    <xf numFmtId="0" fontId="37" fillId="0" borderId="76" xfId="43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0" fontId="41" fillId="18" borderId="15" xfId="43" applyFont="1" applyFill="1" applyBorder="1" applyAlignment="1">
      <alignment vertical="center" wrapText="1"/>
    </xf>
    <xf numFmtId="3" fontId="41" fillId="18" borderId="11" xfId="43" applyNumberFormat="1" applyFont="1" applyFill="1" applyBorder="1" applyAlignment="1">
      <alignment vertical="center"/>
    </xf>
    <xf numFmtId="3" fontId="41" fillId="18" borderId="12" xfId="43" applyNumberFormat="1" applyFont="1" applyFill="1" applyBorder="1" applyAlignment="1">
      <alignment vertical="center"/>
    </xf>
    <xf numFmtId="0" fontId="37" fillId="0" borderId="44" xfId="43" applyFont="1" applyBorder="1" applyAlignment="1">
      <alignment horizontal="center" vertical="center"/>
    </xf>
    <xf numFmtId="0" fontId="41" fillId="18" borderId="45" xfId="43" applyFont="1" applyFill="1" applyBorder="1" applyAlignment="1">
      <alignment horizontal="center" vertical="center" wrapText="1"/>
    </xf>
    <xf numFmtId="3" fontId="41" fillId="18" borderId="45" xfId="43" applyNumberFormat="1" applyFont="1" applyFill="1" applyBorder="1" applyAlignment="1">
      <alignment vertical="center"/>
    </xf>
    <xf numFmtId="3" fontId="41" fillId="18" borderId="77" xfId="43" applyNumberFormat="1" applyFont="1" applyFill="1" applyBorder="1" applyAlignment="1">
      <alignment vertical="center"/>
    </xf>
    <xf numFmtId="0" fontId="37" fillId="18" borderId="25" xfId="43" applyFont="1" applyFill="1" applyBorder="1" applyAlignment="1">
      <alignment vertical="center" wrapText="1"/>
    </xf>
    <xf numFmtId="3" fontId="37" fillId="18" borderId="25" xfId="43" applyNumberFormat="1" applyFont="1" applyFill="1" applyBorder="1" applyAlignment="1">
      <alignment vertical="center"/>
    </xf>
    <xf numFmtId="3" fontId="37" fillId="18" borderId="24" xfId="43" applyNumberFormat="1" applyFont="1" applyFill="1" applyBorder="1" applyAlignment="1">
      <alignment vertical="center"/>
    </xf>
    <xf numFmtId="0" fontId="37" fillId="18" borderId="46" xfId="43" applyFont="1" applyFill="1" applyBorder="1" applyAlignment="1">
      <alignment vertical="center" wrapText="1"/>
    </xf>
    <xf numFmtId="0" fontId="47" fillId="0" borderId="23" xfId="43" applyFont="1" applyBorder="1" applyAlignment="1">
      <alignment horizontal="center" vertical="center"/>
    </xf>
    <xf numFmtId="0" fontId="47" fillId="0" borderId="16" xfId="43" applyFont="1" applyBorder="1" applyAlignment="1">
      <alignment horizontal="center" vertical="center"/>
    </xf>
    <xf numFmtId="0" fontId="47" fillId="18" borderId="18" xfId="43" applyFont="1" applyFill="1" applyBorder="1" applyAlignment="1">
      <alignment vertical="center" wrapText="1"/>
    </xf>
    <xf numFmtId="3" fontId="47" fillId="18" borderId="21" xfId="43" applyNumberFormat="1" applyFont="1" applyFill="1" applyBorder="1" applyAlignment="1">
      <alignment vertical="center"/>
    </xf>
    <xf numFmtId="3" fontId="47" fillId="18" borderId="17" xfId="43" applyNumberFormat="1" applyFont="1" applyFill="1" applyBorder="1" applyAlignment="1">
      <alignment vertical="center"/>
    </xf>
    <xf numFmtId="0" fontId="41" fillId="0" borderId="10" xfId="43" applyFont="1" applyBorder="1" applyAlignment="1">
      <alignment horizontal="center" vertical="center"/>
    </xf>
    <xf numFmtId="0" fontId="37" fillId="0" borderId="0" xfId="43" applyFont="1" applyBorder="1" applyAlignment="1">
      <alignment vertical="center"/>
    </xf>
    <xf numFmtId="0" fontId="37" fillId="0" borderId="74" xfId="43" applyFont="1" applyBorder="1" applyAlignment="1">
      <alignment vertical="center"/>
    </xf>
    <xf numFmtId="0" fontId="39" fillId="0" borderId="0" xfId="42" applyFont="1" applyAlignment="1">
      <alignment horizontal="right"/>
    </xf>
    <xf numFmtId="0" fontId="40" fillId="0" borderId="0" xfId="42" applyFont="1" applyAlignment="1">
      <alignment horizontal="center" vertical="center"/>
    </xf>
    <xf numFmtId="0" fontId="42" fillId="0" borderId="68" xfId="45" applyFont="1" applyBorder="1" applyAlignment="1">
      <alignment horizontal="center" vertical="center"/>
    </xf>
    <xf numFmtId="0" fontId="41" fillId="18" borderId="13" xfId="44" applyFont="1" applyFill="1" applyBorder="1" applyAlignment="1">
      <alignment horizontal="center" vertical="center" wrapText="1"/>
    </xf>
    <xf numFmtId="3" fontId="44" fillId="0" borderId="53" xfId="44" applyNumberFormat="1" applyFont="1" applyBorder="1" applyAlignment="1">
      <alignment vertical="center"/>
    </xf>
    <xf numFmtId="3" fontId="42" fillId="0" borderId="39" xfId="44" applyNumberFormat="1" applyFont="1" applyBorder="1" applyAlignment="1">
      <alignment vertical="center"/>
    </xf>
    <xf numFmtId="3" fontId="44" fillId="0" borderId="39" xfId="44" applyNumberFormat="1" applyFont="1" applyBorder="1" applyAlignment="1">
      <alignment vertical="center"/>
    </xf>
    <xf numFmtId="3" fontId="38" fillId="0" borderId="39" xfId="44" applyNumberFormat="1" applyFont="1" applyBorder="1"/>
    <xf numFmtId="3" fontId="42" fillId="0" borderId="39" xfId="44" applyNumberFormat="1" applyFont="1" applyBorder="1"/>
    <xf numFmtId="3" fontId="42" fillId="0" borderId="39" xfId="44" applyNumberFormat="1" applyFont="1" applyBorder="1" applyAlignment="1">
      <alignment horizontal="right" vertical="center"/>
    </xf>
    <xf numFmtId="3" fontId="44" fillId="0" borderId="39" xfId="44" applyNumberFormat="1" applyFont="1" applyBorder="1" applyAlignment="1">
      <alignment horizontal="right" vertical="center"/>
    </xf>
    <xf numFmtId="3" fontId="44" fillId="0" borderId="39" xfId="44" applyNumberFormat="1" applyFont="1" applyBorder="1" applyAlignment="1">
      <alignment vertical="center" wrapText="1"/>
    </xf>
    <xf numFmtId="3" fontId="42" fillId="0" borderId="13" xfId="44" applyNumberFormat="1" applyFont="1" applyBorder="1" applyAlignment="1">
      <alignment vertical="center"/>
    </xf>
    <xf numFmtId="3" fontId="44" fillId="0" borderId="39" xfId="44" applyNumberFormat="1" applyFont="1" applyBorder="1"/>
    <xf numFmtId="3" fontId="42" fillId="0" borderId="13" xfId="44" applyNumberFormat="1" applyFont="1" applyBorder="1"/>
    <xf numFmtId="0" fontId="42" fillId="18" borderId="13" xfId="44" applyFont="1" applyFill="1" applyBorder="1" applyAlignment="1">
      <alignment horizontal="center" vertical="center" wrapText="1"/>
    </xf>
    <xf numFmtId="3" fontId="42" fillId="0" borderId="53" xfId="44" applyNumberFormat="1" applyFont="1" applyBorder="1" applyAlignment="1">
      <alignment vertical="center"/>
    </xf>
    <xf numFmtId="3" fontId="38" fillId="0" borderId="39" xfId="44" applyNumberFormat="1" applyFont="1" applyBorder="1" applyAlignment="1">
      <alignment vertical="center"/>
    </xf>
    <xf numFmtId="3" fontId="38" fillId="0" borderId="78" xfId="44" applyNumberFormat="1" applyFont="1" applyBorder="1" applyAlignment="1">
      <alignment vertical="center"/>
    </xf>
    <xf numFmtId="0" fontId="41" fillId="0" borderId="12" xfId="42" applyFont="1" applyBorder="1" applyAlignment="1">
      <alignment horizontal="center" vertical="center" wrapText="1"/>
    </xf>
    <xf numFmtId="0" fontId="41" fillId="0" borderId="46" xfId="42" applyFont="1" applyBorder="1" applyAlignment="1">
      <alignment vertical="center" wrapText="1"/>
    </xf>
    <xf numFmtId="0" fontId="41" fillId="0" borderId="0" xfId="42" applyFont="1" applyBorder="1" applyAlignment="1">
      <alignment horizontal="center" vertical="center" wrapText="1"/>
    </xf>
    <xf numFmtId="3" fontId="41" fillId="0" borderId="0" xfId="42" applyNumberFormat="1" applyFont="1" applyBorder="1" applyAlignment="1">
      <alignment vertical="center"/>
    </xf>
    <xf numFmtId="3" fontId="37" fillId="0" borderId="0" xfId="42" applyNumberFormat="1" applyFont="1" applyBorder="1"/>
    <xf numFmtId="3" fontId="47" fillId="0" borderId="0" xfId="42" applyNumberFormat="1" applyFont="1" applyBorder="1" applyAlignment="1">
      <alignment vertical="center"/>
    </xf>
    <xf numFmtId="0" fontId="37" fillId="0" borderId="79" xfId="42" applyFont="1" applyBorder="1" applyAlignment="1">
      <alignment wrapText="1"/>
    </xf>
    <xf numFmtId="0" fontId="37" fillId="0" borderId="46" xfId="42" applyFont="1" applyBorder="1" applyAlignment="1">
      <alignment wrapText="1"/>
    </xf>
    <xf numFmtId="0" fontId="37" fillId="0" borderId="46" xfId="42" applyFont="1" applyFill="1" applyBorder="1" applyAlignment="1">
      <alignment wrapText="1"/>
    </xf>
    <xf numFmtId="0" fontId="37" fillId="0" borderId="75" xfId="42" applyFont="1" applyBorder="1" applyAlignment="1">
      <alignment wrapText="1"/>
    </xf>
    <xf numFmtId="0" fontId="41" fillId="0" borderId="15" xfId="42" applyFont="1" applyBorder="1" applyAlignment="1">
      <alignment horizontal="center" vertical="center" wrapText="1"/>
    </xf>
    <xf numFmtId="0" fontId="37" fillId="0" borderId="46" xfId="42" applyFont="1" applyBorder="1"/>
    <xf numFmtId="0" fontId="47" fillId="0" borderId="46" xfId="42" applyFont="1" applyBorder="1" applyAlignment="1">
      <alignment vertical="center"/>
    </xf>
    <xf numFmtId="49" fontId="41" fillId="0" borderId="80" xfId="42" applyNumberFormat="1" applyFont="1" applyBorder="1" applyAlignment="1">
      <alignment horizontal="center" vertical="center" wrapText="1"/>
    </xf>
    <xf numFmtId="49" fontId="41" fillId="0" borderId="81" xfId="42" applyNumberFormat="1" applyFont="1" applyBorder="1" applyAlignment="1">
      <alignment horizontal="center" vertical="center" wrapText="1"/>
    </xf>
    <xf numFmtId="3" fontId="41" fillId="0" borderId="11" xfId="42" applyNumberFormat="1" applyFont="1" applyBorder="1" applyAlignment="1">
      <alignment vertical="center"/>
    </xf>
    <xf numFmtId="3" fontId="37" fillId="0" borderId="31" xfId="42" applyNumberFormat="1" applyFont="1" applyBorder="1"/>
    <xf numFmtId="3" fontId="37" fillId="0" borderId="25" xfId="42" applyNumberFormat="1" applyFont="1" applyBorder="1"/>
    <xf numFmtId="3" fontId="41" fillId="0" borderId="25" xfId="42" applyNumberFormat="1" applyFont="1" applyFill="1" applyBorder="1" applyAlignment="1">
      <alignment vertical="center"/>
    </xf>
    <xf numFmtId="0" fontId="41" fillId="0" borderId="13" xfId="42" applyFont="1" applyBorder="1" applyAlignment="1">
      <alignment horizontal="center" vertical="center" wrapText="1"/>
    </xf>
    <xf numFmtId="3" fontId="37" fillId="0" borderId="42" xfId="42" applyNumberFormat="1" applyFont="1" applyBorder="1"/>
    <xf numFmtId="3" fontId="41" fillId="0" borderId="37" xfId="42" applyNumberFormat="1" applyFont="1" applyBorder="1" applyAlignment="1">
      <alignment vertical="center"/>
    </xf>
    <xf numFmtId="3" fontId="37" fillId="0" borderId="37" xfId="42" applyNumberFormat="1" applyFont="1" applyBorder="1"/>
    <xf numFmtId="3" fontId="47" fillId="0" borderId="26" xfId="42" applyNumberFormat="1" applyFont="1" applyBorder="1" applyAlignment="1">
      <alignment vertical="center"/>
    </xf>
    <xf numFmtId="3" fontId="47" fillId="0" borderId="33" xfId="42" applyNumberFormat="1" applyFont="1" applyBorder="1" applyAlignment="1">
      <alignment vertical="center"/>
    </xf>
    <xf numFmtId="3" fontId="37" fillId="0" borderId="17" xfId="42" applyNumberFormat="1" applyFont="1" applyBorder="1"/>
    <xf numFmtId="3" fontId="47" fillId="0" borderId="17" xfId="42" applyNumberFormat="1" applyFont="1" applyBorder="1" applyAlignment="1">
      <alignment vertical="center"/>
    </xf>
    <xf numFmtId="0" fontId="42" fillId="18" borderId="33" xfId="43" applyFont="1" applyFill="1" applyBorder="1" applyAlignment="1">
      <alignment horizontal="centerContinuous" vertical="center" wrapText="1"/>
    </xf>
    <xf numFmtId="3" fontId="38" fillId="0" borderId="37" xfId="42" applyNumberFormat="1" applyFont="1" applyBorder="1"/>
    <xf numFmtId="0" fontId="42" fillId="18" borderId="73" xfId="43" applyFont="1" applyFill="1" applyBorder="1" applyAlignment="1">
      <alignment horizontal="center" vertical="center" wrapText="1"/>
    </xf>
    <xf numFmtId="3" fontId="42" fillId="0" borderId="51" xfId="43" applyNumberFormat="1" applyFont="1" applyFill="1" applyBorder="1" applyAlignment="1">
      <alignment vertical="center"/>
    </xf>
    <xf numFmtId="0" fontId="42" fillId="0" borderId="73" xfId="43" applyFont="1" applyFill="1" applyBorder="1" applyAlignment="1">
      <alignment horizontal="center" vertical="center" wrapText="1"/>
    </xf>
    <xf numFmtId="0" fontId="38" fillId="0" borderId="71" xfId="45" applyFont="1" applyFill="1" applyBorder="1" applyAlignment="1">
      <alignment horizontal="center" vertical="center"/>
    </xf>
    <xf numFmtId="0" fontId="38" fillId="0" borderId="31" xfId="45" applyFont="1" applyFill="1" applyBorder="1" applyAlignment="1">
      <alignment horizontal="left" vertical="center" wrapText="1"/>
    </xf>
    <xf numFmtId="3" fontId="38" fillId="0" borderId="82" xfId="45" applyNumberFormat="1" applyFont="1" applyFill="1" applyBorder="1" applyAlignment="1">
      <alignment horizontal="right" vertical="center"/>
    </xf>
    <xf numFmtId="3" fontId="38" fillId="0" borderId="31" xfId="45" applyNumberFormat="1" applyFont="1" applyFill="1" applyBorder="1" applyAlignment="1">
      <alignment horizontal="right" vertical="center"/>
    </xf>
    <xf numFmtId="3" fontId="38" fillId="0" borderId="31" xfId="45" applyNumberFormat="1" applyFont="1" applyFill="1" applyBorder="1" applyAlignment="1">
      <alignment horizontal="right" vertical="center" wrapText="1"/>
    </xf>
    <xf numFmtId="3" fontId="38" fillId="0" borderId="45" xfId="45" applyNumberFormat="1" applyFont="1" applyFill="1" applyBorder="1" applyAlignment="1">
      <alignment horizontal="right" vertical="center" wrapText="1"/>
    </xf>
    <xf numFmtId="3" fontId="38" fillId="0" borderId="33" xfId="45" applyNumberFormat="1" applyFont="1" applyFill="1" applyBorder="1" applyAlignment="1">
      <alignment horizontal="right" vertical="center" wrapText="1"/>
    </xf>
    <xf numFmtId="0" fontId="38" fillId="0" borderId="83" xfId="45" applyFont="1" applyBorder="1" applyAlignment="1">
      <alignment horizontal="center" vertical="center"/>
    </xf>
    <xf numFmtId="0" fontId="38" fillId="0" borderId="70" xfId="45" applyFont="1" applyFill="1" applyBorder="1" applyAlignment="1">
      <alignment horizontal="left" vertical="center" wrapText="1"/>
    </xf>
    <xf numFmtId="0" fontId="38" fillId="0" borderId="82" xfId="45" applyFont="1" applyFill="1" applyBorder="1" applyAlignment="1">
      <alignment horizontal="left" vertical="center" wrapText="1"/>
    </xf>
    <xf numFmtId="0" fontId="38" fillId="0" borderId="46" xfId="45" applyFont="1" applyBorder="1" applyAlignment="1">
      <alignment vertical="center" wrapText="1"/>
    </xf>
    <xf numFmtId="0" fontId="38" fillId="0" borderId="72" xfId="45" applyFont="1" applyFill="1" applyBorder="1" applyAlignment="1">
      <alignment horizontal="center" vertical="center"/>
    </xf>
    <xf numFmtId="3" fontId="38" fillId="0" borderId="21" xfId="45" applyNumberFormat="1" applyFont="1" applyFill="1" applyBorder="1" applyAlignment="1">
      <alignment vertical="center"/>
    </xf>
    <xf numFmtId="3" fontId="38" fillId="0" borderId="39" xfId="45" applyNumberFormat="1" applyFont="1" applyFill="1" applyBorder="1" applyAlignment="1">
      <alignment vertical="center"/>
    </xf>
    <xf numFmtId="3" fontId="38" fillId="0" borderId="84" xfId="45" applyNumberFormat="1" applyFont="1" applyBorder="1" applyAlignment="1">
      <alignment vertical="center"/>
    </xf>
    <xf numFmtId="3" fontId="38" fillId="0" borderId="29" xfId="45" applyNumberFormat="1" applyFont="1" applyBorder="1" applyAlignment="1">
      <alignment vertical="center"/>
    </xf>
    <xf numFmtId="3" fontId="42" fillId="0" borderId="61" xfId="44" applyNumberFormat="1" applyFont="1" applyBorder="1" applyAlignment="1">
      <alignment vertical="center"/>
    </xf>
    <xf numFmtId="3" fontId="44" fillId="0" borderId="17" xfId="44" applyNumberFormat="1" applyFont="1" applyBorder="1" applyAlignment="1">
      <alignment vertical="center"/>
    </xf>
    <xf numFmtId="3" fontId="49" fillId="0" borderId="17" xfId="44" applyNumberFormat="1" applyFont="1" applyBorder="1" applyAlignment="1">
      <alignment vertical="center"/>
    </xf>
    <xf numFmtId="3" fontId="44" fillId="0" borderId="61" xfId="44" applyNumberFormat="1" applyFont="1" applyBorder="1" applyAlignment="1">
      <alignment vertical="center"/>
    </xf>
    <xf numFmtId="3" fontId="42" fillId="0" borderId="17" xfId="44" applyNumberFormat="1" applyFont="1" applyBorder="1"/>
    <xf numFmtId="3" fontId="42" fillId="0" borderId="17" xfId="44" applyNumberFormat="1" applyFont="1" applyBorder="1" applyAlignment="1">
      <alignment horizontal="right" vertical="center"/>
    </xf>
    <xf numFmtId="3" fontId="44" fillId="0" borderId="17" xfId="44" applyNumberFormat="1" applyFont="1" applyBorder="1" applyAlignment="1">
      <alignment horizontal="right" vertical="center"/>
    </xf>
    <xf numFmtId="3" fontId="44" fillId="0" borderId="17" xfId="44" applyNumberFormat="1" applyFont="1" applyBorder="1" applyAlignment="1">
      <alignment vertical="center" wrapText="1"/>
    </xf>
    <xf numFmtId="3" fontId="44" fillId="0" borderId="17" xfId="44" applyNumberFormat="1" applyFont="1" applyBorder="1"/>
    <xf numFmtId="3" fontId="42" fillId="0" borderId="12" xfId="44" applyNumberFormat="1" applyFont="1" applyBorder="1"/>
    <xf numFmtId="3" fontId="37" fillId="0" borderId="43" xfId="42" applyNumberFormat="1" applyFont="1" applyBorder="1"/>
    <xf numFmtId="3" fontId="37" fillId="0" borderId="85" xfId="42" applyNumberFormat="1" applyFont="1" applyBorder="1"/>
    <xf numFmtId="3" fontId="37" fillId="0" borderId="86" xfId="42" applyNumberFormat="1" applyFont="1" applyBorder="1"/>
    <xf numFmtId="3" fontId="41" fillId="0" borderId="86" xfId="42" applyNumberFormat="1" applyFont="1" applyBorder="1" applyAlignment="1">
      <alignment vertical="center"/>
    </xf>
    <xf numFmtId="3" fontId="37" fillId="0" borderId="87" xfId="42" applyNumberFormat="1" applyFont="1" applyBorder="1"/>
    <xf numFmtId="3" fontId="41" fillId="0" borderId="88" xfId="42" applyNumberFormat="1" applyFont="1" applyBorder="1" applyAlignment="1">
      <alignment vertical="center"/>
    </xf>
    <xf numFmtId="3" fontId="37" fillId="0" borderId="67" xfId="42" applyNumberFormat="1" applyFont="1" applyBorder="1"/>
    <xf numFmtId="3" fontId="47" fillId="0" borderId="86" xfId="42" applyNumberFormat="1" applyFont="1" applyBorder="1"/>
    <xf numFmtId="3" fontId="41" fillId="0" borderId="86" xfId="42" applyNumberFormat="1" applyFont="1" applyFill="1" applyBorder="1" applyAlignment="1">
      <alignment vertical="center"/>
    </xf>
    <xf numFmtId="0" fontId="38" fillId="0" borderId="89" xfId="45" applyFont="1" applyBorder="1" applyAlignment="1">
      <alignment horizontal="center" vertical="center"/>
    </xf>
    <xf numFmtId="0" fontId="38" fillId="0" borderId="90" xfId="45" applyFont="1" applyBorder="1" applyAlignment="1">
      <alignment horizontal="center" vertical="center"/>
    </xf>
    <xf numFmtId="164" fontId="53" fillId="0" borderId="0" xfId="0" applyNumberFormat="1" applyFont="1" applyAlignment="1">
      <alignment vertical="center" wrapText="1"/>
    </xf>
    <xf numFmtId="0" fontId="4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42" fillId="0" borderId="0" xfId="43" applyFont="1" applyAlignment="1">
      <alignment horizontal="center" vertical="center"/>
    </xf>
    <xf numFmtId="0" fontId="42" fillId="0" borderId="91" xfId="43" applyFont="1" applyBorder="1" applyAlignment="1">
      <alignment horizontal="center" vertical="center"/>
    </xf>
    <xf numFmtId="0" fontId="42" fillId="0" borderId="28" xfId="43" applyFont="1" applyBorder="1" applyAlignment="1">
      <alignment horizontal="center" vertical="center"/>
    </xf>
    <xf numFmtId="0" fontId="42" fillId="0" borderId="28" xfId="43" applyFont="1" applyBorder="1" applyAlignment="1">
      <alignment horizontal="center" vertical="center" wrapText="1"/>
    </xf>
    <xf numFmtId="0" fontId="42" fillId="0" borderId="29" xfId="43" applyFont="1" applyBorder="1" applyAlignment="1">
      <alignment horizontal="center" vertical="center" wrapText="1"/>
    </xf>
    <xf numFmtId="0" fontId="42" fillId="0" borderId="31" xfId="0" applyFont="1" applyBorder="1" applyAlignment="1">
      <alignment horizontal="left" vertical="center" wrapText="1"/>
    </xf>
    <xf numFmtId="164" fontId="38" fillId="0" borderId="31" xfId="0" applyNumberFormat="1" applyFont="1" applyBorder="1" applyAlignment="1">
      <alignment horizontal="left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38" fillId="0" borderId="25" xfId="0" applyFont="1" applyBorder="1" applyAlignment="1">
      <alignment vertical="center" wrapText="1"/>
    </xf>
    <xf numFmtId="164" fontId="38" fillId="0" borderId="25" xfId="0" applyNumberFormat="1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164" fontId="38" fillId="0" borderId="25" xfId="0" applyNumberFormat="1" applyFont="1" applyBorder="1" applyAlignment="1" applyProtection="1">
      <alignment vertical="center" wrapText="1"/>
      <protection locked="0"/>
    </xf>
    <xf numFmtId="3" fontId="38" fillId="0" borderId="25" xfId="0" applyNumberFormat="1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49" fillId="0" borderId="25" xfId="0" applyNumberFormat="1" applyFont="1" applyBorder="1" applyAlignment="1">
      <alignment vertical="center" wrapText="1"/>
    </xf>
    <xf numFmtId="0" fontId="49" fillId="0" borderId="25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164" fontId="42" fillId="0" borderId="25" xfId="0" applyNumberFormat="1" applyFont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42" fillId="0" borderId="25" xfId="0" applyFont="1" applyBorder="1" applyAlignment="1">
      <alignment horizontal="left" vertical="center" wrapText="1"/>
    </xf>
    <xf numFmtId="164" fontId="38" fillId="0" borderId="25" xfId="0" applyNumberFormat="1" applyFont="1" applyBorder="1" applyAlignment="1">
      <alignment horizontal="left" vertical="center" wrapText="1"/>
    </xf>
    <xf numFmtId="0" fontId="42" fillId="0" borderId="47" xfId="43" applyFont="1" applyFill="1" applyBorder="1" applyAlignment="1">
      <alignment horizontal="left" vertical="center" wrapText="1"/>
    </xf>
    <xf numFmtId="0" fontId="42" fillId="0" borderId="92" xfId="43" applyFont="1" applyFill="1" applyBorder="1" applyAlignment="1">
      <alignment horizontal="left" vertical="center" wrapText="1"/>
    </xf>
    <xf numFmtId="0" fontId="37" fillId="0" borderId="56" xfId="43" applyFont="1" applyBorder="1"/>
    <xf numFmtId="0" fontId="37" fillId="0" borderId="59" xfId="43" applyFont="1" applyBorder="1"/>
    <xf numFmtId="3" fontId="42" fillId="0" borderId="13" xfId="43" applyNumberFormat="1" applyFont="1" applyFill="1" applyBorder="1" applyAlignment="1">
      <alignment horizontal="right" vertical="center"/>
    </xf>
    <xf numFmtId="3" fontId="42" fillId="0" borderId="12" xfId="43" applyNumberFormat="1" applyFont="1" applyFill="1" applyBorder="1" applyAlignment="1">
      <alignment horizontal="right" vertical="center"/>
    </xf>
    <xf numFmtId="3" fontId="42" fillId="0" borderId="31" xfId="43" applyNumberFormat="1" applyFont="1" applyBorder="1"/>
    <xf numFmtId="3" fontId="42" fillId="0" borderId="31" xfId="43" applyNumberFormat="1" applyFont="1" applyBorder="1" applyAlignment="1">
      <alignment horizontal="right" vertical="center"/>
    </xf>
    <xf numFmtId="3" fontId="42" fillId="0" borderId="32" xfId="43" applyNumberFormat="1" applyFont="1" applyBorder="1"/>
    <xf numFmtId="3" fontId="42" fillId="0" borderId="31" xfId="43" applyNumberFormat="1" applyFont="1" applyBorder="1" applyAlignment="1">
      <alignment vertical="center" wrapText="1"/>
    </xf>
    <xf numFmtId="3" fontId="42" fillId="0" borderId="32" xfId="43" applyNumberFormat="1" applyFont="1" applyBorder="1" applyAlignment="1">
      <alignment vertical="center" wrapText="1"/>
    </xf>
    <xf numFmtId="0" fontId="38" fillId="0" borderId="79" xfId="43" applyFont="1" applyFill="1" applyBorder="1" applyAlignment="1">
      <alignment horizontal="left" vertical="center" wrapText="1"/>
    </xf>
    <xf numFmtId="0" fontId="38" fillId="0" borderId="52" xfId="43" applyFont="1" applyFill="1" applyBorder="1" applyAlignment="1">
      <alignment horizontal="left" vertical="center" wrapText="1"/>
    </xf>
    <xf numFmtId="3" fontId="42" fillId="0" borderId="40" xfId="43" applyNumberFormat="1" applyFont="1" applyFill="1" applyBorder="1" applyAlignment="1">
      <alignment vertical="center"/>
    </xf>
    <xf numFmtId="3" fontId="42" fillId="0" borderId="37" xfId="43" applyNumberFormat="1" applyFont="1" applyFill="1" applyBorder="1" applyAlignment="1">
      <alignment vertical="center"/>
    </xf>
    <xf numFmtId="3" fontId="42" fillId="0" borderId="93" xfId="43" applyNumberFormat="1" applyFont="1" applyFill="1" applyBorder="1" applyAlignment="1">
      <alignment vertical="center"/>
    </xf>
    <xf numFmtId="3" fontId="42" fillId="0" borderId="94" xfId="43" applyNumberFormat="1" applyFont="1" applyFill="1" applyBorder="1" applyAlignment="1">
      <alignment vertical="center"/>
    </xf>
    <xf numFmtId="0" fontId="38" fillId="0" borderId="0" xfId="28" applyFont="1" applyBorder="1" applyAlignment="1" applyProtection="1">
      <alignment vertical="center" wrapText="1"/>
    </xf>
    <xf numFmtId="0" fontId="36" fillId="0" borderId="0" xfId="0" applyFont="1" applyAlignment="1">
      <alignment horizontal="right"/>
    </xf>
    <xf numFmtId="0" fontId="57" fillId="0" borderId="0" xfId="43" applyFont="1" applyAlignment="1">
      <alignment horizontal="right"/>
    </xf>
    <xf numFmtId="0" fontId="57" fillId="0" borderId="0" xfId="43" applyFont="1" applyAlignment="1">
      <alignment horizontal="right" vertical="center"/>
    </xf>
    <xf numFmtId="0" fontId="58" fillId="0" borderId="0" xfId="42" applyFont="1" applyAlignment="1">
      <alignment horizontal="right"/>
    </xf>
    <xf numFmtId="0" fontId="36" fillId="0" borderId="0" xfId="0" applyFont="1" applyAlignment="1">
      <alignment horizontal="right" vertical="center" wrapText="1"/>
    </xf>
    <xf numFmtId="0" fontId="57" fillId="0" borderId="0" xfId="45" applyFont="1" applyAlignment="1">
      <alignment horizontal="right"/>
    </xf>
    <xf numFmtId="0" fontId="59" fillId="0" borderId="0" xfId="45" applyFont="1" applyAlignment="1">
      <alignment horizontal="right"/>
    </xf>
    <xf numFmtId="0" fontId="60" fillId="0" borderId="0" xfId="43" applyFont="1" applyAlignment="1">
      <alignment horizontal="right" vertical="center"/>
    </xf>
    <xf numFmtId="0" fontId="38" fillId="0" borderId="95" xfId="45" applyFont="1" applyBorder="1" applyAlignment="1">
      <alignment horizontal="center" vertical="center"/>
    </xf>
    <xf numFmtId="0" fontId="38" fillId="0" borderId="18" xfId="45" applyFont="1" applyBorder="1" applyAlignment="1">
      <alignment vertical="center" wrapText="1"/>
    </xf>
    <xf numFmtId="3" fontId="38" fillId="0" borderId="18" xfId="45" applyNumberFormat="1" applyFont="1" applyFill="1" applyBorder="1" applyAlignment="1">
      <alignment vertical="center"/>
    </xf>
    <xf numFmtId="3" fontId="42" fillId="0" borderId="84" xfId="45" applyNumberFormat="1" applyFont="1" applyFill="1" applyBorder="1" applyAlignment="1">
      <alignment vertical="center"/>
    </xf>
    <xf numFmtId="3" fontId="42" fillId="0" borderId="29" xfId="45" applyNumberFormat="1" applyFont="1" applyFill="1" applyBorder="1" applyAlignment="1">
      <alignment vertical="center"/>
    </xf>
    <xf numFmtId="0" fontId="40" fillId="0" borderId="0" xfId="44" applyFont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/>
    <xf numFmtId="0" fontId="40" fillId="0" borderId="0" xfId="44" applyFont="1" applyAlignment="1">
      <alignment horizontal="center"/>
    </xf>
    <xf numFmtId="0" fontId="37" fillId="0" borderId="0" xfId="42" applyFont="1" applyAlignment="1">
      <alignment horizontal="right"/>
    </xf>
    <xf numFmtId="0" fontId="0" fillId="0" borderId="0" xfId="0" applyFont="1" applyAlignment="1"/>
    <xf numFmtId="0" fontId="39" fillId="0" borderId="0" xfId="0" applyFont="1" applyAlignment="1">
      <alignment horizontal="right"/>
    </xf>
    <xf numFmtId="49" fontId="38" fillId="0" borderId="0" xfId="44" applyNumberFormat="1" applyFont="1" applyFill="1" applyBorder="1" applyAlignment="1">
      <alignment horizontal="left" vertical="center"/>
    </xf>
    <xf numFmtId="0" fontId="44" fillId="0" borderId="0" xfId="44" applyFont="1" applyBorder="1" applyAlignment="1">
      <alignment horizontal="left" vertical="center" wrapText="1"/>
    </xf>
    <xf numFmtId="0" fontId="42" fillId="0" borderId="0" xfId="44" applyFont="1" applyBorder="1" applyAlignment="1">
      <alignment horizontal="left" vertical="center" wrapText="1"/>
    </xf>
    <xf numFmtId="0" fontId="44" fillId="0" borderId="0" xfId="44" applyFont="1" applyBorder="1" applyAlignment="1">
      <alignment horizontal="left" vertical="center"/>
    </xf>
    <xf numFmtId="0" fontId="38" fillId="0" borderId="0" xfId="44" applyFont="1" applyFill="1" applyBorder="1" applyAlignment="1">
      <alignment horizontal="left" vertical="center"/>
    </xf>
    <xf numFmtId="0" fontId="42" fillId="0" borderId="0" xfId="44" applyFont="1" applyBorder="1" applyAlignment="1">
      <alignment horizontal="left"/>
    </xf>
    <xf numFmtId="0" fontId="44" fillId="0" borderId="96" xfId="44" applyFont="1" applyBorder="1" applyAlignment="1">
      <alignment horizontal="left" vertical="center" wrapText="1"/>
    </xf>
    <xf numFmtId="0" fontId="45" fillId="0" borderId="0" xfId="44" applyFont="1" applyBorder="1" applyAlignment="1">
      <alignment horizontal="left" vertical="center" wrapText="1"/>
    </xf>
    <xf numFmtId="0" fontId="45" fillId="0" borderId="0" xfId="44" applyFont="1" applyBorder="1" applyAlignment="1">
      <alignment horizontal="left" vertical="center"/>
    </xf>
    <xf numFmtId="0" fontId="45" fillId="0" borderId="18" xfId="44" applyFont="1" applyBorder="1" applyAlignment="1">
      <alignment horizontal="left" vertical="center"/>
    </xf>
    <xf numFmtId="0" fontId="38" fillId="0" borderId="0" xfId="44" applyFont="1" applyBorder="1" applyAlignment="1">
      <alignment horizontal="left" vertical="center"/>
    </xf>
    <xf numFmtId="0" fontId="38" fillId="0" borderId="18" xfId="44" applyFont="1" applyBorder="1" applyAlignment="1">
      <alignment horizontal="left" vertical="center"/>
    </xf>
    <xf numFmtId="0" fontId="44" fillId="0" borderId="0" xfId="44" applyFont="1" applyBorder="1" applyAlignment="1">
      <alignment horizontal="left" wrapText="1"/>
    </xf>
    <xf numFmtId="0" fontId="44" fillId="0" borderId="18" xfId="44" applyFont="1" applyBorder="1" applyAlignment="1">
      <alignment horizontal="left" wrapText="1"/>
    </xf>
    <xf numFmtId="0" fontId="42" fillId="0" borderId="98" xfId="44" applyFont="1" applyBorder="1" applyAlignment="1">
      <alignment horizontal="center"/>
    </xf>
    <xf numFmtId="0" fontId="42" fillId="0" borderId="14" xfId="44" applyFont="1" applyBorder="1" applyAlignment="1">
      <alignment horizontal="center"/>
    </xf>
    <xf numFmtId="0" fontId="42" fillId="0" borderId="15" xfId="44" applyFont="1" applyBorder="1" applyAlignment="1">
      <alignment horizontal="center"/>
    </xf>
    <xf numFmtId="0" fontId="38" fillId="0" borderId="0" xfId="44" applyFont="1" applyFill="1" applyBorder="1" applyAlignment="1">
      <alignment horizontal="left" vertical="center" wrapText="1"/>
    </xf>
    <xf numFmtId="0" fontId="42" fillId="0" borderId="98" xfId="44" applyFont="1" applyBorder="1" applyAlignment="1">
      <alignment horizontal="left" vertical="center"/>
    </xf>
    <xf numFmtId="0" fontId="42" fillId="0" borderId="14" xfId="44" applyFont="1" applyBorder="1" applyAlignment="1">
      <alignment horizontal="left" vertical="center"/>
    </xf>
    <xf numFmtId="0" fontId="42" fillId="0" borderId="15" xfId="44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45" fillId="0" borderId="18" xfId="44" applyFont="1" applyBorder="1" applyAlignment="1">
      <alignment horizontal="left" vertical="center" wrapText="1"/>
    </xf>
    <xf numFmtId="0" fontId="38" fillId="0" borderId="18" xfId="44" applyFont="1" applyFill="1" applyBorder="1" applyAlignment="1">
      <alignment horizontal="left" vertical="center"/>
    </xf>
    <xf numFmtId="0" fontId="42" fillId="0" borderId="18" xfId="44" applyFont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0" fillId="0" borderId="0" xfId="4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0" xfId="44" applyFont="1" applyBorder="1" applyAlignment="1">
      <alignment vertical="center"/>
    </xf>
    <xf numFmtId="0" fontId="42" fillId="0" borderId="98" xfId="44" applyFont="1" applyBorder="1" applyAlignment="1">
      <alignment horizontal="center" vertical="center"/>
    </xf>
    <xf numFmtId="0" fontId="42" fillId="0" borderId="14" xfId="44" applyFont="1" applyBorder="1" applyAlignment="1">
      <alignment horizontal="center" vertical="center"/>
    </xf>
    <xf numFmtId="0" fontId="42" fillId="0" borderId="15" xfId="44" applyFont="1" applyBorder="1" applyAlignment="1">
      <alignment horizontal="center" vertical="center"/>
    </xf>
    <xf numFmtId="0" fontId="42" fillId="0" borderId="96" xfId="44" applyFont="1" applyBorder="1" applyAlignment="1">
      <alignment horizontal="left" vertical="center"/>
    </xf>
    <xf numFmtId="0" fontId="42" fillId="0" borderId="0" xfId="44" applyFont="1" applyBorder="1" applyAlignment="1">
      <alignment horizontal="left" vertical="center"/>
    </xf>
    <xf numFmtId="0" fontId="42" fillId="0" borderId="97" xfId="44" applyFont="1" applyBorder="1" applyAlignment="1">
      <alignment horizontal="left" vertical="center"/>
    </xf>
    <xf numFmtId="0" fontId="42" fillId="0" borderId="55" xfId="44" applyFont="1" applyBorder="1" applyAlignment="1">
      <alignment horizontal="left" vertical="center"/>
    </xf>
    <xf numFmtId="0" fontId="39" fillId="0" borderId="0" xfId="42" applyFont="1" applyAlignment="1">
      <alignment horizontal="right"/>
    </xf>
    <xf numFmtId="0" fontId="40" fillId="0" borderId="0" xfId="42" applyFont="1" applyAlignment="1">
      <alignment horizontal="center" vertical="center"/>
    </xf>
    <xf numFmtId="0" fontId="47" fillId="0" borderId="97" xfId="42" applyFont="1" applyBorder="1" applyAlignment="1">
      <alignment horizontal="right"/>
    </xf>
    <xf numFmtId="0" fontId="0" fillId="0" borderId="97" xfId="0" applyBorder="1" applyAlignment="1"/>
    <xf numFmtId="0" fontId="42" fillId="0" borderId="44" xfId="43" applyFont="1" applyBorder="1" applyAlignment="1">
      <alignment horizontal="left" vertical="center" wrapText="1"/>
    </xf>
    <xf numFmtId="0" fontId="42" fillId="0" borderId="82" xfId="43" applyFont="1" applyBorder="1" applyAlignment="1">
      <alignment horizontal="left" vertical="center" wrapText="1"/>
    </xf>
    <xf numFmtId="0" fontId="42" fillId="0" borderId="38" xfId="43" applyFont="1" applyFill="1" applyBorder="1" applyAlignment="1">
      <alignment horizontal="left" vertical="center" wrapText="1"/>
    </xf>
    <xf numFmtId="0" fontId="42" fillId="0" borderId="18" xfId="43" applyFont="1" applyFill="1" applyBorder="1" applyAlignment="1">
      <alignment horizontal="left" vertical="center" wrapText="1"/>
    </xf>
    <xf numFmtId="0" fontId="51" fillId="0" borderId="98" xfId="43" applyFont="1" applyFill="1" applyBorder="1" applyAlignment="1">
      <alignment horizontal="left" vertical="center" wrapText="1"/>
    </xf>
    <xf numFmtId="0" fontId="51" fillId="0" borderId="15" xfId="43" applyFont="1" applyFill="1" applyBorder="1" applyAlignment="1">
      <alignment horizontal="left" vertical="center" wrapText="1"/>
    </xf>
    <xf numFmtId="0" fontId="42" fillId="0" borderId="47" xfId="43" applyFont="1" applyFill="1" applyBorder="1" applyAlignment="1">
      <alignment horizontal="left" vertical="center" wrapText="1"/>
    </xf>
    <xf numFmtId="0" fontId="42" fillId="0" borderId="52" xfId="43" applyFont="1" applyFill="1" applyBorder="1" applyAlignment="1">
      <alignment horizontal="left" vertical="center" wrapText="1"/>
    </xf>
    <xf numFmtId="0" fontId="42" fillId="0" borderId="92" xfId="43" applyFont="1" applyFill="1" applyBorder="1" applyAlignment="1">
      <alignment horizontal="left" vertical="center" wrapText="1"/>
    </xf>
    <xf numFmtId="0" fontId="42" fillId="0" borderId="79" xfId="43" applyFont="1" applyFill="1" applyBorder="1" applyAlignment="1">
      <alignment horizontal="left" vertical="center" wrapText="1"/>
    </xf>
    <xf numFmtId="0" fontId="51" fillId="0" borderId="34" xfId="43" applyFont="1" applyFill="1" applyBorder="1" applyAlignment="1">
      <alignment horizontal="left" vertical="center" wrapText="1"/>
    </xf>
    <xf numFmtId="0" fontId="51" fillId="0" borderId="46" xfId="43" applyFont="1" applyFill="1" applyBorder="1" applyAlignment="1">
      <alignment horizontal="left" vertical="center" wrapText="1"/>
    </xf>
    <xf numFmtId="0" fontId="42" fillId="0" borderId="92" xfId="43" applyFont="1" applyBorder="1" applyAlignment="1">
      <alignment horizontal="left" vertical="center" wrapText="1"/>
    </xf>
    <xf numFmtId="0" fontId="42" fillId="0" borderId="79" xfId="43" applyFont="1" applyBorder="1" applyAlignment="1">
      <alignment horizontal="left" vertical="center" wrapText="1"/>
    </xf>
    <xf numFmtId="0" fontId="40" fillId="0" borderId="0" xfId="43" applyFont="1" applyAlignment="1">
      <alignment horizontal="center" vertical="center"/>
    </xf>
    <xf numFmtId="0" fontId="50" fillId="0" borderId="0" xfId="0" applyFont="1" applyAlignment="1"/>
    <xf numFmtId="0" fontId="52" fillId="0" borderId="99" xfId="43" applyFont="1" applyFill="1" applyBorder="1" applyAlignment="1">
      <alignment horizontal="right" vertical="center"/>
    </xf>
    <xf numFmtId="0" fontId="0" fillId="0" borderId="99" xfId="0" applyBorder="1" applyAlignment="1"/>
    <xf numFmtId="0" fontId="42" fillId="0" borderId="56" xfId="43" applyFont="1" applyFill="1" applyBorder="1" applyAlignment="1">
      <alignment horizontal="left" vertical="center"/>
    </xf>
    <xf numFmtId="0" fontId="42" fillId="0" borderId="70" xfId="43" applyFont="1" applyFill="1" applyBorder="1" applyAlignment="1">
      <alignment horizontal="left" vertical="center"/>
    </xf>
    <xf numFmtId="0" fontId="42" fillId="0" borderId="100" xfId="43" applyFont="1" applyFill="1" applyBorder="1" applyAlignment="1">
      <alignment horizontal="center" vertical="center" wrapText="1"/>
    </xf>
    <xf numFmtId="0" fontId="42" fillId="0" borderId="101" xfId="43" applyFont="1" applyFill="1" applyBorder="1" applyAlignment="1">
      <alignment horizontal="center" vertical="center" wrapText="1"/>
    </xf>
    <xf numFmtId="0" fontId="33" fillId="0" borderId="98" xfId="43" applyFont="1" applyBorder="1" applyAlignment="1">
      <alignment horizontal="center" vertical="center" wrapText="1"/>
    </xf>
    <xf numFmtId="0" fontId="33" fillId="0" borderId="15" xfId="43" applyFont="1" applyBorder="1" applyAlignment="1">
      <alignment horizontal="center" vertical="center" wrapText="1"/>
    </xf>
    <xf numFmtId="0" fontId="40" fillId="0" borderId="0" xfId="43" applyFont="1" applyBorder="1" applyAlignment="1">
      <alignment horizontal="center" vertical="center"/>
    </xf>
    <xf numFmtId="0" fontId="44" fillId="0" borderId="99" xfId="43" applyFont="1" applyBorder="1" applyAlignment="1">
      <alignment horizontal="right" vertical="center"/>
    </xf>
    <xf numFmtId="0" fontId="44" fillId="0" borderId="98" xfId="43" applyFont="1" applyBorder="1" applyAlignment="1">
      <alignment horizontal="center" vertical="center"/>
    </xf>
    <xf numFmtId="0" fontId="44" fillId="0" borderId="62" xfId="43" applyFont="1" applyBorder="1" applyAlignment="1">
      <alignment horizontal="center" vertical="center"/>
    </xf>
    <xf numFmtId="0" fontId="42" fillId="0" borderId="68" xfId="43" applyFont="1" applyFill="1" applyBorder="1" applyAlignment="1">
      <alignment horizontal="center" vertical="center" wrapText="1"/>
    </xf>
    <xf numFmtId="0" fontId="42" fillId="0" borderId="98" xfId="43" applyFont="1" applyBorder="1" applyAlignment="1">
      <alignment horizontal="left" vertical="center"/>
    </xf>
    <xf numFmtId="0" fontId="42" fillId="0" borderId="15" xfId="43" applyFont="1" applyBorder="1" applyAlignment="1">
      <alignment horizontal="left" vertical="center"/>
    </xf>
    <xf numFmtId="0" fontId="42" fillId="0" borderId="98" xfId="43" applyFont="1" applyBorder="1" applyAlignment="1">
      <alignment horizontal="left" vertical="center" wrapText="1"/>
    </xf>
    <xf numFmtId="0" fontId="42" fillId="0" borderId="15" xfId="43" applyFont="1" applyBorder="1" applyAlignment="1">
      <alignment horizontal="left" vertical="center" wrapText="1"/>
    </xf>
    <xf numFmtId="0" fontId="42" fillId="0" borderId="98" xfId="43" applyFont="1" applyFill="1" applyBorder="1" applyAlignment="1">
      <alignment horizontal="left" vertical="center"/>
    </xf>
    <xf numFmtId="0" fontId="42" fillId="0" borderId="15" xfId="43" applyFont="1" applyFill="1" applyBorder="1" applyAlignment="1">
      <alignment horizontal="left" vertical="center"/>
    </xf>
    <xf numFmtId="0" fontId="25" fillId="0" borderId="0" xfId="45" applyFont="1" applyFill="1" applyBorder="1" applyAlignment="1">
      <alignment horizontal="center" vertical="center" wrapText="1"/>
    </xf>
    <xf numFmtId="0" fontId="37" fillId="0" borderId="0" xfId="45" applyFont="1" applyAlignment="1">
      <alignment horizontal="right"/>
    </xf>
    <xf numFmtId="0" fontId="37" fillId="0" borderId="0" xfId="0" applyFont="1" applyAlignment="1">
      <alignment horizontal="right"/>
    </xf>
    <xf numFmtId="0" fontId="40" fillId="0" borderId="0" xfId="45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102" xfId="45" applyFont="1" applyFill="1" applyBorder="1" applyAlignment="1">
      <alignment horizontal="center" vertical="center"/>
    </xf>
    <xf numFmtId="0" fontId="42" fillId="0" borderId="84" xfId="45" applyFont="1" applyFill="1" applyBorder="1" applyAlignment="1">
      <alignment horizontal="center" vertical="center"/>
    </xf>
    <xf numFmtId="0" fontId="42" fillId="0" borderId="103" xfId="45" applyFont="1" applyFill="1" applyBorder="1" applyAlignment="1">
      <alignment horizontal="center" vertical="center"/>
    </xf>
    <xf numFmtId="0" fontId="39" fillId="0" borderId="0" xfId="45" applyFont="1" applyAlignment="1">
      <alignment horizontal="right"/>
    </xf>
    <xf numFmtId="0" fontId="42" fillId="0" borderId="104" xfId="45" applyFont="1" applyFill="1" applyBorder="1" applyAlignment="1">
      <alignment horizontal="center" vertical="center" wrapText="1"/>
    </xf>
    <xf numFmtId="0" fontId="42" fillId="0" borderId="105" xfId="45" applyFont="1" applyFill="1" applyBorder="1" applyAlignment="1">
      <alignment horizontal="center" vertical="center" wrapText="1"/>
    </xf>
    <xf numFmtId="0" fontId="42" fillId="0" borderId="33" xfId="45" applyFont="1" applyFill="1" applyBorder="1" applyAlignment="1">
      <alignment horizontal="center" vertical="center" wrapText="1"/>
    </xf>
    <xf numFmtId="0" fontId="42" fillId="0" borderId="82" xfId="45" applyFont="1" applyFill="1" applyBorder="1" applyAlignment="1">
      <alignment horizontal="center" vertical="center" wrapText="1"/>
    </xf>
    <xf numFmtId="0" fontId="42" fillId="0" borderId="106" xfId="45" applyFont="1" applyFill="1" applyBorder="1" applyAlignment="1">
      <alignment horizontal="center" vertical="center" wrapText="1"/>
    </xf>
    <xf numFmtId="0" fontId="42" fillId="0" borderId="21" xfId="45" applyFont="1" applyFill="1" applyBorder="1" applyAlignment="1">
      <alignment horizontal="center" vertical="center" wrapText="1"/>
    </xf>
    <xf numFmtId="0" fontId="42" fillId="0" borderId="64" xfId="45" applyFont="1" applyFill="1" applyBorder="1" applyAlignment="1">
      <alignment horizontal="center" vertical="center" wrapText="1"/>
    </xf>
    <xf numFmtId="0" fontId="42" fillId="0" borderId="100" xfId="45" applyFont="1" applyBorder="1" applyAlignment="1">
      <alignment horizontal="center" vertical="center"/>
    </xf>
    <xf numFmtId="0" fontId="42" fillId="0" borderId="68" xfId="45" applyFont="1" applyBorder="1" applyAlignment="1">
      <alignment horizontal="center" vertical="center"/>
    </xf>
    <xf numFmtId="0" fontId="42" fillId="0" borderId="107" xfId="45" applyFont="1" applyFill="1" applyBorder="1" applyAlignment="1">
      <alignment horizontal="center" vertical="center"/>
    </xf>
    <xf numFmtId="0" fontId="42" fillId="0" borderId="108" xfId="45" applyFont="1" applyFill="1" applyBorder="1" applyAlignment="1">
      <alignment horizontal="center" vertical="center"/>
    </xf>
    <xf numFmtId="0" fontId="42" fillId="0" borderId="109" xfId="45" applyFont="1" applyFill="1" applyBorder="1" applyAlignment="1">
      <alignment horizontal="center" vertical="center"/>
    </xf>
    <xf numFmtId="0" fontId="42" fillId="0" borderId="106" xfId="45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2" fillId="0" borderId="73" xfId="45" applyFont="1" applyBorder="1" applyAlignment="1">
      <alignment horizontal="center" vertical="center"/>
    </xf>
    <xf numFmtId="0" fontId="42" fillId="0" borderId="101" xfId="45" applyFont="1" applyBorder="1" applyAlignment="1">
      <alignment horizontal="center" vertical="center"/>
    </xf>
    <xf numFmtId="0" fontId="44" fillId="0" borderId="102" xfId="45" applyFont="1" applyFill="1" applyBorder="1" applyAlignment="1">
      <alignment horizontal="center" vertical="center" wrapText="1"/>
    </xf>
    <xf numFmtId="0" fontId="44" fillId="0" borderId="103" xfId="45" applyFont="1" applyFill="1" applyBorder="1" applyAlignment="1">
      <alignment horizontal="center" vertical="center" wrapText="1"/>
    </xf>
    <xf numFmtId="0" fontId="42" fillId="0" borderId="110" xfId="45" applyFont="1" applyFill="1" applyBorder="1" applyAlignment="1">
      <alignment horizontal="center" vertical="center"/>
    </xf>
    <xf numFmtId="0" fontId="42" fillId="0" borderId="111" xfId="45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7" fillId="0" borderId="0" xfId="43" applyFont="1" applyAlignment="1">
      <alignment horizontal="right"/>
    </xf>
    <xf numFmtId="0" fontId="42" fillId="0" borderId="0" xfId="43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44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9" fillId="0" borderId="0" xfId="43" applyFont="1" applyAlignment="1">
      <alignment horizontal="right"/>
    </xf>
    <xf numFmtId="0" fontId="41" fillId="18" borderId="10" xfId="43" applyFont="1" applyFill="1" applyBorder="1" applyAlignment="1">
      <alignment horizontal="center" vertical="center"/>
    </xf>
    <xf numFmtId="0" fontId="41" fillId="18" borderId="11" xfId="43" applyFont="1" applyFill="1" applyBorder="1" applyAlignment="1">
      <alignment horizontal="center" vertical="center"/>
    </xf>
    <xf numFmtId="0" fontId="37" fillId="0" borderId="0" xfId="43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9" fillId="0" borderId="0" xfId="43" applyFont="1" applyAlignment="1">
      <alignment horizontal="right" vertical="center"/>
    </xf>
    <xf numFmtId="0" fontId="42" fillId="0" borderId="98" xfId="43" applyFont="1" applyFill="1" applyBorder="1" applyAlignment="1">
      <alignment horizontal="left" vertical="center" wrapText="1"/>
    </xf>
    <xf numFmtId="0" fontId="42" fillId="0" borderId="15" xfId="43" applyFont="1" applyFill="1" applyBorder="1" applyAlignment="1">
      <alignment horizontal="left" vertical="center" wrapText="1"/>
    </xf>
    <xf numFmtId="0" fontId="42" fillId="0" borderId="112" xfId="43" applyFont="1" applyFill="1" applyBorder="1" applyAlignment="1">
      <alignment horizontal="left" vertical="center" wrapText="1"/>
    </xf>
    <xf numFmtId="0" fontId="42" fillId="0" borderId="113" xfId="43" applyFont="1" applyFill="1" applyBorder="1" applyAlignment="1">
      <alignment horizontal="left" vertical="center" wrapText="1"/>
    </xf>
    <xf numFmtId="0" fontId="51" fillId="0" borderId="114" xfId="43" applyFont="1" applyFill="1" applyBorder="1" applyAlignment="1">
      <alignment horizontal="left" vertical="center" wrapText="1"/>
    </xf>
    <xf numFmtId="0" fontId="51" fillId="0" borderId="115" xfId="43" applyFont="1" applyFill="1" applyBorder="1" applyAlignment="1">
      <alignment horizontal="left" vertical="center" wrapText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perhivatkozás" xfId="27"/>
    <cellStyle name="Hiperhivatkozás_2010. ĂŠvi kĂśltsĂŠgvetĂŠsi rendeletmellĂŠkletek fĹ_tĂĄbla Ăşj tĂĄbla" xfId="28"/>
    <cellStyle name="Hiperhivatkozás_2013. évi költségvetési terv" xfId="29"/>
    <cellStyle name="Hivatkozott cella" xfId="30" builtinId="24" customBuiltin="1"/>
    <cellStyle name="Jegyzet" xfId="31" builtinId="10" customBuiltin="1"/>
    <cellStyle name="Jelölőszín (1)" xfId="32" builtinId="29" customBuiltin="1"/>
    <cellStyle name="Jelölőszín (2)" xfId="33" builtinId="33" customBuiltin="1"/>
    <cellStyle name="Jelölőszín (3)" xfId="34" builtinId="37" customBuiltin="1"/>
    <cellStyle name="Jelölőszín (4)" xfId="35" builtinId="41" customBuiltin="1"/>
    <cellStyle name="Jelölőszín (5)" xfId="36" builtinId="45" customBuiltin="1"/>
    <cellStyle name="Jelölőszín (6)" xfId="37" builtinId="49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2007. év költségvetés terv 1.mellékletek" xfId="42"/>
    <cellStyle name="Normál_2010. ĂŠvi kĂśltsĂŠgvetĂŠsi rendeletmellĂŠkletek fĹ_tĂĄbla Ăşj tĂĄbla" xfId="43"/>
    <cellStyle name="Normál_2010. ĂŠvi kĂśltsĂŠgvetĂŠsi rendeletmellĂŠkletek fĹtĂĄbla Ăşj tĂĄbla" xfId="44"/>
    <cellStyle name="Normál_2013. évi költségvetési terv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Local%20Settings/Temporary%20Internet%20Files/Content.IE5/LSPPE25E/m&#225;s/2010.%20&#258;&#352;vi%20k&#258;&#347;lts&#258;&#352;gvet&#258;&#352;si%20rendeletmell&#258;&#352;kletek%20f&#313;&#145;t&#258;&#260;bla%20&#258;&#351;j%20t&#258;&#260;b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gyz&#337;/Local%20Settings/Temporary%20Internet%20Files/Content.IE5/CKCB4ZPW/2008.%20&#233;v%20k&#246;lts&#233;gvet&#233;s%20terv%201.%20sz.%20mell&#233;k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sz.m.Címrend"/>
      <sheetName val="2.sz.m. Létszám"/>
      <sheetName val="3.sz.m. önk. össz.bev."/>
      <sheetName val="3.sz.m.önk.össz.kiad."/>
      <sheetName val="4.sz.m.összehasonlító"/>
      <sheetName val="5.sz.m.PH bev."/>
      <sheetName val="6.sz.m.PH kiadás"/>
      <sheetName val="7.sz.m.int.bevét"/>
      <sheetName val="8.sz.m.int.kiad"/>
      <sheetName val="9.sz.m.Dologi kiadás"/>
      <sheetName val="10.sz.m.szociális kiadások"/>
      <sheetName val="11.a.sz.m.fejlesztés"/>
      <sheetName val="11.b.sz.m.intfejl"/>
      <sheetName val="12.sz.m.átadott pe"/>
      <sheetName val="13.sz.m. többéves"/>
      <sheetName val="14.sz.m. felvett hitel"/>
      <sheetName val="15.sz.m. nyújtott hitel"/>
      <sheetName val="16sz.m. közvetett tám."/>
      <sheetName val="17.sz.m.kétéves terv"/>
      <sheetName val="18.sz.m.finanszírozásiterv"/>
      <sheetName val="19. sz.m.állami támogatások"/>
      <sheetName val="20.sz.m. tartozás"/>
      <sheetName val="21. sz. m. EU"/>
      <sheetName val="22.sz.m.ckö"/>
      <sheetName val="Munk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7">
          <cell r="C27">
            <v>0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  <sheetName val="átvett pénzeszközök"/>
      <sheetName val="személyi"/>
      <sheetName val="hitelkorlátúj"/>
      <sheetName val="hitelkorlát1"/>
      <sheetName val="hiteltörl."/>
    </sheetNames>
    <sheetDataSet>
      <sheetData sheetId="0" refreshError="1"/>
      <sheetData sheetId="1" refreshError="1">
        <row r="32">
          <cell r="B3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topLeftCell="A97" workbookViewId="0">
      <selection activeCell="H77" sqref="H77"/>
    </sheetView>
  </sheetViews>
  <sheetFormatPr defaultColWidth="10.6640625" defaultRowHeight="12.75"/>
  <cols>
    <col min="1" max="1" width="10.83203125" style="2" customWidth="1"/>
    <col min="2" max="2" width="5" style="2" customWidth="1"/>
    <col min="3" max="3" width="50.6640625" style="2" customWidth="1"/>
    <col min="4" max="5" width="15.83203125" style="2" customWidth="1"/>
    <col min="6" max="6" width="12.83203125" style="2" customWidth="1"/>
    <col min="7" max="16384" width="10.6640625" style="2"/>
  </cols>
  <sheetData>
    <row r="1" spans="1:6" ht="18.75" customHeight="1">
      <c r="A1" s="506" t="s">
        <v>343</v>
      </c>
      <c r="B1" s="507"/>
      <c r="C1" s="507"/>
      <c r="D1" s="507"/>
      <c r="E1" s="507"/>
      <c r="F1" s="507"/>
    </row>
    <row r="2" spans="1:6" ht="17.25" customHeight="1">
      <c r="A2" s="508" t="s">
        <v>338</v>
      </c>
      <c r="B2" s="504"/>
      <c r="C2" s="504"/>
      <c r="D2" s="504"/>
      <c r="E2" s="504"/>
      <c r="F2" s="504"/>
    </row>
    <row r="3" spans="1:6" ht="41.25" customHeight="1">
      <c r="A3" s="502" t="s">
        <v>339</v>
      </c>
      <c r="B3" s="503"/>
      <c r="C3" s="503"/>
      <c r="D3" s="503"/>
      <c r="E3" s="503"/>
      <c r="F3" s="504"/>
    </row>
    <row r="4" spans="1:6" ht="20.25" customHeight="1">
      <c r="A4" s="505" t="s">
        <v>15</v>
      </c>
      <c r="B4" s="505"/>
      <c r="C4" s="505"/>
      <c r="D4" s="505"/>
      <c r="E4" s="505"/>
      <c r="F4" s="504"/>
    </row>
    <row r="5" spans="1:6" ht="15.75" thickBot="1">
      <c r="A5" s="86"/>
      <c r="B5" s="86"/>
      <c r="C5" s="86"/>
      <c r="D5" s="86"/>
      <c r="E5" s="87" t="s">
        <v>16</v>
      </c>
    </row>
    <row r="6" spans="1:6" s="4" customFormat="1" ht="78" customHeight="1" thickBot="1">
      <c r="A6" s="88" t="s">
        <v>258</v>
      </c>
      <c r="B6" s="89"/>
      <c r="C6" s="89"/>
      <c r="D6" s="90" t="s">
        <v>0</v>
      </c>
      <c r="E6" s="358" t="s">
        <v>221</v>
      </c>
      <c r="F6" s="91" t="s">
        <v>274</v>
      </c>
    </row>
    <row r="7" spans="1:6" s="5" customFormat="1" ht="22.5" customHeight="1">
      <c r="A7" s="92" t="s">
        <v>17</v>
      </c>
      <c r="B7" s="515" t="s">
        <v>18</v>
      </c>
      <c r="C7" s="515"/>
      <c r="D7" s="515"/>
      <c r="E7" s="359">
        <f>E8+E10+E14</f>
        <v>36885</v>
      </c>
      <c r="F7" s="425">
        <f>F8+F10+F14</f>
        <v>27030</v>
      </c>
    </row>
    <row r="8" spans="1:6" s="5" customFormat="1" ht="15.75" customHeight="1">
      <c r="A8" s="92"/>
      <c r="B8" s="93" t="s">
        <v>19</v>
      </c>
      <c r="C8" s="517" t="s">
        <v>256</v>
      </c>
      <c r="D8" s="518"/>
      <c r="E8" s="360">
        <v>100</v>
      </c>
      <c r="F8" s="423">
        <v>95</v>
      </c>
    </row>
    <row r="9" spans="1:6" s="5" customFormat="1" ht="15.75">
      <c r="A9" s="92"/>
      <c r="B9" s="95"/>
      <c r="C9" s="95"/>
      <c r="D9" s="95"/>
      <c r="E9" s="361"/>
      <c r="F9" s="423"/>
    </row>
    <row r="10" spans="1:6" s="6" customFormat="1" ht="15.75">
      <c r="A10" s="96"/>
      <c r="B10" s="97" t="s">
        <v>23</v>
      </c>
      <c r="C10" s="516" t="s">
        <v>20</v>
      </c>
      <c r="D10" s="516"/>
      <c r="E10" s="360">
        <f>E11+E12</f>
        <v>21170</v>
      </c>
      <c r="F10" s="94">
        <f>F11+F12</f>
        <v>11320</v>
      </c>
    </row>
    <row r="11" spans="1:6" ht="15.75">
      <c r="A11" s="98"/>
      <c r="B11" s="99"/>
      <c r="C11" s="100">
        <v>1</v>
      </c>
      <c r="D11" s="101" t="s">
        <v>21</v>
      </c>
      <c r="E11" s="362">
        <v>16870</v>
      </c>
      <c r="F11" s="123">
        <v>7020</v>
      </c>
    </row>
    <row r="12" spans="1:6" ht="15.75">
      <c r="A12" s="98"/>
      <c r="B12" s="99"/>
      <c r="C12" s="100">
        <f>C11+1</f>
        <v>2</v>
      </c>
      <c r="D12" s="101" t="s">
        <v>22</v>
      </c>
      <c r="E12" s="362">
        <v>4300</v>
      </c>
      <c r="F12" s="123">
        <v>4300</v>
      </c>
    </row>
    <row r="13" spans="1:6" ht="15.75">
      <c r="A13" s="98"/>
      <c r="B13" s="99"/>
      <c r="C13" s="100"/>
      <c r="D13" s="101"/>
      <c r="E13" s="362"/>
      <c r="F13" s="423"/>
    </row>
    <row r="14" spans="1:6" ht="21" customHeight="1">
      <c r="A14" s="98"/>
      <c r="B14" s="97" t="s">
        <v>252</v>
      </c>
      <c r="C14" s="516" t="s">
        <v>24</v>
      </c>
      <c r="D14" s="533"/>
      <c r="E14" s="363">
        <f>E16+E21+E26</f>
        <v>15615</v>
      </c>
      <c r="F14" s="426">
        <f>F16+F21+F26</f>
        <v>15615</v>
      </c>
    </row>
    <row r="15" spans="1:6" ht="12.75" customHeight="1">
      <c r="A15" s="98"/>
      <c r="B15" s="97"/>
      <c r="C15" s="93"/>
      <c r="D15" s="102"/>
      <c r="E15" s="363"/>
      <c r="F15" s="423"/>
    </row>
    <row r="16" spans="1:6" s="7" customFormat="1" ht="15.75">
      <c r="A16" s="103"/>
      <c r="B16" s="104" t="s">
        <v>253</v>
      </c>
      <c r="C16" s="511" t="s">
        <v>25</v>
      </c>
      <c r="D16" s="535"/>
      <c r="E16" s="364">
        <f>SUM(E17:E19)</f>
        <v>12015</v>
      </c>
      <c r="F16" s="427">
        <f>SUM(F17:F19)</f>
        <v>12015</v>
      </c>
    </row>
    <row r="17" spans="1:6" ht="15.75">
      <c r="A17" s="98"/>
      <c r="B17" s="99"/>
      <c r="C17" s="100">
        <v>1</v>
      </c>
      <c r="D17" s="105" t="s">
        <v>87</v>
      </c>
      <c r="E17" s="362">
        <v>1500</v>
      </c>
      <c r="F17" s="123">
        <v>1500</v>
      </c>
    </row>
    <row r="18" spans="1:6" ht="15.75">
      <c r="A18" s="98"/>
      <c r="B18" s="99"/>
      <c r="C18" s="100">
        <v>2</v>
      </c>
      <c r="D18" s="105" t="s">
        <v>81</v>
      </c>
      <c r="E18" s="362">
        <v>10415</v>
      </c>
      <c r="F18" s="123">
        <v>10415</v>
      </c>
    </row>
    <row r="19" spans="1:6" ht="15.75">
      <c r="A19" s="98"/>
      <c r="B19" s="99"/>
      <c r="C19" s="100">
        <v>3</v>
      </c>
      <c r="D19" s="105" t="s">
        <v>88</v>
      </c>
      <c r="E19" s="362">
        <v>100</v>
      </c>
      <c r="F19" s="123">
        <v>100</v>
      </c>
    </row>
    <row r="20" spans="1:6" ht="15.75">
      <c r="A20" s="98"/>
      <c r="B20" s="99"/>
      <c r="C20" s="100"/>
      <c r="D20" s="105"/>
      <c r="E20" s="362"/>
      <c r="F20" s="423"/>
    </row>
    <row r="21" spans="1:6" s="8" customFormat="1" ht="15.75">
      <c r="A21" s="106"/>
      <c r="B21" s="104" t="s">
        <v>254</v>
      </c>
      <c r="C21" s="511" t="s">
        <v>26</v>
      </c>
      <c r="D21" s="511"/>
      <c r="E21" s="364">
        <f>SUM(E22:E24)</f>
        <v>3500</v>
      </c>
      <c r="F21" s="427">
        <f>SUM(F22:F24)</f>
        <v>3500</v>
      </c>
    </row>
    <row r="22" spans="1:6" ht="15.75">
      <c r="A22" s="98"/>
      <c r="B22" s="99"/>
      <c r="C22" s="107">
        <v>1</v>
      </c>
      <c r="D22" s="105" t="s">
        <v>27</v>
      </c>
      <c r="E22" s="362"/>
      <c r="F22" s="423"/>
    </row>
    <row r="23" spans="1:6" ht="15.75">
      <c r="A23" s="98"/>
      <c r="B23" s="99"/>
      <c r="C23" s="107">
        <v>2</v>
      </c>
      <c r="D23" s="105" t="s">
        <v>82</v>
      </c>
      <c r="E23" s="362"/>
      <c r="F23" s="423"/>
    </row>
    <row r="24" spans="1:6" ht="15.75">
      <c r="A24" s="98"/>
      <c r="B24" s="99"/>
      <c r="C24" s="107">
        <v>3</v>
      </c>
      <c r="D24" s="105" t="s">
        <v>4</v>
      </c>
      <c r="E24" s="362">
        <v>3500</v>
      </c>
      <c r="F24" s="123">
        <v>3500</v>
      </c>
    </row>
    <row r="25" spans="1:6" ht="15.75">
      <c r="A25" s="98"/>
      <c r="B25" s="99"/>
      <c r="C25" s="107"/>
      <c r="D25" s="105"/>
      <c r="E25" s="362"/>
      <c r="F25" s="423"/>
    </row>
    <row r="26" spans="1:6" s="7" customFormat="1" ht="15.75">
      <c r="A26" s="103"/>
      <c r="B26" s="104" t="s">
        <v>255</v>
      </c>
      <c r="C26" s="514" t="s">
        <v>28</v>
      </c>
      <c r="D26" s="514"/>
      <c r="E26" s="363">
        <f>SUM(E27:E29)</f>
        <v>100</v>
      </c>
      <c r="F26" s="426">
        <f>SUM(F27:F29)</f>
        <v>100</v>
      </c>
    </row>
    <row r="27" spans="1:6" ht="15.75">
      <c r="A27" s="98"/>
      <c r="B27" s="99"/>
      <c r="C27" s="107">
        <v>1</v>
      </c>
      <c r="D27" s="108" t="s">
        <v>29</v>
      </c>
      <c r="E27" s="362"/>
      <c r="F27" s="423"/>
    </row>
    <row r="28" spans="1:6" ht="15.75">
      <c r="A28" s="98"/>
      <c r="B28" s="99"/>
      <c r="C28" s="107">
        <f>C27+1</f>
        <v>2</v>
      </c>
      <c r="D28" s="108" t="s">
        <v>30</v>
      </c>
      <c r="E28" s="362">
        <v>100</v>
      </c>
      <c r="F28" s="123">
        <v>100</v>
      </c>
    </row>
    <row r="29" spans="1:6" ht="15.75">
      <c r="A29" s="98"/>
      <c r="B29" s="99"/>
      <c r="C29" s="107">
        <f>C28+1</f>
        <v>3</v>
      </c>
      <c r="D29" s="108" t="s">
        <v>31</v>
      </c>
      <c r="E29" s="362"/>
      <c r="F29" s="423"/>
    </row>
    <row r="30" spans="1:6" ht="15.75">
      <c r="A30" s="98"/>
      <c r="B30" s="99"/>
      <c r="C30" s="107"/>
      <c r="D30" s="108"/>
      <c r="E30" s="362"/>
      <c r="F30" s="423"/>
    </row>
    <row r="31" spans="1:6" s="5" customFormat="1" ht="15.75">
      <c r="A31" s="92" t="s">
        <v>32</v>
      </c>
      <c r="B31" s="510" t="s">
        <v>33</v>
      </c>
      <c r="C31" s="510"/>
      <c r="D31" s="510"/>
      <c r="E31" s="365">
        <f>SUM(E32:E36)</f>
        <v>36745</v>
      </c>
      <c r="F31" s="428">
        <f>SUM(F32:F36)</f>
        <v>40797</v>
      </c>
    </row>
    <row r="32" spans="1:6" ht="15.75">
      <c r="A32" s="98"/>
      <c r="B32" s="107">
        <f>C31+1</f>
        <v>1</v>
      </c>
      <c r="C32" s="513" t="s">
        <v>34</v>
      </c>
      <c r="D32" s="513"/>
      <c r="E32" s="362">
        <v>35695</v>
      </c>
      <c r="F32" s="123">
        <v>36182</v>
      </c>
    </row>
    <row r="33" spans="1:6" ht="15.75">
      <c r="A33" s="98"/>
      <c r="B33" s="107">
        <f>B32+1</f>
        <v>2</v>
      </c>
      <c r="C33" s="513" t="s">
        <v>35</v>
      </c>
      <c r="D33" s="513"/>
      <c r="E33" s="362"/>
      <c r="F33" s="423"/>
    </row>
    <row r="34" spans="1:6" ht="15.75">
      <c r="A34" s="98"/>
      <c r="B34" s="107">
        <f>B33+1</f>
        <v>3</v>
      </c>
      <c r="C34" s="513" t="s">
        <v>83</v>
      </c>
      <c r="D34" s="513"/>
      <c r="E34" s="362">
        <v>1050</v>
      </c>
      <c r="F34" s="123">
        <v>1050</v>
      </c>
    </row>
    <row r="35" spans="1:6" ht="15.75">
      <c r="A35" s="98"/>
      <c r="B35" s="107">
        <f>B34+1</f>
        <v>4</v>
      </c>
      <c r="C35" s="513" t="s">
        <v>84</v>
      </c>
      <c r="D35" s="513"/>
      <c r="E35" s="362">
        <v>0</v>
      </c>
      <c r="F35" s="123">
        <v>1485</v>
      </c>
    </row>
    <row r="36" spans="1:6" ht="15.75">
      <c r="A36" s="98"/>
      <c r="B36" s="107">
        <f>B35+1</f>
        <v>5</v>
      </c>
      <c r="C36" s="513" t="s">
        <v>326</v>
      </c>
      <c r="D36" s="513"/>
      <c r="E36" s="362">
        <f>'[1]5.sz.m.PH bev.'!$C$27</f>
        <v>0</v>
      </c>
      <c r="F36" s="123">
        <v>2080</v>
      </c>
    </row>
    <row r="37" spans="1:6" ht="15.75">
      <c r="A37" s="98"/>
      <c r="B37" s="107"/>
      <c r="C37" s="108"/>
      <c r="D37" s="108"/>
      <c r="E37" s="362"/>
      <c r="F37" s="423"/>
    </row>
    <row r="38" spans="1:6" s="9" customFormat="1" ht="21" customHeight="1">
      <c r="A38" s="109" t="s">
        <v>36</v>
      </c>
      <c r="B38" s="510" t="s">
        <v>37</v>
      </c>
      <c r="C38" s="510"/>
      <c r="D38" s="510"/>
      <c r="E38" s="366">
        <f>SUM(E39:E44)</f>
        <v>4500</v>
      </c>
      <c r="F38" s="429">
        <f>SUM(F39:F44)</f>
        <v>29320</v>
      </c>
    </row>
    <row r="39" spans="1:6" ht="15.75">
      <c r="A39" s="98"/>
      <c r="B39" s="107">
        <v>1</v>
      </c>
      <c r="C39" s="513" t="s">
        <v>38</v>
      </c>
      <c r="D39" s="513"/>
      <c r="E39" s="362"/>
      <c r="F39" s="123">
        <v>13350</v>
      </c>
    </row>
    <row r="40" spans="1:6" ht="16.5" customHeight="1">
      <c r="A40" s="98"/>
      <c r="B40" s="107">
        <f>B39+1</f>
        <v>2</v>
      </c>
      <c r="C40" s="513" t="s">
        <v>39</v>
      </c>
      <c r="D40" s="513"/>
      <c r="E40" s="362"/>
      <c r="F40" s="424"/>
    </row>
    <row r="41" spans="1:6" ht="15.75">
      <c r="A41" s="98"/>
      <c r="B41" s="107">
        <f>B40+1</f>
        <v>3</v>
      </c>
      <c r="C41" s="513" t="s">
        <v>89</v>
      </c>
      <c r="D41" s="513"/>
      <c r="E41" s="362">
        <v>3500</v>
      </c>
      <c r="F41" s="123">
        <v>3500</v>
      </c>
    </row>
    <row r="42" spans="1:6" ht="15.75">
      <c r="A42" s="98"/>
      <c r="B42" s="107">
        <f>B41+1</f>
        <v>4</v>
      </c>
      <c r="C42" s="513" t="s">
        <v>340</v>
      </c>
      <c r="D42" s="513"/>
      <c r="E42" s="362"/>
      <c r="F42" s="123">
        <v>1620</v>
      </c>
    </row>
    <row r="43" spans="1:6" ht="15.75">
      <c r="A43" s="98"/>
      <c r="B43" s="107">
        <f>B42+1</f>
        <v>5</v>
      </c>
      <c r="C43" s="513" t="s">
        <v>40</v>
      </c>
      <c r="D43" s="513"/>
      <c r="E43" s="362">
        <v>1000</v>
      </c>
      <c r="F43" s="123">
        <v>10850</v>
      </c>
    </row>
    <row r="44" spans="1:6" ht="15.75">
      <c r="A44" s="98"/>
      <c r="B44" s="107">
        <f>B43+1</f>
        <v>6</v>
      </c>
      <c r="C44" s="513" t="s">
        <v>41</v>
      </c>
      <c r="D44" s="534"/>
      <c r="E44" s="362"/>
      <c r="F44" s="424"/>
    </row>
    <row r="45" spans="1:6" ht="15.75">
      <c r="A45" s="98"/>
      <c r="B45" s="107"/>
      <c r="C45" s="108"/>
      <c r="D45" s="108"/>
      <c r="E45" s="362"/>
      <c r="F45" s="423"/>
    </row>
    <row r="46" spans="1:6" s="10" customFormat="1" ht="15.75">
      <c r="A46" s="92" t="s">
        <v>42</v>
      </c>
      <c r="B46" s="512" t="s">
        <v>43</v>
      </c>
      <c r="C46" s="512"/>
      <c r="D46" s="512"/>
      <c r="E46" s="366">
        <f>SUM(E47:E50)</f>
        <v>3780</v>
      </c>
      <c r="F46" s="429">
        <f>SUM(F47:F50)</f>
        <v>15306</v>
      </c>
    </row>
    <row r="47" spans="1:6" ht="15.75">
      <c r="A47" s="98"/>
      <c r="B47" s="107">
        <v>1</v>
      </c>
      <c r="C47" s="513" t="s">
        <v>44</v>
      </c>
      <c r="D47" s="513"/>
      <c r="E47" s="362">
        <v>1200</v>
      </c>
      <c r="F47" s="123">
        <v>12726</v>
      </c>
    </row>
    <row r="48" spans="1:6" ht="15.75">
      <c r="A48" s="98"/>
      <c r="B48" s="107">
        <f>B47+1</f>
        <v>2</v>
      </c>
      <c r="C48" s="509" t="s">
        <v>45</v>
      </c>
      <c r="D48" s="509"/>
      <c r="E48" s="362">
        <v>2580</v>
      </c>
      <c r="F48" s="123">
        <v>2580</v>
      </c>
    </row>
    <row r="49" spans="1:6" ht="15.75">
      <c r="A49" s="98"/>
      <c r="B49" s="107">
        <v>3</v>
      </c>
      <c r="C49" s="509" t="s">
        <v>46</v>
      </c>
      <c r="D49" s="509"/>
      <c r="E49" s="362"/>
      <c r="F49" s="423"/>
    </row>
    <row r="50" spans="1:6" ht="15.75">
      <c r="A50" s="98"/>
      <c r="B50" s="107">
        <v>4</v>
      </c>
      <c r="C50" s="509" t="s">
        <v>47</v>
      </c>
      <c r="D50" s="509"/>
      <c r="E50" s="362"/>
      <c r="F50" s="423"/>
    </row>
    <row r="51" spans="1:6" ht="15.75">
      <c r="A51" s="98"/>
      <c r="B51" s="107"/>
      <c r="C51" s="108"/>
      <c r="D51" s="108"/>
      <c r="E51" s="362"/>
      <c r="F51" s="423"/>
    </row>
    <row r="52" spans="1:6" s="11" customFormat="1" ht="15.75" customHeight="1">
      <c r="A52" s="109" t="s">
        <v>48</v>
      </c>
      <c r="B52" s="510" t="s">
        <v>49</v>
      </c>
      <c r="C52" s="510"/>
      <c r="D52" s="510"/>
      <c r="E52" s="366">
        <f>SUM(E53:E54)</f>
        <v>0</v>
      </c>
      <c r="F52" s="429">
        <f>SUM(F53:F54)</f>
        <v>0</v>
      </c>
    </row>
    <row r="53" spans="1:6" ht="15.75" customHeight="1">
      <c r="A53" s="98"/>
      <c r="B53" s="107">
        <v>1</v>
      </c>
      <c r="C53" s="526" t="s">
        <v>50</v>
      </c>
      <c r="D53" s="526"/>
      <c r="E53" s="362">
        <v>0</v>
      </c>
      <c r="F53" s="423"/>
    </row>
    <row r="54" spans="1:6" ht="15.75" customHeight="1">
      <c r="A54" s="98"/>
      <c r="B54" s="107">
        <v>2</v>
      </c>
      <c r="C54" s="526" t="s">
        <v>51</v>
      </c>
      <c r="D54" s="526"/>
      <c r="E54" s="362">
        <v>0</v>
      </c>
      <c r="F54" s="423"/>
    </row>
    <row r="55" spans="1:6" ht="15.75" customHeight="1">
      <c r="A55" s="98"/>
      <c r="B55" s="107"/>
      <c r="C55" s="110"/>
      <c r="D55" s="110"/>
      <c r="E55" s="362"/>
      <c r="F55" s="423"/>
    </row>
    <row r="56" spans="1:6" s="10" customFormat="1" ht="31.5" customHeight="1">
      <c r="A56" s="92" t="s">
        <v>52</v>
      </c>
      <c r="B56" s="510" t="s">
        <v>53</v>
      </c>
      <c r="C56" s="510"/>
      <c r="D56" s="510"/>
      <c r="E56" s="361">
        <f>SUM(E57:E58)</f>
        <v>4000</v>
      </c>
      <c r="F56" s="423">
        <f>SUM(F57:F58)</f>
        <v>4000</v>
      </c>
    </row>
    <row r="57" spans="1:6" s="3" customFormat="1" ht="15.75">
      <c r="A57" s="98"/>
      <c r="B57" s="107">
        <v>1</v>
      </c>
      <c r="C57" s="513" t="s">
        <v>54</v>
      </c>
      <c r="D57" s="513"/>
      <c r="E57" s="362">
        <v>4000</v>
      </c>
      <c r="F57" s="123">
        <v>4000</v>
      </c>
    </row>
    <row r="58" spans="1:6" ht="15.75">
      <c r="A58" s="98"/>
      <c r="B58" s="107">
        <f>B57+1</f>
        <v>2</v>
      </c>
      <c r="C58" s="519" t="s">
        <v>55</v>
      </c>
      <c r="D58" s="519"/>
      <c r="E58" s="362"/>
      <c r="F58" s="423"/>
    </row>
    <row r="59" spans="1:6" ht="15.75">
      <c r="A59" s="98"/>
      <c r="B59" s="107">
        <f>B58+1</f>
        <v>3</v>
      </c>
      <c r="C59" s="519" t="s">
        <v>56</v>
      </c>
      <c r="D59" s="520"/>
      <c r="E59" s="362"/>
      <c r="F59" s="423"/>
    </row>
    <row r="60" spans="1:6" ht="16.5" thickBot="1">
      <c r="A60" s="111"/>
      <c r="B60" s="107"/>
      <c r="C60" s="105"/>
      <c r="D60" s="112"/>
      <c r="E60" s="362"/>
      <c r="F60" s="423"/>
    </row>
    <row r="61" spans="1:6" s="1" customFormat="1" ht="28.5" customHeight="1" thickBot="1">
      <c r="A61" s="527" t="s">
        <v>57</v>
      </c>
      <c r="B61" s="528"/>
      <c r="C61" s="528"/>
      <c r="D61" s="529"/>
      <c r="E61" s="367">
        <f>E7+E31+E38+E46+E52+E56</f>
        <v>85910</v>
      </c>
      <c r="F61" s="113">
        <f>F7+F31+F38+F46+F52+F56</f>
        <v>116453</v>
      </c>
    </row>
    <row r="62" spans="1:6" s="12" customFormat="1" ht="36" customHeight="1">
      <c r="A62" s="114" t="s">
        <v>58</v>
      </c>
      <c r="B62" s="521" t="s">
        <v>59</v>
      </c>
      <c r="C62" s="521"/>
      <c r="D62" s="522"/>
      <c r="E62" s="368">
        <f>SUM(E63:E64)</f>
        <v>57015</v>
      </c>
      <c r="F62" s="430">
        <f>SUM(F63:F64)</f>
        <v>57015</v>
      </c>
    </row>
    <row r="63" spans="1:6" ht="16.5" customHeight="1">
      <c r="A63" s="98"/>
      <c r="B63" s="107">
        <v>1</v>
      </c>
      <c r="C63" s="513" t="s">
        <v>206</v>
      </c>
      <c r="D63" s="513"/>
      <c r="E63" s="362">
        <v>199</v>
      </c>
      <c r="F63" s="123">
        <v>199</v>
      </c>
    </row>
    <row r="64" spans="1:6" ht="16.5" customHeight="1">
      <c r="A64" s="98"/>
      <c r="B64" s="107">
        <v>2</v>
      </c>
      <c r="C64" s="513" t="s">
        <v>207</v>
      </c>
      <c r="D64" s="513"/>
      <c r="E64" s="362">
        <v>56816</v>
      </c>
      <c r="F64" s="123">
        <v>56816</v>
      </c>
    </row>
    <row r="65" spans="1:6" ht="16.5" customHeight="1">
      <c r="A65" s="98"/>
      <c r="B65" s="107"/>
      <c r="C65" s="108"/>
      <c r="D65" s="108"/>
      <c r="E65" s="362"/>
      <c r="F65" s="423"/>
    </row>
    <row r="66" spans="1:6" s="1" customFormat="1" ht="36.75" customHeight="1">
      <c r="A66" s="115"/>
      <c r="B66" s="530" t="s">
        <v>212</v>
      </c>
      <c r="C66" s="531"/>
      <c r="D66" s="532"/>
      <c r="E66" s="360">
        <f>SUM(E67)</f>
        <v>0</v>
      </c>
      <c r="F66" s="423"/>
    </row>
    <row r="67" spans="1:6" ht="16.5" customHeight="1">
      <c r="A67" s="92" t="s">
        <v>60</v>
      </c>
      <c r="B67" s="512" t="s">
        <v>213</v>
      </c>
      <c r="C67" s="512"/>
      <c r="D67" s="512"/>
      <c r="E67" s="361">
        <f>SUM(E68:E69)</f>
        <v>0</v>
      </c>
      <c r="F67" s="423">
        <f>SUM(F68:F69)</f>
        <v>0</v>
      </c>
    </row>
    <row r="68" spans="1:6" ht="16.5" customHeight="1">
      <c r="A68" s="98"/>
      <c r="B68" s="107">
        <v>1</v>
      </c>
      <c r="C68" s="513" t="s">
        <v>61</v>
      </c>
      <c r="D68" s="513"/>
      <c r="E68" s="363"/>
      <c r="F68" s="423"/>
    </row>
    <row r="69" spans="1:6" ht="16.5" customHeight="1">
      <c r="A69" s="98"/>
      <c r="B69" s="107">
        <v>2</v>
      </c>
      <c r="C69" s="513" t="s">
        <v>62</v>
      </c>
      <c r="D69" s="513"/>
      <c r="E69" s="362">
        <v>0</v>
      </c>
      <c r="F69" s="423"/>
    </row>
    <row r="70" spans="1:6" ht="16.5" customHeight="1" thickBot="1">
      <c r="A70" s="111"/>
      <c r="B70" s="107"/>
      <c r="C70" s="108"/>
      <c r="D70" s="108"/>
      <c r="E70" s="362"/>
      <c r="F70" s="423"/>
    </row>
    <row r="71" spans="1:6" ht="21" customHeight="1" thickBot="1">
      <c r="A71" s="523" t="s">
        <v>63</v>
      </c>
      <c r="B71" s="524"/>
      <c r="C71" s="524"/>
      <c r="D71" s="525"/>
      <c r="E71" s="369">
        <f>SUM(E61+E62)</f>
        <v>142925</v>
      </c>
      <c r="F71" s="431">
        <f>SUM(F61+F62)</f>
        <v>173468</v>
      </c>
    </row>
    <row r="72" spans="1:6">
      <c r="C72" s="13"/>
      <c r="D72" s="3"/>
    </row>
    <row r="73" spans="1:6">
      <c r="E73" s="14"/>
    </row>
    <row r="74" spans="1:6" ht="18.75" customHeight="1">
      <c r="A74" s="536" t="s">
        <v>264</v>
      </c>
      <c r="B74" s="536"/>
      <c r="C74" s="536"/>
      <c r="D74" s="536"/>
      <c r="E74" s="537"/>
    </row>
    <row r="75" spans="1:6">
      <c r="A75"/>
      <c r="B75"/>
      <c r="C75"/>
      <c r="D75"/>
      <c r="E75"/>
    </row>
    <row r="76" spans="1:6" ht="18.75">
      <c r="A76" s="538" t="s">
        <v>64</v>
      </c>
      <c r="B76" s="538"/>
      <c r="C76" s="538"/>
      <c r="D76" s="538"/>
      <c r="E76" s="539"/>
    </row>
    <row r="77" spans="1:6" ht="16.5" thickBot="1">
      <c r="A77" s="116"/>
      <c r="B77" s="116"/>
      <c r="C77" s="117"/>
      <c r="D77" s="118" t="s">
        <v>16</v>
      </c>
      <c r="E77" s="118"/>
    </row>
    <row r="78" spans="1:6" ht="32.25" thickBot="1">
      <c r="A78" s="88" t="s">
        <v>65</v>
      </c>
      <c r="B78" s="89"/>
      <c r="C78" s="89" t="s">
        <v>66</v>
      </c>
      <c r="D78" s="370" t="s">
        <v>221</v>
      </c>
      <c r="E78" s="119" t="s">
        <v>274</v>
      </c>
    </row>
    <row r="79" spans="1:6" ht="15.75">
      <c r="A79" s="120" t="s">
        <v>17</v>
      </c>
      <c r="B79" s="544" t="s">
        <v>215</v>
      </c>
      <c r="C79" s="544"/>
      <c r="D79" s="371">
        <f>SUM(D80:D85)</f>
        <v>78810</v>
      </c>
      <c r="E79" s="422">
        <f>SUM(E80:E85)</f>
        <v>96215</v>
      </c>
    </row>
    <row r="80" spans="1:6" ht="15.75">
      <c r="A80" s="96"/>
      <c r="B80" s="121">
        <v>1</v>
      </c>
      <c r="C80" s="122" t="s">
        <v>11</v>
      </c>
      <c r="D80" s="372">
        <v>36180</v>
      </c>
      <c r="E80" s="123">
        <v>45294</v>
      </c>
    </row>
    <row r="81" spans="1:5" ht="15.75">
      <c r="A81" s="96"/>
      <c r="B81" s="121">
        <f>B80+1</f>
        <v>2</v>
      </c>
      <c r="C81" s="122" t="s">
        <v>1</v>
      </c>
      <c r="D81" s="372">
        <v>9570</v>
      </c>
      <c r="E81" s="123">
        <v>11611</v>
      </c>
    </row>
    <row r="82" spans="1:5" ht="15.75">
      <c r="A82" s="96"/>
      <c r="B82" s="121">
        <f>B81+1</f>
        <v>3</v>
      </c>
      <c r="C82" s="122" t="s">
        <v>67</v>
      </c>
      <c r="D82" s="372">
        <v>26960</v>
      </c>
      <c r="E82" s="123">
        <v>32503</v>
      </c>
    </row>
    <row r="83" spans="1:5" ht="31.5">
      <c r="A83" s="96"/>
      <c r="B83" s="121">
        <f>B82+1</f>
        <v>4</v>
      </c>
      <c r="C83" s="124" t="s">
        <v>68</v>
      </c>
      <c r="D83" s="372">
        <v>2480</v>
      </c>
      <c r="E83" s="123">
        <v>3487</v>
      </c>
    </row>
    <row r="84" spans="1:5" ht="15.75">
      <c r="A84" s="96"/>
      <c r="B84" s="121">
        <v>5</v>
      </c>
      <c r="C84" s="122" t="s">
        <v>69</v>
      </c>
      <c r="D84" s="372">
        <v>3620</v>
      </c>
      <c r="E84" s="123">
        <v>3320</v>
      </c>
    </row>
    <row r="85" spans="1:5" ht="15.75">
      <c r="A85" s="96"/>
      <c r="B85" s="121">
        <v>6</v>
      </c>
      <c r="C85" s="122" t="s">
        <v>211</v>
      </c>
      <c r="D85" s="372">
        <v>0</v>
      </c>
      <c r="E85" s="123"/>
    </row>
    <row r="86" spans="1:5" ht="15.75">
      <c r="A86" s="120" t="s">
        <v>32</v>
      </c>
      <c r="B86" s="545" t="s">
        <v>70</v>
      </c>
      <c r="C86" s="545"/>
      <c r="D86" s="360">
        <f>SUM(D87:D90)</f>
        <v>17050</v>
      </c>
      <c r="E86" s="94">
        <f>SUM(E87:E90)</f>
        <v>17050</v>
      </c>
    </row>
    <row r="87" spans="1:5" ht="15.75">
      <c r="A87" s="125"/>
      <c r="B87" s="121">
        <v>1</v>
      </c>
      <c r="C87" s="122" t="s">
        <v>71</v>
      </c>
      <c r="D87" s="372">
        <v>11250</v>
      </c>
      <c r="E87" s="123">
        <v>11250</v>
      </c>
    </row>
    <row r="88" spans="1:5" ht="15.75">
      <c r="A88" s="125"/>
      <c r="B88" s="121">
        <v>2</v>
      </c>
      <c r="C88" s="122" t="s">
        <v>200</v>
      </c>
      <c r="D88" s="372"/>
      <c r="E88" s="123"/>
    </row>
    <row r="89" spans="1:5" ht="15.75">
      <c r="A89" s="125"/>
      <c r="B89" s="121">
        <v>3</v>
      </c>
      <c r="C89" s="122" t="s">
        <v>13</v>
      </c>
      <c r="D89" s="372">
        <v>5800</v>
      </c>
      <c r="E89" s="123">
        <v>5800</v>
      </c>
    </row>
    <row r="90" spans="1:5" ht="15.75">
      <c r="A90" s="125"/>
      <c r="B90" s="121">
        <v>4</v>
      </c>
      <c r="C90" s="122" t="s">
        <v>72</v>
      </c>
      <c r="D90" s="372"/>
      <c r="E90" s="123"/>
    </row>
    <row r="91" spans="1:5" ht="15.75">
      <c r="A91" s="120" t="s">
        <v>36</v>
      </c>
      <c r="B91" s="545" t="s">
        <v>73</v>
      </c>
      <c r="C91" s="545"/>
      <c r="D91" s="360">
        <f>SUM(D92:D94)</f>
        <v>47065</v>
      </c>
      <c r="E91" s="94">
        <f>SUM(E92:E94)</f>
        <v>60203</v>
      </c>
    </row>
    <row r="92" spans="1:5" ht="15.75">
      <c r="A92" s="125"/>
      <c r="B92" s="121">
        <v>1</v>
      </c>
      <c r="C92" s="122" t="s">
        <v>7</v>
      </c>
      <c r="D92" s="372">
        <v>1299</v>
      </c>
      <c r="E92" s="123">
        <v>688</v>
      </c>
    </row>
    <row r="93" spans="1:5" ht="15.75">
      <c r="A93" s="125"/>
      <c r="B93" s="121">
        <f>B92+1</f>
        <v>2</v>
      </c>
      <c r="C93" s="126" t="s">
        <v>86</v>
      </c>
      <c r="D93" s="372"/>
      <c r="E93" s="123"/>
    </row>
    <row r="94" spans="1:5" ht="15.75">
      <c r="A94" s="125"/>
      <c r="B94" s="121">
        <f>B93+1</f>
        <v>3</v>
      </c>
      <c r="C94" s="122" t="s">
        <v>74</v>
      </c>
      <c r="D94" s="372">
        <v>45766</v>
      </c>
      <c r="E94" s="123">
        <v>59515</v>
      </c>
    </row>
    <row r="95" spans="1:5" ht="16.5" thickBot="1">
      <c r="A95" s="127" t="s">
        <v>42</v>
      </c>
      <c r="B95" s="546" t="s">
        <v>75</v>
      </c>
      <c r="C95" s="547"/>
      <c r="D95" s="360">
        <v>0</v>
      </c>
      <c r="E95" s="94"/>
    </row>
    <row r="96" spans="1:5" ht="16.5" thickBot="1">
      <c r="A96" s="527" t="s">
        <v>76</v>
      </c>
      <c r="B96" s="528"/>
      <c r="C96" s="529"/>
      <c r="D96" s="367">
        <f>D79+D86+D91+D95</f>
        <v>142925</v>
      </c>
      <c r="E96" s="113">
        <f>E79+E86+E91+E95</f>
        <v>173468</v>
      </c>
    </row>
    <row r="97" spans="1:5" ht="15.75">
      <c r="A97" s="128" t="s">
        <v>48</v>
      </c>
      <c r="B97" s="540" t="s">
        <v>77</v>
      </c>
      <c r="C97" s="540"/>
      <c r="D97" s="360">
        <f>SUM(D98:D99)</f>
        <v>0</v>
      </c>
      <c r="E97" s="94"/>
    </row>
    <row r="98" spans="1:5" ht="15.75">
      <c r="A98" s="125"/>
      <c r="B98" s="121">
        <v>1</v>
      </c>
      <c r="C98" s="122" t="s">
        <v>78</v>
      </c>
      <c r="D98" s="372"/>
      <c r="E98" s="123"/>
    </row>
    <row r="99" spans="1:5" ht="16.5" thickBot="1">
      <c r="A99" s="129"/>
      <c r="B99" s="121">
        <f>B98+1</f>
        <v>2</v>
      </c>
      <c r="C99" s="122" t="s">
        <v>79</v>
      </c>
      <c r="D99" s="373">
        <v>0</v>
      </c>
      <c r="E99" s="123"/>
    </row>
    <row r="100" spans="1:5" ht="16.5" thickBot="1">
      <c r="A100" s="541" t="s">
        <v>80</v>
      </c>
      <c r="B100" s="542"/>
      <c r="C100" s="543"/>
      <c r="D100" s="367">
        <f>D96+D97</f>
        <v>142925</v>
      </c>
      <c r="E100" s="113">
        <f>E96+E97</f>
        <v>173468</v>
      </c>
    </row>
    <row r="101" spans="1:5">
      <c r="A101"/>
      <c r="B101"/>
      <c r="C101"/>
      <c r="D101"/>
      <c r="E101" s="489" t="s">
        <v>330</v>
      </c>
    </row>
  </sheetData>
  <mergeCells count="54">
    <mergeCell ref="B95:C95"/>
    <mergeCell ref="A96:C96"/>
    <mergeCell ref="B97:C97"/>
    <mergeCell ref="A100:C100"/>
    <mergeCell ref="A74:E74"/>
    <mergeCell ref="A76:E76"/>
    <mergeCell ref="B79:C79"/>
    <mergeCell ref="B86:C86"/>
    <mergeCell ref="B91:C91"/>
    <mergeCell ref="C49:D49"/>
    <mergeCell ref="C50:D50"/>
    <mergeCell ref="C53:D53"/>
    <mergeCell ref="C14:D14"/>
    <mergeCell ref="C36:D36"/>
    <mergeCell ref="C44:D44"/>
    <mergeCell ref="C32:D32"/>
    <mergeCell ref="C33:D33"/>
    <mergeCell ref="C39:D39"/>
    <mergeCell ref="C40:D40"/>
    <mergeCell ref="C47:D47"/>
    <mergeCell ref="C41:D41"/>
    <mergeCell ref="B31:D31"/>
    <mergeCell ref="C43:D43"/>
    <mergeCell ref="C16:D16"/>
    <mergeCell ref="C34:D34"/>
    <mergeCell ref="A71:D71"/>
    <mergeCell ref="C54:D54"/>
    <mergeCell ref="C63:D63"/>
    <mergeCell ref="A61:D61"/>
    <mergeCell ref="C68:D68"/>
    <mergeCell ref="C58:D58"/>
    <mergeCell ref="C64:D64"/>
    <mergeCell ref="C69:D69"/>
    <mergeCell ref="B66:D66"/>
    <mergeCell ref="B52:D52"/>
    <mergeCell ref="C59:D59"/>
    <mergeCell ref="B67:D67"/>
    <mergeCell ref="B62:D62"/>
    <mergeCell ref="B56:D56"/>
    <mergeCell ref="C57:D57"/>
    <mergeCell ref="A3:F3"/>
    <mergeCell ref="A4:F4"/>
    <mergeCell ref="A1:F1"/>
    <mergeCell ref="A2:F2"/>
    <mergeCell ref="C48:D48"/>
    <mergeCell ref="B38:D38"/>
    <mergeCell ref="C21:D21"/>
    <mergeCell ref="B46:D46"/>
    <mergeCell ref="C42:D42"/>
    <mergeCell ref="C26:D26"/>
    <mergeCell ref="B7:D7"/>
    <mergeCell ref="C10:D10"/>
    <mergeCell ref="C8:D8"/>
    <mergeCell ref="C35:D35"/>
  </mergeCells>
  <phoneticPr fontId="22" type="noConversion"/>
  <printOptions horizontalCentered="1"/>
  <pageMargins left="0.39370078740157483" right="0.39370078740157483" top="0.78740157480314965" bottom="0.78740157480314965" header="0.70866141732283472" footer="0.51181102362204722"/>
  <pageSetup paperSize="9" scale="56" orientation="portrait" horizontalDpi="4294967293" r:id="rId1"/>
  <headerFooter alignWithMargins="0">
    <oddHeader xml:space="preserve">&amp;R&amp;"MS Sans Serif,Félkövér dőlt"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topLeftCell="A25" workbookViewId="0">
      <selection activeCell="J5" sqref="J5"/>
    </sheetView>
  </sheetViews>
  <sheetFormatPr defaultColWidth="10.6640625" defaultRowHeight="12.75"/>
  <cols>
    <col min="1" max="1" width="8.83203125" style="39" customWidth="1"/>
    <col min="2" max="2" width="50.33203125" style="40" customWidth="1"/>
    <col min="3" max="4" width="13.83203125" style="46" customWidth="1"/>
    <col min="5" max="7" width="11.83203125" style="39" customWidth="1"/>
    <col min="8" max="16384" width="10.6640625" style="39"/>
  </cols>
  <sheetData>
    <row r="1" spans="1:7">
      <c r="A1" s="620" t="s">
        <v>351</v>
      </c>
      <c r="B1" s="589"/>
      <c r="C1" s="589"/>
      <c r="D1" s="589"/>
      <c r="E1" s="589"/>
      <c r="F1" s="589"/>
      <c r="G1" s="589"/>
    </row>
    <row r="2" spans="1:7">
      <c r="A2" s="626" t="s">
        <v>329</v>
      </c>
      <c r="B2" s="508"/>
      <c r="C2" s="508"/>
      <c r="D2" s="508"/>
      <c r="E2" s="508"/>
      <c r="F2" s="508"/>
      <c r="G2" s="508"/>
    </row>
    <row r="3" spans="1:7" s="42" customFormat="1" ht="34.5" customHeight="1">
      <c r="A3" s="566" t="s">
        <v>327</v>
      </c>
      <c r="B3" s="566"/>
      <c r="C3" s="566"/>
      <c r="D3" s="566"/>
      <c r="E3" s="567"/>
      <c r="F3" s="567"/>
      <c r="G3" s="567"/>
    </row>
    <row r="4" spans="1:7" ht="15.75" thickBot="1">
      <c r="A4" s="568" t="s">
        <v>16</v>
      </c>
      <c r="B4" s="569"/>
      <c r="C4" s="569"/>
      <c r="D4" s="569"/>
      <c r="E4" s="569"/>
      <c r="F4" s="569"/>
      <c r="G4" s="569"/>
    </row>
    <row r="5" spans="1:7" ht="50.25" customHeight="1" thickTop="1" thickBot="1">
      <c r="A5" s="572" t="s">
        <v>10</v>
      </c>
      <c r="B5" s="573"/>
      <c r="C5" s="403" t="s">
        <v>125</v>
      </c>
      <c r="D5" s="403" t="s">
        <v>275</v>
      </c>
      <c r="E5" s="449" t="s">
        <v>261</v>
      </c>
      <c r="F5" s="449" t="s">
        <v>259</v>
      </c>
      <c r="G5" s="450" t="s">
        <v>286</v>
      </c>
    </row>
    <row r="6" spans="1:7" ht="18" customHeight="1" thickTop="1">
      <c r="A6" s="473"/>
      <c r="B6" s="204" t="s">
        <v>242</v>
      </c>
      <c r="C6" s="205"/>
      <c r="D6" s="205">
        <v>90</v>
      </c>
      <c r="E6" s="159"/>
      <c r="F6" s="159">
        <v>90</v>
      </c>
      <c r="G6" s="160"/>
    </row>
    <row r="7" spans="1:7" ht="18" customHeight="1" thickBot="1">
      <c r="A7" s="474"/>
      <c r="B7" s="204" t="s">
        <v>241</v>
      </c>
      <c r="C7" s="200"/>
      <c r="D7" s="200"/>
      <c r="E7" s="192"/>
      <c r="F7" s="192"/>
      <c r="G7" s="194"/>
    </row>
    <row r="8" spans="1:7" s="43" customFormat="1" ht="18" customHeight="1" thickBot="1">
      <c r="A8" s="632" t="s">
        <v>144</v>
      </c>
      <c r="B8" s="633"/>
      <c r="C8" s="475">
        <f>SUM(C6:C7)</f>
        <v>0</v>
      </c>
      <c r="D8" s="475">
        <f>SUM(D6:D7)</f>
        <v>90</v>
      </c>
      <c r="E8" s="475">
        <f>SUM(E6:E7)</f>
        <v>0</v>
      </c>
      <c r="F8" s="475">
        <f>SUM(F6:F7)</f>
        <v>90</v>
      </c>
      <c r="G8" s="476">
        <f>SUM(G6:G7)</f>
        <v>0</v>
      </c>
    </row>
    <row r="9" spans="1:7" s="43" customFormat="1" ht="18" customHeight="1">
      <c r="A9" s="181"/>
      <c r="B9" s="182" t="s">
        <v>34</v>
      </c>
      <c r="C9" s="205"/>
      <c r="D9" s="205"/>
      <c r="E9" s="477"/>
      <c r="F9" s="478"/>
      <c r="G9" s="479"/>
    </row>
    <row r="10" spans="1:7" ht="18" customHeight="1">
      <c r="A10" s="164"/>
      <c r="B10" s="187" t="s">
        <v>309</v>
      </c>
      <c r="C10" s="186"/>
      <c r="D10" s="186"/>
      <c r="E10" s="162"/>
      <c r="F10" s="188"/>
      <c r="G10" s="163"/>
    </row>
    <row r="11" spans="1:7" ht="18" customHeight="1" thickBot="1">
      <c r="A11" s="189"/>
      <c r="B11" s="190" t="s">
        <v>310</v>
      </c>
      <c r="C11" s="191"/>
      <c r="D11" s="191">
        <v>25600</v>
      </c>
      <c r="E11" s="192">
        <v>25600</v>
      </c>
      <c r="F11" s="193"/>
      <c r="G11" s="194"/>
    </row>
    <row r="12" spans="1:7" ht="18" customHeight="1" thickBot="1">
      <c r="A12" s="560" t="s">
        <v>148</v>
      </c>
      <c r="B12" s="561"/>
      <c r="C12" s="216">
        <f>SUM(C9:C11)</f>
        <v>0</v>
      </c>
      <c r="D12" s="216">
        <f>SUM(D9:D11)</f>
        <v>25600</v>
      </c>
      <c r="E12" s="216">
        <f>SUM(E9:E11)</f>
        <v>25600</v>
      </c>
      <c r="F12" s="216">
        <f>SUM(F9:F11)</f>
        <v>0</v>
      </c>
      <c r="G12" s="217">
        <f>SUM(G9:G11)</f>
        <v>0</v>
      </c>
    </row>
    <row r="13" spans="1:7" ht="18" customHeight="1" thickBot="1">
      <c r="A13" s="632" t="s">
        <v>151</v>
      </c>
      <c r="B13" s="633"/>
      <c r="C13" s="216">
        <v>0</v>
      </c>
      <c r="D13" s="216"/>
      <c r="E13" s="220"/>
      <c r="F13" s="220"/>
      <c r="G13" s="221"/>
    </row>
    <row r="14" spans="1:7" s="44" customFormat="1" ht="18" customHeight="1">
      <c r="A14" s="181"/>
      <c r="B14" s="204" t="s">
        <v>311</v>
      </c>
      <c r="C14" s="205"/>
      <c r="D14" s="205"/>
      <c r="E14" s="480"/>
      <c r="F14" s="480"/>
      <c r="G14" s="481"/>
    </row>
    <row r="15" spans="1:7" ht="18" customHeight="1" thickBot="1">
      <c r="A15" s="189"/>
      <c r="B15" s="208" t="s">
        <v>312</v>
      </c>
      <c r="C15" s="264"/>
      <c r="D15" s="264"/>
      <c r="E15" s="192"/>
      <c r="F15" s="192"/>
      <c r="G15" s="194"/>
    </row>
    <row r="16" spans="1:7" ht="18" customHeight="1" thickBot="1">
      <c r="A16" s="634" t="s">
        <v>160</v>
      </c>
      <c r="B16" s="635"/>
      <c r="C16" s="216">
        <f>SUM(C14:C15)</f>
        <v>0</v>
      </c>
      <c r="D16" s="216">
        <f>SUM(D14:D15)</f>
        <v>0</v>
      </c>
      <c r="E16" s="216">
        <f>SUM(E14:E15)</f>
        <v>0</v>
      </c>
      <c r="F16" s="216">
        <f>SUM(F14:F15)</f>
        <v>0</v>
      </c>
      <c r="G16" s="217">
        <f>SUM(G14:G15)</f>
        <v>0</v>
      </c>
    </row>
    <row r="17" spans="1:7" ht="28.5" customHeight="1">
      <c r="A17" s="472"/>
      <c r="B17" s="482" t="s">
        <v>313</v>
      </c>
      <c r="C17" s="200"/>
      <c r="D17" s="200"/>
      <c r="E17" s="159"/>
      <c r="F17" s="159"/>
      <c r="G17" s="160"/>
    </row>
    <row r="18" spans="1:7" ht="18" customHeight="1" thickBot="1">
      <c r="A18" s="471"/>
      <c r="B18" s="483" t="s">
        <v>314</v>
      </c>
      <c r="C18" s="484"/>
      <c r="D18" s="485"/>
      <c r="E18" s="192"/>
      <c r="F18" s="192"/>
      <c r="G18" s="194"/>
    </row>
    <row r="19" spans="1:7" ht="36" customHeight="1" thickBot="1">
      <c r="A19" s="632" t="s">
        <v>164</v>
      </c>
      <c r="B19" s="633"/>
      <c r="C19" s="215">
        <f>SUM(C17:C18)</f>
        <v>0</v>
      </c>
      <c r="D19" s="215">
        <f>SUM(D17:D18)</f>
        <v>0</v>
      </c>
      <c r="E19" s="215">
        <f>SUM(E17:E18)</f>
        <v>0</v>
      </c>
      <c r="F19" s="215">
        <f>SUM(F17:F18)</f>
        <v>0</v>
      </c>
      <c r="G19" s="217">
        <f>SUM(G17:G18)</f>
        <v>0</v>
      </c>
    </row>
    <row r="20" spans="1:7" ht="27" customHeight="1" thickBot="1">
      <c r="A20" s="636" t="s">
        <v>315</v>
      </c>
      <c r="B20" s="637"/>
      <c r="C20" s="486">
        <f>C8+C12+C13+C16+C19</f>
        <v>0</v>
      </c>
      <c r="D20" s="486">
        <f>D8+D12+D13+D16+D19</f>
        <v>25690</v>
      </c>
      <c r="E20" s="486">
        <f>E8+E12+E13+E16+E19</f>
        <v>25600</v>
      </c>
      <c r="F20" s="486">
        <f>F8+F12+F13+F16+F19</f>
        <v>90</v>
      </c>
      <c r="G20" s="487">
        <f>G8+G12+G13+G16+G19</f>
        <v>0</v>
      </c>
    </row>
    <row r="21" spans="1:7" ht="18" customHeight="1" thickTop="1">
      <c r="A21" s="181"/>
      <c r="B21" s="223" t="s">
        <v>12</v>
      </c>
      <c r="C21" s="205"/>
      <c r="D21" s="205">
        <v>14316</v>
      </c>
      <c r="E21" s="159">
        <v>14316</v>
      </c>
      <c r="F21" s="159"/>
      <c r="G21" s="160"/>
    </row>
    <row r="22" spans="1:7" ht="18" customHeight="1">
      <c r="A22" s="164"/>
      <c r="B22" s="227" t="s">
        <v>126</v>
      </c>
      <c r="C22" s="186"/>
      <c r="D22" s="186">
        <v>3440</v>
      </c>
      <c r="E22" s="162">
        <v>3440</v>
      </c>
      <c r="F22" s="162"/>
      <c r="G22" s="163"/>
    </row>
    <row r="23" spans="1:7" ht="18" customHeight="1">
      <c r="A23" s="164"/>
      <c r="B23" s="231" t="s">
        <v>316</v>
      </c>
      <c r="C23" s="232"/>
      <c r="D23" s="232">
        <v>5683</v>
      </c>
      <c r="E23" s="162">
        <v>5683</v>
      </c>
      <c r="F23" s="162"/>
      <c r="G23" s="163"/>
    </row>
    <row r="24" spans="1:7" ht="18" customHeight="1">
      <c r="A24" s="164"/>
      <c r="B24" s="233" t="s">
        <v>317</v>
      </c>
      <c r="C24" s="232"/>
      <c r="D24" s="232">
        <v>2251</v>
      </c>
      <c r="E24" s="162"/>
      <c r="F24" s="162">
        <v>2251</v>
      </c>
      <c r="G24" s="163"/>
    </row>
    <row r="25" spans="1:7" ht="18" customHeight="1">
      <c r="A25" s="164"/>
      <c r="B25" s="231" t="s">
        <v>318</v>
      </c>
      <c r="C25" s="232"/>
      <c r="D25" s="232"/>
      <c r="E25" s="162"/>
      <c r="F25" s="162"/>
      <c r="G25" s="163"/>
    </row>
    <row r="26" spans="1:7" ht="18" customHeight="1">
      <c r="A26" s="164"/>
      <c r="B26" s="233" t="s">
        <v>319</v>
      </c>
      <c r="C26" s="232"/>
      <c r="D26" s="232"/>
      <c r="E26" s="162"/>
      <c r="F26" s="162"/>
      <c r="G26" s="163"/>
    </row>
    <row r="27" spans="1:7" ht="18" customHeight="1" thickBot="1">
      <c r="A27" s="174"/>
      <c r="B27" s="488" t="s">
        <v>320</v>
      </c>
      <c r="C27" s="237"/>
      <c r="D27" s="237"/>
      <c r="E27" s="192"/>
      <c r="F27" s="192"/>
      <c r="G27" s="194"/>
    </row>
    <row r="28" spans="1:7" ht="18" customHeight="1" thickBot="1">
      <c r="A28" s="581" t="s">
        <v>127</v>
      </c>
      <c r="B28" s="582"/>
      <c r="C28" s="238">
        <f>SUM(C21:C27)</f>
        <v>0</v>
      </c>
      <c r="D28" s="238">
        <f>SUM(D21:D27)</f>
        <v>25690</v>
      </c>
      <c r="E28" s="238">
        <f>SUM(E21:E27)</f>
        <v>23439</v>
      </c>
      <c r="F28" s="238">
        <f>SUM(F21:F27)</f>
        <v>2251</v>
      </c>
      <c r="G28" s="239">
        <f>SUM(G21:G27)</f>
        <v>0</v>
      </c>
    </row>
    <row r="29" spans="1:7" ht="18" customHeight="1">
      <c r="A29" s="181"/>
      <c r="B29" s="233" t="s">
        <v>321</v>
      </c>
      <c r="C29" s="232"/>
      <c r="D29" s="248"/>
      <c r="E29" s="159"/>
      <c r="F29" s="159"/>
      <c r="G29" s="160"/>
    </row>
    <row r="30" spans="1:7" ht="18" customHeight="1">
      <c r="A30" s="181"/>
      <c r="B30" s="243" t="s">
        <v>322</v>
      </c>
      <c r="C30" s="232"/>
      <c r="D30" s="232"/>
      <c r="E30" s="162"/>
      <c r="F30" s="162"/>
      <c r="G30" s="163"/>
    </row>
    <row r="31" spans="1:7" ht="18" customHeight="1">
      <c r="A31" s="181"/>
      <c r="B31" s="227" t="s">
        <v>72</v>
      </c>
      <c r="C31" s="232"/>
      <c r="D31" s="232"/>
      <c r="E31" s="162"/>
      <c r="F31" s="162"/>
      <c r="G31" s="163"/>
    </row>
    <row r="32" spans="1:7" ht="18" customHeight="1">
      <c r="A32" s="181"/>
      <c r="B32" s="243" t="s">
        <v>13</v>
      </c>
      <c r="C32" s="232"/>
      <c r="D32" s="232"/>
      <c r="E32" s="162"/>
      <c r="F32" s="162"/>
      <c r="G32" s="163"/>
    </row>
    <row r="33" spans="1:7" ht="18" customHeight="1" thickBot="1">
      <c r="A33" s="181"/>
      <c r="B33" s="243" t="s">
        <v>323</v>
      </c>
      <c r="C33" s="186"/>
      <c r="D33" s="264"/>
      <c r="E33" s="192"/>
      <c r="F33" s="192"/>
      <c r="G33" s="194"/>
    </row>
    <row r="34" spans="1:7" ht="18" customHeight="1" thickBot="1">
      <c r="A34" s="583" t="s">
        <v>128</v>
      </c>
      <c r="B34" s="584"/>
      <c r="C34" s="238">
        <f>SUM(C29:C33)</f>
        <v>0</v>
      </c>
      <c r="D34" s="238"/>
      <c r="E34" s="238">
        <f>SUM(E29:E33)</f>
        <v>0</v>
      </c>
      <c r="F34" s="238">
        <f>SUM(F29:F33)</f>
        <v>0</v>
      </c>
      <c r="G34" s="239">
        <f>SUM(G29:G33)</f>
        <v>0</v>
      </c>
    </row>
    <row r="35" spans="1:7" ht="18" customHeight="1" thickBot="1">
      <c r="A35" s="585" t="s">
        <v>324</v>
      </c>
      <c r="B35" s="586"/>
      <c r="C35" s="216">
        <v>0</v>
      </c>
      <c r="D35" s="216"/>
      <c r="E35" s="216">
        <v>0</v>
      </c>
      <c r="F35" s="216">
        <v>0</v>
      </c>
      <c r="G35" s="217">
        <v>0</v>
      </c>
    </row>
    <row r="36" spans="1:7" ht="27" customHeight="1" thickBot="1">
      <c r="A36" s="581" t="s">
        <v>325</v>
      </c>
      <c r="B36" s="582"/>
      <c r="C36" s="216">
        <f>C28+C34+C35</f>
        <v>0</v>
      </c>
      <c r="D36" s="216">
        <f>D28+D34+D35</f>
        <v>25690</v>
      </c>
      <c r="E36" s="216">
        <f>E28+E34+E35</f>
        <v>23439</v>
      </c>
      <c r="F36" s="216">
        <f>F28+F34+F35</f>
        <v>2251</v>
      </c>
      <c r="G36" s="217">
        <f>G28+G34+G35</f>
        <v>0</v>
      </c>
    </row>
    <row r="37" spans="1:7">
      <c r="G37" s="490" t="s">
        <v>330</v>
      </c>
    </row>
  </sheetData>
  <mergeCells count="15">
    <mergeCell ref="A36:B36"/>
    <mergeCell ref="A28:B28"/>
    <mergeCell ref="A34:B34"/>
    <mergeCell ref="A16:B16"/>
    <mergeCell ref="A19:B19"/>
    <mergeCell ref="A20:B20"/>
    <mergeCell ref="A13:B13"/>
    <mergeCell ref="A5:B5"/>
    <mergeCell ref="A35:B35"/>
    <mergeCell ref="A3:G3"/>
    <mergeCell ref="A1:G1"/>
    <mergeCell ref="A4:G4"/>
    <mergeCell ref="A8:B8"/>
    <mergeCell ref="A12:B12"/>
    <mergeCell ref="A2:G2"/>
  </mergeCells>
  <phoneticPr fontId="22" type="noConversion"/>
  <hyperlinks>
    <hyperlink ref="B24" location="'10.sz.m.szociális kiadások'!A1" display="Szociális és gyermekjóléti kiadások (részletezve 10. mellékleten)"/>
    <hyperlink ref="B26" location="'12.sz.m.átadott pe'!A1" display="Működési célú pénzeszközátadás (részletezve 12. mellékleten)"/>
    <hyperlink ref="B29" location="'11.a.sz.m.fejlesztés'!A1" display="Önkormányzati beruházások                  (részletezve 11. mellékleten)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82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A3" sqref="A3:E30"/>
    </sheetView>
  </sheetViews>
  <sheetFormatPr defaultRowHeight="12.75"/>
  <cols>
    <col min="1" max="1" width="10.83203125" customWidth="1"/>
    <col min="2" max="2" width="5" customWidth="1"/>
    <col min="3" max="3" width="50.6640625" customWidth="1"/>
    <col min="4" max="5" width="15.83203125" customWidth="1"/>
    <col min="6" max="6" width="16.83203125" customWidth="1"/>
  </cols>
  <sheetData>
    <row r="1" spans="1:6">
      <c r="A1" s="508"/>
      <c r="B1" s="504"/>
      <c r="C1" s="504"/>
      <c r="D1" s="504"/>
      <c r="E1" s="504"/>
    </row>
    <row r="2" spans="1:6">
      <c r="A2" s="504"/>
      <c r="B2" s="504"/>
      <c r="C2" s="504"/>
      <c r="D2" s="504"/>
      <c r="E2" s="504"/>
    </row>
    <row r="3" spans="1:6" ht="48" customHeight="1">
      <c r="A3" s="536" t="s">
        <v>264</v>
      </c>
      <c r="B3" s="536"/>
      <c r="C3" s="536"/>
      <c r="D3" s="536"/>
      <c r="E3" s="537"/>
    </row>
    <row r="5" spans="1:6" ht="18.75">
      <c r="A5" s="538" t="s">
        <v>64</v>
      </c>
      <c r="B5" s="538"/>
      <c r="C5" s="538"/>
      <c r="D5" s="538"/>
      <c r="E5" s="539"/>
      <c r="F5" s="15"/>
    </row>
    <row r="6" spans="1:6" ht="16.5" thickBot="1">
      <c r="A6" s="116"/>
      <c r="B6" s="116"/>
      <c r="C6" s="117"/>
      <c r="D6" s="118" t="s">
        <v>16</v>
      </c>
      <c r="E6" s="118"/>
      <c r="F6" s="15"/>
    </row>
    <row r="7" spans="1:6" ht="32.25" thickBot="1">
      <c r="A7" s="88" t="s">
        <v>65</v>
      </c>
      <c r="B7" s="89"/>
      <c r="C7" s="89" t="s">
        <v>66</v>
      </c>
      <c r="D7" s="370" t="s">
        <v>221</v>
      </c>
      <c r="E7" s="119" t="s">
        <v>274</v>
      </c>
      <c r="F7" s="16"/>
    </row>
    <row r="8" spans="1:6" ht="15.75">
      <c r="A8" s="120" t="s">
        <v>17</v>
      </c>
      <c r="B8" s="544" t="s">
        <v>215</v>
      </c>
      <c r="C8" s="544"/>
      <c r="D8" s="371">
        <f>SUM(D9:D14)</f>
        <v>78810</v>
      </c>
      <c r="E8" s="422">
        <f>SUM(E9:E14)</f>
        <v>96215</v>
      </c>
      <c r="F8" s="17"/>
    </row>
    <row r="9" spans="1:6" ht="15.75">
      <c r="A9" s="96"/>
      <c r="B9" s="121">
        <v>1</v>
      </c>
      <c r="C9" s="122" t="s">
        <v>11</v>
      </c>
      <c r="D9" s="372">
        <v>36180</v>
      </c>
      <c r="E9" s="123">
        <v>45294</v>
      </c>
      <c r="F9" s="18"/>
    </row>
    <row r="10" spans="1:6" ht="15.75">
      <c r="A10" s="96"/>
      <c r="B10" s="121">
        <f>B9+1</f>
        <v>2</v>
      </c>
      <c r="C10" s="122" t="s">
        <v>1</v>
      </c>
      <c r="D10" s="372">
        <v>9570</v>
      </c>
      <c r="E10" s="123">
        <v>11611</v>
      </c>
      <c r="F10" s="18"/>
    </row>
    <row r="11" spans="1:6" ht="15.75">
      <c r="A11" s="96"/>
      <c r="B11" s="121">
        <f>B10+1</f>
        <v>3</v>
      </c>
      <c r="C11" s="122" t="s">
        <v>67</v>
      </c>
      <c r="D11" s="372">
        <v>26960</v>
      </c>
      <c r="E11" s="123">
        <v>32503</v>
      </c>
      <c r="F11" s="19"/>
    </row>
    <row r="12" spans="1:6" ht="31.5">
      <c r="A12" s="96"/>
      <c r="B12" s="121">
        <f>B11+1</f>
        <v>4</v>
      </c>
      <c r="C12" s="124" t="s">
        <v>68</v>
      </c>
      <c r="D12" s="372">
        <v>2480</v>
      </c>
      <c r="E12" s="123">
        <v>3487</v>
      </c>
      <c r="F12" s="18"/>
    </row>
    <row r="13" spans="1:6" ht="22.5" customHeight="1">
      <c r="A13" s="96"/>
      <c r="B13" s="121">
        <v>5</v>
      </c>
      <c r="C13" s="122" t="s">
        <v>69</v>
      </c>
      <c r="D13" s="372">
        <v>3620</v>
      </c>
      <c r="E13" s="123">
        <v>3320</v>
      </c>
      <c r="F13" s="20" t="s">
        <v>85</v>
      </c>
    </row>
    <row r="14" spans="1:6" ht="15.75">
      <c r="A14" s="96"/>
      <c r="B14" s="121">
        <v>6</v>
      </c>
      <c r="C14" s="122" t="s">
        <v>211</v>
      </c>
      <c r="D14" s="372">
        <v>0</v>
      </c>
      <c r="E14" s="123"/>
      <c r="F14" s="20"/>
    </row>
    <row r="15" spans="1:6" ht="15.75">
      <c r="A15" s="120" t="s">
        <v>32</v>
      </c>
      <c r="B15" s="545" t="s">
        <v>70</v>
      </c>
      <c r="C15" s="545"/>
      <c r="D15" s="360">
        <f>SUM(D16:D19)</f>
        <v>17050</v>
      </c>
      <c r="E15" s="94">
        <f>SUM(E16:E19)</f>
        <v>17050</v>
      </c>
      <c r="F15" s="17"/>
    </row>
    <row r="16" spans="1:6" ht="19.5" customHeight="1">
      <c r="A16" s="125"/>
      <c r="B16" s="121">
        <v>1</v>
      </c>
      <c r="C16" s="122" t="s">
        <v>71</v>
      </c>
      <c r="D16" s="372">
        <v>11250</v>
      </c>
      <c r="E16" s="123">
        <v>11250</v>
      </c>
      <c r="F16" s="18"/>
    </row>
    <row r="17" spans="1:6" ht="19.5" customHeight="1">
      <c r="A17" s="125"/>
      <c r="B17" s="121">
        <v>2</v>
      </c>
      <c r="C17" s="122" t="s">
        <v>200</v>
      </c>
      <c r="D17" s="372"/>
      <c r="E17" s="123"/>
      <c r="F17" s="18"/>
    </row>
    <row r="18" spans="1:6" ht="25.5">
      <c r="A18" s="125"/>
      <c r="B18" s="121">
        <v>3</v>
      </c>
      <c r="C18" s="122" t="s">
        <v>13</v>
      </c>
      <c r="D18" s="372">
        <v>5800</v>
      </c>
      <c r="E18" s="123">
        <v>5800</v>
      </c>
      <c r="F18" s="20" t="s">
        <v>85</v>
      </c>
    </row>
    <row r="19" spans="1:6" ht="15.75">
      <c r="A19" s="125"/>
      <c r="B19" s="121">
        <v>4</v>
      </c>
      <c r="C19" s="122" t="s">
        <v>72</v>
      </c>
      <c r="D19" s="372"/>
      <c r="E19" s="123"/>
      <c r="F19" s="18"/>
    </row>
    <row r="20" spans="1:6" ht="15.75">
      <c r="A20" s="120" t="s">
        <v>36</v>
      </c>
      <c r="B20" s="545" t="s">
        <v>73</v>
      </c>
      <c r="C20" s="545"/>
      <c r="D20" s="360">
        <f>SUM(D21:D23)</f>
        <v>47065</v>
      </c>
      <c r="E20" s="94">
        <f>SUM(E21:E23)</f>
        <v>60203</v>
      </c>
      <c r="F20" s="17"/>
    </row>
    <row r="21" spans="1:6" ht="15.75">
      <c r="A21" s="125"/>
      <c r="B21" s="121">
        <v>1</v>
      </c>
      <c r="C21" s="122" t="s">
        <v>7</v>
      </c>
      <c r="D21" s="372">
        <v>1299</v>
      </c>
      <c r="E21" s="123">
        <v>688</v>
      </c>
      <c r="F21" s="18"/>
    </row>
    <row r="22" spans="1:6" ht="15.75">
      <c r="A22" s="125"/>
      <c r="B22" s="121">
        <f>B21+1</f>
        <v>2</v>
      </c>
      <c r="C22" s="126" t="s">
        <v>86</v>
      </c>
      <c r="D22" s="372"/>
      <c r="E22" s="123"/>
      <c r="F22" s="18"/>
    </row>
    <row r="23" spans="1:6" ht="15.75">
      <c r="A23" s="125"/>
      <c r="B23" s="121">
        <f>B22+1</f>
        <v>3</v>
      </c>
      <c r="C23" s="122" t="s">
        <v>74</v>
      </c>
      <c r="D23" s="372">
        <v>45766</v>
      </c>
      <c r="E23" s="123">
        <v>59515</v>
      </c>
      <c r="F23" s="18"/>
    </row>
    <row r="24" spans="1:6" ht="16.5" thickBot="1">
      <c r="A24" s="127" t="s">
        <v>42</v>
      </c>
      <c r="B24" s="546" t="s">
        <v>75</v>
      </c>
      <c r="C24" s="547"/>
      <c r="D24" s="360">
        <v>0</v>
      </c>
      <c r="E24" s="94"/>
      <c r="F24" s="17"/>
    </row>
    <row r="25" spans="1:6" ht="16.5" thickBot="1">
      <c r="A25" s="527" t="s">
        <v>76</v>
      </c>
      <c r="B25" s="528"/>
      <c r="C25" s="529"/>
      <c r="D25" s="367">
        <f>D8+D15+D20+D24</f>
        <v>142925</v>
      </c>
      <c r="E25" s="113">
        <f>E8+E15+E20+E24</f>
        <v>173468</v>
      </c>
      <c r="F25" s="17"/>
    </row>
    <row r="26" spans="1:6" ht="15.75">
      <c r="A26" s="128" t="s">
        <v>48</v>
      </c>
      <c r="B26" s="540" t="s">
        <v>77</v>
      </c>
      <c r="C26" s="540"/>
      <c r="D26" s="360">
        <f>SUM(D27:D28)</f>
        <v>0</v>
      </c>
      <c r="E26" s="94"/>
      <c r="F26" s="17"/>
    </row>
    <row r="27" spans="1:6" ht="15.75">
      <c r="A27" s="125"/>
      <c r="B27" s="121">
        <v>1</v>
      </c>
      <c r="C27" s="122" t="s">
        <v>78</v>
      </c>
      <c r="D27" s="372"/>
      <c r="E27" s="123"/>
      <c r="F27" s="18"/>
    </row>
    <row r="28" spans="1:6" ht="16.5" thickBot="1">
      <c r="A28" s="129"/>
      <c r="B28" s="121">
        <f>B27+1</f>
        <v>2</v>
      </c>
      <c r="C28" s="122" t="s">
        <v>79</v>
      </c>
      <c r="D28" s="373">
        <v>0</v>
      </c>
      <c r="E28" s="123"/>
      <c r="F28" s="18"/>
    </row>
    <row r="29" spans="1:6" ht="16.5" thickBot="1">
      <c r="A29" s="541" t="s">
        <v>80</v>
      </c>
      <c r="B29" s="542"/>
      <c r="C29" s="543"/>
      <c r="D29" s="367">
        <f>D25+D26</f>
        <v>142925</v>
      </c>
      <c r="E29" s="113">
        <f>E25+E26</f>
        <v>173468</v>
      </c>
      <c r="F29" s="18"/>
    </row>
    <row r="30" spans="1:6">
      <c r="E30" s="489" t="s">
        <v>330</v>
      </c>
    </row>
  </sheetData>
  <mergeCells count="11">
    <mergeCell ref="A29:C29"/>
    <mergeCell ref="B8:C8"/>
    <mergeCell ref="B15:C15"/>
    <mergeCell ref="B20:C20"/>
    <mergeCell ref="B24:C24"/>
    <mergeCell ref="A25:C25"/>
    <mergeCell ref="A2:E2"/>
    <mergeCell ref="A1:E1"/>
    <mergeCell ref="A3:E3"/>
    <mergeCell ref="A5:E5"/>
    <mergeCell ref="B26:C26"/>
  </mergeCells>
  <phoneticPr fontId="3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selection activeCell="J13" sqref="J13"/>
    </sheetView>
  </sheetViews>
  <sheetFormatPr defaultColWidth="10.6640625" defaultRowHeight="12.75"/>
  <cols>
    <col min="1" max="1" width="40.83203125" style="21" customWidth="1"/>
    <col min="2" max="3" width="11.83203125" style="21" customWidth="1"/>
    <col min="4" max="4" width="40.6640625" style="21" customWidth="1"/>
    <col min="5" max="6" width="11.83203125" style="21" customWidth="1"/>
    <col min="7" max="7" width="9.83203125" style="21" customWidth="1"/>
    <col min="8" max="16384" width="10.6640625" style="21"/>
  </cols>
  <sheetData>
    <row r="1" spans="1:9">
      <c r="A1" s="506" t="s">
        <v>344</v>
      </c>
      <c r="B1" s="507"/>
      <c r="C1" s="507"/>
      <c r="D1" s="507"/>
      <c r="E1" s="507"/>
      <c r="F1" s="507"/>
      <c r="G1" s="355"/>
    </row>
    <row r="2" spans="1:9">
      <c r="A2" s="548" t="s">
        <v>337</v>
      </c>
      <c r="B2" s="504"/>
      <c r="C2" s="504"/>
      <c r="D2" s="504"/>
      <c r="E2" s="504"/>
      <c r="F2" s="504"/>
      <c r="G2" s="355"/>
    </row>
    <row r="3" spans="1:9" ht="18.75">
      <c r="A3" s="549" t="s">
        <v>220</v>
      </c>
      <c r="B3" s="549"/>
      <c r="C3" s="549"/>
      <c r="D3" s="549"/>
      <c r="E3" s="549"/>
      <c r="F3" s="539"/>
      <c r="G3" s="356"/>
    </row>
    <row r="4" spans="1:9" ht="13.5" thickBot="1">
      <c r="A4" s="130"/>
      <c r="B4" s="130"/>
      <c r="C4" s="130"/>
      <c r="D4" s="550" t="s">
        <v>172</v>
      </c>
      <c r="E4" s="551"/>
      <c r="F4" s="551"/>
      <c r="G4" s="131"/>
    </row>
    <row r="5" spans="1:9" s="22" customFormat="1" ht="33" customHeight="1" thickBot="1">
      <c r="A5" s="132" t="s">
        <v>15</v>
      </c>
      <c r="B5" s="388" t="s">
        <v>222</v>
      </c>
      <c r="C5" s="387" t="s">
        <v>274</v>
      </c>
      <c r="D5" s="133" t="s">
        <v>64</v>
      </c>
      <c r="E5" s="393" t="s">
        <v>222</v>
      </c>
      <c r="F5" s="374" t="s">
        <v>274</v>
      </c>
      <c r="G5" s="376"/>
    </row>
    <row r="6" spans="1:9" s="22" customFormat="1" ht="28.5" customHeight="1" thickBot="1">
      <c r="A6" s="134" t="s">
        <v>90</v>
      </c>
      <c r="B6" s="389">
        <f>B18+B20</f>
        <v>80109</v>
      </c>
      <c r="C6" s="389">
        <f>C18+C20</f>
        <v>85832</v>
      </c>
      <c r="D6" s="133" t="s">
        <v>91</v>
      </c>
      <c r="E6" s="147">
        <f>E7+E15+E20</f>
        <v>80109</v>
      </c>
      <c r="F6" s="135">
        <f>F7+F15+F20</f>
        <v>96903</v>
      </c>
      <c r="G6" s="377"/>
      <c r="H6" s="23"/>
      <c r="I6" s="24"/>
    </row>
    <row r="7" spans="1:9">
      <c r="A7" s="136" t="s">
        <v>92</v>
      </c>
      <c r="B7" s="390">
        <f>SUM(B8:B11)</f>
        <v>35385</v>
      </c>
      <c r="C7" s="433">
        <f>SUM(C8:C11)</f>
        <v>25530</v>
      </c>
      <c r="D7" s="380" t="s">
        <v>93</v>
      </c>
      <c r="E7" s="394">
        <f>SUM(E8:E14)</f>
        <v>78810</v>
      </c>
      <c r="F7" s="432">
        <f>SUM(F8:F14)</f>
        <v>96215</v>
      </c>
      <c r="G7" s="378"/>
    </row>
    <row r="8" spans="1:9">
      <c r="A8" s="137" t="s">
        <v>94</v>
      </c>
      <c r="B8" s="391">
        <v>21270</v>
      </c>
      <c r="C8" s="434">
        <v>11415</v>
      </c>
      <c r="D8" s="381" t="s">
        <v>95</v>
      </c>
      <c r="E8" s="143">
        <v>36180</v>
      </c>
      <c r="F8" s="138">
        <v>45294</v>
      </c>
      <c r="G8" s="378"/>
    </row>
    <row r="9" spans="1:9">
      <c r="A9" s="137" t="s">
        <v>96</v>
      </c>
      <c r="B9" s="391">
        <v>10515</v>
      </c>
      <c r="C9" s="434">
        <v>10515</v>
      </c>
      <c r="D9" s="381" t="s">
        <v>97</v>
      </c>
      <c r="E9" s="143">
        <v>9570</v>
      </c>
      <c r="F9" s="138">
        <v>11611</v>
      </c>
      <c r="G9" s="378"/>
    </row>
    <row r="10" spans="1:9">
      <c r="A10" s="137" t="s">
        <v>98</v>
      </c>
      <c r="B10" s="391">
        <v>3500</v>
      </c>
      <c r="C10" s="434">
        <v>3500</v>
      </c>
      <c r="D10" s="381" t="s">
        <v>99</v>
      </c>
      <c r="E10" s="143">
        <v>26960</v>
      </c>
      <c r="F10" s="138">
        <v>32503</v>
      </c>
      <c r="G10" s="378"/>
    </row>
    <row r="11" spans="1:9">
      <c r="A11" s="137" t="s">
        <v>100</v>
      </c>
      <c r="B11" s="391">
        <v>100</v>
      </c>
      <c r="C11" s="434">
        <v>100</v>
      </c>
      <c r="D11" s="382" t="s">
        <v>101</v>
      </c>
      <c r="E11" s="143">
        <v>2480</v>
      </c>
      <c r="F11" s="138">
        <v>3487</v>
      </c>
      <c r="G11" s="378"/>
    </row>
    <row r="12" spans="1:9" ht="25.5">
      <c r="A12" s="137" t="s">
        <v>102</v>
      </c>
      <c r="B12" s="391">
        <v>36745</v>
      </c>
      <c r="C12" s="434">
        <v>40797</v>
      </c>
      <c r="D12" s="381" t="s">
        <v>103</v>
      </c>
      <c r="E12" s="143">
        <v>3620</v>
      </c>
      <c r="F12" s="138">
        <v>3320</v>
      </c>
      <c r="G12" s="378"/>
    </row>
    <row r="13" spans="1:9" ht="16.5" customHeight="1">
      <c r="A13" s="137" t="s">
        <v>104</v>
      </c>
      <c r="B13" s="391">
        <v>3780</v>
      </c>
      <c r="C13" s="434">
        <v>15306</v>
      </c>
      <c r="D13" s="381" t="s">
        <v>105</v>
      </c>
      <c r="E13" s="143"/>
      <c r="F13" s="138"/>
      <c r="G13" s="378"/>
    </row>
    <row r="14" spans="1:9">
      <c r="A14" s="139" t="s">
        <v>106</v>
      </c>
      <c r="B14" s="391"/>
      <c r="C14" s="434"/>
      <c r="D14" s="381" t="s">
        <v>209</v>
      </c>
      <c r="E14" s="143"/>
      <c r="F14" s="138"/>
      <c r="G14" s="378"/>
    </row>
    <row r="15" spans="1:9" s="22" customFormat="1" ht="18.75" customHeight="1">
      <c r="A15" s="140" t="s">
        <v>107</v>
      </c>
      <c r="B15" s="141">
        <f>B7+B12+B13+B14</f>
        <v>75910</v>
      </c>
      <c r="C15" s="435">
        <f>C7+C12+C13+C14</f>
        <v>81633</v>
      </c>
      <c r="D15" s="381" t="s">
        <v>108</v>
      </c>
      <c r="E15" s="143">
        <v>1299</v>
      </c>
      <c r="F15" s="138">
        <v>688</v>
      </c>
      <c r="G15" s="378"/>
    </row>
    <row r="16" spans="1:9">
      <c r="A16" s="142" t="s">
        <v>202</v>
      </c>
      <c r="B16" s="391">
        <v>199</v>
      </c>
      <c r="C16" s="434">
        <v>199</v>
      </c>
      <c r="D16" s="381"/>
      <c r="E16" s="143"/>
      <c r="F16" s="138"/>
      <c r="G16" s="378"/>
    </row>
    <row r="17" spans="1:9">
      <c r="A17" s="142" t="s">
        <v>210</v>
      </c>
      <c r="B17" s="391">
        <v>4000</v>
      </c>
      <c r="C17" s="434">
        <v>4000</v>
      </c>
      <c r="D17" s="381"/>
      <c r="E17" s="143"/>
      <c r="F17" s="138"/>
      <c r="G17" s="378"/>
    </row>
    <row r="18" spans="1:9" s="22" customFormat="1" ht="22.5" customHeight="1">
      <c r="A18" s="144" t="s">
        <v>109</v>
      </c>
      <c r="B18" s="141">
        <f>SUM(B15:B17)</f>
        <v>80109</v>
      </c>
      <c r="C18" s="435">
        <f>SUM(C15:C17)</f>
        <v>85832</v>
      </c>
      <c r="D18" s="375" t="s">
        <v>208</v>
      </c>
      <c r="E18" s="146">
        <f>E7+E15</f>
        <v>80109</v>
      </c>
      <c r="F18" s="145">
        <f>F7+F15</f>
        <v>96903</v>
      </c>
      <c r="G18" s="377"/>
    </row>
    <row r="19" spans="1:9" s="22" customFormat="1" ht="30" customHeight="1">
      <c r="A19" s="140" t="s">
        <v>216</v>
      </c>
      <c r="B19" s="141">
        <f>B18-E18</f>
        <v>0</v>
      </c>
      <c r="C19" s="435"/>
      <c r="D19" s="375" t="s">
        <v>217</v>
      </c>
      <c r="E19" s="395">
        <v>0</v>
      </c>
      <c r="F19" s="145"/>
      <c r="G19" s="377"/>
    </row>
    <row r="20" spans="1:9" ht="13.5" thickBot="1">
      <c r="A20" s="142" t="s">
        <v>203</v>
      </c>
      <c r="B20" s="391"/>
      <c r="C20" s="436"/>
      <c r="D20" s="383" t="s">
        <v>205</v>
      </c>
      <c r="E20" s="396"/>
      <c r="F20" s="399"/>
      <c r="G20" s="378"/>
    </row>
    <row r="21" spans="1:9" s="22" customFormat="1" ht="13.5" thickBot="1">
      <c r="A21" s="134" t="s">
        <v>111</v>
      </c>
      <c r="B21" s="389">
        <f>B29+B30</f>
        <v>62816</v>
      </c>
      <c r="C21" s="437">
        <f>C29+C30</f>
        <v>87636</v>
      </c>
      <c r="D21" s="384" t="s">
        <v>112</v>
      </c>
      <c r="E21" s="147">
        <f>E29+E30</f>
        <v>62816</v>
      </c>
      <c r="F21" s="135">
        <f>F29+F30</f>
        <v>76565</v>
      </c>
      <c r="G21" s="377"/>
      <c r="H21" s="23"/>
      <c r="I21" s="24"/>
    </row>
    <row r="22" spans="1:9" ht="25.5">
      <c r="A22" s="136" t="s">
        <v>201</v>
      </c>
      <c r="B22" s="390">
        <v>1500</v>
      </c>
      <c r="C22" s="438">
        <v>1500</v>
      </c>
      <c r="D22" s="380" t="s">
        <v>113</v>
      </c>
      <c r="E22" s="394">
        <f>SUM(E23:E27)</f>
        <v>17050</v>
      </c>
      <c r="F22" s="432">
        <f>SUM(F23:F27)</f>
        <v>17050</v>
      </c>
      <c r="G22" s="378"/>
    </row>
    <row r="23" spans="1:9" ht="25.5">
      <c r="A23" s="137" t="s">
        <v>114</v>
      </c>
      <c r="B23" s="391"/>
      <c r="C23" s="434"/>
      <c r="D23" s="381" t="s">
        <v>115</v>
      </c>
      <c r="E23" s="143">
        <v>11250</v>
      </c>
      <c r="F23" s="138">
        <v>11250</v>
      </c>
      <c r="G23" s="378"/>
    </row>
    <row r="24" spans="1:9">
      <c r="A24" s="137" t="s">
        <v>116</v>
      </c>
      <c r="B24" s="391">
        <v>4500</v>
      </c>
      <c r="C24" s="434">
        <v>29320</v>
      </c>
      <c r="D24" s="381" t="s">
        <v>117</v>
      </c>
      <c r="E24" s="143"/>
      <c r="F24" s="138"/>
      <c r="G24" s="378"/>
    </row>
    <row r="25" spans="1:9">
      <c r="A25" s="137" t="s">
        <v>118</v>
      </c>
      <c r="B25" s="391"/>
      <c r="C25" s="434"/>
      <c r="D25" s="381" t="s">
        <v>119</v>
      </c>
      <c r="E25" s="143">
        <v>5300</v>
      </c>
      <c r="F25" s="138">
        <v>5300</v>
      </c>
      <c r="G25" s="378"/>
    </row>
    <row r="26" spans="1:9">
      <c r="A26" s="139" t="s">
        <v>120</v>
      </c>
      <c r="B26" s="391"/>
      <c r="C26" s="434"/>
      <c r="D26" s="381" t="s">
        <v>121</v>
      </c>
      <c r="E26" s="143">
        <v>500</v>
      </c>
      <c r="F26" s="138">
        <v>500</v>
      </c>
      <c r="G26" s="378"/>
    </row>
    <row r="27" spans="1:9">
      <c r="A27" s="148" t="s">
        <v>107</v>
      </c>
      <c r="B27" s="149">
        <f>SUM(B22:B26)</f>
        <v>6000</v>
      </c>
      <c r="C27" s="439">
        <f>SUM(C22:C26)</f>
        <v>30820</v>
      </c>
      <c r="D27" s="381" t="s">
        <v>122</v>
      </c>
      <c r="E27" s="143"/>
      <c r="F27" s="138"/>
      <c r="G27" s="378"/>
    </row>
    <row r="28" spans="1:9" ht="29.25" customHeight="1">
      <c r="A28" s="137" t="s">
        <v>204</v>
      </c>
      <c r="B28" s="391">
        <v>56816</v>
      </c>
      <c r="C28" s="434">
        <v>56816</v>
      </c>
      <c r="D28" s="385" t="s">
        <v>108</v>
      </c>
      <c r="E28" s="143">
        <v>45766</v>
      </c>
      <c r="F28" s="138">
        <v>59515</v>
      </c>
      <c r="G28" s="378"/>
    </row>
    <row r="29" spans="1:9">
      <c r="A29" s="150" t="s">
        <v>109</v>
      </c>
      <c r="B29" s="149">
        <f>SUM(B27:B28)</f>
        <v>62816</v>
      </c>
      <c r="C29" s="439">
        <f>SUM(C27:C28)</f>
        <v>87636</v>
      </c>
      <c r="D29" s="386" t="s">
        <v>123</v>
      </c>
      <c r="E29" s="397">
        <f>E22+E28</f>
        <v>62816</v>
      </c>
      <c r="F29" s="151">
        <f>F22+F28</f>
        <v>76565</v>
      </c>
      <c r="G29" s="379"/>
    </row>
    <row r="30" spans="1:9" ht="14.25" customHeight="1">
      <c r="A30" s="142" t="s">
        <v>110</v>
      </c>
      <c r="B30" s="391"/>
      <c r="C30" s="434"/>
      <c r="D30" s="381" t="s">
        <v>205</v>
      </c>
      <c r="E30" s="143"/>
      <c r="F30" s="138"/>
      <c r="G30" s="378"/>
    </row>
    <row r="31" spans="1:9" s="22" customFormat="1" ht="30" customHeight="1" thickBot="1">
      <c r="A31" s="152" t="s">
        <v>218</v>
      </c>
      <c r="B31" s="392">
        <v>0</v>
      </c>
      <c r="C31" s="440"/>
      <c r="D31" s="375" t="s">
        <v>219</v>
      </c>
      <c r="E31" s="398">
        <f>B29-E29</f>
        <v>0</v>
      </c>
      <c r="F31" s="400"/>
      <c r="G31" s="379"/>
    </row>
    <row r="32" spans="1:9" s="22" customFormat="1" ht="27.75" customHeight="1" thickBot="1">
      <c r="A32" s="134" t="s">
        <v>124</v>
      </c>
      <c r="B32" s="389">
        <f>SUM(B6+B21)</f>
        <v>142925</v>
      </c>
      <c r="C32" s="437">
        <f>SUM(C6+C21)</f>
        <v>173468</v>
      </c>
      <c r="D32" s="133" t="s">
        <v>124</v>
      </c>
      <c r="E32" s="147">
        <f>E21+E6</f>
        <v>142925</v>
      </c>
      <c r="F32" s="135">
        <f>F21+F6</f>
        <v>173468</v>
      </c>
      <c r="G32" s="377"/>
      <c r="I32" s="23"/>
    </row>
    <row r="33" spans="2:7">
      <c r="F33" s="492" t="s">
        <v>330</v>
      </c>
    </row>
    <row r="34" spans="2:7">
      <c r="B34" s="25"/>
      <c r="C34" s="25"/>
      <c r="E34" s="25"/>
      <c r="F34" s="25"/>
      <c r="G34" s="25"/>
    </row>
    <row r="35" spans="2:7">
      <c r="B35" s="25"/>
      <c r="C35" s="25"/>
    </row>
    <row r="36" spans="2:7">
      <c r="B36" s="25"/>
      <c r="C36" s="25"/>
    </row>
  </sheetData>
  <mergeCells count="4">
    <mergeCell ref="A1:F1"/>
    <mergeCell ref="A2:F2"/>
    <mergeCell ref="A3:F3"/>
    <mergeCell ref="D4:F4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4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opLeftCell="A37" workbookViewId="0">
      <selection activeCell="H15" sqref="H15"/>
    </sheetView>
  </sheetViews>
  <sheetFormatPr defaultColWidth="10.6640625" defaultRowHeight="12.75"/>
  <cols>
    <col min="1" max="1" width="13" style="39" customWidth="1"/>
    <col min="2" max="2" width="51.83203125" style="40" customWidth="1"/>
    <col min="3" max="4" width="13.83203125" style="46" customWidth="1"/>
    <col min="5" max="5" width="12.83203125" style="39" customWidth="1"/>
    <col min="6" max="6" width="10.83203125" style="39" customWidth="1"/>
    <col min="7" max="7" width="11.83203125" style="39" customWidth="1"/>
    <col min="8" max="16384" width="10.6640625" style="39"/>
  </cols>
  <sheetData>
    <row r="1" spans="1:7">
      <c r="A1" s="506" t="s">
        <v>345</v>
      </c>
      <c r="B1" s="507"/>
      <c r="C1" s="507"/>
      <c r="D1" s="507"/>
      <c r="E1" s="507"/>
      <c r="F1" s="507"/>
      <c r="G1" s="507"/>
    </row>
    <row r="2" spans="1:7">
      <c r="A2" s="548" t="s">
        <v>336</v>
      </c>
      <c r="B2" s="504"/>
      <c r="C2" s="504"/>
      <c r="D2" s="504"/>
      <c r="E2" s="504"/>
      <c r="F2" s="504"/>
      <c r="G2" s="504"/>
    </row>
    <row r="3" spans="1:7" s="42" customFormat="1" ht="34.5" customHeight="1">
      <c r="A3" s="566" t="s">
        <v>223</v>
      </c>
      <c r="B3" s="566"/>
      <c r="C3" s="566"/>
      <c r="D3" s="566"/>
      <c r="E3" s="567"/>
      <c r="F3" s="567"/>
      <c r="G3" s="567"/>
    </row>
    <row r="4" spans="1:7" ht="15.75" thickBot="1">
      <c r="A4" s="154"/>
      <c r="B4" s="155"/>
      <c r="C4" s="568" t="s">
        <v>16</v>
      </c>
      <c r="D4" s="568"/>
      <c r="E4" s="569"/>
      <c r="F4" s="569"/>
      <c r="G4" s="569"/>
    </row>
    <row r="5" spans="1:7" ht="53.25" customHeight="1" thickTop="1" thickBot="1">
      <c r="A5" s="572" t="s">
        <v>10</v>
      </c>
      <c r="B5" s="573"/>
      <c r="C5" s="403" t="s">
        <v>125</v>
      </c>
      <c r="D5" s="403" t="s">
        <v>275</v>
      </c>
      <c r="E5" s="156" t="s">
        <v>261</v>
      </c>
      <c r="F5" s="156" t="s">
        <v>259</v>
      </c>
      <c r="G5" s="157" t="s">
        <v>260</v>
      </c>
    </row>
    <row r="6" spans="1:7" ht="16.5" customHeight="1" thickTop="1">
      <c r="A6" s="570" t="s">
        <v>251</v>
      </c>
      <c r="B6" s="571"/>
      <c r="C6" s="158"/>
      <c r="D6" s="401"/>
      <c r="E6" s="159"/>
      <c r="F6" s="159"/>
      <c r="G6" s="160"/>
    </row>
    <row r="7" spans="1:7" ht="15.75">
      <c r="A7" s="552" t="s">
        <v>249</v>
      </c>
      <c r="B7" s="553"/>
      <c r="C7" s="161">
        <v>16870</v>
      </c>
      <c r="D7" s="161">
        <v>7020</v>
      </c>
      <c r="E7" s="162">
        <v>7020</v>
      </c>
      <c r="F7" s="162"/>
      <c r="G7" s="163"/>
    </row>
    <row r="8" spans="1:7" ht="15.75">
      <c r="A8" s="164"/>
      <c r="B8" s="165" t="s">
        <v>169</v>
      </c>
      <c r="C8" s="166">
        <v>1500</v>
      </c>
      <c r="D8" s="166">
        <v>1500</v>
      </c>
      <c r="E8" s="162">
        <v>1500</v>
      </c>
      <c r="F8" s="162"/>
      <c r="G8" s="163"/>
    </row>
    <row r="9" spans="1:7" ht="15.75">
      <c r="A9" s="164"/>
      <c r="B9" s="165" t="s">
        <v>134</v>
      </c>
      <c r="C9" s="166">
        <v>10415</v>
      </c>
      <c r="D9" s="166">
        <v>10415</v>
      </c>
      <c r="E9" s="162">
        <v>10415</v>
      </c>
      <c r="F9" s="162"/>
      <c r="G9" s="163"/>
    </row>
    <row r="10" spans="1:7" ht="15.75">
      <c r="A10" s="164"/>
      <c r="B10" s="165" t="s">
        <v>170</v>
      </c>
      <c r="C10" s="166">
        <v>100</v>
      </c>
      <c r="D10" s="166">
        <v>100</v>
      </c>
      <c r="E10" s="162">
        <v>100</v>
      </c>
      <c r="F10" s="162"/>
      <c r="G10" s="163"/>
    </row>
    <row r="11" spans="1:7" ht="15.75">
      <c r="A11" s="167"/>
      <c r="B11" s="168" t="s">
        <v>135</v>
      </c>
      <c r="C11" s="169">
        <f>SUM(C8:C10)</f>
        <v>12015</v>
      </c>
      <c r="D11" s="169">
        <f>SUM(D8:D10)</f>
        <v>12015</v>
      </c>
      <c r="E11" s="169">
        <f>SUM(E8:E10)</f>
        <v>12015</v>
      </c>
      <c r="F11" s="169">
        <f>SUM(F8:F10)</f>
        <v>0</v>
      </c>
      <c r="G11" s="170">
        <f>SUM(G8:G10)</f>
        <v>0</v>
      </c>
    </row>
    <row r="12" spans="1:7" ht="15.75">
      <c r="A12" s="164"/>
      <c r="B12" s="165" t="s">
        <v>136</v>
      </c>
      <c r="C12" s="166"/>
      <c r="D12" s="166"/>
      <c r="E12" s="162"/>
      <c r="F12" s="162"/>
      <c r="G12" s="163"/>
    </row>
    <row r="13" spans="1:7" ht="15.75">
      <c r="A13" s="164"/>
      <c r="B13" s="165" t="s">
        <v>137</v>
      </c>
      <c r="C13" s="166"/>
      <c r="D13" s="166"/>
      <c r="E13" s="162"/>
      <c r="F13" s="162"/>
      <c r="G13" s="163"/>
    </row>
    <row r="14" spans="1:7" ht="15.75">
      <c r="A14" s="164"/>
      <c r="B14" s="165" t="s">
        <v>138</v>
      </c>
      <c r="C14" s="166">
        <v>3500</v>
      </c>
      <c r="D14" s="166">
        <v>3500</v>
      </c>
      <c r="E14" s="162">
        <v>3500</v>
      </c>
      <c r="F14" s="162"/>
      <c r="G14" s="163"/>
    </row>
    <row r="15" spans="1:7" ht="15.75">
      <c r="A15" s="167"/>
      <c r="B15" s="168" t="s">
        <v>139</v>
      </c>
      <c r="C15" s="169">
        <f>SUM(C12:C14)</f>
        <v>3500</v>
      </c>
      <c r="D15" s="169">
        <f>SUM(D12:D14)</f>
        <v>3500</v>
      </c>
      <c r="E15" s="169">
        <f>SUM(E12:E14)</f>
        <v>3500</v>
      </c>
      <c r="F15" s="169">
        <f>SUM(F12:F14)</f>
        <v>0</v>
      </c>
      <c r="G15" s="170">
        <f>SUM(G12:G14)</f>
        <v>0</v>
      </c>
    </row>
    <row r="16" spans="1:7" ht="15.75">
      <c r="A16" s="164"/>
      <c r="B16" s="171" t="s">
        <v>140</v>
      </c>
      <c r="C16" s="172"/>
      <c r="D16" s="172"/>
      <c r="E16" s="162"/>
      <c r="F16" s="162"/>
      <c r="G16" s="163"/>
    </row>
    <row r="17" spans="1:7" ht="15.75">
      <c r="A17" s="164"/>
      <c r="B17" s="173" t="s">
        <v>141</v>
      </c>
      <c r="C17" s="166">
        <v>100</v>
      </c>
      <c r="D17" s="166">
        <v>100</v>
      </c>
      <c r="E17" s="162">
        <v>100</v>
      </c>
      <c r="F17" s="162"/>
      <c r="G17" s="163"/>
    </row>
    <row r="18" spans="1:7" ht="15.75">
      <c r="A18" s="164"/>
      <c r="B18" s="173" t="s">
        <v>142</v>
      </c>
      <c r="C18" s="166">
        <v>0</v>
      </c>
      <c r="D18" s="166"/>
      <c r="E18" s="162"/>
      <c r="F18" s="162"/>
      <c r="G18" s="163"/>
    </row>
    <row r="19" spans="1:7" ht="15.75">
      <c r="A19" s="174"/>
      <c r="B19" s="175" t="s">
        <v>143</v>
      </c>
      <c r="C19" s="176">
        <f>SUM(C16:C18)</f>
        <v>100</v>
      </c>
      <c r="D19" s="176">
        <f>SUM(D16:D18)</f>
        <v>100</v>
      </c>
      <c r="E19" s="176">
        <f>SUM(E16:E18)</f>
        <v>100</v>
      </c>
      <c r="F19" s="176">
        <f>SUM(F16:F18)</f>
        <v>0</v>
      </c>
      <c r="G19" s="170">
        <f>SUM(G16:G18)</f>
        <v>0</v>
      </c>
    </row>
    <row r="20" spans="1:7" ht="16.5" thickBot="1">
      <c r="A20" s="558" t="s">
        <v>250</v>
      </c>
      <c r="B20" s="559"/>
      <c r="C20" s="177">
        <f>C11+C15+C19</f>
        <v>15615</v>
      </c>
      <c r="D20" s="177">
        <f>D11+D15+D19</f>
        <v>15615</v>
      </c>
      <c r="E20" s="177">
        <f>E11+E15+E19</f>
        <v>15615</v>
      </c>
      <c r="F20" s="177">
        <f>F11+F15+F19</f>
        <v>0</v>
      </c>
      <c r="G20" s="178">
        <f>G11+G15+G19</f>
        <v>0</v>
      </c>
    </row>
    <row r="21" spans="1:7" s="43" customFormat="1" ht="21" customHeight="1">
      <c r="A21" s="560" t="s">
        <v>144</v>
      </c>
      <c r="B21" s="561"/>
      <c r="C21" s="179">
        <f>C7+C20</f>
        <v>32485</v>
      </c>
      <c r="D21" s="179">
        <f>D7+D20</f>
        <v>22635</v>
      </c>
      <c r="E21" s="179">
        <f>E7+E20</f>
        <v>22635</v>
      </c>
      <c r="F21" s="179">
        <f>F7+F20</f>
        <v>0</v>
      </c>
      <c r="G21" s="180">
        <f>G7+G20</f>
        <v>0</v>
      </c>
    </row>
    <row r="22" spans="1:7" s="43" customFormat="1" ht="23.25" customHeight="1">
      <c r="A22" s="181"/>
      <c r="B22" s="182" t="s">
        <v>145</v>
      </c>
      <c r="C22" s="183">
        <v>35695</v>
      </c>
      <c r="D22" s="183">
        <v>36182</v>
      </c>
      <c r="E22" s="162">
        <v>36182</v>
      </c>
      <c r="F22" s="184"/>
      <c r="G22" s="185"/>
    </row>
    <row r="23" spans="1:7" ht="31.5">
      <c r="A23" s="164"/>
      <c r="B23" s="173" t="s">
        <v>146</v>
      </c>
      <c r="C23" s="212">
        <v>1050</v>
      </c>
      <c r="D23" s="212">
        <v>1050</v>
      </c>
      <c r="E23" s="162">
        <v>1050</v>
      </c>
      <c r="F23" s="162"/>
      <c r="G23" s="163"/>
    </row>
    <row r="24" spans="1:7" ht="15.75">
      <c r="A24" s="164"/>
      <c r="B24" s="187" t="s">
        <v>147</v>
      </c>
      <c r="C24" s="186"/>
      <c r="D24" s="186">
        <v>1485</v>
      </c>
      <c r="E24" s="162">
        <v>1485</v>
      </c>
      <c r="F24" s="188"/>
      <c r="G24" s="163"/>
    </row>
    <row r="25" spans="1:7" ht="16.5" thickBot="1">
      <c r="A25" s="189"/>
      <c r="B25" s="190" t="s">
        <v>281</v>
      </c>
      <c r="C25" s="191"/>
      <c r="D25" s="191">
        <v>2080</v>
      </c>
      <c r="E25" s="192">
        <v>2080</v>
      </c>
      <c r="F25" s="193"/>
      <c r="G25" s="194"/>
    </row>
    <row r="26" spans="1:7" ht="15.75">
      <c r="A26" s="560" t="s">
        <v>148</v>
      </c>
      <c r="B26" s="561"/>
      <c r="C26" s="195">
        <f>SUM(C22:C25)</f>
        <v>36745</v>
      </c>
      <c r="D26" s="195">
        <f>SUM(D22:D25)</f>
        <v>40797</v>
      </c>
      <c r="E26" s="195">
        <f>SUM(E22:E25)</f>
        <v>40797</v>
      </c>
      <c r="F26" s="195">
        <f>SUM(F22:F25)</f>
        <v>0</v>
      </c>
      <c r="G26" s="196">
        <f>SUM(G22:G25)</f>
        <v>0</v>
      </c>
    </row>
    <row r="27" spans="1:7" ht="15.75" customHeight="1">
      <c r="A27" s="164"/>
      <c r="B27" s="173" t="s">
        <v>149</v>
      </c>
      <c r="C27" s="186"/>
      <c r="D27" s="186">
        <v>13350</v>
      </c>
      <c r="E27" s="162"/>
      <c r="F27" s="197"/>
      <c r="G27" s="163">
        <v>13350</v>
      </c>
    </row>
    <row r="28" spans="1:7" ht="15.75">
      <c r="A28" s="164"/>
      <c r="B28" s="173" t="s">
        <v>341</v>
      </c>
      <c r="C28" s="186"/>
      <c r="D28" s="186">
        <v>1620</v>
      </c>
      <c r="E28" s="162"/>
      <c r="F28" s="162"/>
      <c r="G28" s="163">
        <v>1620</v>
      </c>
    </row>
    <row r="29" spans="1:7" ht="15.75">
      <c r="A29" s="164"/>
      <c r="B29" s="173" t="s">
        <v>171</v>
      </c>
      <c r="C29" s="186">
        <v>3500</v>
      </c>
      <c r="D29" s="186">
        <v>3500</v>
      </c>
      <c r="E29" s="162">
        <v>3500</v>
      </c>
      <c r="F29" s="162"/>
      <c r="G29" s="163"/>
    </row>
    <row r="30" spans="1:7" ht="16.5" thickBot="1">
      <c r="A30" s="189"/>
      <c r="B30" s="198" t="s">
        <v>150</v>
      </c>
      <c r="C30" s="199">
        <v>1000</v>
      </c>
      <c r="D30" s="264">
        <v>10850</v>
      </c>
      <c r="E30" s="192"/>
      <c r="F30" s="192"/>
      <c r="G30" s="194">
        <v>10850</v>
      </c>
    </row>
    <row r="31" spans="1:7" ht="15.75">
      <c r="A31" s="560" t="s">
        <v>151</v>
      </c>
      <c r="B31" s="561"/>
      <c r="C31" s="161">
        <f>SUM(C27:C30)</f>
        <v>4500</v>
      </c>
      <c r="D31" s="404">
        <f>SUM(D27:D30)</f>
        <v>29320</v>
      </c>
      <c r="E31" s="195">
        <f>SUM(E27:E30)</f>
        <v>3500</v>
      </c>
      <c r="F31" s="195">
        <f>SUM(F27:F30)</f>
        <v>0</v>
      </c>
      <c r="G31" s="196">
        <f>SUM(G27:G30)</f>
        <v>25820</v>
      </c>
    </row>
    <row r="32" spans="1:7" ht="15.75" customHeight="1">
      <c r="A32" s="164"/>
      <c r="B32" s="182" t="s">
        <v>152</v>
      </c>
      <c r="C32" s="183">
        <v>3780</v>
      </c>
      <c r="D32" s="183">
        <v>15306</v>
      </c>
      <c r="E32" s="162">
        <v>15306</v>
      </c>
      <c r="F32" s="197"/>
      <c r="G32" s="163"/>
    </row>
    <row r="33" spans="1:7" ht="14.25" customHeight="1" thickBot="1">
      <c r="A33" s="189"/>
      <c r="B33" s="198" t="s">
        <v>153</v>
      </c>
      <c r="C33" s="199"/>
      <c r="D33" s="264"/>
      <c r="E33" s="192"/>
      <c r="F33" s="192"/>
      <c r="G33" s="194"/>
    </row>
    <row r="34" spans="1:7" ht="15.75">
      <c r="A34" s="560" t="s">
        <v>154</v>
      </c>
      <c r="B34" s="561"/>
      <c r="C34" s="200">
        <f>SUM(C32:C33)</f>
        <v>3780</v>
      </c>
      <c r="D34" s="404">
        <f>SUM(D32:D33)</f>
        <v>15306</v>
      </c>
      <c r="E34" s="195">
        <f>SUM(E32:E33)</f>
        <v>15306</v>
      </c>
      <c r="F34" s="195">
        <f>SUM(F32:F33)</f>
        <v>0</v>
      </c>
      <c r="G34" s="196">
        <f>SUM(G32:G33)</f>
        <v>0</v>
      </c>
    </row>
    <row r="35" spans="1:7" s="43" customFormat="1" ht="26.25" customHeight="1">
      <c r="A35" s="164"/>
      <c r="B35" s="173" t="s">
        <v>155</v>
      </c>
      <c r="C35" s="186">
        <f>'[2]átvett pénzeszközök'!$B$32</f>
        <v>0</v>
      </c>
      <c r="D35" s="186"/>
      <c r="E35" s="197"/>
      <c r="F35" s="197"/>
      <c r="G35" s="185"/>
    </row>
    <row r="36" spans="1:7" ht="16.5" thickBot="1">
      <c r="A36" s="189"/>
      <c r="B36" s="198" t="s">
        <v>156</v>
      </c>
      <c r="C36" s="199"/>
      <c r="D36" s="264"/>
      <c r="E36" s="192"/>
      <c r="F36" s="192"/>
      <c r="G36" s="194"/>
    </row>
    <row r="37" spans="1:7" ht="15.75" customHeight="1">
      <c r="A37" s="564" t="s">
        <v>157</v>
      </c>
      <c r="B37" s="565"/>
      <c r="C37" s="201">
        <f>SUM(C35:C36)</f>
        <v>0</v>
      </c>
      <c r="D37" s="201"/>
      <c r="E37" s="202"/>
      <c r="F37" s="202"/>
      <c r="G37" s="203"/>
    </row>
    <row r="38" spans="1:7" s="44" customFormat="1" ht="20.25" customHeight="1">
      <c r="A38" s="164"/>
      <c r="B38" s="204" t="s">
        <v>158</v>
      </c>
      <c r="C38" s="205"/>
      <c r="D38" s="205"/>
      <c r="E38" s="206"/>
      <c r="F38" s="206"/>
      <c r="G38" s="207"/>
    </row>
    <row r="39" spans="1:7" ht="16.5" thickBot="1">
      <c r="A39" s="189"/>
      <c r="B39" s="208" t="s">
        <v>159</v>
      </c>
      <c r="C39" s="199">
        <v>4000</v>
      </c>
      <c r="D39" s="264">
        <v>4000</v>
      </c>
      <c r="E39" s="192"/>
      <c r="F39" s="192"/>
      <c r="G39" s="194">
        <v>4000</v>
      </c>
    </row>
    <row r="40" spans="1:7" ht="15.75">
      <c r="A40" s="560" t="s">
        <v>160</v>
      </c>
      <c r="B40" s="561"/>
      <c r="C40" s="161">
        <f>SUM(C38:C39)</f>
        <v>4000</v>
      </c>
      <c r="D40" s="404">
        <f>SUM(D38:D39)</f>
        <v>4000</v>
      </c>
      <c r="E40" s="195">
        <f>SUM(E38:E39)</f>
        <v>0</v>
      </c>
      <c r="F40" s="195">
        <f>SUM(F38:F39)</f>
        <v>0</v>
      </c>
      <c r="G40" s="196">
        <f>SUM(G38:G39)</f>
        <v>4000</v>
      </c>
    </row>
    <row r="41" spans="1:7" ht="24" customHeight="1">
      <c r="A41" s="562" t="s">
        <v>161</v>
      </c>
      <c r="B41" s="563"/>
      <c r="C41" s="161">
        <f>SUM(C21+C26+C31+C34+C37+C40)</f>
        <v>81510</v>
      </c>
      <c r="D41" s="161">
        <f>SUM(D21+D26+D31+D34+D37+D40)</f>
        <v>112058</v>
      </c>
      <c r="E41" s="161">
        <f>SUM(E21+E26+E31+E34+E37+E40)</f>
        <v>82238</v>
      </c>
      <c r="F41" s="161">
        <f>SUM(F21+F26+F31+F34+F37+F40)</f>
        <v>0</v>
      </c>
      <c r="G41" s="209">
        <f>SUM(G21+G26+G31+G34+G37+G40)</f>
        <v>29820</v>
      </c>
    </row>
    <row r="42" spans="1:7" ht="24" customHeight="1">
      <c r="A42" s="210"/>
      <c r="B42" s="211" t="s">
        <v>162</v>
      </c>
      <c r="C42" s="212">
        <v>162</v>
      </c>
      <c r="D42" s="212">
        <v>162</v>
      </c>
      <c r="E42" s="162">
        <v>162</v>
      </c>
      <c r="F42" s="162"/>
      <c r="G42" s="163"/>
    </row>
    <row r="43" spans="1:7" ht="16.5" thickBot="1">
      <c r="A43" s="213"/>
      <c r="B43" s="214" t="s">
        <v>163</v>
      </c>
      <c r="C43" s="153">
        <v>56816</v>
      </c>
      <c r="D43" s="402">
        <v>56816</v>
      </c>
      <c r="E43" s="192">
        <v>56816</v>
      </c>
      <c r="F43" s="192"/>
      <c r="G43" s="194"/>
    </row>
    <row r="44" spans="1:7" ht="16.5" thickBot="1">
      <c r="A44" s="554" t="s">
        <v>164</v>
      </c>
      <c r="B44" s="555"/>
      <c r="C44" s="215">
        <f>SUM(C42:C43)</f>
        <v>56978</v>
      </c>
      <c r="D44" s="215">
        <f>SUM(D42:D43)</f>
        <v>56978</v>
      </c>
      <c r="E44" s="216">
        <f>SUM(E42:E43)</f>
        <v>56978</v>
      </c>
      <c r="F44" s="216">
        <f>SUM(F42:F43)</f>
        <v>0</v>
      </c>
      <c r="G44" s="217">
        <f>SUM(G42:G43)</f>
        <v>0</v>
      </c>
    </row>
    <row r="45" spans="1:7" ht="34.5" customHeight="1" thickBot="1">
      <c r="A45" s="556" t="s">
        <v>165</v>
      </c>
      <c r="B45" s="557"/>
      <c r="C45" s="216">
        <f>C41+C44</f>
        <v>138488</v>
      </c>
      <c r="D45" s="216">
        <f>D41+D44</f>
        <v>169036</v>
      </c>
      <c r="E45" s="216">
        <f>E41+E44</f>
        <v>139216</v>
      </c>
      <c r="F45" s="216">
        <f>F41+F44</f>
        <v>0</v>
      </c>
      <c r="G45" s="217">
        <f>G41+G44</f>
        <v>29820</v>
      </c>
    </row>
    <row r="46" spans="1:7" ht="30" customHeight="1" thickBot="1">
      <c r="A46" s="218"/>
      <c r="B46" s="219" t="s">
        <v>166</v>
      </c>
      <c r="C46" s="205"/>
      <c r="D46" s="191"/>
      <c r="E46" s="220"/>
      <c r="F46" s="220"/>
      <c r="G46" s="221"/>
    </row>
    <row r="47" spans="1:7" ht="19.5" customHeight="1" thickBot="1">
      <c r="A47" s="554" t="s">
        <v>167</v>
      </c>
      <c r="B47" s="555"/>
      <c r="C47" s="215">
        <f>SUM(C46:C46)</f>
        <v>0</v>
      </c>
      <c r="D47" s="215"/>
      <c r="E47" s="220"/>
      <c r="F47" s="220"/>
      <c r="G47" s="221"/>
    </row>
    <row r="48" spans="1:7" ht="25.5" customHeight="1" thickBot="1">
      <c r="A48" s="574" t="s">
        <v>168</v>
      </c>
      <c r="B48" s="575"/>
      <c r="C48" s="82">
        <f>C45+C47</f>
        <v>138488</v>
      </c>
      <c r="D48" s="82">
        <f>D45+D47</f>
        <v>169036</v>
      </c>
      <c r="E48" s="82">
        <f>E45+E47</f>
        <v>139216</v>
      </c>
      <c r="F48" s="82">
        <f>F45+F47</f>
        <v>0</v>
      </c>
      <c r="G48" s="83">
        <f>G45+G47</f>
        <v>29820</v>
      </c>
    </row>
    <row r="49" spans="1:7" s="45" customFormat="1" ht="33" customHeight="1">
      <c r="A49" s="39"/>
      <c r="B49" s="40"/>
      <c r="C49" s="46"/>
      <c r="D49" s="46"/>
      <c r="G49" s="491" t="s">
        <v>330</v>
      </c>
    </row>
    <row r="50" spans="1:7">
      <c r="C50" s="47"/>
      <c r="D50" s="47"/>
    </row>
    <row r="51" spans="1:7">
      <c r="B51" s="48"/>
      <c r="C51" s="49"/>
      <c r="D51" s="49"/>
    </row>
    <row r="52" spans="1:7">
      <c r="B52" s="48"/>
      <c r="C52" s="49"/>
      <c r="D52" s="49"/>
    </row>
    <row r="53" spans="1:7">
      <c r="B53" s="48"/>
      <c r="C53" s="49"/>
      <c r="D53" s="49"/>
    </row>
  </sheetData>
  <mergeCells count="19">
    <mergeCell ref="A48:B48"/>
    <mergeCell ref="A21:B21"/>
    <mergeCell ref="A26:B26"/>
    <mergeCell ref="A31:B31"/>
    <mergeCell ref="A34:B34"/>
    <mergeCell ref="A1:G1"/>
    <mergeCell ref="A7:B7"/>
    <mergeCell ref="A47:B47"/>
    <mergeCell ref="A45:B45"/>
    <mergeCell ref="A20:B20"/>
    <mergeCell ref="A40:B40"/>
    <mergeCell ref="A41:B41"/>
    <mergeCell ref="A44:B44"/>
    <mergeCell ref="A37:B37"/>
    <mergeCell ref="A3:G3"/>
    <mergeCell ref="A2:G2"/>
    <mergeCell ref="C4:G4"/>
    <mergeCell ref="A6:B6"/>
    <mergeCell ref="A5:B5"/>
  </mergeCells>
  <phoneticPr fontId="22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workbookViewId="0">
      <selection activeCell="C10" sqref="C10"/>
    </sheetView>
  </sheetViews>
  <sheetFormatPr defaultColWidth="10.6640625" defaultRowHeight="12.75"/>
  <cols>
    <col min="1" max="1" width="6.83203125" style="26" customWidth="1"/>
    <col min="2" max="2" width="56.83203125" style="27" customWidth="1"/>
    <col min="3" max="4" width="14.83203125" style="27" customWidth="1"/>
    <col min="5" max="7" width="11.83203125" style="27" customWidth="1"/>
    <col min="8" max="8" width="13.5" style="27" bestFit="1" customWidth="1"/>
    <col min="9" max="16384" width="10.6640625" style="27"/>
  </cols>
  <sheetData>
    <row r="1" spans="1:10">
      <c r="A1" s="506" t="s">
        <v>346</v>
      </c>
      <c r="B1" s="507"/>
      <c r="C1" s="507"/>
      <c r="D1" s="507"/>
      <c r="E1" s="507"/>
      <c r="F1" s="507"/>
      <c r="G1" s="507"/>
      <c r="H1" s="84"/>
      <c r="I1" s="84"/>
      <c r="J1" s="84"/>
    </row>
    <row r="2" spans="1:10">
      <c r="A2" s="548" t="s">
        <v>335</v>
      </c>
      <c r="B2" s="504"/>
      <c r="C2" s="504"/>
      <c r="D2" s="504"/>
      <c r="E2" s="504"/>
      <c r="F2" s="504"/>
      <c r="G2" s="504"/>
      <c r="H2" s="84"/>
      <c r="I2" s="84"/>
      <c r="J2" s="84"/>
    </row>
    <row r="3" spans="1:10" ht="37.5" customHeight="1">
      <c r="A3" s="576" t="s">
        <v>224</v>
      </c>
      <c r="B3" s="576"/>
      <c r="C3" s="576"/>
      <c r="D3" s="576"/>
      <c r="E3" s="567"/>
      <c r="F3" s="567"/>
      <c r="G3" s="567"/>
    </row>
    <row r="4" spans="1:10" ht="14.25" customHeight="1" thickBot="1">
      <c r="A4" s="577" t="s">
        <v>16</v>
      </c>
      <c r="B4" s="569"/>
      <c r="C4" s="569"/>
      <c r="D4" s="569"/>
      <c r="E4" s="569"/>
      <c r="F4" s="569"/>
      <c r="G4" s="569"/>
    </row>
    <row r="5" spans="1:10" s="28" customFormat="1" ht="48.75" customHeight="1" thickTop="1" thickBot="1">
      <c r="A5" s="572" t="s">
        <v>10</v>
      </c>
      <c r="B5" s="580"/>
      <c r="C5" s="405" t="s">
        <v>125</v>
      </c>
      <c r="D5" s="405" t="s">
        <v>275</v>
      </c>
      <c r="E5" s="156" t="s">
        <v>261</v>
      </c>
      <c r="F5" s="156" t="s">
        <v>259</v>
      </c>
      <c r="G5" s="157" t="s">
        <v>260</v>
      </c>
    </row>
    <row r="6" spans="1:10" s="30" customFormat="1" ht="22.5" customHeight="1" thickTop="1">
      <c r="A6" s="222"/>
      <c r="B6" s="223" t="s">
        <v>12</v>
      </c>
      <c r="C6" s="205">
        <v>13170</v>
      </c>
      <c r="D6" s="205">
        <v>13670</v>
      </c>
      <c r="E6" s="224">
        <v>12020</v>
      </c>
      <c r="F6" s="225"/>
      <c r="G6" s="226">
        <v>1650</v>
      </c>
    </row>
    <row r="7" spans="1:10" s="30" customFormat="1" ht="22.5" customHeight="1">
      <c r="A7" s="164"/>
      <c r="B7" s="227" t="s">
        <v>126</v>
      </c>
      <c r="C7" s="186">
        <v>3470</v>
      </c>
      <c r="D7" s="186">
        <v>3567</v>
      </c>
      <c r="E7" s="228">
        <v>3167</v>
      </c>
      <c r="F7" s="229"/>
      <c r="G7" s="230">
        <v>400</v>
      </c>
    </row>
    <row r="8" spans="1:10" s="30" customFormat="1" ht="30" customHeight="1">
      <c r="A8" s="164"/>
      <c r="B8" s="231" t="s">
        <v>265</v>
      </c>
      <c r="C8" s="232">
        <v>14100</v>
      </c>
      <c r="D8" s="232">
        <v>15383</v>
      </c>
      <c r="E8" s="228">
        <v>15383</v>
      </c>
      <c r="F8" s="229"/>
      <c r="G8" s="230"/>
    </row>
    <row r="9" spans="1:10" s="30" customFormat="1" ht="30" customHeight="1">
      <c r="A9" s="164"/>
      <c r="B9" s="233" t="s">
        <v>266</v>
      </c>
      <c r="C9" s="232">
        <v>920</v>
      </c>
      <c r="D9" s="232">
        <v>1220</v>
      </c>
      <c r="E9" s="228"/>
      <c r="F9" s="234">
        <v>350</v>
      </c>
      <c r="G9" s="230">
        <v>870</v>
      </c>
    </row>
    <row r="10" spans="1:10" s="30" customFormat="1" ht="30" customHeight="1">
      <c r="A10" s="235"/>
      <c r="B10" s="231" t="s">
        <v>267</v>
      </c>
      <c r="C10" s="232">
        <v>3620</v>
      </c>
      <c r="D10" s="232">
        <v>3020</v>
      </c>
      <c r="E10" s="228">
        <v>2210</v>
      </c>
      <c r="F10" s="229"/>
      <c r="G10" s="230">
        <v>810</v>
      </c>
    </row>
    <row r="11" spans="1:10" s="30" customFormat="1" ht="31.5" customHeight="1" thickBot="1">
      <c r="A11" s="164"/>
      <c r="B11" s="236" t="s">
        <v>226</v>
      </c>
      <c r="C11" s="237">
        <v>39093</v>
      </c>
      <c r="D11" s="237">
        <v>54923</v>
      </c>
      <c r="E11" s="228">
        <v>54923</v>
      </c>
      <c r="F11" s="229"/>
      <c r="G11" s="230"/>
    </row>
    <row r="12" spans="1:10" s="30" customFormat="1" ht="22.5" customHeight="1" thickBot="1">
      <c r="A12" s="581" t="s">
        <v>127</v>
      </c>
      <c r="B12" s="582"/>
      <c r="C12" s="238">
        <f>SUM(C6:C11)</f>
        <v>74373</v>
      </c>
      <c r="D12" s="238">
        <f>SUM(D6:D11)</f>
        <v>91783</v>
      </c>
      <c r="E12" s="238">
        <f>SUM(E6:E11)</f>
        <v>87703</v>
      </c>
      <c r="F12" s="238">
        <f>SUM(F6:F11)</f>
        <v>350</v>
      </c>
      <c r="G12" s="239">
        <f>SUM(G6:G11)</f>
        <v>3730</v>
      </c>
    </row>
    <row r="13" spans="1:10" s="30" customFormat="1" ht="30.75" customHeight="1">
      <c r="A13" s="181"/>
      <c r="B13" s="233" t="s">
        <v>268</v>
      </c>
      <c r="C13" s="232">
        <v>11250</v>
      </c>
      <c r="D13" s="248">
        <v>11250</v>
      </c>
      <c r="E13" s="240">
        <v>11250</v>
      </c>
      <c r="F13" s="241"/>
      <c r="G13" s="242"/>
    </row>
    <row r="14" spans="1:10" s="30" customFormat="1" ht="33" customHeight="1">
      <c r="A14" s="181"/>
      <c r="B14" s="243" t="s">
        <v>269</v>
      </c>
      <c r="C14" s="232"/>
      <c r="D14" s="232"/>
      <c r="E14" s="228"/>
      <c r="F14" s="229"/>
      <c r="G14" s="244"/>
    </row>
    <row r="15" spans="1:10" s="30" customFormat="1" ht="22.5" customHeight="1">
      <c r="A15" s="181"/>
      <c r="B15" s="227" t="s">
        <v>72</v>
      </c>
      <c r="C15" s="232"/>
      <c r="D15" s="232"/>
      <c r="E15" s="228"/>
      <c r="F15" s="229"/>
      <c r="G15" s="244"/>
    </row>
    <row r="16" spans="1:10" s="30" customFormat="1" ht="30.75" customHeight="1">
      <c r="A16" s="181"/>
      <c r="B16" s="243" t="s">
        <v>270</v>
      </c>
      <c r="C16" s="232">
        <v>5300</v>
      </c>
      <c r="D16" s="232">
        <v>5300</v>
      </c>
      <c r="E16" s="228">
        <v>3800</v>
      </c>
      <c r="F16" s="229"/>
      <c r="G16" s="244">
        <v>1500</v>
      </c>
    </row>
    <row r="17" spans="1:7" s="30" customFormat="1" ht="37.5" customHeight="1" thickBot="1">
      <c r="A17" s="181"/>
      <c r="B17" s="243" t="s">
        <v>271</v>
      </c>
      <c r="C17" s="186">
        <v>500</v>
      </c>
      <c r="D17" s="264">
        <v>500</v>
      </c>
      <c r="E17" s="245"/>
      <c r="F17" s="246"/>
      <c r="G17" s="247">
        <v>500</v>
      </c>
    </row>
    <row r="18" spans="1:7" s="30" customFormat="1" ht="22.5" customHeight="1" thickBot="1">
      <c r="A18" s="583" t="s">
        <v>128</v>
      </c>
      <c r="B18" s="584"/>
      <c r="C18" s="238">
        <f>SUM(C13:C17)</f>
        <v>17050</v>
      </c>
      <c r="D18" s="238">
        <f>SUM(D13:D17)</f>
        <v>17050</v>
      </c>
      <c r="E18" s="238">
        <f>SUM(E13:E17)</f>
        <v>15050</v>
      </c>
      <c r="F18" s="238">
        <f>SUM(F13:F17)</f>
        <v>0</v>
      </c>
      <c r="G18" s="239">
        <f>SUM(G13:G17)</f>
        <v>2000</v>
      </c>
    </row>
    <row r="19" spans="1:7" s="30" customFormat="1" ht="22.5" customHeight="1">
      <c r="A19" s="181"/>
      <c r="B19" s="223" t="s">
        <v>7</v>
      </c>
      <c r="C19" s="248">
        <v>1299</v>
      </c>
      <c r="D19" s="248">
        <v>688</v>
      </c>
      <c r="E19" s="249">
        <v>688</v>
      </c>
      <c r="F19" s="250"/>
      <c r="G19" s="242"/>
    </row>
    <row r="20" spans="1:7" s="30" customFormat="1" ht="22.5" customHeight="1">
      <c r="A20" s="181"/>
      <c r="B20" s="223" t="s">
        <v>8</v>
      </c>
      <c r="C20" s="248"/>
      <c r="D20" s="248"/>
      <c r="E20" s="251"/>
      <c r="F20" s="229"/>
      <c r="G20" s="244"/>
    </row>
    <row r="21" spans="1:7" s="30" customFormat="1" ht="22.5" customHeight="1" thickBot="1">
      <c r="A21" s="164"/>
      <c r="B21" s="227" t="s">
        <v>74</v>
      </c>
      <c r="C21" s="252">
        <v>45766</v>
      </c>
      <c r="D21" s="252">
        <v>59515</v>
      </c>
      <c r="E21" s="253">
        <v>59515</v>
      </c>
      <c r="F21" s="254"/>
      <c r="G21" s="247"/>
    </row>
    <row r="22" spans="1:7" s="31" customFormat="1" ht="22.5" customHeight="1" thickBot="1">
      <c r="A22" s="585" t="s">
        <v>129</v>
      </c>
      <c r="B22" s="586"/>
      <c r="C22" s="255">
        <f>SUM(C19:C21)</f>
        <v>47065</v>
      </c>
      <c r="D22" s="255">
        <f>SUM(D19:D21)</f>
        <v>60203</v>
      </c>
      <c r="E22" s="255">
        <f>SUM(E19:E21)</f>
        <v>60203</v>
      </c>
      <c r="F22" s="255">
        <f>SUM(F19:F21)</f>
        <v>0</v>
      </c>
      <c r="G22" s="217">
        <f>SUM(G19:G21)</f>
        <v>0</v>
      </c>
    </row>
    <row r="23" spans="1:7" s="31" customFormat="1" ht="22.5" customHeight="1" thickBot="1">
      <c r="A23" s="585" t="s">
        <v>130</v>
      </c>
      <c r="B23" s="586"/>
      <c r="C23" s="216">
        <v>0</v>
      </c>
      <c r="D23" s="200"/>
      <c r="E23" s="256"/>
      <c r="F23" s="257"/>
      <c r="G23" s="258"/>
    </row>
    <row r="24" spans="1:7" s="31" customFormat="1" ht="22.5" customHeight="1" thickBot="1">
      <c r="A24" s="581" t="s">
        <v>131</v>
      </c>
      <c r="B24" s="582"/>
      <c r="C24" s="216">
        <f>C12+C18+C22+C23</f>
        <v>138488</v>
      </c>
      <c r="D24" s="216">
        <f>D12+D18+D22+D23</f>
        <v>169036</v>
      </c>
      <c r="E24" s="216">
        <f>E12+E18+E22+E23</f>
        <v>162956</v>
      </c>
      <c r="F24" s="216">
        <f>F12+F18+F22+F23</f>
        <v>350</v>
      </c>
      <c r="G24" s="217">
        <f>G12+G18+G22+G23</f>
        <v>5730</v>
      </c>
    </row>
    <row r="25" spans="1:7" s="31" customFormat="1" ht="22.5" customHeight="1">
      <c r="A25" s="181"/>
      <c r="B25" s="259" t="s">
        <v>78</v>
      </c>
      <c r="C25" s="205"/>
      <c r="D25" s="205"/>
      <c r="E25" s="260"/>
      <c r="F25" s="261"/>
      <c r="G25" s="262"/>
    </row>
    <row r="26" spans="1:7" s="31" customFormat="1" ht="22.5" customHeight="1" thickBot="1">
      <c r="A26" s="235"/>
      <c r="B26" s="263" t="s">
        <v>79</v>
      </c>
      <c r="C26" s="264"/>
      <c r="D26" s="264"/>
      <c r="E26" s="265"/>
      <c r="F26" s="266"/>
      <c r="G26" s="267"/>
    </row>
    <row r="27" spans="1:7" s="31" customFormat="1" ht="22.5" customHeight="1" thickBot="1">
      <c r="A27" s="581" t="s">
        <v>132</v>
      </c>
      <c r="B27" s="582"/>
      <c r="C27" s="238">
        <f>SUM(C25:C26)</f>
        <v>0</v>
      </c>
      <c r="D27" s="238"/>
      <c r="E27" s="268"/>
      <c r="F27" s="269"/>
      <c r="G27" s="270"/>
    </row>
    <row r="28" spans="1:7" s="30" customFormat="1" ht="22.5" customHeight="1" thickBot="1">
      <c r="A28" s="578" t="s">
        <v>133</v>
      </c>
      <c r="B28" s="579"/>
      <c r="C28" s="271">
        <f>C24+C27</f>
        <v>138488</v>
      </c>
      <c r="D28" s="271">
        <f>D24+D27</f>
        <v>169036</v>
      </c>
      <c r="E28" s="272">
        <f>E24+E27</f>
        <v>162956</v>
      </c>
      <c r="F28" s="268">
        <f>F24+F27</f>
        <v>350</v>
      </c>
      <c r="G28" s="273">
        <f>G24+G27</f>
        <v>5730</v>
      </c>
    </row>
    <row r="29" spans="1:7" s="30" customFormat="1" ht="20.100000000000001" customHeight="1">
      <c r="A29" s="32"/>
      <c r="B29" s="33"/>
      <c r="C29" s="29"/>
      <c r="D29" s="29"/>
      <c r="G29" s="496" t="s">
        <v>330</v>
      </c>
    </row>
    <row r="30" spans="1:7" s="30" customFormat="1" ht="20.100000000000001" customHeight="1">
      <c r="A30" s="32"/>
      <c r="B30" s="34"/>
      <c r="C30" s="29"/>
      <c r="D30" s="29"/>
    </row>
    <row r="31" spans="1:7">
      <c r="A31" s="35"/>
      <c r="B31" s="36"/>
      <c r="C31" s="37"/>
      <c r="D31" s="37"/>
    </row>
    <row r="32" spans="1:7">
      <c r="A32" s="35"/>
      <c r="B32" s="36"/>
      <c r="C32" s="37"/>
      <c r="D32" s="37"/>
    </row>
    <row r="33" spans="1:4">
      <c r="A33" s="35"/>
      <c r="B33" s="36"/>
      <c r="C33" s="37"/>
      <c r="D33" s="37"/>
    </row>
    <row r="34" spans="1:4">
      <c r="A34" s="35"/>
      <c r="B34" s="36"/>
      <c r="C34" s="37"/>
      <c r="D34" s="37"/>
    </row>
    <row r="35" spans="1:4">
      <c r="A35" s="35"/>
      <c r="B35" s="38"/>
      <c r="C35" s="37"/>
      <c r="D35" s="37"/>
    </row>
    <row r="36" spans="1:4">
      <c r="A36" s="35"/>
      <c r="B36" s="38"/>
      <c r="C36" s="37"/>
      <c r="D36" s="37"/>
    </row>
    <row r="37" spans="1:4">
      <c r="A37" s="35"/>
      <c r="B37" s="36"/>
      <c r="C37" s="36"/>
      <c r="D37" s="36"/>
    </row>
    <row r="38" spans="1:4">
      <c r="A38" s="35"/>
      <c r="B38" s="36"/>
      <c r="C38" s="36"/>
      <c r="D38" s="36"/>
    </row>
    <row r="39" spans="1:4">
      <c r="A39" s="35"/>
      <c r="B39" s="36"/>
      <c r="C39" s="36"/>
      <c r="D39" s="36"/>
    </row>
    <row r="40" spans="1:4">
      <c r="A40" s="35"/>
      <c r="B40" s="36"/>
      <c r="C40" s="36"/>
      <c r="D40" s="36"/>
    </row>
    <row r="41" spans="1:4">
      <c r="A41" s="35"/>
      <c r="B41" s="36"/>
      <c r="C41" s="36"/>
      <c r="D41" s="36"/>
    </row>
    <row r="42" spans="1:4">
      <c r="A42" s="35"/>
      <c r="B42" s="36"/>
      <c r="C42" s="36"/>
      <c r="D42" s="36"/>
    </row>
    <row r="43" spans="1:4">
      <c r="A43" s="35"/>
      <c r="B43" s="36"/>
      <c r="C43" s="36"/>
      <c r="D43" s="36"/>
    </row>
    <row r="44" spans="1:4">
      <c r="A44" s="35"/>
      <c r="B44" s="36"/>
      <c r="C44" s="36"/>
      <c r="D44" s="36"/>
    </row>
    <row r="45" spans="1:4">
      <c r="A45" s="35"/>
      <c r="B45" s="36"/>
      <c r="C45" s="36"/>
      <c r="D45" s="36"/>
    </row>
    <row r="46" spans="1:4">
      <c r="A46" s="35"/>
      <c r="B46" s="36"/>
      <c r="C46" s="36"/>
      <c r="D46" s="36"/>
    </row>
    <row r="47" spans="1:4">
      <c r="A47" s="35"/>
      <c r="B47" s="36"/>
      <c r="C47" s="36"/>
      <c r="D47" s="36"/>
    </row>
    <row r="48" spans="1:4">
      <c r="A48" s="35"/>
      <c r="B48" s="36"/>
      <c r="C48" s="36"/>
      <c r="D48" s="36"/>
    </row>
    <row r="49" spans="1:4">
      <c r="A49" s="35"/>
      <c r="B49" s="36"/>
      <c r="C49" s="36"/>
      <c r="D49" s="36"/>
    </row>
  </sheetData>
  <mergeCells count="12">
    <mergeCell ref="A2:G2"/>
    <mergeCell ref="A1:G1"/>
    <mergeCell ref="A3:G3"/>
    <mergeCell ref="A4:G4"/>
    <mergeCell ref="A28:B28"/>
    <mergeCell ref="A5:B5"/>
    <mergeCell ref="A12:B12"/>
    <mergeCell ref="A18:B18"/>
    <mergeCell ref="A22:B22"/>
    <mergeCell ref="A23:B23"/>
    <mergeCell ref="A24:B24"/>
    <mergeCell ref="A27:B27"/>
  </mergeCells>
  <phoneticPr fontId="22" type="noConversion"/>
  <hyperlinks>
    <hyperlink ref="B9" location="'10.sz.m.szociális kiadások'!A1" display="Szociális és gyermekjóléti kiadások (részletezve 10. mellékleten)"/>
    <hyperlink ref="B13" location="'11.a.sz.m.fejlesztés'!A1" display="Önkormányzati beruházások                  (részletezve 11. mellékleten)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5"/>
  <sheetViews>
    <sheetView workbookViewId="0">
      <selection activeCell="G17" sqref="G17"/>
    </sheetView>
  </sheetViews>
  <sheetFormatPr defaultColWidth="10.6640625" defaultRowHeight="15.75"/>
  <cols>
    <col min="1" max="1" width="5.83203125" style="79" customWidth="1"/>
    <col min="2" max="2" width="32.1640625" style="78" customWidth="1"/>
    <col min="3" max="3" width="13" style="78" customWidth="1"/>
    <col min="4" max="5" width="13.83203125" style="79" customWidth="1"/>
    <col min="6" max="10" width="11.83203125" style="79" customWidth="1"/>
    <col min="11" max="13" width="12.83203125" style="79" customWidth="1"/>
    <col min="14" max="14" width="10.6640625" style="79" customWidth="1"/>
    <col min="15" max="15" width="47.83203125" style="79" customWidth="1"/>
    <col min="16" max="16" width="23" style="79" customWidth="1"/>
    <col min="17" max="17" width="23.1640625" style="79" customWidth="1"/>
    <col min="18" max="18" width="17.83203125" style="79" customWidth="1"/>
    <col min="19" max="19" width="15.5" style="79" customWidth="1"/>
    <col min="20" max="20" width="13.83203125" style="79" customWidth="1"/>
    <col min="21" max="16384" width="10.6640625" style="79"/>
  </cols>
  <sheetData>
    <row r="1" spans="1:19">
      <c r="A1" s="588" t="s">
        <v>347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19">
      <c r="A2" s="595" t="s">
        <v>334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</row>
    <row r="3" spans="1:19" ht="18.75">
      <c r="A3" s="590" t="s">
        <v>272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</row>
    <row r="4" spans="1:19" s="67" customFormat="1">
      <c r="A4" s="274"/>
      <c r="B4" s="275"/>
      <c r="C4" s="275"/>
      <c r="D4" s="276"/>
      <c r="E4" s="277"/>
      <c r="F4" s="277"/>
      <c r="G4" s="276"/>
      <c r="H4" s="276"/>
      <c r="I4" s="274"/>
      <c r="J4" s="274"/>
      <c r="K4" s="274"/>
      <c r="L4" s="274"/>
      <c r="M4" s="278" t="s">
        <v>16</v>
      </c>
    </row>
    <row r="5" spans="1:19" s="67" customFormat="1" ht="14.25" customHeight="1" thickBot="1">
      <c r="A5" s="274"/>
      <c r="B5" s="275"/>
      <c r="C5" s="275"/>
      <c r="D5" s="276"/>
      <c r="E5" s="276"/>
      <c r="F5" s="276"/>
      <c r="G5" s="276"/>
      <c r="H5" s="276"/>
      <c r="I5" s="276"/>
      <c r="J5" s="276"/>
      <c r="K5" s="276"/>
      <c r="L5" s="276"/>
      <c r="M5" s="279"/>
    </row>
    <row r="6" spans="1:19" s="68" customFormat="1" ht="30" customHeight="1" thickTop="1">
      <c r="A6" s="605" t="s">
        <v>227</v>
      </c>
      <c r="B6" s="600" t="s">
        <v>228</v>
      </c>
      <c r="C6" s="608"/>
      <c r="D6" s="600" t="s">
        <v>241</v>
      </c>
      <c r="E6" s="600" t="s">
        <v>242</v>
      </c>
      <c r="F6" s="596" t="s">
        <v>5</v>
      </c>
      <c r="G6" s="597"/>
      <c r="H6" s="600" t="s">
        <v>243</v>
      </c>
      <c r="I6" s="596" t="s">
        <v>244</v>
      </c>
      <c r="J6" s="597"/>
      <c r="K6" s="596" t="s">
        <v>9</v>
      </c>
      <c r="L6" s="597"/>
      <c r="M6" s="592" t="s">
        <v>245</v>
      </c>
      <c r="O6" s="587"/>
      <c r="P6" s="587"/>
      <c r="Q6" s="587"/>
      <c r="R6" s="70"/>
      <c r="S6" s="70"/>
    </row>
    <row r="7" spans="1:19" s="68" customFormat="1" ht="35.1" customHeight="1">
      <c r="A7" s="606"/>
      <c r="B7" s="601"/>
      <c r="C7" s="609"/>
      <c r="D7" s="601"/>
      <c r="E7" s="601"/>
      <c r="F7" s="598"/>
      <c r="G7" s="599"/>
      <c r="H7" s="601"/>
      <c r="I7" s="598"/>
      <c r="J7" s="599"/>
      <c r="K7" s="598"/>
      <c r="L7" s="599"/>
      <c r="M7" s="593"/>
      <c r="O7" s="587"/>
      <c r="P7" s="587"/>
      <c r="Q7" s="587"/>
      <c r="R7" s="70"/>
      <c r="S7" s="70"/>
    </row>
    <row r="8" spans="1:19" s="68" customFormat="1" ht="30" customHeight="1" thickBot="1">
      <c r="A8" s="607"/>
      <c r="B8" s="602"/>
      <c r="C8" s="610"/>
      <c r="D8" s="602"/>
      <c r="E8" s="602"/>
      <c r="F8" s="280" t="s">
        <v>246</v>
      </c>
      <c r="G8" s="280" t="s">
        <v>247</v>
      </c>
      <c r="H8" s="602"/>
      <c r="I8" s="281" t="s">
        <v>246</v>
      </c>
      <c r="J8" s="281" t="s">
        <v>247</v>
      </c>
      <c r="K8" s="282" t="s">
        <v>246</v>
      </c>
      <c r="L8" s="283" t="s">
        <v>247</v>
      </c>
      <c r="M8" s="594"/>
      <c r="O8" s="587"/>
      <c r="P8" s="587"/>
      <c r="Q8" s="587"/>
      <c r="R8" s="70"/>
      <c r="S8" s="70"/>
    </row>
    <row r="9" spans="1:19" s="71" customFormat="1" ht="33.75" customHeight="1" thickTop="1">
      <c r="A9" s="286" t="s">
        <v>342</v>
      </c>
      <c r="B9" s="296" t="s">
        <v>14</v>
      </c>
      <c r="C9" s="414" t="s">
        <v>282</v>
      </c>
      <c r="D9" s="287"/>
      <c r="E9" s="287">
        <v>100</v>
      </c>
      <c r="F9" s="288"/>
      <c r="G9" s="287"/>
      <c r="H9" s="287"/>
      <c r="I9" s="289">
        <v>37</v>
      </c>
      <c r="J9" s="290"/>
      <c r="K9" s="290">
        <v>14373</v>
      </c>
      <c r="L9" s="289"/>
      <c r="M9" s="284">
        <f t="shared" ref="M9:M14" si="0">SUM(D9:L9)</f>
        <v>14510</v>
      </c>
      <c r="O9" s="69"/>
      <c r="P9" s="69"/>
      <c r="Q9" s="69"/>
      <c r="R9" s="72"/>
      <c r="S9" s="72"/>
    </row>
    <row r="10" spans="1:19" s="71" customFormat="1" ht="33.75" customHeight="1">
      <c r="A10" s="406" t="s">
        <v>342</v>
      </c>
      <c r="B10" s="407" t="s">
        <v>14</v>
      </c>
      <c r="C10" s="415" t="s">
        <v>278</v>
      </c>
      <c r="D10" s="408"/>
      <c r="E10" s="408">
        <v>5</v>
      </c>
      <c r="F10" s="409"/>
      <c r="G10" s="408"/>
      <c r="H10" s="408"/>
      <c r="I10" s="410">
        <v>37</v>
      </c>
      <c r="J10" s="411"/>
      <c r="K10" s="412">
        <v>3323</v>
      </c>
      <c r="L10" s="410"/>
      <c r="M10" s="284">
        <f t="shared" si="0"/>
        <v>3365</v>
      </c>
      <c r="O10" s="69"/>
      <c r="P10" s="69"/>
      <c r="Q10" s="69"/>
      <c r="R10" s="72"/>
      <c r="S10" s="72"/>
    </row>
    <row r="11" spans="1:19" s="73" customFormat="1" ht="30" customHeight="1">
      <c r="A11" s="291" t="s">
        <v>262</v>
      </c>
      <c r="B11" s="292" t="s">
        <v>248</v>
      </c>
      <c r="C11" s="416" t="s">
        <v>282</v>
      </c>
      <c r="D11" s="293">
        <v>4300</v>
      </c>
      <c r="E11" s="294"/>
      <c r="F11" s="294"/>
      <c r="G11" s="294"/>
      <c r="H11" s="294"/>
      <c r="I11" s="294"/>
      <c r="J11" s="295"/>
      <c r="K11" s="294">
        <v>24720</v>
      </c>
      <c r="L11" s="294"/>
      <c r="M11" s="284">
        <f t="shared" si="0"/>
        <v>29020</v>
      </c>
      <c r="O11" s="74"/>
      <c r="P11" s="74"/>
      <c r="Q11" s="74"/>
    </row>
    <row r="12" spans="1:19" s="73" customFormat="1" ht="30" customHeight="1">
      <c r="A12" s="441" t="s">
        <v>262</v>
      </c>
      <c r="B12" s="292" t="s">
        <v>248</v>
      </c>
      <c r="C12" s="415" t="s">
        <v>278</v>
      </c>
      <c r="D12" s="293">
        <v>4300</v>
      </c>
      <c r="E12" s="293"/>
      <c r="F12" s="293"/>
      <c r="G12" s="293"/>
      <c r="H12" s="293"/>
      <c r="I12" s="293"/>
      <c r="J12" s="294"/>
      <c r="K12" s="293">
        <v>26000</v>
      </c>
      <c r="L12" s="293"/>
      <c r="M12" s="284">
        <f t="shared" si="0"/>
        <v>30300</v>
      </c>
      <c r="O12" s="74"/>
      <c r="P12" s="74"/>
      <c r="Q12" s="74"/>
    </row>
    <row r="13" spans="1:19" s="73" customFormat="1" ht="31.5" customHeight="1" thickBot="1">
      <c r="A13" s="497" t="s">
        <v>263</v>
      </c>
      <c r="B13" s="292" t="s">
        <v>279</v>
      </c>
      <c r="C13" s="498" t="s">
        <v>278</v>
      </c>
      <c r="D13" s="499"/>
      <c r="E13" s="499">
        <v>90</v>
      </c>
      <c r="F13" s="499"/>
      <c r="G13" s="499"/>
      <c r="H13" s="499"/>
      <c r="I13" s="499"/>
      <c r="J13" s="418"/>
      <c r="K13" s="499">
        <v>25600</v>
      </c>
      <c r="L13" s="499"/>
      <c r="M13" s="500">
        <f t="shared" si="0"/>
        <v>25690</v>
      </c>
      <c r="O13" s="74"/>
      <c r="P13" s="74"/>
      <c r="Q13" s="74"/>
    </row>
    <row r="14" spans="1:19" s="68" customFormat="1" ht="30" customHeight="1" thickTop="1" thickBot="1">
      <c r="A14" s="603" t="s">
        <v>280</v>
      </c>
      <c r="B14" s="604"/>
      <c r="C14" s="357"/>
      <c r="D14" s="285">
        <v>4300</v>
      </c>
      <c r="E14" s="285">
        <v>95</v>
      </c>
      <c r="F14" s="285">
        <v>0</v>
      </c>
      <c r="G14" s="285">
        <v>0</v>
      </c>
      <c r="H14" s="285">
        <v>0</v>
      </c>
      <c r="I14" s="285">
        <v>37</v>
      </c>
      <c r="J14" s="285">
        <v>0</v>
      </c>
      <c r="K14" s="285">
        <v>54923</v>
      </c>
      <c r="L14" s="285"/>
      <c r="M14" s="501">
        <f t="shared" si="0"/>
        <v>59355</v>
      </c>
      <c r="O14" s="73"/>
      <c r="P14" s="75"/>
      <c r="Q14" s="76"/>
      <c r="R14" s="76"/>
      <c r="S14" s="77"/>
    </row>
    <row r="15" spans="1:19" s="67" customFormat="1" ht="16.5" thickTop="1"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495" t="s">
        <v>330</v>
      </c>
      <c r="O15" s="73"/>
      <c r="P15" s="75"/>
      <c r="Q15" s="76"/>
      <c r="R15" s="76"/>
      <c r="S15" s="77"/>
    </row>
    <row r="16" spans="1:19" s="67" customFormat="1">
      <c r="B16" s="78"/>
      <c r="C16" s="78"/>
      <c r="D16" s="79"/>
      <c r="E16" s="79"/>
      <c r="F16" s="79"/>
      <c r="G16" s="79"/>
      <c r="H16" s="79"/>
      <c r="I16" s="79"/>
      <c r="J16" s="79"/>
      <c r="K16" s="80"/>
      <c r="L16" s="79"/>
      <c r="M16" s="76"/>
      <c r="O16" s="73"/>
      <c r="P16" s="75"/>
      <c r="Q16" s="68"/>
      <c r="R16" s="76"/>
      <c r="S16" s="77"/>
    </row>
    <row r="17" spans="2:20" s="67" customFormat="1">
      <c r="B17" s="81"/>
      <c r="C17" s="81"/>
      <c r="D17" s="79"/>
      <c r="E17" s="79"/>
      <c r="F17" s="79"/>
      <c r="G17" s="79"/>
      <c r="H17" s="79"/>
      <c r="I17" s="79"/>
      <c r="J17" s="79"/>
      <c r="K17" s="79"/>
      <c r="L17" s="79"/>
      <c r="M17" s="76"/>
      <c r="O17" s="68"/>
      <c r="P17" s="75"/>
      <c r="Q17" s="76"/>
      <c r="R17" s="76"/>
      <c r="S17" s="77"/>
    </row>
    <row r="18" spans="2:20" s="67" customFormat="1"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6"/>
    </row>
    <row r="19" spans="2:20" s="67" customFormat="1"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  <c r="M19" s="76"/>
    </row>
    <row r="20" spans="2:20" s="67" customFormat="1"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  <c r="M20" s="76"/>
      <c r="O20" s="587"/>
      <c r="P20" s="587"/>
      <c r="Q20" s="587"/>
      <c r="R20" s="587"/>
      <c r="S20" s="70"/>
      <c r="T20" s="70"/>
    </row>
    <row r="21" spans="2:20" s="67" customFormat="1"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  <c r="M21" s="76"/>
      <c r="O21" s="587"/>
      <c r="P21" s="587"/>
      <c r="Q21" s="587"/>
      <c r="R21" s="587"/>
      <c r="S21" s="70"/>
      <c r="T21" s="70"/>
    </row>
    <row r="22" spans="2:20" s="67" customFormat="1"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  <c r="O22" s="73"/>
      <c r="P22" s="75"/>
      <c r="Q22" s="76"/>
      <c r="R22" s="76"/>
      <c r="S22" s="76"/>
      <c r="T22" s="77"/>
    </row>
    <row r="23" spans="2:20" s="67" customFormat="1"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6"/>
      <c r="O23" s="73"/>
      <c r="P23" s="75"/>
      <c r="Q23" s="76"/>
      <c r="R23" s="76"/>
      <c r="S23" s="76"/>
      <c r="T23" s="77"/>
    </row>
    <row r="24" spans="2:20" s="67" customFormat="1"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6"/>
      <c r="O24" s="68"/>
      <c r="P24" s="76"/>
      <c r="Q24" s="76"/>
      <c r="R24" s="76"/>
      <c r="S24" s="76"/>
      <c r="T24" s="77"/>
    </row>
    <row r="25" spans="2:20" s="67" customFormat="1"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  <c r="M25" s="76"/>
      <c r="O25" s="68"/>
      <c r="P25" s="76"/>
      <c r="Q25" s="76"/>
      <c r="R25" s="76"/>
      <c r="S25" s="76"/>
      <c r="T25" s="77"/>
    </row>
    <row r="26" spans="2:20" s="67" customFormat="1"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6"/>
      <c r="O26" s="73"/>
      <c r="P26" s="75"/>
      <c r="Q26" s="76"/>
      <c r="R26" s="76"/>
      <c r="S26" s="76"/>
      <c r="T26" s="77"/>
    </row>
    <row r="27" spans="2:20" s="67" customFormat="1"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6"/>
      <c r="O27" s="73"/>
      <c r="P27" s="75"/>
      <c r="Q27" s="76"/>
      <c r="R27" s="76"/>
      <c r="S27" s="76"/>
      <c r="T27" s="77"/>
    </row>
    <row r="28" spans="2:20" s="67" customFormat="1"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6"/>
      <c r="O28" s="73"/>
      <c r="P28" s="75"/>
      <c r="Q28" s="76"/>
      <c r="R28" s="76"/>
      <c r="S28" s="76"/>
      <c r="T28" s="77"/>
    </row>
    <row r="29" spans="2:20" s="67" customFormat="1"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  <c r="M29" s="76"/>
      <c r="O29" s="73"/>
      <c r="P29" s="75"/>
      <c r="Q29" s="76"/>
      <c r="R29" s="76"/>
      <c r="S29" s="76"/>
      <c r="T29" s="77"/>
    </row>
    <row r="30" spans="2:20" s="67" customFormat="1"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O30" s="73"/>
      <c r="P30" s="75"/>
      <c r="Q30" s="76"/>
      <c r="R30" s="76"/>
      <c r="S30" s="76"/>
      <c r="T30" s="77"/>
    </row>
    <row r="31" spans="2:20" s="67" customFormat="1"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O31" s="73"/>
      <c r="P31" s="75"/>
      <c r="Q31" s="68"/>
      <c r="R31" s="68"/>
      <c r="S31" s="76"/>
      <c r="T31" s="77"/>
    </row>
    <row r="32" spans="2:20" s="67" customFormat="1"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O32" s="68"/>
      <c r="P32" s="76"/>
      <c r="Q32" s="76"/>
      <c r="R32" s="76"/>
      <c r="S32" s="76"/>
      <c r="T32" s="77"/>
    </row>
    <row r="33" spans="2:20" s="67" customFormat="1"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pans="2:20" s="67" customFormat="1"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2:20" s="67" customFormat="1" ht="21" customHeight="1"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O35" s="587"/>
      <c r="P35" s="587"/>
      <c r="Q35" s="587"/>
      <c r="R35" s="587"/>
      <c r="S35" s="70"/>
      <c r="T35" s="70"/>
    </row>
    <row r="36" spans="2:20" s="67" customFormat="1"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O36" s="587"/>
      <c r="P36" s="587"/>
      <c r="Q36" s="587"/>
      <c r="R36" s="587"/>
      <c r="S36" s="70"/>
      <c r="T36" s="70"/>
    </row>
    <row r="37" spans="2:20" s="67" customFormat="1"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O37" s="73"/>
      <c r="P37" s="75"/>
      <c r="Q37" s="76"/>
      <c r="R37" s="76"/>
      <c r="S37" s="76"/>
      <c r="T37" s="77"/>
    </row>
    <row r="38" spans="2:20" s="67" customFormat="1">
      <c r="B38" s="78"/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O38" s="73"/>
      <c r="P38" s="75"/>
      <c r="Q38" s="76"/>
      <c r="R38" s="76"/>
      <c r="S38" s="76"/>
      <c r="T38" s="77"/>
    </row>
    <row r="39" spans="2:20" s="67" customFormat="1">
      <c r="B39" s="78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O39" s="68"/>
      <c r="P39" s="76"/>
      <c r="Q39" s="76"/>
      <c r="R39" s="76"/>
      <c r="S39" s="76"/>
      <c r="T39" s="77"/>
    </row>
    <row r="40" spans="2:20" s="67" customFormat="1">
      <c r="B40" s="78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O40" s="68"/>
      <c r="P40" s="76"/>
      <c r="Q40" s="76"/>
      <c r="R40" s="76"/>
      <c r="S40" s="76"/>
      <c r="T40" s="77"/>
    </row>
    <row r="41" spans="2:20" s="67" customFormat="1">
      <c r="B41" s="78"/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O41" s="73"/>
      <c r="P41" s="75"/>
      <c r="Q41" s="76"/>
      <c r="R41" s="76"/>
      <c r="S41" s="76"/>
      <c r="T41" s="77"/>
    </row>
    <row r="42" spans="2:20" s="67" customFormat="1">
      <c r="B42" s="78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O42" s="73"/>
      <c r="P42" s="75"/>
      <c r="Q42" s="76"/>
      <c r="R42" s="76"/>
      <c r="S42" s="76"/>
      <c r="T42" s="77"/>
    </row>
    <row r="43" spans="2:20" s="67" customFormat="1">
      <c r="B43" s="78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O43" s="73"/>
      <c r="P43" s="76"/>
      <c r="Q43" s="76"/>
      <c r="R43" s="76"/>
      <c r="S43" s="76"/>
      <c r="T43" s="77"/>
    </row>
    <row r="44" spans="2:20" s="67" customFormat="1">
      <c r="B44" s="78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O44" s="73"/>
      <c r="P44" s="75"/>
      <c r="Q44" s="76"/>
      <c r="R44" s="76"/>
      <c r="S44" s="76"/>
      <c r="T44" s="77"/>
    </row>
    <row r="45" spans="2:20" s="67" customFormat="1">
      <c r="B45" s="78"/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O45" s="73"/>
      <c r="P45" s="75"/>
      <c r="Q45" s="76"/>
      <c r="R45" s="76"/>
      <c r="S45" s="76"/>
      <c r="T45" s="77"/>
    </row>
    <row r="46" spans="2:20" s="67" customFormat="1">
      <c r="B46" s="78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O46" s="73"/>
      <c r="P46" s="75"/>
      <c r="Q46" s="68"/>
      <c r="R46" s="68"/>
      <c r="S46" s="76"/>
      <c r="T46" s="77"/>
    </row>
    <row r="47" spans="2:20" s="67" customFormat="1">
      <c r="B47" s="78"/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O47" s="68"/>
      <c r="P47" s="76"/>
      <c r="Q47" s="76"/>
      <c r="R47" s="76"/>
      <c r="S47" s="76"/>
      <c r="T47" s="77"/>
    </row>
    <row r="48" spans="2:20" s="67" customFormat="1">
      <c r="B48" s="78"/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</row>
    <row r="49" spans="2:17" s="67" customFormat="1">
      <c r="B49" s="78"/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O49" s="79"/>
      <c r="P49" s="79"/>
      <c r="Q49" s="79"/>
    </row>
    <row r="50" spans="2:17" s="67" customFormat="1">
      <c r="B50" s="78"/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O50" s="79"/>
      <c r="P50" s="79"/>
      <c r="Q50" s="79"/>
    </row>
    <row r="51" spans="2:17" s="67" customFormat="1">
      <c r="B51" s="78"/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O51" s="79"/>
      <c r="P51" s="79"/>
      <c r="Q51" s="79"/>
    </row>
    <row r="52" spans="2:17" s="67" customFormat="1">
      <c r="B52" s="78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O52" s="79"/>
      <c r="P52" s="79"/>
      <c r="Q52" s="79"/>
    </row>
    <row r="53" spans="2:17" s="67" customFormat="1">
      <c r="B53" s="78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O53" s="79"/>
      <c r="P53" s="79"/>
      <c r="Q53" s="79"/>
    </row>
    <row r="54" spans="2:17" s="67" customFormat="1">
      <c r="B54" s="78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O54" s="79"/>
      <c r="P54" s="79"/>
      <c r="Q54" s="79"/>
    </row>
    <row r="55" spans="2:17" s="67" customFormat="1">
      <c r="B55" s="78"/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O55" s="79"/>
      <c r="P55" s="79"/>
      <c r="Q55" s="79"/>
    </row>
  </sheetData>
  <mergeCells count="25">
    <mergeCell ref="Q6:Q8"/>
    <mergeCell ref="A14:B14"/>
    <mergeCell ref="B6:B8"/>
    <mergeCell ref="D6:D8"/>
    <mergeCell ref="E6:E8"/>
    <mergeCell ref="A6:A8"/>
    <mergeCell ref="C6:C8"/>
    <mergeCell ref="P6:P8"/>
    <mergeCell ref="O6:O8"/>
    <mergeCell ref="K6:L7"/>
    <mergeCell ref="A1:M1"/>
    <mergeCell ref="A3:M3"/>
    <mergeCell ref="M6:M8"/>
    <mergeCell ref="A2:M2"/>
    <mergeCell ref="F6:G7"/>
    <mergeCell ref="I6:J7"/>
    <mergeCell ref="H6:H8"/>
    <mergeCell ref="R35:R36"/>
    <mergeCell ref="O20:O21"/>
    <mergeCell ref="P20:P21"/>
    <mergeCell ref="Q20:Q21"/>
    <mergeCell ref="R20:R21"/>
    <mergeCell ref="Q35:Q36"/>
    <mergeCell ref="O35:O36"/>
    <mergeCell ref="P35:P36"/>
  </mergeCells>
  <phoneticPr fontId="22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activeCell="A2" sqref="A2:L2"/>
    </sheetView>
  </sheetViews>
  <sheetFormatPr defaultColWidth="10.6640625" defaultRowHeight="12.75"/>
  <cols>
    <col min="1" max="1" width="6.83203125" style="60" customWidth="1"/>
    <col min="2" max="2" width="27.83203125" style="60" customWidth="1"/>
    <col min="3" max="7" width="12.83203125" style="60" customWidth="1"/>
    <col min="8" max="8" width="13.1640625" style="60" customWidth="1"/>
    <col min="9" max="11" width="13.83203125" style="60" customWidth="1"/>
    <col min="12" max="12" width="12.83203125" style="60" customWidth="1"/>
    <col min="13" max="16384" width="10.6640625" style="60"/>
  </cols>
  <sheetData>
    <row r="1" spans="1:14">
      <c r="A1" s="588" t="s">
        <v>348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85"/>
    </row>
    <row r="2" spans="1:14">
      <c r="A2" s="595" t="s">
        <v>333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85"/>
    </row>
    <row r="3" spans="1:14" ht="18.75">
      <c r="A3" s="590" t="s">
        <v>273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297"/>
    </row>
    <row r="4" spans="1:14" ht="16.5" thickBot="1">
      <c r="A4" s="301"/>
      <c r="B4" s="298"/>
      <c r="C4" s="298"/>
      <c r="D4" s="298"/>
      <c r="E4" s="298"/>
      <c r="F4" s="298"/>
      <c r="G4" s="299"/>
      <c r="H4" s="299"/>
      <c r="I4" s="299"/>
      <c r="J4" s="299"/>
      <c r="K4" s="299"/>
      <c r="L4" s="300" t="s">
        <v>16</v>
      </c>
    </row>
    <row r="5" spans="1:14" ht="32.25" customHeight="1" thickTop="1" thickBot="1">
      <c r="A5" s="617" t="s">
        <v>227</v>
      </c>
      <c r="B5" s="600" t="s">
        <v>228</v>
      </c>
      <c r="C5" s="608"/>
      <c r="D5" s="613" t="s">
        <v>229</v>
      </c>
      <c r="E5" s="614"/>
      <c r="F5" s="614"/>
      <c r="G5" s="614"/>
      <c r="H5" s="604"/>
      <c r="I5" s="614" t="s">
        <v>230</v>
      </c>
      <c r="J5" s="614"/>
      <c r="K5" s="604"/>
      <c r="L5" s="615" t="s">
        <v>231</v>
      </c>
    </row>
    <row r="6" spans="1:14" ht="55.5" customHeight="1" thickTop="1" thickBot="1">
      <c r="A6" s="618"/>
      <c r="B6" s="602"/>
      <c r="C6" s="610"/>
      <c r="D6" s="307" t="s">
        <v>232</v>
      </c>
      <c r="E6" s="308" t="s">
        <v>257</v>
      </c>
      <c r="F6" s="309" t="s">
        <v>233</v>
      </c>
      <c r="G6" s="309" t="s">
        <v>234</v>
      </c>
      <c r="H6" s="309" t="s">
        <v>235</v>
      </c>
      <c r="I6" s="309" t="s">
        <v>236</v>
      </c>
      <c r="J6" s="308" t="s">
        <v>237</v>
      </c>
      <c r="K6" s="309" t="s">
        <v>238</v>
      </c>
      <c r="L6" s="616"/>
    </row>
    <row r="7" spans="1:14" ht="30" customHeight="1" thickTop="1">
      <c r="A7" s="286" t="s">
        <v>262</v>
      </c>
      <c r="B7" s="296" t="s">
        <v>239</v>
      </c>
      <c r="C7" s="296" t="s">
        <v>277</v>
      </c>
      <c r="D7" s="289">
        <v>8050</v>
      </c>
      <c r="E7" s="290">
        <v>2120</v>
      </c>
      <c r="F7" s="290">
        <v>2780</v>
      </c>
      <c r="G7" s="290">
        <v>1560</v>
      </c>
      <c r="H7" s="290"/>
      <c r="I7" s="290"/>
      <c r="J7" s="290"/>
      <c r="K7" s="290"/>
      <c r="L7" s="303">
        <f t="shared" ref="L7:L12" si="0">SUM(D7:K7)</f>
        <v>14510</v>
      </c>
    </row>
    <row r="8" spans="1:14" ht="30" customHeight="1">
      <c r="A8" s="417" t="s">
        <v>263</v>
      </c>
      <c r="B8" s="407" t="s">
        <v>239</v>
      </c>
      <c r="C8" s="407" t="s">
        <v>278</v>
      </c>
      <c r="D8" s="410">
        <v>1906</v>
      </c>
      <c r="E8" s="412">
        <v>504</v>
      </c>
      <c r="F8" s="412">
        <v>639</v>
      </c>
      <c r="G8" s="412">
        <v>316</v>
      </c>
      <c r="H8" s="412"/>
      <c r="I8" s="412"/>
      <c r="J8" s="412"/>
      <c r="K8" s="412"/>
      <c r="L8" s="303">
        <f t="shared" si="0"/>
        <v>3365</v>
      </c>
    </row>
    <row r="9" spans="1:14" s="61" customFormat="1" ht="30" customHeight="1">
      <c r="A9" s="306" t="s">
        <v>276</v>
      </c>
      <c r="B9" s="304" t="s">
        <v>248</v>
      </c>
      <c r="C9" s="304" t="s">
        <v>277</v>
      </c>
      <c r="D9" s="294">
        <v>14960</v>
      </c>
      <c r="E9" s="294">
        <v>3980</v>
      </c>
      <c r="F9" s="294">
        <v>10080</v>
      </c>
      <c r="G9" s="294"/>
      <c r="H9" s="294"/>
      <c r="I9" s="294"/>
      <c r="J9" s="294"/>
      <c r="K9" s="305"/>
      <c r="L9" s="303">
        <f t="shared" si="0"/>
        <v>29020</v>
      </c>
    </row>
    <row r="10" spans="1:14" s="61" customFormat="1" ht="30" customHeight="1">
      <c r="A10" s="442" t="s">
        <v>283</v>
      </c>
      <c r="B10" s="304" t="s">
        <v>248</v>
      </c>
      <c r="C10" s="407" t="s">
        <v>278</v>
      </c>
      <c r="D10" s="294">
        <v>15402</v>
      </c>
      <c r="E10" s="294">
        <v>4100</v>
      </c>
      <c r="F10" s="294">
        <v>10798</v>
      </c>
      <c r="G10" s="294"/>
      <c r="H10" s="294"/>
      <c r="I10" s="294"/>
      <c r="J10" s="294"/>
      <c r="K10" s="305"/>
      <c r="L10" s="303">
        <f t="shared" si="0"/>
        <v>30300</v>
      </c>
    </row>
    <row r="11" spans="1:14" s="61" customFormat="1" ht="31.5" customHeight="1" thickBot="1">
      <c r="A11" s="413" t="s">
        <v>284</v>
      </c>
      <c r="B11" s="292" t="s">
        <v>279</v>
      </c>
      <c r="C11" s="407" t="s">
        <v>278</v>
      </c>
      <c r="D11" s="418">
        <v>14316</v>
      </c>
      <c r="E11" s="418">
        <v>3440</v>
      </c>
      <c r="F11" s="418">
        <v>5683</v>
      </c>
      <c r="G11" s="418">
        <v>2251</v>
      </c>
      <c r="H11" s="418"/>
      <c r="I11" s="418"/>
      <c r="J11" s="418"/>
      <c r="K11" s="419"/>
      <c r="L11" s="420">
        <f t="shared" si="0"/>
        <v>25690</v>
      </c>
    </row>
    <row r="12" spans="1:14" s="62" customFormat="1" ht="29.25" customHeight="1" thickTop="1" thickBot="1">
      <c r="A12" s="603" t="s">
        <v>240</v>
      </c>
      <c r="B12" s="604"/>
      <c r="C12" s="357"/>
      <c r="D12" s="302">
        <v>31624</v>
      </c>
      <c r="E12" s="302">
        <v>8044</v>
      </c>
      <c r="F12" s="302">
        <v>17120</v>
      </c>
      <c r="G12" s="302">
        <v>2567</v>
      </c>
      <c r="H12" s="302">
        <v>0</v>
      </c>
      <c r="I12" s="302">
        <v>0</v>
      </c>
      <c r="J12" s="302">
        <v>0</v>
      </c>
      <c r="K12" s="302">
        <v>0</v>
      </c>
      <c r="L12" s="421">
        <f t="shared" si="0"/>
        <v>59355</v>
      </c>
      <c r="N12" s="63"/>
    </row>
    <row r="13" spans="1:14" ht="13.5" thickTop="1">
      <c r="L13" s="494" t="s">
        <v>330</v>
      </c>
    </row>
    <row r="14" spans="1:14">
      <c r="B14" s="64"/>
      <c r="C14" s="64"/>
      <c r="D14" s="64"/>
      <c r="E14" s="64"/>
      <c r="F14" s="64"/>
      <c r="G14" s="64"/>
      <c r="L14" s="65"/>
    </row>
    <row r="15" spans="1:14">
      <c r="B15" s="64"/>
      <c r="C15" s="64"/>
      <c r="D15" s="64"/>
      <c r="E15" s="64"/>
      <c r="F15" s="64"/>
      <c r="G15" s="64"/>
    </row>
    <row r="16" spans="1:14">
      <c r="B16" s="64"/>
      <c r="C16" s="64"/>
      <c r="D16" s="66"/>
      <c r="E16" s="66"/>
      <c r="F16" s="66"/>
      <c r="G16" s="64"/>
    </row>
    <row r="17" spans="2:7">
      <c r="B17" s="64"/>
      <c r="C17" s="64"/>
      <c r="D17" s="64"/>
      <c r="E17" s="64"/>
      <c r="F17" s="64"/>
      <c r="G17" s="64"/>
    </row>
  </sheetData>
  <mergeCells count="10">
    <mergeCell ref="A1:L1"/>
    <mergeCell ref="A3:L3"/>
    <mergeCell ref="A12:B12"/>
    <mergeCell ref="D5:H5"/>
    <mergeCell ref="I5:K5"/>
    <mergeCell ref="L5:L6"/>
    <mergeCell ref="A5:A6"/>
    <mergeCell ref="B5:B6"/>
    <mergeCell ref="C5:C6"/>
    <mergeCell ref="A2:L2"/>
  </mergeCells>
  <phoneticPr fontId="22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87" orientation="landscape" horizontalDpi="300" verticalDpi="300" r:id="rId1"/>
  <headerFooter alignWithMargins="0"/>
  <rowBreaks count="1" manualBreakCount="1">
    <brk id="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pane ySplit="3" topLeftCell="A4" activePane="bottomLeft" state="frozen"/>
      <selection pane="bottomLeft" activeCell="A3" sqref="A3:F3"/>
    </sheetView>
  </sheetViews>
  <sheetFormatPr defaultRowHeight="12.75"/>
  <cols>
    <col min="1" max="1" width="48.6640625" style="463" customWidth="1"/>
    <col min="2" max="3" width="14.33203125" style="463" customWidth="1"/>
    <col min="4" max="6" width="12.83203125" style="463" customWidth="1"/>
    <col min="7" max="16384" width="9.33203125" style="463"/>
  </cols>
  <sheetData>
    <row r="1" spans="1:7" s="443" customFormat="1" ht="18" customHeight="1">
      <c r="A1" s="620" t="s">
        <v>349</v>
      </c>
      <c r="B1" s="611"/>
      <c r="C1" s="611"/>
      <c r="D1" s="611"/>
      <c r="E1" s="611"/>
      <c r="F1" s="611"/>
      <c r="G1" s="85"/>
    </row>
    <row r="2" spans="1:7" s="443" customFormat="1" ht="16.5" customHeight="1">
      <c r="A2" s="626" t="s">
        <v>332</v>
      </c>
      <c r="B2" s="619"/>
      <c r="C2" s="619"/>
      <c r="D2" s="619"/>
      <c r="E2" s="619"/>
      <c r="F2" s="619"/>
      <c r="G2" s="85"/>
    </row>
    <row r="3" spans="1:7" s="445" customFormat="1" ht="39" customHeight="1">
      <c r="A3" s="621" t="s">
        <v>285</v>
      </c>
      <c r="B3" s="622"/>
      <c r="C3" s="622"/>
      <c r="D3" s="623"/>
      <c r="E3" s="623"/>
      <c r="F3" s="623"/>
      <c r="G3" s="444"/>
    </row>
    <row r="4" spans="1:7" s="445" customFormat="1" ht="15.75">
      <c r="A4" s="446"/>
      <c r="B4" s="446"/>
      <c r="C4" s="446"/>
      <c r="D4" s="446"/>
      <c r="E4" s="444"/>
      <c r="F4" s="444"/>
      <c r="G4" s="444"/>
    </row>
    <row r="5" spans="1:7" s="445" customFormat="1" ht="16.5" thickBot="1">
      <c r="A5" s="624" t="s">
        <v>16</v>
      </c>
      <c r="B5" s="625"/>
      <c r="C5" s="625"/>
      <c r="D5" s="625"/>
      <c r="E5" s="625"/>
      <c r="F5" s="625"/>
      <c r="G5" s="444"/>
    </row>
    <row r="6" spans="1:7" s="445" customFormat="1" ht="46.5" customHeight="1" thickTop="1" thickBot="1">
      <c r="A6" s="447" t="s">
        <v>10</v>
      </c>
      <c r="B6" s="448" t="s">
        <v>125</v>
      </c>
      <c r="C6" s="449" t="s">
        <v>275</v>
      </c>
      <c r="D6" s="449" t="s">
        <v>261</v>
      </c>
      <c r="E6" s="449" t="s">
        <v>259</v>
      </c>
      <c r="F6" s="450" t="s">
        <v>286</v>
      </c>
      <c r="G6" s="444"/>
    </row>
    <row r="7" spans="1:7" s="455" customFormat="1" ht="21" customHeight="1" thickTop="1">
      <c r="A7" s="451" t="s">
        <v>287</v>
      </c>
      <c r="B7" s="452"/>
      <c r="C7" s="452"/>
      <c r="D7" s="453"/>
      <c r="E7" s="453"/>
      <c r="F7" s="453"/>
      <c r="G7" s="454"/>
    </row>
    <row r="8" spans="1:7" s="459" customFormat="1" ht="15" customHeight="1">
      <c r="A8" s="456" t="s">
        <v>288</v>
      </c>
      <c r="B8" s="457">
        <f>SUM(B9:B11)</f>
        <v>4300</v>
      </c>
      <c r="C8" s="457">
        <f>SUM(C9:C11)</f>
        <v>4300</v>
      </c>
      <c r="D8" s="457">
        <f>SUM(D9:D11)</f>
        <v>3350</v>
      </c>
      <c r="E8" s="457">
        <f>SUM(E9:E11)</f>
        <v>0</v>
      </c>
      <c r="F8" s="457">
        <f>SUM(F9:F11)</f>
        <v>950</v>
      </c>
      <c r="G8" s="458"/>
    </row>
    <row r="9" spans="1:7" ht="15" customHeight="1">
      <c r="A9" s="456" t="s">
        <v>289</v>
      </c>
      <c r="B9" s="460">
        <v>4300</v>
      </c>
      <c r="C9" s="460">
        <v>4300</v>
      </c>
      <c r="D9" s="461">
        <v>3350</v>
      </c>
      <c r="E9" s="456"/>
      <c r="F9" s="456">
        <v>950</v>
      </c>
      <c r="G9" s="462"/>
    </row>
    <row r="10" spans="1:7" ht="15" customHeight="1">
      <c r="A10" s="456" t="s">
        <v>290</v>
      </c>
      <c r="B10" s="460"/>
      <c r="C10" s="460"/>
      <c r="D10" s="461"/>
      <c r="E10" s="456"/>
      <c r="F10" s="456"/>
      <c r="G10" s="462"/>
    </row>
    <row r="11" spans="1:7" ht="15" customHeight="1">
      <c r="A11" s="456" t="s">
        <v>291</v>
      </c>
      <c r="B11" s="460"/>
      <c r="C11" s="460"/>
      <c r="D11" s="461"/>
      <c r="E11" s="456"/>
      <c r="F11" s="456"/>
      <c r="G11" s="462"/>
    </row>
    <row r="12" spans="1:7" s="459" customFormat="1" ht="15" customHeight="1">
      <c r="A12" s="456" t="s">
        <v>5</v>
      </c>
      <c r="B12" s="457">
        <f>SUM(B13:B14)</f>
        <v>0</v>
      </c>
      <c r="C12" s="457"/>
      <c r="D12" s="464"/>
      <c r="E12" s="465"/>
      <c r="F12" s="465"/>
      <c r="G12" s="458"/>
    </row>
    <row r="13" spans="1:7" ht="15" customHeight="1">
      <c r="A13" s="456" t="s">
        <v>292</v>
      </c>
      <c r="B13" s="460"/>
      <c r="C13" s="460"/>
      <c r="D13" s="461"/>
      <c r="E13" s="456"/>
      <c r="F13" s="456"/>
      <c r="G13" s="462"/>
    </row>
    <row r="14" spans="1:7" ht="15" customHeight="1">
      <c r="A14" s="456" t="s">
        <v>293</v>
      </c>
      <c r="B14" s="460"/>
      <c r="C14" s="460"/>
      <c r="D14" s="461"/>
      <c r="E14" s="456"/>
      <c r="F14" s="456"/>
      <c r="G14" s="462"/>
    </row>
    <row r="15" spans="1:7" s="459" customFormat="1" ht="18.75" customHeight="1">
      <c r="A15" s="456" t="s">
        <v>9</v>
      </c>
      <c r="B15" s="457">
        <v>24720</v>
      </c>
      <c r="C15" s="457">
        <v>26000</v>
      </c>
      <c r="D15" s="461">
        <v>26000</v>
      </c>
      <c r="E15" s="465"/>
      <c r="F15" s="465"/>
      <c r="G15" s="458"/>
    </row>
    <row r="16" spans="1:7" s="468" customFormat="1" ht="15" customHeight="1">
      <c r="A16" s="466" t="s">
        <v>294</v>
      </c>
      <c r="B16" s="467">
        <f>B8+B12+B15</f>
        <v>29020</v>
      </c>
      <c r="C16" s="467">
        <f>C8+C12+C15</f>
        <v>30300</v>
      </c>
      <c r="D16" s="467">
        <f>D8+D12+D15</f>
        <v>29350</v>
      </c>
      <c r="E16" s="467">
        <f>E8+E12+E15</f>
        <v>0</v>
      </c>
      <c r="F16" s="467">
        <f>F8+F12+F15</f>
        <v>950</v>
      </c>
      <c r="G16" s="462"/>
    </row>
    <row r="17" spans="1:7" s="468" customFormat="1" ht="15" customHeight="1">
      <c r="A17" s="466"/>
      <c r="B17" s="467"/>
      <c r="C17" s="467"/>
      <c r="D17" s="467"/>
      <c r="E17" s="467"/>
      <c r="F17" s="467"/>
      <c r="G17" s="462"/>
    </row>
    <row r="18" spans="1:7" s="455" customFormat="1" ht="15" customHeight="1">
      <c r="A18" s="469" t="s">
        <v>295</v>
      </c>
      <c r="B18" s="470"/>
      <c r="C18" s="470"/>
      <c r="D18" s="469"/>
      <c r="E18" s="469"/>
      <c r="F18" s="469"/>
      <c r="G18" s="454"/>
    </row>
    <row r="19" spans="1:7" s="459" customFormat="1" ht="15" customHeight="1">
      <c r="A19" s="456" t="s">
        <v>6</v>
      </c>
      <c r="B19" s="457">
        <f>SUM(B20:B25)</f>
        <v>29020</v>
      </c>
      <c r="C19" s="457">
        <f>SUM(C20:C25)</f>
        <v>30300</v>
      </c>
      <c r="D19" s="457">
        <f>SUM(D20:D25)</f>
        <v>30300</v>
      </c>
      <c r="E19" s="457">
        <f>SUM(E20:E25)</f>
        <v>0</v>
      </c>
      <c r="F19" s="457">
        <f>SUM(F20:F25)</f>
        <v>0</v>
      </c>
      <c r="G19" s="458"/>
    </row>
    <row r="20" spans="1:7" ht="15" customHeight="1">
      <c r="A20" s="456" t="s">
        <v>296</v>
      </c>
      <c r="B20" s="460">
        <v>11300</v>
      </c>
      <c r="C20" s="460">
        <v>11742</v>
      </c>
      <c r="D20" s="461">
        <v>11742</v>
      </c>
      <c r="E20" s="456"/>
      <c r="F20" s="456"/>
      <c r="G20" s="462"/>
    </row>
    <row r="21" spans="1:7" ht="15" customHeight="1">
      <c r="A21" s="456" t="s">
        <v>297</v>
      </c>
      <c r="B21" s="460">
        <v>3660</v>
      </c>
      <c r="C21" s="460">
        <v>3660</v>
      </c>
      <c r="D21" s="461">
        <v>3660</v>
      </c>
      <c r="E21" s="456"/>
      <c r="F21" s="456"/>
      <c r="G21" s="462"/>
    </row>
    <row r="22" spans="1:7" ht="15" customHeight="1">
      <c r="A22" s="456" t="s">
        <v>298</v>
      </c>
      <c r="B22" s="460">
        <v>2930</v>
      </c>
      <c r="C22" s="460">
        <v>3050</v>
      </c>
      <c r="D22" s="461">
        <v>3050</v>
      </c>
      <c r="E22" s="456"/>
      <c r="F22" s="456"/>
      <c r="G22" s="462"/>
    </row>
    <row r="23" spans="1:7" ht="15" customHeight="1">
      <c r="A23" s="456" t="s">
        <v>298</v>
      </c>
      <c r="B23" s="460">
        <v>1050</v>
      </c>
      <c r="C23" s="460">
        <v>1050</v>
      </c>
      <c r="D23" s="461">
        <v>1050</v>
      </c>
      <c r="E23" s="456"/>
      <c r="F23" s="456"/>
      <c r="G23" s="462"/>
    </row>
    <row r="24" spans="1:7" ht="15" customHeight="1">
      <c r="A24" s="456" t="s">
        <v>299</v>
      </c>
      <c r="B24" s="460">
        <v>2560</v>
      </c>
      <c r="C24" s="460">
        <v>2560</v>
      </c>
      <c r="D24" s="461">
        <v>2560</v>
      </c>
      <c r="E24" s="456"/>
      <c r="F24" s="456"/>
      <c r="G24" s="462"/>
    </row>
    <row r="25" spans="1:7" ht="15" customHeight="1">
      <c r="A25" s="456" t="s">
        <v>300</v>
      </c>
      <c r="B25" s="460">
        <v>7520</v>
      </c>
      <c r="C25" s="460">
        <v>8238</v>
      </c>
      <c r="D25" s="461">
        <v>8238</v>
      </c>
      <c r="E25" s="456"/>
      <c r="F25" s="456"/>
      <c r="G25" s="462"/>
    </row>
    <row r="26" spans="1:7" s="459" customFormat="1" ht="15" customHeight="1">
      <c r="A26" s="456" t="s">
        <v>301</v>
      </c>
      <c r="B26" s="457">
        <f>SUM(B27:B28)</f>
        <v>0</v>
      </c>
      <c r="C26" s="457"/>
      <c r="D26" s="464"/>
      <c r="E26" s="465"/>
      <c r="F26" s="465"/>
      <c r="G26" s="458"/>
    </row>
    <row r="27" spans="1:7" ht="15" customHeight="1">
      <c r="A27" s="456" t="s">
        <v>302</v>
      </c>
      <c r="B27" s="460"/>
      <c r="C27" s="460"/>
      <c r="D27" s="461"/>
      <c r="E27" s="456"/>
      <c r="F27" s="456"/>
      <c r="G27" s="462"/>
    </row>
    <row r="28" spans="1:7" ht="15" customHeight="1">
      <c r="A28" s="456" t="s">
        <v>303</v>
      </c>
      <c r="B28" s="460"/>
      <c r="C28" s="460"/>
      <c r="D28" s="461"/>
      <c r="E28" s="456"/>
      <c r="F28" s="456"/>
      <c r="G28" s="462"/>
    </row>
    <row r="29" spans="1:7" s="459" customFormat="1" ht="15" customHeight="1">
      <c r="A29" s="456" t="s">
        <v>304</v>
      </c>
      <c r="B29" s="457"/>
      <c r="C29" s="457"/>
      <c r="D29" s="464"/>
      <c r="E29" s="465"/>
      <c r="F29" s="465"/>
      <c r="G29" s="458"/>
    </row>
    <row r="30" spans="1:7" ht="15" customHeight="1">
      <c r="A30" s="456" t="s">
        <v>305</v>
      </c>
      <c r="B30" s="460"/>
      <c r="C30" s="460"/>
      <c r="D30" s="461"/>
      <c r="E30" s="456"/>
      <c r="F30" s="456"/>
      <c r="G30" s="462"/>
    </row>
    <row r="31" spans="1:7" ht="15" customHeight="1">
      <c r="A31" s="456" t="s">
        <v>306</v>
      </c>
      <c r="B31" s="460"/>
      <c r="C31" s="460"/>
      <c r="D31" s="461"/>
      <c r="E31" s="456"/>
      <c r="F31" s="456"/>
      <c r="G31" s="462"/>
    </row>
    <row r="32" spans="1:7" ht="15" customHeight="1">
      <c r="A32" s="456" t="s">
        <v>307</v>
      </c>
      <c r="B32" s="460"/>
      <c r="C32" s="460"/>
      <c r="D32" s="461"/>
      <c r="E32" s="456"/>
      <c r="F32" s="456"/>
      <c r="G32" s="462"/>
    </row>
    <row r="33" spans="1:7" ht="15" customHeight="1">
      <c r="A33" s="466" t="s">
        <v>308</v>
      </c>
      <c r="B33" s="467">
        <f>B19+B26+B29</f>
        <v>29020</v>
      </c>
      <c r="C33" s="467">
        <f>C19+C26+C29</f>
        <v>30300</v>
      </c>
      <c r="D33" s="467">
        <f>D19+D26+D29</f>
        <v>30300</v>
      </c>
      <c r="E33" s="467">
        <f>E19+E26+E29</f>
        <v>0</v>
      </c>
      <c r="F33" s="467">
        <f>F19+F26+F29</f>
        <v>0</v>
      </c>
      <c r="G33" s="462"/>
    </row>
    <row r="34" spans="1:7" ht="15.75" customHeight="1">
      <c r="F34" s="493" t="s">
        <v>330</v>
      </c>
    </row>
  </sheetData>
  <mergeCells count="4">
    <mergeCell ref="A1:F1"/>
    <mergeCell ref="A3:F3"/>
    <mergeCell ref="A5:F5"/>
    <mergeCell ref="A2:F2"/>
  </mergeCells>
  <phoneticPr fontId="3" type="noConversion"/>
  <printOptions horizontalCentered="1"/>
  <pageMargins left="0.19685039370078741" right="0.62992125984251968" top="0.55118110236220474" bottom="0.98425196850393704" header="0.78740157480314965" footer="0.9055118110236221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workbookViewId="0">
      <selection activeCell="A2" sqref="A2:O2"/>
    </sheetView>
  </sheetViews>
  <sheetFormatPr defaultColWidth="10.6640625" defaultRowHeight="12.75"/>
  <cols>
    <col min="1" max="1" width="5.6640625" style="50" customWidth="1"/>
    <col min="2" max="2" width="38.6640625" style="45" customWidth="1"/>
    <col min="3" max="15" width="12.83203125" style="45" customWidth="1"/>
    <col min="16" max="16384" width="10.6640625" style="39"/>
  </cols>
  <sheetData>
    <row r="1" spans="1:17" ht="14.25" customHeight="1">
      <c r="A1" s="629" t="s">
        <v>350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</row>
    <row r="2" spans="1:17" ht="14.25" customHeight="1">
      <c r="A2" s="631" t="s">
        <v>331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</row>
    <row r="3" spans="1:17" ht="21.75" customHeight="1">
      <c r="A3" s="566" t="s">
        <v>225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</row>
    <row r="4" spans="1:17" ht="16.5" thickBot="1">
      <c r="A4" s="310"/>
      <c r="B4" s="311"/>
      <c r="C4" s="311"/>
      <c r="D4" s="312"/>
      <c r="E4" s="311"/>
      <c r="F4" s="311"/>
      <c r="G4" s="311"/>
      <c r="H4" s="311"/>
      <c r="I4" s="310"/>
      <c r="J4" s="310"/>
      <c r="K4" s="310"/>
      <c r="L4" s="310"/>
      <c r="M4" s="311"/>
      <c r="N4" s="311"/>
      <c r="O4" s="311"/>
    </row>
    <row r="5" spans="1:17" ht="27.75" customHeight="1" thickBot="1">
      <c r="A5" s="627" t="s">
        <v>10</v>
      </c>
      <c r="B5" s="628"/>
      <c r="C5" s="313" t="s">
        <v>173</v>
      </c>
      <c r="D5" s="313" t="s">
        <v>174</v>
      </c>
      <c r="E5" s="313" t="s">
        <v>175</v>
      </c>
      <c r="F5" s="313" t="s">
        <v>176</v>
      </c>
      <c r="G5" s="313" t="s">
        <v>177</v>
      </c>
      <c r="H5" s="313" t="s">
        <v>178</v>
      </c>
      <c r="I5" s="313" t="s">
        <v>179</v>
      </c>
      <c r="J5" s="314" t="s">
        <v>199</v>
      </c>
      <c r="K5" s="314" t="s">
        <v>328</v>
      </c>
      <c r="L5" s="313" t="s">
        <v>180</v>
      </c>
      <c r="M5" s="313" t="s">
        <v>181</v>
      </c>
      <c r="N5" s="313" t="s">
        <v>182</v>
      </c>
      <c r="O5" s="315" t="s">
        <v>2</v>
      </c>
    </row>
    <row r="6" spans="1:17" ht="27.75" customHeight="1">
      <c r="A6" s="316"/>
      <c r="B6" s="317" t="s">
        <v>15</v>
      </c>
      <c r="C6" s="317"/>
      <c r="D6" s="317"/>
      <c r="E6" s="317"/>
      <c r="F6" s="317"/>
      <c r="G6" s="317"/>
      <c r="H6" s="317"/>
      <c r="I6" s="317"/>
      <c r="J6" s="318"/>
      <c r="K6" s="318"/>
      <c r="L6" s="317"/>
      <c r="M6" s="317"/>
      <c r="N6" s="317"/>
      <c r="O6" s="319"/>
    </row>
    <row r="7" spans="1:17" ht="13.5" customHeight="1">
      <c r="A7" s="320">
        <v>1</v>
      </c>
      <c r="B7" s="321" t="s">
        <v>20</v>
      </c>
      <c r="C7" s="322">
        <v>995</v>
      </c>
      <c r="D7" s="322">
        <v>995</v>
      </c>
      <c r="E7" s="322">
        <v>995</v>
      </c>
      <c r="F7" s="322">
        <v>995</v>
      </c>
      <c r="G7" s="322">
        <v>995</v>
      </c>
      <c r="H7" s="322">
        <v>860</v>
      </c>
      <c r="I7" s="322">
        <v>770</v>
      </c>
      <c r="J7" s="322">
        <v>870</v>
      </c>
      <c r="K7" s="322">
        <v>995</v>
      </c>
      <c r="L7" s="322">
        <v>995</v>
      </c>
      <c r="M7" s="322">
        <v>990</v>
      </c>
      <c r="N7" s="322">
        <v>960</v>
      </c>
      <c r="O7" s="323">
        <f>SUM(C7:N7)</f>
        <v>11415</v>
      </c>
    </row>
    <row r="8" spans="1:17" ht="13.5" customHeight="1">
      <c r="A8" s="320">
        <v>2</v>
      </c>
      <c r="B8" s="321" t="s">
        <v>3</v>
      </c>
      <c r="C8" s="322"/>
      <c r="D8" s="322"/>
      <c r="E8" s="322">
        <v>4900</v>
      </c>
      <c r="F8" s="322">
        <v>1200</v>
      </c>
      <c r="G8" s="322">
        <v>600</v>
      </c>
      <c r="H8" s="322"/>
      <c r="I8" s="322"/>
      <c r="J8" s="322"/>
      <c r="K8" s="322">
        <v>4615</v>
      </c>
      <c r="L8" s="322">
        <v>400</v>
      </c>
      <c r="M8" s="322"/>
      <c r="N8" s="322">
        <v>300</v>
      </c>
      <c r="O8" s="324">
        <f>SUM(C8:N8)</f>
        <v>12015</v>
      </c>
    </row>
    <row r="9" spans="1:17" ht="13.5" customHeight="1">
      <c r="A9" s="320">
        <v>3</v>
      </c>
      <c r="B9" s="321" t="s">
        <v>183</v>
      </c>
      <c r="C9" s="322"/>
      <c r="D9" s="322"/>
      <c r="E9" s="322">
        <v>1650</v>
      </c>
      <c r="F9" s="322"/>
      <c r="G9" s="322"/>
      <c r="H9" s="322"/>
      <c r="I9" s="322"/>
      <c r="J9" s="322"/>
      <c r="K9" s="322">
        <v>1850</v>
      </c>
      <c r="L9" s="322"/>
      <c r="M9" s="322"/>
      <c r="N9" s="322"/>
      <c r="O9" s="324">
        <f>SUM(C9:N9)</f>
        <v>3500</v>
      </c>
    </row>
    <row r="10" spans="1:17" ht="13.5" customHeight="1">
      <c r="A10" s="320">
        <v>4</v>
      </c>
      <c r="B10" s="325" t="s">
        <v>28</v>
      </c>
      <c r="C10" s="322"/>
      <c r="D10" s="322"/>
      <c r="E10" s="322">
        <v>100</v>
      </c>
      <c r="F10" s="322"/>
      <c r="G10" s="322"/>
      <c r="H10" s="322"/>
      <c r="I10" s="322"/>
      <c r="J10" s="322"/>
      <c r="K10" s="322"/>
      <c r="L10" s="322"/>
      <c r="M10" s="322"/>
      <c r="N10" s="322"/>
      <c r="O10" s="324">
        <f>SUM(C10:N10)</f>
        <v>100</v>
      </c>
    </row>
    <row r="11" spans="1:17" ht="27.75" customHeight="1">
      <c r="A11" s="320">
        <v>5</v>
      </c>
      <c r="B11" s="326" t="s">
        <v>184</v>
      </c>
      <c r="C11" s="327">
        <f t="shared" ref="C11:O11" si="0">SUM(C7:C10)</f>
        <v>995</v>
      </c>
      <c r="D11" s="327">
        <f t="shared" si="0"/>
        <v>995</v>
      </c>
      <c r="E11" s="327">
        <f t="shared" si="0"/>
        <v>7645</v>
      </c>
      <c r="F11" s="327">
        <f t="shared" si="0"/>
        <v>2195</v>
      </c>
      <c r="G11" s="327">
        <f t="shared" si="0"/>
        <v>1595</v>
      </c>
      <c r="H11" s="327">
        <f t="shared" si="0"/>
        <v>860</v>
      </c>
      <c r="I11" s="327">
        <f t="shared" si="0"/>
        <v>770</v>
      </c>
      <c r="J11" s="327">
        <f t="shared" si="0"/>
        <v>870</v>
      </c>
      <c r="K11" s="327">
        <f t="shared" si="0"/>
        <v>7460</v>
      </c>
      <c r="L11" s="327">
        <f t="shared" si="0"/>
        <v>1395</v>
      </c>
      <c r="M11" s="327">
        <f t="shared" si="0"/>
        <v>990</v>
      </c>
      <c r="N11" s="327">
        <f t="shared" si="0"/>
        <v>1260</v>
      </c>
      <c r="O11" s="328">
        <f t="shared" si="0"/>
        <v>27030</v>
      </c>
    </row>
    <row r="12" spans="1:17" ht="13.5" customHeight="1">
      <c r="A12" s="320">
        <v>6</v>
      </c>
      <c r="B12" s="321" t="s">
        <v>185</v>
      </c>
      <c r="C12" s="322">
        <v>1965</v>
      </c>
      <c r="D12" s="322">
        <v>5275</v>
      </c>
      <c r="E12" s="322">
        <v>2696</v>
      </c>
      <c r="F12" s="322">
        <v>3220</v>
      </c>
      <c r="G12" s="322">
        <v>3220</v>
      </c>
      <c r="H12" s="322">
        <v>4431</v>
      </c>
      <c r="I12" s="322">
        <v>3440</v>
      </c>
      <c r="J12" s="322">
        <v>3440</v>
      </c>
      <c r="K12" s="322">
        <v>3555</v>
      </c>
      <c r="L12" s="322">
        <v>2940</v>
      </c>
      <c r="M12" s="322">
        <v>2940</v>
      </c>
      <c r="N12" s="322">
        <v>3675</v>
      </c>
      <c r="O12" s="323">
        <f>SUM(C12:N12)</f>
        <v>40797</v>
      </c>
    </row>
    <row r="13" spans="1:17" ht="13.5" customHeight="1">
      <c r="A13" s="320">
        <v>7</v>
      </c>
      <c r="B13" s="321" t="s">
        <v>186</v>
      </c>
      <c r="C13" s="322">
        <v>980</v>
      </c>
      <c r="D13" s="322">
        <v>250</v>
      </c>
      <c r="E13" s="322">
        <v>0</v>
      </c>
      <c r="F13" s="322">
        <v>900</v>
      </c>
      <c r="G13" s="322"/>
      <c r="H13" s="322">
        <v>0</v>
      </c>
      <c r="I13" s="322">
        <v>900</v>
      </c>
      <c r="J13" s="322">
        <v>0</v>
      </c>
      <c r="K13" s="322">
        <v>25390</v>
      </c>
      <c r="L13" s="322">
        <v>900</v>
      </c>
      <c r="M13" s="322"/>
      <c r="N13" s="322"/>
      <c r="O13" s="323">
        <f>SUM(C13:N13)</f>
        <v>29320</v>
      </c>
      <c r="P13" s="51"/>
      <c r="Q13" s="41"/>
    </row>
    <row r="14" spans="1:17" ht="13.5" customHeight="1">
      <c r="A14" s="320">
        <v>8</v>
      </c>
      <c r="B14" s="321" t="s">
        <v>187</v>
      </c>
      <c r="C14" s="322">
        <v>290</v>
      </c>
      <c r="D14" s="322">
        <v>310</v>
      </c>
      <c r="E14" s="322">
        <v>1460</v>
      </c>
      <c r="F14" s="322">
        <v>1460</v>
      </c>
      <c r="G14" s="322">
        <v>1470</v>
      </c>
      <c r="H14" s="322">
        <v>1470</v>
      </c>
      <c r="I14" s="322">
        <v>1470</v>
      </c>
      <c r="J14" s="322">
        <v>1470</v>
      </c>
      <c r="K14" s="322">
        <v>1470</v>
      </c>
      <c r="L14" s="322">
        <v>1470</v>
      </c>
      <c r="M14" s="322">
        <v>1470</v>
      </c>
      <c r="N14" s="322">
        <v>1496</v>
      </c>
      <c r="O14" s="323">
        <f>SUM(C14:N14)</f>
        <v>15306</v>
      </c>
    </row>
    <row r="15" spans="1:17" ht="13.5" customHeight="1">
      <c r="A15" s="320">
        <v>9</v>
      </c>
      <c r="B15" s="321" t="s">
        <v>188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3"/>
      <c r="P15" s="51"/>
      <c r="Q15" s="41"/>
    </row>
    <row r="16" spans="1:17" ht="13.5" customHeight="1">
      <c r="A16" s="320">
        <v>10</v>
      </c>
      <c r="B16" s="321" t="s">
        <v>214</v>
      </c>
      <c r="C16" s="322"/>
      <c r="D16" s="322"/>
      <c r="E16" s="322"/>
      <c r="F16" s="322"/>
      <c r="G16" s="322"/>
      <c r="H16" s="322"/>
      <c r="I16" s="322"/>
      <c r="J16" s="322">
        <v>4000</v>
      </c>
      <c r="K16" s="322"/>
      <c r="L16" s="322"/>
      <c r="M16" s="322"/>
      <c r="N16" s="322"/>
      <c r="O16" s="323"/>
      <c r="P16" s="51"/>
      <c r="Q16" s="41"/>
    </row>
    <row r="17" spans="1:17" s="52" customFormat="1" ht="27.75" customHeight="1">
      <c r="A17" s="320">
        <v>11</v>
      </c>
      <c r="B17" s="329" t="s">
        <v>189</v>
      </c>
      <c r="C17" s="330">
        <f t="shared" ref="C17:I17" si="1">SUM(C11:C15)</f>
        <v>4230</v>
      </c>
      <c r="D17" s="330">
        <f t="shared" si="1"/>
        <v>6830</v>
      </c>
      <c r="E17" s="330">
        <f t="shared" si="1"/>
        <v>11801</v>
      </c>
      <c r="F17" s="330">
        <f t="shared" si="1"/>
        <v>7775</v>
      </c>
      <c r="G17" s="330">
        <f t="shared" si="1"/>
        <v>6285</v>
      </c>
      <c r="H17" s="330">
        <f t="shared" si="1"/>
        <v>6761</v>
      </c>
      <c r="I17" s="330">
        <f t="shared" si="1"/>
        <v>6580</v>
      </c>
      <c r="J17" s="330">
        <f>SUM(J11:J16)</f>
        <v>9780</v>
      </c>
      <c r="K17" s="330">
        <f>SUM(K11:K16)</f>
        <v>37875</v>
      </c>
      <c r="L17" s="330">
        <f>SUM(L11:L16)</f>
        <v>6705</v>
      </c>
      <c r="M17" s="330">
        <f>SUM(M11:M15)</f>
        <v>5400</v>
      </c>
      <c r="N17" s="330">
        <f>SUM(N11:N15)</f>
        <v>6431</v>
      </c>
      <c r="O17" s="331">
        <f>SUM(C17:N17)</f>
        <v>116453</v>
      </c>
    </row>
    <row r="18" spans="1:17" ht="13.5" customHeight="1">
      <c r="A18" s="320">
        <v>12</v>
      </c>
      <c r="B18" s="332" t="s">
        <v>190</v>
      </c>
      <c r="C18" s="333">
        <v>5000</v>
      </c>
      <c r="D18" s="333">
        <v>5000</v>
      </c>
      <c r="E18" s="333"/>
      <c r="F18" s="333"/>
      <c r="G18" s="333"/>
      <c r="H18" s="333">
        <v>2000</v>
      </c>
      <c r="I18" s="333">
        <v>15000</v>
      </c>
      <c r="J18" s="333">
        <v>15000</v>
      </c>
      <c r="K18" s="333">
        <v>10000</v>
      </c>
      <c r="L18" s="333">
        <v>5015</v>
      </c>
      <c r="M18" s="333"/>
      <c r="N18" s="333"/>
      <c r="O18" s="323">
        <f>SUM(C18:N18)</f>
        <v>57015</v>
      </c>
      <c r="P18" s="41"/>
    </row>
    <row r="19" spans="1:17" s="52" customFormat="1" ht="26.25" customHeight="1">
      <c r="A19" s="320">
        <v>13</v>
      </c>
      <c r="B19" s="329" t="s">
        <v>191</v>
      </c>
      <c r="C19" s="330">
        <f t="shared" ref="C19:N19" si="2">SUM(C17:C18)</f>
        <v>9230</v>
      </c>
      <c r="D19" s="330">
        <f t="shared" si="2"/>
        <v>11830</v>
      </c>
      <c r="E19" s="330">
        <f t="shared" si="2"/>
        <v>11801</v>
      </c>
      <c r="F19" s="330">
        <f t="shared" si="2"/>
        <v>7775</v>
      </c>
      <c r="G19" s="330">
        <f t="shared" si="2"/>
        <v>6285</v>
      </c>
      <c r="H19" s="330">
        <f t="shared" si="2"/>
        <v>8761</v>
      </c>
      <c r="I19" s="330">
        <f t="shared" si="2"/>
        <v>21580</v>
      </c>
      <c r="J19" s="330">
        <f t="shared" si="2"/>
        <v>24780</v>
      </c>
      <c r="K19" s="330">
        <f t="shared" si="2"/>
        <v>47875</v>
      </c>
      <c r="L19" s="330">
        <f t="shared" si="2"/>
        <v>11720</v>
      </c>
      <c r="M19" s="330">
        <f t="shared" si="2"/>
        <v>5400</v>
      </c>
      <c r="N19" s="330">
        <f t="shared" si="2"/>
        <v>6431</v>
      </c>
      <c r="O19" s="331">
        <f>SUM(C19:N19)</f>
        <v>173468</v>
      </c>
      <c r="P19" s="53"/>
    </row>
    <row r="20" spans="1:17" ht="13.5" customHeight="1" thickBot="1">
      <c r="A20" s="334">
        <v>14</v>
      </c>
      <c r="B20" s="321" t="s">
        <v>192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3">
        <f>SUM(C20:N20)</f>
        <v>0</v>
      </c>
      <c r="P20" s="54"/>
      <c r="Q20" s="41"/>
    </row>
    <row r="21" spans="1:17" ht="28.5" customHeight="1" thickBot="1">
      <c r="A21" s="335">
        <v>15</v>
      </c>
      <c r="B21" s="336" t="s">
        <v>193</v>
      </c>
      <c r="C21" s="337">
        <f t="shared" ref="C21:O21" si="3">C19+C20</f>
        <v>9230</v>
      </c>
      <c r="D21" s="337">
        <f t="shared" si="3"/>
        <v>11830</v>
      </c>
      <c r="E21" s="337">
        <f t="shared" si="3"/>
        <v>11801</v>
      </c>
      <c r="F21" s="337">
        <f t="shared" si="3"/>
        <v>7775</v>
      </c>
      <c r="G21" s="337">
        <f t="shared" si="3"/>
        <v>6285</v>
      </c>
      <c r="H21" s="337">
        <f t="shared" si="3"/>
        <v>8761</v>
      </c>
      <c r="I21" s="337">
        <f t="shared" si="3"/>
        <v>21580</v>
      </c>
      <c r="J21" s="337">
        <f t="shared" si="3"/>
        <v>24780</v>
      </c>
      <c r="K21" s="337">
        <f t="shared" si="3"/>
        <v>47875</v>
      </c>
      <c r="L21" s="337">
        <f t="shared" si="3"/>
        <v>11720</v>
      </c>
      <c r="M21" s="337">
        <f t="shared" si="3"/>
        <v>5400</v>
      </c>
      <c r="N21" s="337">
        <f t="shared" si="3"/>
        <v>6431</v>
      </c>
      <c r="O21" s="338">
        <f t="shared" si="3"/>
        <v>173468</v>
      </c>
      <c r="P21" s="41"/>
    </row>
    <row r="22" spans="1:17" ht="28.5" customHeight="1">
      <c r="A22" s="339"/>
      <c r="B22" s="340" t="s">
        <v>64</v>
      </c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2"/>
    </row>
    <row r="23" spans="1:17" ht="13.5" customHeight="1">
      <c r="A23" s="320">
        <f>A21+1</f>
        <v>16</v>
      </c>
      <c r="B23" s="343" t="s">
        <v>6</v>
      </c>
      <c r="C23" s="344">
        <v>6450</v>
      </c>
      <c r="D23" s="344">
        <v>6370</v>
      </c>
      <c r="E23" s="344">
        <v>6560</v>
      </c>
      <c r="F23" s="344">
        <v>7890</v>
      </c>
      <c r="G23" s="344">
        <v>8180</v>
      </c>
      <c r="H23" s="344">
        <v>8150</v>
      </c>
      <c r="I23" s="344">
        <v>8080</v>
      </c>
      <c r="J23" s="344">
        <v>7805</v>
      </c>
      <c r="K23" s="344">
        <v>9270</v>
      </c>
      <c r="L23" s="344">
        <v>9850</v>
      </c>
      <c r="M23" s="344">
        <v>9400</v>
      </c>
      <c r="N23" s="344">
        <v>8210</v>
      </c>
      <c r="O23" s="345">
        <f>SUM(C23:N23)</f>
        <v>96215</v>
      </c>
      <c r="P23" s="54"/>
      <c r="Q23" s="41"/>
    </row>
    <row r="24" spans="1:17" ht="13.5" customHeight="1">
      <c r="A24" s="320">
        <f>A23+1</f>
        <v>17</v>
      </c>
      <c r="B24" s="346" t="s">
        <v>198</v>
      </c>
      <c r="C24" s="344">
        <v>2200</v>
      </c>
      <c r="D24" s="344">
        <v>5100</v>
      </c>
      <c r="E24" s="344"/>
      <c r="F24" s="344">
        <v>1150</v>
      </c>
      <c r="G24" s="344"/>
      <c r="H24" s="344">
        <v>400</v>
      </c>
      <c r="I24" s="344">
        <v>2400</v>
      </c>
      <c r="J24" s="344">
        <v>4600</v>
      </c>
      <c r="K24" s="344"/>
      <c r="L24" s="344">
        <v>900</v>
      </c>
      <c r="M24" s="344">
        <v>300</v>
      </c>
      <c r="N24" s="344"/>
      <c r="O24" s="345">
        <f>SUM(C24:N24)</f>
        <v>17050</v>
      </c>
      <c r="P24" s="41"/>
    </row>
    <row r="25" spans="1:17" ht="13.5" customHeight="1">
      <c r="A25" s="320">
        <f>A24+1</f>
        <v>18</v>
      </c>
      <c r="B25" s="346" t="s">
        <v>194</v>
      </c>
      <c r="C25" s="344"/>
      <c r="D25" s="344"/>
      <c r="E25" s="344"/>
      <c r="F25" s="344"/>
      <c r="G25" s="344"/>
      <c r="H25" s="344">
        <v>9000</v>
      </c>
      <c r="I25" s="344">
        <v>13500</v>
      </c>
      <c r="J25" s="344">
        <v>13500</v>
      </c>
      <c r="K25" s="344">
        <v>13895</v>
      </c>
      <c r="L25" s="344">
        <v>9150</v>
      </c>
      <c r="M25" s="344">
        <v>1158</v>
      </c>
      <c r="N25" s="344"/>
      <c r="O25" s="345">
        <f>SUM(C25:N25)</f>
        <v>60203</v>
      </c>
      <c r="P25" s="41"/>
    </row>
    <row r="26" spans="1:17" s="52" customFormat="1" ht="27.75" customHeight="1">
      <c r="A26" s="347">
        <f>A25+1</f>
        <v>19</v>
      </c>
      <c r="B26" s="326" t="s">
        <v>195</v>
      </c>
      <c r="C26" s="327">
        <f t="shared" ref="C26:O26" si="4">SUM(C23:C25)</f>
        <v>8650</v>
      </c>
      <c r="D26" s="327">
        <f t="shared" si="4"/>
        <v>11470</v>
      </c>
      <c r="E26" s="327">
        <f t="shared" si="4"/>
        <v>6560</v>
      </c>
      <c r="F26" s="327">
        <f t="shared" si="4"/>
        <v>9040</v>
      </c>
      <c r="G26" s="327">
        <f t="shared" si="4"/>
        <v>8180</v>
      </c>
      <c r="H26" s="327">
        <f t="shared" si="4"/>
        <v>17550</v>
      </c>
      <c r="I26" s="327">
        <f t="shared" si="4"/>
        <v>23980</v>
      </c>
      <c r="J26" s="327">
        <f t="shared" si="4"/>
        <v>25905</v>
      </c>
      <c r="K26" s="327">
        <f t="shared" si="4"/>
        <v>23165</v>
      </c>
      <c r="L26" s="327">
        <f t="shared" si="4"/>
        <v>19900</v>
      </c>
      <c r="M26" s="327">
        <f t="shared" si="4"/>
        <v>10858</v>
      </c>
      <c r="N26" s="327">
        <f t="shared" si="4"/>
        <v>8210</v>
      </c>
      <c r="O26" s="328">
        <f t="shared" si="4"/>
        <v>173468</v>
      </c>
      <c r="P26" s="53"/>
    </row>
    <row r="27" spans="1:17" s="52" customFormat="1" ht="13.5" customHeight="1" thickBot="1">
      <c r="A27" s="348">
        <v>20</v>
      </c>
      <c r="B27" s="349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1"/>
      <c r="P27" s="53"/>
    </row>
    <row r="28" spans="1:17" s="43" customFormat="1" ht="33" customHeight="1" thickBot="1">
      <c r="A28" s="352">
        <v>21</v>
      </c>
      <c r="B28" s="336" t="s">
        <v>196</v>
      </c>
      <c r="C28" s="337">
        <f t="shared" ref="C28:O28" si="5">SUM(C26:C26)</f>
        <v>8650</v>
      </c>
      <c r="D28" s="337">
        <f t="shared" si="5"/>
        <v>11470</v>
      </c>
      <c r="E28" s="337">
        <f t="shared" si="5"/>
        <v>6560</v>
      </c>
      <c r="F28" s="337">
        <f t="shared" si="5"/>
        <v>9040</v>
      </c>
      <c r="G28" s="337">
        <f t="shared" si="5"/>
        <v>8180</v>
      </c>
      <c r="H28" s="337">
        <f t="shared" si="5"/>
        <v>17550</v>
      </c>
      <c r="I28" s="337">
        <f t="shared" si="5"/>
        <v>23980</v>
      </c>
      <c r="J28" s="337">
        <f t="shared" si="5"/>
        <v>25905</v>
      </c>
      <c r="K28" s="337">
        <f t="shared" si="5"/>
        <v>23165</v>
      </c>
      <c r="L28" s="337">
        <f t="shared" si="5"/>
        <v>19900</v>
      </c>
      <c r="M28" s="337">
        <f t="shared" si="5"/>
        <v>10858</v>
      </c>
      <c r="N28" s="337">
        <f t="shared" si="5"/>
        <v>8210</v>
      </c>
      <c r="O28" s="338">
        <f t="shared" si="5"/>
        <v>173468</v>
      </c>
    </row>
    <row r="29" spans="1:17" ht="13.5" thickBot="1">
      <c r="A29" s="316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4"/>
    </row>
    <row r="30" spans="1:17" s="59" customFormat="1" ht="30" customHeight="1" thickBot="1">
      <c r="A30" s="55">
        <v>22</v>
      </c>
      <c r="B30" s="56" t="s">
        <v>197</v>
      </c>
      <c r="C30" s="57">
        <f>C21-C28</f>
        <v>580</v>
      </c>
      <c r="D30" s="57">
        <f t="shared" ref="D30:O30" si="6">C30+D21-D28</f>
        <v>940</v>
      </c>
      <c r="E30" s="57">
        <f t="shared" si="6"/>
        <v>6181</v>
      </c>
      <c r="F30" s="57">
        <f t="shared" si="6"/>
        <v>4916</v>
      </c>
      <c r="G30" s="57">
        <f t="shared" si="6"/>
        <v>3021</v>
      </c>
      <c r="H30" s="57">
        <f t="shared" si="6"/>
        <v>-5768</v>
      </c>
      <c r="I30" s="57">
        <f t="shared" si="6"/>
        <v>-8168</v>
      </c>
      <c r="J30" s="57">
        <f t="shared" si="6"/>
        <v>-9293</v>
      </c>
      <c r="K30" s="57">
        <f t="shared" si="6"/>
        <v>15417</v>
      </c>
      <c r="L30" s="57">
        <f t="shared" si="6"/>
        <v>7237</v>
      </c>
      <c r="M30" s="57">
        <f t="shared" si="6"/>
        <v>1779</v>
      </c>
      <c r="N30" s="57">
        <f t="shared" si="6"/>
        <v>0</v>
      </c>
      <c r="O30" s="58">
        <f t="shared" si="6"/>
        <v>0</v>
      </c>
    </row>
    <row r="31" spans="1:17">
      <c r="O31" s="491" t="s">
        <v>330</v>
      </c>
    </row>
  </sheetData>
  <mergeCells count="4">
    <mergeCell ref="A5:B5"/>
    <mergeCell ref="A1:O1"/>
    <mergeCell ref="A3:O3"/>
    <mergeCell ref="A2:O2"/>
  </mergeCells>
  <phoneticPr fontId="22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3.m. önk. össz.bev.</vt:lpstr>
      <vt:lpstr>3.m.önk össz kiad.</vt:lpstr>
      <vt:lpstr>4.m.összehasonlító</vt:lpstr>
      <vt:lpstr>5.m.Önkorm. bev.</vt:lpstr>
      <vt:lpstr>6.m.Önkorm. kiadás</vt:lpstr>
      <vt:lpstr>7.m.int.bevét</vt:lpstr>
      <vt:lpstr>8.sz.m.int.kiad</vt:lpstr>
      <vt:lpstr>10.sz.m.Óvoda</vt:lpstr>
      <vt:lpstr>17.m.finanszírozásiterv</vt:lpstr>
      <vt:lpstr>19.m.KözösHiv bev-kiad</vt:lpstr>
      <vt:lpstr>Munka1</vt:lpstr>
      <vt:lpstr>'17.m.finanszírozásiterv'!Nyomtatási_terület</vt:lpstr>
      <vt:lpstr>'19.m.KözösHiv bev-kiad'!Nyomtatási_terület</vt:lpstr>
      <vt:lpstr>'3.m. önk. össz.bev.'!Nyomtatási_terület</vt:lpstr>
      <vt:lpstr>'3.m.önk össz kiad.'!Nyomtatási_terület</vt:lpstr>
      <vt:lpstr>'4.m.összehasonlító'!Nyomtatási_terület</vt:lpstr>
      <vt:lpstr>'5.m.Önkorm. bev.'!Nyomtatási_terület</vt:lpstr>
      <vt:lpstr>'6.m.Önkorm. kiadás'!Nyomtatási_terület</vt:lpstr>
      <vt:lpstr>'7.m.int.bevét'!Nyomtatási_terület</vt:lpstr>
      <vt:lpstr>'8.sz.m.int.kiad'!Nyomtatási_terület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2013-10-31T14:27:16Z</cp:lastPrinted>
  <dcterms:created xsi:type="dcterms:W3CDTF">1999-10-30T10:30:45Z</dcterms:created>
  <dcterms:modified xsi:type="dcterms:W3CDTF">2013-10-31T14:27:58Z</dcterms:modified>
</cp:coreProperties>
</file>