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rnadett dokumentumai\KÉPVISELŐ-TESTÜLET\2019\május\Zárszámadás\"/>
    </mc:Choice>
  </mc:AlternateContent>
  <xr:revisionPtr revIDLastSave="0" documentId="13_ncr:1_{D211D93B-8268-4898-9511-4336BA118A2C}" xr6:coauthVersionLast="43" xr6:coauthVersionMax="43" xr10:uidLastSave="{00000000-0000-0000-0000-000000000000}"/>
  <bookViews>
    <workbookView xWindow="1950" yWindow="1950" windowWidth="21600" windowHeight="11385" activeTab="4" xr2:uid="{00000000-000D-0000-FFFF-FFFF00000000}"/>
  </bookViews>
  <sheets>
    <sheet name="Adósságot kel. (14)" sheetId="58" r:id="rId1"/>
    <sheet name="több éves kih.(13)" sheetId="57" r:id="rId2"/>
    <sheet name="Közvetlen tám (12)" sheetId="56" r:id="rId3"/>
    <sheet name="Mérleg (5)" sheetId="54" r:id="rId4"/>
    <sheet name="Bevételek (1)" sheetId="33" r:id="rId5"/>
    <sheet name="Kiadások (2)" sheetId="34" r:id="rId6"/>
    <sheet name="Int.bev (3)" sheetId="36" r:id="rId7"/>
    <sheet name="Int.kiad (4)" sheetId="35" r:id="rId8"/>
    <sheet name="Tárgyieszk alakulás (6)" sheetId="45" r:id="rId9"/>
    <sheet name="Eredménykimutatás (7)" sheetId="46" r:id="rId10"/>
    <sheet name="kötött felhaszn.tám.(8) " sheetId="49" r:id="rId11"/>
    <sheet name="ált, köznev, szoc tám elsz (9)" sheetId="48" r:id="rId12"/>
    <sheet name="póttámogatás (9A)" sheetId="55" r:id="rId13"/>
    <sheet name="Bevételi ei.telj (10)" sheetId="13" r:id="rId14"/>
    <sheet name="Kiadási ei telj. (11)" sheetId="14" r:id="rId15"/>
    <sheet name="maradvány (15)" sheetId="4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34" l="1"/>
  <c r="E12" i="34"/>
  <c r="D12" i="34"/>
  <c r="F11" i="34"/>
  <c r="E11" i="34"/>
  <c r="D11" i="34"/>
  <c r="F10" i="34"/>
  <c r="F9" i="34"/>
  <c r="F8" i="34"/>
  <c r="F7" i="34"/>
  <c r="F6" i="34"/>
  <c r="F5" i="34"/>
  <c r="E10" i="34"/>
  <c r="E9" i="34"/>
  <c r="E8" i="34"/>
  <c r="E7" i="34"/>
  <c r="E6" i="34"/>
  <c r="E5" i="34"/>
  <c r="D10" i="34"/>
  <c r="D9" i="34"/>
  <c r="D8" i="34"/>
  <c r="D7" i="34"/>
  <c r="D6" i="34"/>
  <c r="D5" i="34"/>
  <c r="F4" i="34"/>
  <c r="E4" i="34"/>
  <c r="D4" i="34"/>
  <c r="E53" i="35"/>
  <c r="D53" i="35"/>
  <c r="C53" i="35"/>
  <c r="F49" i="35"/>
  <c r="E40" i="35"/>
  <c r="D40" i="35"/>
  <c r="C40" i="35"/>
  <c r="F36" i="35"/>
  <c r="G49" i="36"/>
  <c r="F49" i="36"/>
  <c r="E49" i="36"/>
  <c r="G37" i="36"/>
  <c r="F37" i="36"/>
  <c r="E37" i="36"/>
  <c r="G25" i="36"/>
  <c r="F25" i="36"/>
  <c r="E25" i="36"/>
  <c r="H11" i="33"/>
  <c r="G11" i="33"/>
  <c r="F11" i="33"/>
  <c r="H10" i="33"/>
  <c r="H9" i="33"/>
  <c r="H8" i="33"/>
  <c r="H7" i="33"/>
  <c r="H6" i="33"/>
  <c r="H5" i="33"/>
  <c r="G10" i="33"/>
  <c r="G9" i="33"/>
  <c r="G8" i="33"/>
  <c r="G7" i="33"/>
  <c r="G6" i="33"/>
  <c r="G5" i="33"/>
  <c r="F10" i="33"/>
  <c r="F9" i="33"/>
  <c r="F8" i="33"/>
  <c r="F7" i="33"/>
  <c r="F6" i="33"/>
  <c r="F5" i="33"/>
  <c r="H4" i="33"/>
  <c r="G4" i="33"/>
  <c r="F4" i="33"/>
  <c r="C27" i="35"/>
  <c r="F23" i="35"/>
  <c r="F12" i="35"/>
  <c r="E12" i="35"/>
  <c r="E15" i="35" s="1"/>
  <c r="D12" i="35"/>
  <c r="D15" i="35" s="1"/>
  <c r="C12" i="35"/>
  <c r="C15" i="35" s="1"/>
  <c r="G50" i="36"/>
  <c r="F50" i="36"/>
  <c r="E50" i="36"/>
  <c r="H48" i="36"/>
  <c r="G48" i="36"/>
  <c r="F48" i="36"/>
  <c r="E48" i="36"/>
  <c r="H44" i="36"/>
  <c r="H41" i="36"/>
  <c r="G38" i="36"/>
  <c r="F38" i="36"/>
  <c r="E38" i="36"/>
  <c r="H36" i="36"/>
  <c r="G36" i="36"/>
  <c r="F36" i="36"/>
  <c r="E36" i="36"/>
  <c r="H32" i="36"/>
  <c r="E14" i="36"/>
  <c r="G24" i="36"/>
  <c r="G26" i="36" s="1"/>
  <c r="F24" i="36"/>
  <c r="E24" i="36"/>
  <c r="E26" i="36" s="1"/>
  <c r="H25" i="36"/>
  <c r="H20" i="36"/>
  <c r="G12" i="36"/>
  <c r="G14" i="36" s="1"/>
  <c r="F12" i="36"/>
  <c r="H12" i="36" s="1"/>
  <c r="E12" i="36"/>
  <c r="I9" i="33"/>
  <c r="I8" i="33"/>
  <c r="H13" i="36"/>
  <c r="H11" i="36"/>
  <c r="H10" i="36"/>
  <c r="H9" i="36"/>
  <c r="F14" i="36" l="1"/>
  <c r="H24" i="36"/>
  <c r="F26" i="36"/>
  <c r="N13" i="13"/>
  <c r="M14" i="14" l="1"/>
  <c r="L14" i="14"/>
  <c r="K14" i="14"/>
  <c r="J14" i="14"/>
  <c r="I14" i="14"/>
  <c r="H14" i="14"/>
  <c r="G14" i="14"/>
  <c r="F14" i="14"/>
  <c r="E14" i="14"/>
  <c r="D14" i="14"/>
  <c r="C14" i="14"/>
  <c r="B14" i="14"/>
  <c r="N13" i="14"/>
  <c r="N12" i="14"/>
  <c r="N11" i="14"/>
  <c r="N10" i="14"/>
  <c r="N9" i="14"/>
  <c r="N8" i="14"/>
  <c r="N7" i="14"/>
  <c r="N6" i="14"/>
  <c r="N14" i="14" l="1"/>
  <c r="M14" i="13"/>
  <c r="L14" i="13"/>
  <c r="K14" i="13"/>
  <c r="J14" i="13"/>
  <c r="I14" i="13"/>
  <c r="H14" i="13"/>
  <c r="G14" i="13"/>
  <c r="F14" i="13"/>
  <c r="E14" i="13"/>
  <c r="D14" i="13"/>
  <c r="C14" i="13"/>
  <c r="B14" i="13"/>
  <c r="N12" i="13"/>
  <c r="N11" i="13"/>
  <c r="N10" i="13"/>
  <c r="N9" i="13"/>
  <c r="N8" i="13"/>
  <c r="N7" i="13"/>
  <c r="N6" i="13"/>
  <c r="F46" i="35"/>
  <c r="F45" i="35"/>
  <c r="F44" i="35"/>
  <c r="F33" i="35"/>
  <c r="F32" i="35"/>
  <c r="F31" i="35"/>
  <c r="E27" i="35"/>
  <c r="D27" i="35"/>
  <c r="F20" i="35"/>
  <c r="F19" i="35"/>
  <c r="F18" i="35"/>
  <c r="F13" i="35"/>
  <c r="F11" i="35"/>
  <c r="F10" i="35"/>
  <c r="F9" i="35"/>
  <c r="F8" i="35"/>
  <c r="F7" i="35"/>
  <c r="F6" i="35"/>
  <c r="F5" i="35"/>
  <c r="F4" i="35"/>
  <c r="H49" i="36"/>
  <c r="H38" i="36"/>
  <c r="H37" i="36"/>
  <c r="H29" i="36"/>
  <c r="H17" i="36"/>
  <c r="H8" i="36"/>
  <c r="H7" i="36"/>
  <c r="H6" i="36"/>
  <c r="H5" i="36"/>
  <c r="F14" i="34"/>
  <c r="F16" i="34" s="1"/>
  <c r="E14" i="34"/>
  <c r="D14" i="34"/>
  <c r="G12" i="34"/>
  <c r="G11" i="34"/>
  <c r="G10" i="34"/>
  <c r="G9" i="34"/>
  <c r="G8" i="34"/>
  <c r="G7" i="34"/>
  <c r="G6" i="34"/>
  <c r="G5" i="34"/>
  <c r="G4" i="34"/>
  <c r="H12" i="33"/>
  <c r="G12" i="33"/>
  <c r="F12" i="33"/>
  <c r="I11" i="33"/>
  <c r="I10" i="33"/>
  <c r="I7" i="33"/>
  <c r="I6" i="33"/>
  <c r="I5" i="33"/>
  <c r="I4" i="33"/>
  <c r="D12" i="56"/>
  <c r="F15" i="57"/>
  <c r="E15" i="57"/>
  <c r="D15" i="57"/>
  <c r="C15" i="57"/>
  <c r="E17" i="58"/>
  <c r="D17" i="58"/>
  <c r="C17" i="58"/>
  <c r="B17" i="58"/>
  <c r="F16" i="58"/>
  <c r="F15" i="58"/>
  <c r="F14" i="58"/>
  <c r="F13" i="58"/>
  <c r="E12" i="58"/>
  <c r="D12" i="58"/>
  <c r="C12" i="58"/>
  <c r="F11" i="58"/>
  <c r="F10" i="58"/>
  <c r="F9" i="58"/>
  <c r="F8" i="58"/>
  <c r="E7" i="58"/>
  <c r="D7" i="58"/>
  <c r="C7" i="58"/>
  <c r="B7" i="58"/>
  <c r="F6" i="58"/>
  <c r="F4" i="58"/>
  <c r="F3" i="58"/>
  <c r="F53" i="35" l="1"/>
  <c r="F27" i="35"/>
  <c r="H26" i="36"/>
  <c r="H14" i="36"/>
  <c r="H50" i="36"/>
  <c r="I12" i="33"/>
  <c r="F15" i="35"/>
  <c r="N14" i="13"/>
  <c r="G14" i="34"/>
  <c r="F12" i="58"/>
  <c r="F17" i="58"/>
  <c r="F7" i="58"/>
  <c r="F40" i="35"/>
</calcChain>
</file>

<file path=xl/sharedStrings.xml><?xml version="1.0" encoding="utf-8"?>
<sst xmlns="http://schemas.openxmlformats.org/spreadsheetml/2006/main" count="670" uniqueCount="383">
  <si>
    <t>Összesen:</t>
  </si>
  <si>
    <t>Összesen</t>
  </si>
  <si>
    <t>Működési bevételek</t>
  </si>
  <si>
    <t>BEVÉTELEK ÖSSZESEN:</t>
  </si>
  <si>
    <t>Személyi juttatások</t>
  </si>
  <si>
    <t>Dologi kiadások</t>
  </si>
  <si>
    <t>Felújítások</t>
  </si>
  <si>
    <t>Beruházás</t>
  </si>
  <si>
    <t>KIADÁSOK ÖSSZESEN:</t>
  </si>
  <si>
    <t>Megnevezés</t>
  </si>
  <si>
    <t>Dusnok Községi Önkormányzat bevételi előirányzatainak teljesüléséről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</si>
  <si>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</si>
  <si>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</si>
  <si>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</si>
  <si>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</si>
  <si>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</si>
  <si>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</si>
  <si>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</si>
  <si>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</si>
  <si>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</si>
  <si>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</si>
  <si>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</si>
  <si>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</si>
  <si>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Dusnok Községi Önkormányzat kiadási előirányzatainak  teljesítéséről </t>
  </si>
  <si>
    <t>Saját bevétel és adósságot keletkeztető ügyletből eredő fizetési kötelezettség összegei</t>
  </si>
  <si>
    <t>Közhatalmi bevételek</t>
  </si>
  <si>
    <t>Saját bevételek összesen (1-4)</t>
  </si>
  <si>
    <t>Felvett, átvállalt hitel</t>
  </si>
  <si>
    <t>Hitelviszonyt megtestesítı értékpapír</t>
  </si>
  <si>
    <t>Adott váltó</t>
  </si>
  <si>
    <t>Pénzügyi lízing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</si>
  <si>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</si>
  <si>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</si>
  <si>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</si>
  <si>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</si>
  <si>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</si>
  <si>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</si>
  <si>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Sor-szám</t>
  </si>
  <si>
    <t>Több éves kihatással járó döntés megnevezése</t>
  </si>
  <si>
    <t>Bursa-Hungarica felsőokt.</t>
  </si>
  <si>
    <t>Összesen adatok</t>
  </si>
  <si>
    <t>41</t>
  </si>
  <si>
    <t>40</t>
  </si>
  <si>
    <t>36</t>
  </si>
  <si>
    <t>34</t>
  </si>
  <si>
    <t>32</t>
  </si>
  <si>
    <t>28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</si>
  <si>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</si>
  <si>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</si>
  <si>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</si>
  <si>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</si>
  <si>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</si>
  <si>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</si>
  <si>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</si>
  <si>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</si>
  <si>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</si>
  <si>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</si>
  <si>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</si>
  <si>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</si>
  <si>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</si>
  <si>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</si>
  <si>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</si>
  <si>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</si>
  <si>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</si>
  <si>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</si>
  <si>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</si>
  <si>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</si>
  <si>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</si>
  <si>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</si>
  <si>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</si>
  <si>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</si>
  <si>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#</t>
  </si>
  <si>
    <t>B1.</t>
  </si>
  <si>
    <t>Működési célú támogatások áh-n belülről</t>
  </si>
  <si>
    <t>B2.</t>
  </si>
  <si>
    <t>Felhalmozási célú támogatások áh-n belülről</t>
  </si>
  <si>
    <t>B3.</t>
  </si>
  <si>
    <t>B4.</t>
  </si>
  <si>
    <t>B5.</t>
  </si>
  <si>
    <t>Felhalmozási bevételek</t>
  </si>
  <si>
    <t>B6.</t>
  </si>
  <si>
    <t>Működési célú átvett pénzeszközök</t>
  </si>
  <si>
    <t>B7.</t>
  </si>
  <si>
    <t>Felhalmozási célú átvett pénzeszközök</t>
  </si>
  <si>
    <t>B1.-7.</t>
  </si>
  <si>
    <t>KÖLTSÉGVETÉSI BEVÉTELEK</t>
  </si>
  <si>
    <t>B8.</t>
  </si>
  <si>
    <t>Finanszírozási bevétel</t>
  </si>
  <si>
    <t>K1.</t>
  </si>
  <si>
    <t>K2.</t>
  </si>
  <si>
    <t>Munkaadókat terhelő járulékok és szociális hozz. adó</t>
  </si>
  <si>
    <t>K3.</t>
  </si>
  <si>
    <t>K4.</t>
  </si>
  <si>
    <t>Ellátottak pénzbeni juttatásai</t>
  </si>
  <si>
    <t>K5.</t>
  </si>
  <si>
    <t>Egyéb működési célú kiadások</t>
  </si>
  <si>
    <t>K6.</t>
  </si>
  <si>
    <t>K7.</t>
  </si>
  <si>
    <t>K8.</t>
  </si>
  <si>
    <t>Egyéb felhalmozási célú kiadások</t>
  </si>
  <si>
    <t>K9.</t>
  </si>
  <si>
    <t>DUSNOK KÖZSÉG ÖNKORMÁNYZATA</t>
  </si>
  <si>
    <t>Finanszírozási kiadások</t>
  </si>
  <si>
    <t xml:space="preserve">    K915</t>
  </si>
  <si>
    <t>Irányítószervi támogatás</t>
  </si>
  <si>
    <t>DUSNOKI POLGÁRMESTERI HIVATAL</t>
  </si>
  <si>
    <t>GONDOZÁSI KÖZPONT</t>
  </si>
  <si>
    <t>DUSNOKI ÓVODA ÉS BÖLCSŐDE</t>
  </si>
  <si>
    <t>Teljesítés %</t>
  </si>
  <si>
    <t>Előző időszak</t>
  </si>
  <si>
    <t>Tárgyi időszak</t>
  </si>
  <si>
    <t>Tényleges támogatás</t>
  </si>
  <si>
    <t>Költségvetési kiadások teljesítése Intézményenként</t>
  </si>
  <si>
    <t>Költségvetési bevételek teljesülése intézményenként</t>
  </si>
  <si>
    <t>B1. Működési célú támogatások áh-n belülről</t>
  </si>
  <si>
    <t>B2. Felhalmozási célú támogatások áh-n belülről</t>
  </si>
  <si>
    <t>B3. Közhatalmi bevételek</t>
  </si>
  <si>
    <t>B4. Működési bevételek</t>
  </si>
  <si>
    <t>B6. Működési célú átvett pénzeszközök</t>
  </si>
  <si>
    <t>B7. Felhalmozási célú átvett pénzeszközök</t>
  </si>
  <si>
    <t>K1. Személyi juttatások</t>
  </si>
  <si>
    <t>K2. Munkaadókat terhelő járulékok és szociális hozz. adó</t>
  </si>
  <si>
    <t>K3. Dologi kiadások</t>
  </si>
  <si>
    <t>K4. Ellátottak pénzbeni juttatásai</t>
  </si>
  <si>
    <t>K5. Egyéb működési célú kiadások</t>
  </si>
  <si>
    <t>K6. Beruházás</t>
  </si>
  <si>
    <t>K7. Felújítások</t>
  </si>
  <si>
    <t>K8. Egyéb felhalmozási célú kiadások</t>
  </si>
  <si>
    <t>Helyi adók</t>
  </si>
  <si>
    <t>saját tev-ből származó bevétel, kamat, bérleti díj</t>
  </si>
  <si>
    <t>átvett pénzeszközök</t>
  </si>
  <si>
    <t>Illeték, bírság, egyéb sajátos bevétel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</si>
  <si>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</si>
  <si>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</si>
  <si>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</si>
  <si>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</si>
  <si>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</si>
  <si>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</si>
  <si>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</si>
  <si>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</si>
  <si>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Nem aktivált felújítások</t>
  </si>
  <si>
    <t>Összes növekedés  (=02+…+07)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</si>
  <si>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</si>
  <si>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</si>
  <si>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</si>
  <si>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</si>
  <si>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</si>
  <si>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</si>
  <si>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Kiadási Főösszeg</t>
  </si>
  <si>
    <t>K1-8.</t>
  </si>
  <si>
    <t>Költségvetési kiadások</t>
  </si>
  <si>
    <t>Finanszírozási bevétel (maradvány igénybevétele+megelőlegezés)</t>
  </si>
  <si>
    <t>Finanszírozási kiadások (meglőlegezés visszafizetése)</t>
  </si>
  <si>
    <t>FORRÁSOK ÖSSZESEN (=G+H+I+J)</t>
  </si>
  <si>
    <t>250</t>
  </si>
  <si>
    <t>J) PASSZÍV IDŐBELI ELHATÁROLÁSOK (=J/1+J/2+J/3)</t>
  </si>
  <si>
    <t>J/2 Költségek, ráfordítások passzív időbeli elhatárolása</t>
  </si>
  <si>
    <t>247</t>
  </si>
  <si>
    <t>H) KÖTELEZETTSÉGEK (=H/I+H/II+H/III)</t>
  </si>
  <si>
    <t>H/III Kötelezettség jellegű sajátos elszámolások (=H/III/1+…+H/III/10)</t>
  </si>
  <si>
    <t>H/III/3 Más szervezetet megillető bevételek elszámolása</t>
  </si>
  <si>
    <t>H/II Költségvetési évet követően esedékes kötelezettségek (=H/II/1+…+H/II/9)</t>
  </si>
  <si>
    <t>H/I Költségvetési évben esedékes kötelezettségek (=H/I/1+…+H/I/9)</t>
  </si>
  <si>
    <t>183</t>
  </si>
  <si>
    <t>H/I/3 Költségvetési évben esedékes kötelezettségek dologi kiadásokra</t>
  </si>
  <si>
    <t>182</t>
  </si>
  <si>
    <t>181</t>
  </si>
  <si>
    <t>G/VI Mérleg szerinti eredmény</t>
  </si>
  <si>
    <t>G/V Eszközök értékhelyesbítésének forrása</t>
  </si>
  <si>
    <t>177</t>
  </si>
  <si>
    <t>G/IV Felhalmozott eredmény</t>
  </si>
  <si>
    <t>176</t>
  </si>
  <si>
    <t>G/I  Nemzeti vagyon induláskori értéke</t>
  </si>
  <si>
    <t>ESZKÖZÖK ÖSSZESEN (=A+B+C+D+E+F)</t>
  </si>
  <si>
    <t>171</t>
  </si>
  <si>
    <t>167</t>
  </si>
  <si>
    <t>164</t>
  </si>
  <si>
    <t>161</t>
  </si>
  <si>
    <t>D) KÖVETELÉSEK  (=D/I+D/II+D/III)</t>
  </si>
  <si>
    <t>D/III Követelés jellegű sajátos elszámolások (=D/III/1+…+D/III/9)</t>
  </si>
  <si>
    <t>159</t>
  </si>
  <si>
    <t>D/III/4 Forgótőke elszámolása</t>
  </si>
  <si>
    <t>D/I Költségvetési évben esedékes követelések (=D/I/1+…+D/I/8)</t>
  </si>
  <si>
    <t>D/I/6 Költségvetési évben esedékes követelések működési célú átvett pénzeszközre (&gt;=D/I/6a+D/I/6b+D/I/6c)</t>
  </si>
  <si>
    <t>D/I/3f - ebből: költségvetési évben esedékes követelések egyéb közhatalmi bevételekre</t>
  </si>
  <si>
    <t>D/I/3e - ebből: költségvetési évben esedékes követelések termékek és szolgáltatások adóira</t>
  </si>
  <si>
    <t>D/I/3 Költségvetési évben esedékes követelések közhatalmi bevételre (=D/I/3a+…+D/I/3f)</t>
  </si>
  <si>
    <t>62</t>
  </si>
  <si>
    <t>C) PÉNZESZKÖZÖK (=C/I+…+C/IV)</t>
  </si>
  <si>
    <t>C/III Forintszámlák (=C/III/1+C/III/2)</t>
  </si>
  <si>
    <t>C/III/1 Kincstáron kívüli forintszámlák</t>
  </si>
  <si>
    <t>53</t>
  </si>
  <si>
    <t>B) NEMZETI VAGYONBA TARTOZÓ FORGÓESZKÖZÖK (= B/I+B/II)</t>
  </si>
  <si>
    <t>43</t>
  </si>
  <si>
    <t>B/I Készletek (=B/I/1+…+B/I/5)</t>
  </si>
  <si>
    <t>B/I/4  Befejezetlen termelés, félkész termékek, késztermékek</t>
  </si>
  <si>
    <t>A) NEMZETI VAGYONBA TARTOZÓ BEFEKTETETT ESZKÖZÖK (=A/I+A/II+A/III+A/IV)</t>
  </si>
  <si>
    <t>A/III Befektetett pénzügyi eszközök (=A/III/1+A/III/2+A/III/3)</t>
  </si>
  <si>
    <t>A/III/3 Befektetett pénzügyi eszközök értékhelyesbítése</t>
  </si>
  <si>
    <t>A/III/1e - ebből: egyéb tartós részesedések</t>
  </si>
  <si>
    <t>A/III/1 Tartós részesedések (=A/III/1a+…+A/III/1e)</t>
  </si>
  <si>
    <t>A/II/5 Tárgyi eszközök értékhelyesbítése</t>
  </si>
  <si>
    <t>A/II/4 Beruházások, felújítások</t>
  </si>
  <si>
    <t>A/II/2 Gépek, berendezések, felszerelések, járművek</t>
  </si>
  <si>
    <t>A/II/1 Ingatlanok és a kapcsolódó vagyoni értékű jogok</t>
  </si>
  <si>
    <t>Módosítások (+/-)</t>
  </si>
  <si>
    <t>E)        Alaptevékenység szabad maradványa (=A-D)</t>
  </si>
  <si>
    <t>C)        Összes maradvány (=A+B)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</si>
  <si>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</si>
  <si>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</si>
  <si>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</si>
  <si>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</si>
  <si>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</si>
  <si>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</si>
  <si>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</si>
  <si>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Összeg</t>
  </si>
  <si>
    <t>A 05. űrlap alapján a támogatási jogcímhez kapcsolódó kormányzati funkció szerinti kiadások összege</t>
  </si>
  <si>
    <t>68</t>
  </si>
  <si>
    <t>57</t>
  </si>
  <si>
    <t>51</t>
  </si>
  <si>
    <t>44</t>
  </si>
  <si>
    <t>A központi költségvetésből támogatásként rendelkezésre bocsátott összeg</t>
  </si>
  <si>
    <t>T. évben kelt. T.évi fiz. Köt.</t>
  </si>
  <si>
    <t>Előző év(ek)ben kelt. T.évi fiz. Köt.</t>
  </si>
  <si>
    <t>teljesítés%</t>
  </si>
  <si>
    <t>J/3 Halasztott eredményszemléletű bevételek</t>
  </si>
  <si>
    <t>248</t>
  </si>
  <si>
    <t>H/III/1 Kapott előlegek</t>
  </si>
  <si>
    <t>236</t>
  </si>
  <si>
    <t>H/II/9e - ebből: költségvetési évet követően esedékes kötelezettségek államháztartáson belüli megelőlegezések visszafizetésére</t>
  </si>
  <si>
    <t>H/II/9 Költségvetési évet követően esedékes kötelezettségek finanszírozási kiadásokra (&gt;=H/II/9a+…+H/II/9j)</t>
  </si>
  <si>
    <t>G/ SAJÁT TŐKE  (= G/I+…+G/VI)</t>
  </si>
  <si>
    <t>186</t>
  </si>
  <si>
    <t>E) EGYÉB SAJÁTOS ELSZÁMOLÁSOK (=E/I+E/II+E/III)</t>
  </si>
  <si>
    <t>E/II Fizetendő általános forgalmi adó elszámolása (=E/II/1+E/II/2)</t>
  </si>
  <si>
    <t>E/II/2 Más fizetendő általános forgalmi adó</t>
  </si>
  <si>
    <t>166</t>
  </si>
  <si>
    <t>E/I Előzetesen felszámított általános forgalmi adó elszámolása (=E/I/1+…+E/I/4)</t>
  </si>
  <si>
    <t>E/I/2 Más előzetesen felszámított levonható általános forgalmi adó</t>
  </si>
  <si>
    <t>158</t>
  </si>
  <si>
    <t>152</t>
  </si>
  <si>
    <t>101</t>
  </si>
  <si>
    <t>85</t>
  </si>
  <si>
    <t>67</t>
  </si>
  <si>
    <t>A/II Tárgyi eszközök  (=A/II/1+...+A/II/5)</t>
  </si>
  <si>
    <t>Egyéb csökkenés</t>
  </si>
  <si>
    <t>14</t>
  </si>
  <si>
    <t>Összes csökkenés (=09+…+13)</t>
  </si>
  <si>
    <t>26</t>
  </si>
  <si>
    <t>Teljesen (0-ig) leírt eszközök bruttó értéke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</si>
  <si>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</si>
  <si>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</si>
  <si>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</si>
  <si>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</si>
  <si>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</si>
  <si>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</si>
  <si>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</si>
  <si>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</si>
  <si>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</si>
  <si>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</si>
  <si>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</si>
  <si>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</si>
  <si>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</si>
  <si>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</si>
  <si>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</si>
  <si>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</si>
  <si>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</si>
  <si>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</si>
  <si>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</si>
  <si>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</si>
  <si>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</si>
  <si>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</si>
  <si>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</si>
  <si>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</si>
  <si>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</si>
  <si>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</si>
  <si>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</si>
  <si>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</si>
  <si>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88</t>
  </si>
  <si>
    <t>Költségvetési törvény alapján feladatátvétellel/feladatátadással korrigált támogatás</t>
  </si>
  <si>
    <t>Támogatás évközi változása - Május 15.</t>
  </si>
  <si>
    <t>Évvégi eltérés (+,-) mutatószám szerinti támogatás (=6-(3+4+5))</t>
  </si>
  <si>
    <t>Az önkormányzat által az adott célra december 31-ig ténylegesen felhasznált összeg</t>
  </si>
  <si>
    <t>Többlettámogatás (ha a 7-6+9 &gt;0, akkor 7-6+9; egyébként 0)</t>
  </si>
  <si>
    <t>Visszafizetési kötelezettség (ha a 7-6+9 &lt;0, akkor 7-6+9 abszolútértéke; egyébként 0)</t>
  </si>
  <si>
    <t>07/A - Maradványkimutatás</t>
  </si>
  <si>
    <t>Támogatás értékű vebételek felhasználási célra</t>
  </si>
  <si>
    <t>B5. Felhalmozási bevételek (TE értékesítés)</t>
  </si>
  <si>
    <t>Dusnok Község Önkormányzata 2018. évi költségvetése több éves kihatással járó döntések</t>
  </si>
  <si>
    <t>Az Önkormányzat 2018. évi közvetlen és közvetett támogatásairól</t>
  </si>
  <si>
    <t>12/A - Mérleg</t>
  </si>
  <si>
    <t>A/I/2 Szellemi termékek</t>
  </si>
  <si>
    <t>A/I Immateriális javak (=A/I/1+A/I/2+A/I/3)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</si>
  <si>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</si>
  <si>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</si>
  <si>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</si>
  <si>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</si>
  <si>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</si>
  <si>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</si>
  <si>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D/I/6c - ebből: költségvetési évben esedékes követelések működési célú visszatérítendő támogatások, kölcsönök visszatérülésére államháztartáson kívülről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</si>
  <si>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</si>
  <si>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</si>
  <si>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</si>
  <si>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</si>
  <si>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117</t>
  </si>
  <si>
    <t>D/II/4d - ebből: költségvetési évet követően esedékes követelések kiszámlázott általános forgalmi adóra</t>
  </si>
  <si>
    <t>142</t>
  </si>
  <si>
    <t>D/II Költségvetési évet követően esedékes követelések (=D/II/1+…+D/II/8)</t>
  </si>
  <si>
    <t>143</t>
  </si>
  <si>
    <t>D/III/1 Adott előlegek (=D/III/1a+…+D/III/1f)</t>
  </si>
  <si>
    <t>148</t>
  </si>
  <si>
    <t>D/III/1e - ebből: foglalkoztatottaknak adott előlegek</t>
  </si>
  <si>
    <t>149</t>
  </si>
  <si>
    <t>D/III/1f - ebből: túlfizetések, téves és visszajáró kifizetések</t>
  </si>
  <si>
    <t>179</t>
  </si>
  <si>
    <t>G/III Egyéb eszközök induláskori értéke és változásai</t>
  </si>
  <si>
    <t>180</t>
  </si>
  <si>
    <t>209</t>
  </si>
  <si>
    <t>222</t>
  </si>
  <si>
    <t>227</t>
  </si>
  <si>
    <t>233</t>
  </si>
  <si>
    <t>234</t>
  </si>
  <si>
    <t>243</t>
  </si>
  <si>
    <t>244</t>
  </si>
  <si>
    <t>249</t>
  </si>
  <si>
    <t>Eredeti előirányzat</t>
  </si>
  <si>
    <t>módosított előirányzat</t>
  </si>
  <si>
    <t>Teljesítés 2018.12.31</t>
  </si>
  <si>
    <r>
      <t xml:space="preserve">Költségvetési </t>
    </r>
    <r>
      <rPr>
        <b/>
        <u/>
        <sz val="12"/>
        <color rgb="FF3F3F3F"/>
        <rFont val="Calibri"/>
        <family val="2"/>
        <charset val="238"/>
        <scheme val="minor"/>
      </rPr>
      <t>egyesített</t>
    </r>
    <r>
      <rPr>
        <b/>
        <sz val="12"/>
        <color rgb="FF3F3F3F"/>
        <rFont val="Calibri"/>
        <family val="2"/>
        <charset val="238"/>
        <scheme val="minor"/>
      </rPr>
      <t xml:space="preserve"> bevételek teljesülése 2018</t>
    </r>
  </si>
  <si>
    <r>
      <t xml:space="preserve">Költségvetési </t>
    </r>
    <r>
      <rPr>
        <b/>
        <u/>
        <sz val="12"/>
        <color rgb="FF3F3F3F"/>
        <rFont val="Calibri"/>
        <family val="2"/>
        <charset val="238"/>
        <scheme val="minor"/>
      </rPr>
      <t>egyesített</t>
    </r>
    <r>
      <rPr>
        <b/>
        <sz val="12"/>
        <color rgb="FF3F3F3F"/>
        <rFont val="Calibri"/>
        <family val="2"/>
        <charset val="238"/>
        <scheme val="minor"/>
      </rPr>
      <t xml:space="preserve"> kiadások teljesülése 2018</t>
    </r>
  </si>
  <si>
    <t>eredeti előirányzat</t>
  </si>
  <si>
    <t>teljesítés 2018.12.31</t>
  </si>
  <si>
    <t>Tartalék</t>
  </si>
  <si>
    <t>2018. évre</t>
  </si>
  <si>
    <t>15/A - Kimutatás az immateriális javak, tárgyi eszközök koncesszióba, vagyonkezelésbe adott eszközök állományának alakulásáról</t>
  </si>
  <si>
    <t>Immateriális javak beszerzése, nem aktivált beruházások</t>
  </si>
  <si>
    <t>Beruházásokból, felújításokból aktivált érték</t>
  </si>
  <si>
    <t>Egyéb növekedés</t>
  </si>
  <si>
    <t>Értékesítés</t>
  </si>
  <si>
    <t>13/A - Eredménykimutatás</t>
  </si>
  <si>
    <t>11/A - A helyi önkormányzatok kiegészítő támogatásainak és egyéb kötött felhasználású támogatásainak elszámolása</t>
  </si>
  <si>
    <t>2. melléklet I.5. A 2017. évről áthúzódó bérkompenzáció támogatása</t>
  </si>
  <si>
    <t>2. melléklet I.6. Polgármesteri illetmény támogatása</t>
  </si>
  <si>
    <t>2. melléklet III.1. Szociális ágazati  összevont pótlék</t>
  </si>
  <si>
    <t>2. melléklet III.2. A települési önkormányzatok szociális feladatainak egyéb támogatása</t>
  </si>
  <si>
    <t>2. melléklet IV.1.d) Települési önkormányzatok nyilvános könyvtári és közművelődési feladatainak támogatása</t>
  </si>
  <si>
    <t>2. melléklet IV.1. Könyvtári, közművelődési és múzeumi feladatok támogatása (5+…+13)</t>
  </si>
  <si>
    <t>3. melléklet I.9. A települési önkormányzatok szociális célú tüzelőanyag vásárlásához kapcsolódó támogatása</t>
  </si>
  <si>
    <t>3. melléklet I. Helyi önkormányzatok működési célú költségvetési támogatásai összesen (20+….+ 35)</t>
  </si>
  <si>
    <t>3. melléklet II.2.c) Belterületi utak, járdák, hidak felújítása</t>
  </si>
  <si>
    <t>3. melléklet II.3. Önkormányzati étkeztetési fejlesztések támogatása</t>
  </si>
  <si>
    <t>52</t>
  </si>
  <si>
    <t>3. melléklet II. Helyi önkormányzatok felhalmozási célú költségvetési támogatásai összesen (37+…+51)</t>
  </si>
  <si>
    <t>75</t>
  </si>
  <si>
    <t>29. cím Az önkormányzati ASP rendszer működtetésének támogatása</t>
  </si>
  <si>
    <t>92</t>
  </si>
  <si>
    <t>47. cím A költségvetési szerveknél foglalkoztatottak 2018. évi bérkompenzációja</t>
  </si>
  <si>
    <t>106</t>
  </si>
  <si>
    <t>64. cím A települési önkormányzatok 2017. évi szociális célú tüzelőanyag vásárlásához kapcsolódó kiegészítő támogatása</t>
  </si>
  <si>
    <t>123</t>
  </si>
  <si>
    <t>81. cím A téli rezsicsökkentésben korábban nem részesült, a vezetékes gáz- vagy távfűtéstől eltérő fűtőanyagot használó háztartások egyszeri támogatása</t>
  </si>
  <si>
    <t>125</t>
  </si>
  <si>
    <t>Mindösszesen (=1+2+3+4+14+18+19+36+52+…+124)</t>
  </si>
  <si>
    <t>11/C - Az önkormányzatok általános, köznevelési és szociális feladataihoz kapcsolódó támogatások elszámolása</t>
  </si>
  <si>
    <t>Támogatás évközi változása - Október 5.</t>
  </si>
  <si>
    <t>I.1. A települési  önkormányzatok működésének támogatása 09 01 01 01 00</t>
  </si>
  <si>
    <t>I.3. Határátkelőhelyek fenntartásának támogatása 09 01 01 03 00</t>
  </si>
  <si>
    <t>II. A települési önkormányzatok egyes köznevelési feladatainak támogatása 09 01 02 00 00</t>
  </si>
  <si>
    <t>III.3. Egyes szociális és gyermekjóléti feladatok támogatása 09 01 03 03 00</t>
  </si>
  <si>
    <t>III.5. Intézményi gyermekétkeztetés támogatása 09 01 03 05 00</t>
  </si>
  <si>
    <t>III.6. Rászoruló gyermekek szünidei étkeztetése 09 01 03 06 00</t>
  </si>
  <si>
    <t>III.7. Bölcsőde, mini bölcsőde támogatása 09 01 03 07 00</t>
  </si>
  <si>
    <t>Összesen  (=1+…+10)</t>
  </si>
  <si>
    <t>11/L - A helyi önkormányzatok visszafizetési kötelezettsége, pótlólagos támogatása (Ávr. 111. §), és a jogtalan igénybevétele után fizetendő ügyleti kamata (Ávr. 112. §)</t>
  </si>
  <si>
    <t>Ávr. 111. § a) szerinti valamennyi támogatás visszafizetendő összege (11.c űrlap 11. sor 10. és 11. oszlopok)</t>
  </si>
  <si>
    <t>Kamat alapba számító együttes eltérés összege a 2017. C. törvény 39. § (3) bekezdése alapján (a 11/C űrlap 2,5,6,7,8,9 és 10. sor 11. oszlop értékeinek összege csökkentve ugyanezen sorok 10. oszlopának értékével, növelve a 11/L. űrlap 11. sor 3. oszlopával és csökkentve  a 11/L. űrlap 10. sor 3. oszlopával</t>
  </si>
  <si>
    <t>Kamatalapba számító rendelkezésre bocsátott támogatások összege (a 11.c űrlap 2,5,6,7,8,9 és 10. sorban a 3. oszlop - 11/L. űrlap 14. sor 3. oszlop) és a (a 11.c űrlap 2,5,6,7,8,9 és 10. sorban a 3+4+5. oszlop összege - 11/L. űrlap 14. sor 3. oszlop + 11/L. űrlap 13. sor 3. oszlop + 11/L. űrlap 12. sor 3. oszlop)  közül a nagyobbat kell figyelembe venni</t>
  </si>
  <si>
    <t>Önkormányzat tőketartozása összesen (1+3+…+9)</t>
  </si>
  <si>
    <t>A 22. sor szerinti tőketartozás 10032000-01031496 számlára fizetendő része (1+3+4+5+6-visszafizetendő vis maior támogatás+7+8+9):</t>
  </si>
  <si>
    <t>Önkormányzat visszafizetési kötelezettsége és fizetendő kamat összesen (21+22)</t>
  </si>
  <si>
    <t>pénzeszközök változása 2018</t>
  </si>
  <si>
    <t>pénzeszközök változása 2018.</t>
  </si>
  <si>
    <t>D)        Alaptevékenység kötelezettségvállalással terhelt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</si>
</sst>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3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3F3F76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u/>
      <sz val="12"/>
      <color rgb="FF3F3F3F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">
    <xf numFmtId="0" fontId="0" fillId="0" borderId="0"/>
    <xf numFmtId="0" fontId="7" fillId="0" borderId="0"/>
    <xf numFmtId="0" fontId="1" fillId="0" borderId="0"/>
    <xf numFmtId="164" fontId="10" fillId="3" borderId="4" applyAlignment="0" applyProtection="0"/>
    <xf numFmtId="0" fontId="9" fillId="2" borderId="5" applyNumberFormat="0" applyAlignment="0" applyProtection="0"/>
    <xf numFmtId="164" fontId="11" fillId="2" borderId="4" applyAlignment="0" applyProtection="0"/>
    <xf numFmtId="164" fontId="18" fillId="4" borderId="1" applyAlignment="0" applyProtection="0"/>
    <xf numFmtId="9" fontId="1" fillId="5" borderId="0" applyFont="0" applyBorder="0" applyAlignment="0" applyProtection="0"/>
  </cellStyleXfs>
  <cellXfs count="70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4" fillId="0" borderId="0" xfId="0" applyFont="1"/>
    <xf numFmtId="0" fontId="8" fillId="0" borderId="0" xfId="0" applyFont="1"/>
    <xf numFmtId="0" fontId="1" fillId="0" borderId="0" xfId="2"/>
    <xf numFmtId="0" fontId="1" fillId="0" borderId="0" xfId="2" applyFont="1" applyBorder="1"/>
    <xf numFmtId="0" fontId="3" fillId="0" borderId="0" xfId="2" applyFont="1" applyBorder="1" applyAlignment="1"/>
    <xf numFmtId="3" fontId="3" fillId="0" borderId="0" xfId="2" applyNumberFormat="1" applyFont="1" applyBorder="1"/>
    <xf numFmtId="0" fontId="7" fillId="0" borderId="0" xfId="1"/>
    <xf numFmtId="0" fontId="0" fillId="0" borderId="0" xfId="0"/>
    <xf numFmtId="0" fontId="9" fillId="2" borderId="5" xfId="4" applyAlignment="1">
      <alignment horizontal="center" vertical="top" wrapText="1"/>
    </xf>
    <xf numFmtId="0" fontId="9" fillId="2" borderId="5" xfId="4" applyAlignment="1">
      <alignment horizontal="left" vertical="top" wrapText="1"/>
    </xf>
    <xf numFmtId="164" fontId="11" fillId="2" borderId="4" xfId="5" applyAlignment="1">
      <alignment horizontal="right" vertical="top" wrapText="1"/>
    </xf>
    <xf numFmtId="164" fontId="10" fillId="3" borderId="4" xfId="3" applyAlignment="1">
      <alignment horizontal="right" vertical="top" wrapText="1"/>
    </xf>
    <xf numFmtId="0" fontId="9" fillId="2" borderId="5" xfId="4" applyAlignment="1">
      <alignment horizontal="left" vertical="center" wrapText="1"/>
    </xf>
    <xf numFmtId="164" fontId="10" fillId="3" borderId="4" xfId="3" applyAlignment="1">
      <alignment horizontal="right" vertical="center" wrapText="1"/>
    </xf>
    <xf numFmtId="0" fontId="9" fillId="2" borderId="5" xfId="4" applyAlignment="1">
      <alignment horizontal="right" vertical="top" wrapText="1"/>
    </xf>
    <xf numFmtId="0" fontId="9" fillId="2" borderId="5" xfId="4" applyAlignment="1">
      <alignment wrapText="1"/>
    </xf>
    <xf numFmtId="164" fontId="11" fillId="2" borderId="4" xfId="5" applyAlignment="1">
      <alignment horizontal="right" vertical="center" wrapText="1"/>
    </xf>
    <xf numFmtId="0" fontId="9" fillId="2" borderId="5" xfId="4" applyAlignment="1">
      <alignment vertical="center" wrapText="1"/>
    </xf>
    <xf numFmtId="164" fontId="12" fillId="3" borderId="4" xfId="3" applyFont="1" applyAlignment="1">
      <alignment horizontal="center" vertical="center" wrapText="1"/>
    </xf>
    <xf numFmtId="164" fontId="18" fillId="4" borderId="1" xfId="6" applyAlignment="1">
      <alignment horizontal="right" vertical="top" wrapText="1"/>
    </xf>
    <xf numFmtId="0" fontId="9" fillId="2" borderId="5" xfId="4" applyAlignment="1">
      <alignment horizontal="center" vertical="center" wrapText="1"/>
    </xf>
    <xf numFmtId="0" fontId="9" fillId="2" borderId="5" xfId="4" applyAlignment="1">
      <alignment vertical="center"/>
    </xf>
    <xf numFmtId="0" fontId="9" fillId="2" borderId="5" xfId="4" applyAlignment="1">
      <alignment horizontal="center" vertical="center"/>
    </xf>
    <xf numFmtId="0" fontId="9" fillId="2" borderId="5" xfId="4" applyAlignment="1">
      <alignment horizontal="center" vertical="top" wrapText="1"/>
    </xf>
    <xf numFmtId="0" fontId="9" fillId="2" borderId="5" xfId="4"/>
    <xf numFmtId="0" fontId="9" fillId="2" borderId="5" xfId="4" applyAlignment="1">
      <alignment horizontal="center"/>
    </xf>
    <xf numFmtId="164" fontId="10" fillId="3" borderId="4" xfId="3"/>
    <xf numFmtId="164" fontId="11" fillId="2" borderId="4" xfId="5"/>
    <xf numFmtId="0" fontId="9" fillId="2" borderId="5" xfId="4" applyAlignment="1"/>
    <xf numFmtId="0" fontId="9" fillId="2" borderId="5" xfId="4" applyAlignment="1">
      <alignment horizontal="left"/>
    </xf>
    <xf numFmtId="0" fontId="0" fillId="0" borderId="0" xfId="0" applyAlignment="1">
      <alignment vertical="center"/>
    </xf>
    <xf numFmtId="0" fontId="13" fillId="2" borderId="5" xfId="4" applyFont="1" applyAlignment="1">
      <alignment horizontal="left" vertical="top" wrapText="1"/>
    </xf>
    <xf numFmtId="164" fontId="14" fillId="2" borderId="4" xfId="5" applyFont="1" applyAlignment="1">
      <alignment horizontal="right" vertical="top" wrapText="1"/>
    </xf>
    <xf numFmtId="0" fontId="15" fillId="2" borderId="5" xfId="4" applyFont="1" applyAlignment="1">
      <alignment horizontal="left" vertical="top" wrapText="1"/>
    </xf>
    <xf numFmtId="9" fontId="1" fillId="5" borderId="2" xfId="7" applyFont="1" applyBorder="1"/>
    <xf numFmtId="9" fontId="1" fillId="5" borderId="3" xfId="7" applyFont="1" applyBorder="1"/>
    <xf numFmtId="14" fontId="9" fillId="2" borderId="5" xfId="4" applyNumberFormat="1" applyAlignment="1">
      <alignment horizontal="center" vertical="center" wrapText="1"/>
    </xf>
    <xf numFmtId="9" fontId="1" fillId="5" borderId="1" xfId="7" applyFont="1" applyBorder="1"/>
    <xf numFmtId="164" fontId="11" fillId="2" borderId="6" xfId="5" applyBorder="1"/>
    <xf numFmtId="9" fontId="1" fillId="5" borderId="2" xfId="7" applyBorder="1"/>
    <xf numFmtId="164" fontId="11" fillId="2" borderId="4" xfId="5" applyAlignment="1"/>
    <xf numFmtId="9" fontId="3" fillId="5" borderId="3" xfId="7" applyFont="1" applyBorder="1"/>
    <xf numFmtId="164" fontId="18" fillId="4" borderId="1" xfId="6"/>
    <xf numFmtId="164" fontId="10" fillId="3" borderId="1" xfId="3" applyBorder="1" applyAlignment="1">
      <alignment horizontal="center" vertical="center" wrapText="1"/>
    </xf>
    <xf numFmtId="164" fontId="10" fillId="3" borderId="1" xfId="3" applyBorder="1" applyAlignment="1">
      <alignment horizontal="right" vertical="center" wrapText="1"/>
    </xf>
    <xf numFmtId="0" fontId="9" fillId="2" borderId="5" xfId="4" applyAlignment="1">
      <alignment horizontal="left" vertical="center"/>
    </xf>
    <xf numFmtId="9" fontId="3" fillId="0" borderId="0" xfId="7" applyFont="1" applyFill="1"/>
    <xf numFmtId="0" fontId="9" fillId="2" borderId="5" xfId="4" applyAlignment="1">
      <alignment horizontal="center" vertical="center" wrapText="1"/>
    </xf>
    <xf numFmtId="0" fontId="9" fillId="2" borderId="5" xfId="4" applyAlignment="1">
      <alignment vertical="center"/>
    </xf>
    <xf numFmtId="0" fontId="9" fillId="2" borderId="5" xfId="4" applyNumberFormat="1" applyAlignment="1">
      <alignment horizontal="center" vertical="center" wrapText="1"/>
    </xf>
    <xf numFmtId="0" fontId="9" fillId="2" borderId="5" xfId="4" applyAlignment="1">
      <alignment horizontal="center" vertical="top" wrapText="1"/>
    </xf>
    <xf numFmtId="0" fontId="9" fillId="2" borderId="5" xfId="4"/>
    <xf numFmtId="0" fontId="16" fillId="2" borderId="5" xfId="4" applyFont="1" applyAlignment="1">
      <alignment horizontal="center" vertical="center"/>
    </xf>
    <xf numFmtId="0" fontId="16" fillId="2" borderId="5" xfId="4" applyFont="1" applyAlignment="1">
      <alignment vertical="center"/>
    </xf>
    <xf numFmtId="0" fontId="9" fillId="2" borderId="5" xfId="4" applyAlignment="1">
      <alignment horizontal="center"/>
    </xf>
    <xf numFmtId="0" fontId="16" fillId="2" borderId="5" xfId="4" applyFont="1" applyAlignment="1">
      <alignment horizontal="center" vertical="center" wrapText="1"/>
    </xf>
    <xf numFmtId="0" fontId="16" fillId="2" borderId="5" xfId="4" applyFont="1" applyAlignment="1">
      <alignment vertical="center" wrapText="1"/>
    </xf>
    <xf numFmtId="0" fontId="9" fillId="2" borderId="5" xfId="4" applyAlignment="1">
      <alignment horizontal="center" vertical="center"/>
    </xf>
    <xf numFmtId="0" fontId="9" fillId="2" borderId="5" xfId="4" applyAlignment="1">
      <alignment vertical="center" wrapText="1"/>
    </xf>
    <xf numFmtId="0" fontId="9" fillId="2" borderId="5" xfId="4" applyAlignment="1">
      <alignment horizontal="center" wrapText="1"/>
    </xf>
    <xf numFmtId="0" fontId="9" fillId="2" borderId="7" xfId="4" applyBorder="1" applyAlignment="1">
      <alignment horizontal="center" vertical="center"/>
    </xf>
    <xf numFmtId="0" fontId="9" fillId="2" borderId="8" xfId="4" applyBorder="1" applyAlignment="1">
      <alignment horizontal="center" vertical="center"/>
    </xf>
    <xf numFmtId="0" fontId="9" fillId="2" borderId="9" xfId="4" applyBorder="1" applyAlignment="1">
      <alignment horizontal="center" vertical="center"/>
    </xf>
  </cellXfs>
  <cellStyles count="8">
    <cellStyle name="Bevitel" xfId="3" builtinId="20" customBuiltin="1"/>
    <cellStyle name="Hivatkozott cella" xfId="6" builtinId="24" customBuiltin="1"/>
    <cellStyle name="Kimenet" xfId="4" builtinId="21"/>
    <cellStyle name="Normál" xfId="0" builtinId="0"/>
    <cellStyle name="Normál 2" xfId="1" xr:uid="{00000000-0005-0000-0000-000001000000}"/>
    <cellStyle name="Normál 3" xfId="2" xr:uid="{00000000-0005-0000-0000-000002000000}"/>
    <cellStyle name="Számítás" xfId="5" builtinId="22" customBuiltin="1"/>
    <cellStyle name="Százalék" xfId="7" builtinId="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F17"/>
  <sheetViews>
    <sheetView zoomScaleNormal="100" workbookViewId="0">
      <selection activeCell="B4" sqref="B4"/>
    </sheetView>
  </sheetViews>
  <sheetFormatPr defaultColWidth="9.140625" defaultRowHeight="12.75" x14ac:dyDescent="0.2"/>
  <cols>
    <col min="1" max="1" width="42.42578125" style="14" bestFit="1" customWidth="1"/>
    <col min="2" max="5" width="16.85546875" style="14" bestFit="1" customWidth="1"/>
    <col min="6" max="6" width="18.42578125" style="14" bestFit="1" customWidth="1"/>
    <col min="7" max="16384" width="9.140625" style="14"/>
  </cols>
  <sheetData>
    <row r="1" spans="1:6" ht="34.5" customHeight="1" x14ac:dyDescent="0.2">
      <c r="A1" s="29" t="s">
        <v>9</v>
      </c>
      <c r="B1" s="54" t="s">
        <v>24</v>
      </c>
      <c r="C1" s="54"/>
      <c r="D1" s="54"/>
      <c r="E1" s="54"/>
      <c r="F1" s="54"/>
    </row>
    <row r="2" spans="1:6" ht="17.25" customHeight="1" x14ac:dyDescent="0.25">
      <c r="A2" s="31"/>
      <c r="B2" s="32">
        <v>2018</v>
      </c>
      <c r="C2" s="32">
        <v>2019</v>
      </c>
      <c r="D2" s="32">
        <v>2020</v>
      </c>
      <c r="E2" s="32">
        <v>2021</v>
      </c>
      <c r="F2" s="32" t="s">
        <v>1</v>
      </c>
    </row>
    <row r="3" spans="1:6" ht="17.25" customHeight="1" x14ac:dyDescent="0.3">
      <c r="A3" s="31" t="s">
        <v>128</v>
      </c>
      <c r="B3" s="33">
        <v>55000000</v>
      </c>
      <c r="C3" s="33">
        <v>55000000</v>
      </c>
      <c r="D3" s="33">
        <v>55000000</v>
      </c>
      <c r="E3" s="33">
        <v>55000000</v>
      </c>
      <c r="F3" s="34">
        <f>SUM(B3:E3)</f>
        <v>220000000</v>
      </c>
    </row>
    <row r="4" spans="1:6" ht="17.25" customHeight="1" x14ac:dyDescent="0.3">
      <c r="A4" s="31" t="s">
        <v>129</v>
      </c>
      <c r="B4" s="33">
        <v>10660000</v>
      </c>
      <c r="C4" s="33">
        <v>10500000</v>
      </c>
      <c r="D4" s="33">
        <v>10500000</v>
      </c>
      <c r="E4" s="33">
        <v>10500000</v>
      </c>
      <c r="F4" s="34">
        <f>SUM(B4:E4)</f>
        <v>42160000</v>
      </c>
    </row>
    <row r="5" spans="1:6" ht="17.25" customHeight="1" x14ac:dyDescent="0.3">
      <c r="A5" s="31" t="s">
        <v>130</v>
      </c>
      <c r="B5" s="33"/>
      <c r="C5" s="33"/>
      <c r="D5" s="33"/>
      <c r="E5" s="33"/>
      <c r="F5" s="34"/>
    </row>
    <row r="6" spans="1:6" ht="17.25" customHeight="1" x14ac:dyDescent="0.3">
      <c r="A6" s="31" t="s">
        <v>131</v>
      </c>
      <c r="B6" s="33">
        <v>158000</v>
      </c>
      <c r="C6" s="33">
        <v>200000</v>
      </c>
      <c r="D6" s="33">
        <v>200000</v>
      </c>
      <c r="E6" s="33">
        <v>200000</v>
      </c>
      <c r="F6" s="34">
        <f>SUM(B6:E6)</f>
        <v>758000</v>
      </c>
    </row>
    <row r="7" spans="1:6" ht="17.25" customHeight="1" x14ac:dyDescent="0.3">
      <c r="A7" s="31" t="s">
        <v>26</v>
      </c>
      <c r="B7" s="34">
        <f>SUM(B3:B6)</f>
        <v>65818000</v>
      </c>
      <c r="C7" s="34">
        <f>SUM(C3:C5)</f>
        <v>65500000</v>
      </c>
      <c r="D7" s="34">
        <f>SUM(D3:D5)</f>
        <v>65500000</v>
      </c>
      <c r="E7" s="34">
        <f>SUM(E3:E5)</f>
        <v>65500000</v>
      </c>
      <c r="F7" s="34">
        <f>SUM(F3:F6)</f>
        <v>262918000</v>
      </c>
    </row>
    <row r="8" spans="1:6" ht="17.25" customHeight="1" x14ac:dyDescent="0.3">
      <c r="A8" s="31" t="s">
        <v>27</v>
      </c>
      <c r="B8" s="33"/>
      <c r="C8" s="33"/>
      <c r="D8" s="33"/>
      <c r="E8" s="33"/>
      <c r="F8" s="34">
        <f t="shared" ref="F8:F16" si="0">SUM(B8:E8)</f>
        <v>0</v>
      </c>
    </row>
    <row r="9" spans="1:6" ht="17.25" customHeight="1" x14ac:dyDescent="0.3">
      <c r="A9" s="31" t="s">
        <v>28</v>
      </c>
      <c r="B9" s="33"/>
      <c r="C9" s="33"/>
      <c r="D9" s="33"/>
      <c r="E9" s="33"/>
      <c r="F9" s="34">
        <f t="shared" si="0"/>
        <v>0</v>
      </c>
    </row>
    <row r="10" spans="1:6" ht="17.25" customHeight="1" x14ac:dyDescent="0.3">
      <c r="A10" s="31" t="s">
        <v>29</v>
      </c>
      <c r="B10" s="33"/>
      <c r="C10" s="33"/>
      <c r="D10" s="33"/>
      <c r="E10" s="33"/>
      <c r="F10" s="34">
        <f t="shared" si="0"/>
        <v>0</v>
      </c>
    </row>
    <row r="11" spans="1:6" ht="17.25" customHeight="1" x14ac:dyDescent="0.3">
      <c r="A11" s="31" t="s">
        <v>30</v>
      </c>
      <c r="B11" s="33"/>
      <c r="C11" s="33"/>
      <c r="D11" s="33"/>
      <c r="E11" s="33"/>
      <c r="F11" s="34">
        <f t="shared" si="0"/>
        <v>0</v>
      </c>
    </row>
    <row r="12" spans="1:6" ht="17.25" customHeight="1" x14ac:dyDescent="0.3">
      <c r="A12" s="31" t="s">
        <v>223</v>
      </c>
      <c r="B12" s="34">
        <v>0</v>
      </c>
      <c r="C12" s="34">
        <f>SUM(C8:C11)</f>
        <v>0</v>
      </c>
      <c r="D12" s="34">
        <f>SUM(D8:D11)</f>
        <v>0</v>
      </c>
      <c r="E12" s="34">
        <f>SUM(E8:E11)</f>
        <v>0</v>
      </c>
      <c r="F12" s="34">
        <f t="shared" si="0"/>
        <v>0</v>
      </c>
    </row>
    <row r="13" spans="1:6" ht="17.25" customHeight="1" x14ac:dyDescent="0.3">
      <c r="A13" s="31" t="s">
        <v>27</v>
      </c>
      <c r="B13" s="33"/>
      <c r="C13" s="33"/>
      <c r="D13" s="33"/>
      <c r="E13" s="33"/>
      <c r="F13" s="34">
        <f t="shared" si="0"/>
        <v>0</v>
      </c>
    </row>
    <row r="14" spans="1:6" ht="17.25" customHeight="1" x14ac:dyDescent="0.3">
      <c r="A14" s="31" t="s">
        <v>28</v>
      </c>
      <c r="B14" s="33"/>
      <c r="C14" s="33"/>
      <c r="D14" s="33"/>
      <c r="E14" s="33"/>
      <c r="F14" s="34">
        <f t="shared" si="0"/>
        <v>0</v>
      </c>
    </row>
    <row r="15" spans="1:6" ht="17.25" customHeight="1" x14ac:dyDescent="0.3">
      <c r="A15" s="31" t="s">
        <v>29</v>
      </c>
      <c r="B15" s="33"/>
      <c r="C15" s="33"/>
      <c r="D15" s="33"/>
      <c r="E15" s="33"/>
      <c r="F15" s="34">
        <f t="shared" si="0"/>
        <v>0</v>
      </c>
    </row>
    <row r="16" spans="1:6" ht="17.25" customHeight="1" x14ac:dyDescent="0.3">
      <c r="A16" s="31" t="s">
        <v>30</v>
      </c>
      <c r="B16" s="33"/>
      <c r="C16" s="33"/>
      <c r="D16" s="33"/>
      <c r="E16" s="33"/>
      <c r="F16" s="34">
        <f t="shared" si="0"/>
        <v>0</v>
      </c>
    </row>
    <row r="17" spans="1:6" ht="17.25" customHeight="1" x14ac:dyDescent="0.3">
      <c r="A17" s="31" t="s">
        <v>222</v>
      </c>
      <c r="B17" s="34">
        <f>SUM(B13:B16)</f>
        <v>0</v>
      </c>
      <c r="C17" s="34">
        <f>SUM(C13:C16)</f>
        <v>0</v>
      </c>
      <c r="D17" s="34">
        <f>SUM(D13:D16)</f>
        <v>0</v>
      </c>
      <c r="E17" s="34">
        <f>SUM(E13:E16)</f>
        <v>0</v>
      </c>
      <c r="F17" s="34">
        <f>SUM(F13:F16)</f>
        <v>0</v>
      </c>
    </row>
  </sheetData>
  <mergeCells count="1">
    <mergeCell ref="B1:F1"/>
  </mergeCells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>
    <oddHeader>&amp;R14. számú melléklet
adatok Ft-ban</oddHeader>
  </headerFooter>
  <ignoredErrors>
    <ignoredError sqref="B7:E7 B17" formulaRange="1"/>
    <ignoredError sqref="F7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A1:E31"/>
  <sheetViews>
    <sheetView topLeftCell="A22" zoomScaleNormal="100" workbookViewId="0">
      <selection activeCell="C26" sqref="C26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</cols>
  <sheetData>
    <row r="1" spans="1:5" ht="13.15" customHeight="1" x14ac:dyDescent="0.25">
      <c r="A1" s="57" t="s">
        <v>339</v>
      </c>
      <c r="B1" s="58"/>
      <c r="C1" s="58"/>
      <c r="D1" s="58"/>
      <c r="E1" s="58"/>
    </row>
    <row r="2" spans="1:5" ht="15" x14ac:dyDescent="0.2">
      <c r="A2" s="30" t="s">
        <v>71</v>
      </c>
      <c r="B2" s="30" t="s">
        <v>9</v>
      </c>
      <c r="C2" s="30" t="s">
        <v>109</v>
      </c>
      <c r="D2" s="30" t="s">
        <v>205</v>
      </c>
      <c r="E2" s="30" t="s">
        <v>110</v>
      </c>
    </row>
    <row r="3" spans="1:5" ht="15" x14ac:dyDescent="0.2">
      <c r="A3" s="30">
        <v>1</v>
      </c>
      <c r="B3" s="30">
        <v>2</v>
      </c>
      <c r="C3" s="30">
        <v>3</v>
      </c>
      <c r="D3" s="30">
        <v>4</v>
      </c>
      <c r="E3" s="30">
        <v>5</v>
      </c>
    </row>
    <row r="4" spans="1:5" ht="30" x14ac:dyDescent="0.2">
      <c r="A4" s="30" t="s">
        <v>70</v>
      </c>
      <c r="B4" s="38" t="s">
        <v>250</v>
      </c>
      <c r="C4" s="18">
        <v>55397050</v>
      </c>
      <c r="D4" s="18">
        <v>0</v>
      </c>
      <c r="E4" s="18">
        <v>61215438</v>
      </c>
    </row>
    <row r="5" spans="1:5" ht="30" x14ac:dyDescent="0.2">
      <c r="A5" s="30" t="s">
        <v>69</v>
      </c>
      <c r="B5" s="38" t="s">
        <v>251</v>
      </c>
      <c r="C5" s="18">
        <v>9250743</v>
      </c>
      <c r="D5" s="18">
        <v>0</v>
      </c>
      <c r="E5" s="18">
        <v>7892285</v>
      </c>
    </row>
    <row r="6" spans="1:5" ht="30" x14ac:dyDescent="0.2">
      <c r="A6" s="30" t="s">
        <v>68</v>
      </c>
      <c r="B6" s="38" t="s">
        <v>252</v>
      </c>
      <c r="C6" s="18">
        <v>5000</v>
      </c>
      <c r="D6" s="18">
        <v>0</v>
      </c>
      <c r="E6" s="18">
        <v>0</v>
      </c>
    </row>
    <row r="7" spans="1:5" ht="30" x14ac:dyDescent="0.2">
      <c r="A7" s="30" t="s">
        <v>67</v>
      </c>
      <c r="B7" s="16" t="s">
        <v>253</v>
      </c>
      <c r="C7" s="17">
        <v>64652793</v>
      </c>
      <c r="D7" s="17">
        <v>0</v>
      </c>
      <c r="E7" s="17">
        <v>69107723</v>
      </c>
    </row>
    <row r="8" spans="1:5" ht="30" x14ac:dyDescent="0.2">
      <c r="A8" s="30" t="s">
        <v>63</v>
      </c>
      <c r="B8" s="38" t="s">
        <v>254</v>
      </c>
      <c r="C8" s="18">
        <v>162860833</v>
      </c>
      <c r="D8" s="18">
        <v>0</v>
      </c>
      <c r="E8" s="18">
        <v>173705186</v>
      </c>
    </row>
    <row r="9" spans="1:5" ht="30" x14ac:dyDescent="0.2">
      <c r="A9" s="30" t="s">
        <v>62</v>
      </c>
      <c r="B9" s="38" t="s">
        <v>255</v>
      </c>
      <c r="C9" s="18">
        <v>98681951</v>
      </c>
      <c r="D9" s="18">
        <v>0</v>
      </c>
      <c r="E9" s="18">
        <v>65637242</v>
      </c>
    </row>
    <row r="10" spans="1:5" ht="30" x14ac:dyDescent="0.2">
      <c r="A10" s="30" t="s">
        <v>61</v>
      </c>
      <c r="B10" s="38" t="s">
        <v>256</v>
      </c>
      <c r="C10" s="18">
        <v>999369</v>
      </c>
      <c r="D10" s="18">
        <v>0</v>
      </c>
      <c r="E10" s="18">
        <v>89587132</v>
      </c>
    </row>
    <row r="11" spans="1:5" ht="30" x14ac:dyDescent="0.2">
      <c r="A11" s="30" t="s">
        <v>60</v>
      </c>
      <c r="B11" s="38" t="s">
        <v>257</v>
      </c>
      <c r="C11" s="18">
        <v>13897586</v>
      </c>
      <c r="D11" s="18">
        <v>0</v>
      </c>
      <c r="E11" s="18">
        <v>31634290</v>
      </c>
    </row>
    <row r="12" spans="1:5" ht="30" x14ac:dyDescent="0.2">
      <c r="A12" s="30" t="s">
        <v>59</v>
      </c>
      <c r="B12" s="16" t="s">
        <v>258</v>
      </c>
      <c r="C12" s="17">
        <v>276439739</v>
      </c>
      <c r="D12" s="17">
        <v>0</v>
      </c>
      <c r="E12" s="17">
        <v>360563850</v>
      </c>
    </row>
    <row r="13" spans="1:5" ht="15.75" x14ac:dyDescent="0.2">
      <c r="A13" s="30" t="s">
        <v>58</v>
      </c>
      <c r="B13" s="38" t="s">
        <v>259</v>
      </c>
      <c r="C13" s="18">
        <v>23464586</v>
      </c>
      <c r="D13" s="18">
        <v>0</v>
      </c>
      <c r="E13" s="18">
        <v>16658027</v>
      </c>
    </row>
    <row r="14" spans="1:5" ht="15.75" x14ac:dyDescent="0.2">
      <c r="A14" s="30" t="s">
        <v>246</v>
      </c>
      <c r="B14" s="38" t="s">
        <v>260</v>
      </c>
      <c r="C14" s="18">
        <v>31310138</v>
      </c>
      <c r="D14" s="18">
        <v>0</v>
      </c>
      <c r="E14" s="18">
        <v>31532320</v>
      </c>
    </row>
    <row r="15" spans="1:5" ht="30" x14ac:dyDescent="0.2">
      <c r="A15" s="30" t="s">
        <v>56</v>
      </c>
      <c r="B15" s="38" t="s">
        <v>261</v>
      </c>
      <c r="C15" s="18">
        <v>665031</v>
      </c>
      <c r="D15" s="18">
        <v>0</v>
      </c>
      <c r="E15" s="18">
        <v>1712411</v>
      </c>
    </row>
    <row r="16" spans="1:5" ht="18.75" x14ac:dyDescent="0.2">
      <c r="A16" s="30" t="s">
        <v>55</v>
      </c>
      <c r="B16" s="16" t="s">
        <v>262</v>
      </c>
      <c r="C16" s="17">
        <v>55439755</v>
      </c>
      <c r="D16" s="17">
        <v>0</v>
      </c>
      <c r="E16" s="17">
        <v>49902758</v>
      </c>
    </row>
    <row r="17" spans="1:5" ht="15.75" x14ac:dyDescent="0.2">
      <c r="A17" s="30" t="s">
        <v>54</v>
      </c>
      <c r="B17" s="38" t="s">
        <v>263</v>
      </c>
      <c r="C17" s="18">
        <v>60203701</v>
      </c>
      <c r="D17" s="18">
        <v>0</v>
      </c>
      <c r="E17" s="18">
        <v>50781975</v>
      </c>
    </row>
    <row r="18" spans="1:5" ht="15.75" x14ac:dyDescent="0.2">
      <c r="A18" s="30" t="s">
        <v>53</v>
      </c>
      <c r="B18" s="38" t="s">
        <v>264</v>
      </c>
      <c r="C18" s="18">
        <v>16572017</v>
      </c>
      <c r="D18" s="18">
        <v>0</v>
      </c>
      <c r="E18" s="18">
        <v>17551075</v>
      </c>
    </row>
    <row r="19" spans="1:5" ht="15.75" x14ac:dyDescent="0.2">
      <c r="A19" s="30" t="s">
        <v>52</v>
      </c>
      <c r="B19" s="38" t="s">
        <v>265</v>
      </c>
      <c r="C19" s="18">
        <v>12510273</v>
      </c>
      <c r="D19" s="18">
        <v>0</v>
      </c>
      <c r="E19" s="18">
        <v>9367306</v>
      </c>
    </row>
    <row r="20" spans="1:5" ht="18.75" x14ac:dyDescent="0.2">
      <c r="A20" s="30" t="s">
        <v>51</v>
      </c>
      <c r="B20" s="16" t="s">
        <v>266</v>
      </c>
      <c r="C20" s="17">
        <v>89285991</v>
      </c>
      <c r="D20" s="17">
        <v>0</v>
      </c>
      <c r="E20" s="17">
        <v>77700356</v>
      </c>
    </row>
    <row r="21" spans="1:5" ht="18.75" x14ac:dyDescent="0.2">
      <c r="A21" s="30" t="s">
        <v>50</v>
      </c>
      <c r="B21" s="16" t="s">
        <v>267</v>
      </c>
      <c r="C21" s="17">
        <v>43280819</v>
      </c>
      <c r="D21" s="17">
        <v>0</v>
      </c>
      <c r="E21" s="17">
        <v>21824213</v>
      </c>
    </row>
    <row r="22" spans="1:5" ht="18.75" x14ac:dyDescent="0.2">
      <c r="A22" s="30" t="s">
        <v>49</v>
      </c>
      <c r="B22" s="16" t="s">
        <v>268</v>
      </c>
      <c r="C22" s="17">
        <v>169649291</v>
      </c>
      <c r="D22" s="17">
        <v>0</v>
      </c>
      <c r="E22" s="17">
        <v>185865341</v>
      </c>
    </row>
    <row r="23" spans="1:5" ht="30" x14ac:dyDescent="0.2">
      <c r="A23" s="30" t="s">
        <v>48</v>
      </c>
      <c r="B23" s="16" t="s">
        <v>269</v>
      </c>
      <c r="C23" s="17">
        <v>-16563324</v>
      </c>
      <c r="D23" s="17">
        <v>0</v>
      </c>
      <c r="E23" s="17">
        <v>94378905</v>
      </c>
    </row>
    <row r="24" spans="1:5" ht="15.75" x14ac:dyDescent="0.2">
      <c r="A24" s="30" t="s">
        <v>47</v>
      </c>
      <c r="B24" s="38" t="s">
        <v>270</v>
      </c>
      <c r="C24" s="18">
        <v>2292264</v>
      </c>
      <c r="D24" s="18">
        <v>0</v>
      </c>
      <c r="E24" s="18">
        <v>0</v>
      </c>
    </row>
    <row r="25" spans="1:5" ht="45" x14ac:dyDescent="0.2">
      <c r="A25" s="30" t="s">
        <v>46</v>
      </c>
      <c r="B25" s="38" t="s">
        <v>271</v>
      </c>
      <c r="C25" s="18">
        <v>149352</v>
      </c>
      <c r="D25" s="18">
        <v>0</v>
      </c>
      <c r="E25" s="18">
        <v>260477</v>
      </c>
    </row>
    <row r="26" spans="1:5" ht="45" x14ac:dyDescent="0.2">
      <c r="A26" s="30" t="s">
        <v>45</v>
      </c>
      <c r="B26" s="38" t="s">
        <v>272</v>
      </c>
      <c r="C26" s="18">
        <v>2441616</v>
      </c>
      <c r="D26" s="18">
        <v>0</v>
      </c>
      <c r="E26" s="18">
        <v>260477</v>
      </c>
    </row>
    <row r="27" spans="1:5" ht="30" x14ac:dyDescent="0.2">
      <c r="A27" s="30" t="s">
        <v>193</v>
      </c>
      <c r="B27" s="38" t="s">
        <v>273</v>
      </c>
      <c r="C27" s="18">
        <v>2441616</v>
      </c>
      <c r="D27" s="18">
        <v>0</v>
      </c>
      <c r="E27" s="18">
        <v>260477</v>
      </c>
    </row>
    <row r="28" spans="1:5" ht="15.75" x14ac:dyDescent="0.2">
      <c r="A28" s="30" t="s">
        <v>220</v>
      </c>
      <c r="B28" s="38" t="s">
        <v>274</v>
      </c>
      <c r="C28" s="18">
        <v>-14121708</v>
      </c>
      <c r="D28" s="18">
        <v>0</v>
      </c>
      <c r="E28" s="18">
        <v>94639382</v>
      </c>
    </row>
    <row r="29" spans="1:5" ht="45" x14ac:dyDescent="0.2">
      <c r="A29" s="30" t="s">
        <v>45</v>
      </c>
      <c r="B29" s="16" t="s">
        <v>272</v>
      </c>
      <c r="C29" s="17">
        <v>27000</v>
      </c>
      <c r="D29" s="17">
        <v>0</v>
      </c>
      <c r="E29" s="17">
        <v>52939</v>
      </c>
    </row>
    <row r="30" spans="1:5" ht="30" x14ac:dyDescent="0.2">
      <c r="A30" s="30" t="s">
        <v>193</v>
      </c>
      <c r="B30" s="16" t="s">
        <v>273</v>
      </c>
      <c r="C30" s="17">
        <v>27000</v>
      </c>
      <c r="D30" s="17">
        <v>0</v>
      </c>
      <c r="E30" s="17">
        <v>52939</v>
      </c>
    </row>
    <row r="31" spans="1:5" ht="18.75" x14ac:dyDescent="0.2">
      <c r="A31" s="30" t="s">
        <v>220</v>
      </c>
      <c r="B31" s="16" t="s">
        <v>274</v>
      </c>
      <c r="C31" s="17">
        <v>93985000</v>
      </c>
      <c r="D31" s="17">
        <v>0</v>
      </c>
      <c r="E31" s="17">
        <v>213066825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62" orientation="landscape" horizontalDpi="300" verticalDpi="300" r:id="rId1"/>
  <headerFooter alignWithMargins="0">
    <oddHeader xml:space="preserve">&amp;R7. sz melléklet
adatok Ft-ban
</oddHeader>
  </headerFooter>
  <ignoredErrors>
    <ignoredError sqref="A4:A17 A18:A3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  <pageSetUpPr fitToPage="1"/>
  </sheetPr>
  <dimension ref="A1:F19"/>
  <sheetViews>
    <sheetView zoomScaleNormal="100" workbookViewId="0">
      <selection activeCell="D4" sqref="D4"/>
    </sheetView>
  </sheetViews>
  <sheetFormatPr defaultRowHeight="12.75" x14ac:dyDescent="0.2"/>
  <cols>
    <col min="1" max="1" width="8.140625" customWidth="1"/>
    <col min="2" max="2" width="41" customWidth="1"/>
    <col min="3" max="3" width="26.140625" bestFit="1" customWidth="1"/>
    <col min="4" max="4" width="27.28515625" customWidth="1"/>
    <col min="5" max="5" width="25.28515625" customWidth="1"/>
    <col min="6" max="6" width="13.7109375" bestFit="1" customWidth="1"/>
  </cols>
  <sheetData>
    <row r="1" spans="1:6" ht="13.15" customHeight="1" x14ac:dyDescent="0.25">
      <c r="A1" s="57" t="s">
        <v>340</v>
      </c>
      <c r="B1" s="58"/>
      <c r="C1" s="58"/>
      <c r="D1" s="58"/>
      <c r="E1" s="58"/>
      <c r="F1" s="58"/>
    </row>
    <row r="2" spans="1:6" ht="75" x14ac:dyDescent="0.2">
      <c r="A2" s="30" t="s">
        <v>71</v>
      </c>
      <c r="B2" s="30" t="s">
        <v>9</v>
      </c>
      <c r="C2" s="30" t="s">
        <v>221</v>
      </c>
      <c r="D2" s="30" t="s">
        <v>275</v>
      </c>
      <c r="E2" s="30" t="s">
        <v>276</v>
      </c>
      <c r="F2" s="30" t="s">
        <v>277</v>
      </c>
    </row>
    <row r="3" spans="1:6" ht="15" x14ac:dyDescent="0.2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</row>
    <row r="4" spans="1:6" ht="30" x14ac:dyDescent="0.2">
      <c r="A4" s="30" t="s">
        <v>70</v>
      </c>
      <c r="B4" s="38" t="s">
        <v>341</v>
      </c>
      <c r="C4" s="18">
        <v>93696</v>
      </c>
      <c r="D4" s="18">
        <v>93696</v>
      </c>
      <c r="E4" s="18">
        <v>0</v>
      </c>
      <c r="F4" s="18">
        <v>0</v>
      </c>
    </row>
    <row r="5" spans="1:6" ht="30" x14ac:dyDescent="0.2">
      <c r="A5" s="30" t="s">
        <v>69</v>
      </c>
      <c r="B5" s="38" t="s">
        <v>342</v>
      </c>
      <c r="C5" s="18">
        <v>1041000</v>
      </c>
      <c r="D5" s="18">
        <v>1041000</v>
      </c>
      <c r="E5" s="18">
        <v>0</v>
      </c>
      <c r="F5" s="18">
        <v>0</v>
      </c>
    </row>
    <row r="6" spans="1:6" ht="30" x14ac:dyDescent="0.2">
      <c r="A6" s="30" t="s">
        <v>68</v>
      </c>
      <c r="B6" s="38" t="s">
        <v>343</v>
      </c>
      <c r="C6" s="18">
        <v>2820808</v>
      </c>
      <c r="D6" s="18">
        <v>2820808</v>
      </c>
      <c r="E6" s="18">
        <v>0</v>
      </c>
      <c r="F6" s="18">
        <v>0</v>
      </c>
    </row>
    <row r="7" spans="1:6" ht="45" x14ac:dyDescent="0.2">
      <c r="A7" s="30" t="s">
        <v>67</v>
      </c>
      <c r="B7" s="38" t="s">
        <v>344</v>
      </c>
      <c r="C7" s="18">
        <v>22239000</v>
      </c>
      <c r="D7" s="18">
        <v>22239000</v>
      </c>
      <c r="E7" s="18">
        <v>0</v>
      </c>
      <c r="F7" s="18">
        <v>0</v>
      </c>
    </row>
    <row r="8" spans="1:6" ht="45" x14ac:dyDescent="0.2">
      <c r="A8" s="30" t="s">
        <v>63</v>
      </c>
      <c r="B8" s="38" t="s">
        <v>345</v>
      </c>
      <c r="C8" s="18">
        <v>3638470</v>
      </c>
      <c r="D8" s="18">
        <v>3638470</v>
      </c>
      <c r="E8" s="18">
        <v>0</v>
      </c>
      <c r="F8" s="18">
        <v>0</v>
      </c>
    </row>
    <row r="9" spans="1:6" ht="30" x14ac:dyDescent="0.2">
      <c r="A9" s="30" t="s">
        <v>246</v>
      </c>
      <c r="B9" s="16" t="s">
        <v>346</v>
      </c>
      <c r="C9" s="17">
        <v>3638470</v>
      </c>
      <c r="D9" s="17">
        <v>3638470</v>
      </c>
      <c r="E9" s="17">
        <v>0</v>
      </c>
      <c r="F9" s="17">
        <v>0</v>
      </c>
    </row>
    <row r="10" spans="1:6" ht="45" x14ac:dyDescent="0.2">
      <c r="A10" s="30" t="s">
        <v>46</v>
      </c>
      <c r="B10" s="38" t="s">
        <v>347</v>
      </c>
      <c r="C10" s="18">
        <v>2453640</v>
      </c>
      <c r="D10" s="18">
        <v>2453640</v>
      </c>
      <c r="E10" s="18">
        <v>0</v>
      </c>
      <c r="F10" s="18">
        <v>0</v>
      </c>
    </row>
    <row r="11" spans="1:6" ht="45" x14ac:dyDescent="0.2">
      <c r="A11" s="30" t="s">
        <v>43</v>
      </c>
      <c r="B11" s="16" t="s">
        <v>348</v>
      </c>
      <c r="C11" s="17">
        <v>2453640</v>
      </c>
      <c r="D11" s="17">
        <v>2453640</v>
      </c>
      <c r="E11" s="17">
        <v>0</v>
      </c>
      <c r="F11" s="17">
        <v>0</v>
      </c>
    </row>
    <row r="12" spans="1:6" ht="30" x14ac:dyDescent="0.2">
      <c r="A12" s="30" t="s">
        <v>42</v>
      </c>
      <c r="B12" s="38" t="s">
        <v>349</v>
      </c>
      <c r="C12" s="18">
        <v>10298698</v>
      </c>
      <c r="D12" s="18">
        <v>0</v>
      </c>
      <c r="E12" s="18">
        <v>10298698</v>
      </c>
      <c r="F12" s="18">
        <v>0</v>
      </c>
    </row>
    <row r="13" spans="1:6" ht="30" x14ac:dyDescent="0.2">
      <c r="A13" s="30" t="s">
        <v>41</v>
      </c>
      <c r="B13" s="38" t="s">
        <v>350</v>
      </c>
      <c r="C13" s="18">
        <v>19031702</v>
      </c>
      <c r="D13" s="18">
        <v>0</v>
      </c>
      <c r="E13" s="18">
        <v>19031702</v>
      </c>
      <c r="F13" s="18">
        <v>0</v>
      </c>
    </row>
    <row r="14" spans="1:6" ht="45" x14ac:dyDescent="0.2">
      <c r="A14" s="30" t="s">
        <v>351</v>
      </c>
      <c r="B14" s="16" t="s">
        <v>352</v>
      </c>
      <c r="C14" s="17">
        <v>29330400</v>
      </c>
      <c r="D14" s="17">
        <v>0</v>
      </c>
      <c r="E14" s="17">
        <v>29330400</v>
      </c>
      <c r="F14" s="17">
        <v>0</v>
      </c>
    </row>
    <row r="15" spans="1:6" ht="30" x14ac:dyDescent="0.2">
      <c r="A15" s="30" t="s">
        <v>353</v>
      </c>
      <c r="B15" s="38" t="s">
        <v>354</v>
      </c>
      <c r="C15" s="18">
        <v>324800</v>
      </c>
      <c r="D15" s="18">
        <v>324800</v>
      </c>
      <c r="E15" s="18">
        <v>0</v>
      </c>
      <c r="F15" s="18">
        <v>0</v>
      </c>
    </row>
    <row r="16" spans="1:6" ht="45" x14ac:dyDescent="0.2">
      <c r="A16" s="30" t="s">
        <v>355</v>
      </c>
      <c r="B16" s="38" t="s">
        <v>356</v>
      </c>
      <c r="C16" s="18">
        <v>901157</v>
      </c>
      <c r="D16" s="18">
        <v>901157</v>
      </c>
      <c r="E16" s="18">
        <v>0</v>
      </c>
      <c r="F16" s="18">
        <v>0</v>
      </c>
    </row>
    <row r="17" spans="1:6" ht="45" x14ac:dyDescent="0.2">
      <c r="A17" s="30" t="s">
        <v>357</v>
      </c>
      <c r="B17" s="38" t="s">
        <v>358</v>
      </c>
      <c r="C17" s="18">
        <v>711200</v>
      </c>
      <c r="D17" s="18">
        <v>711200</v>
      </c>
      <c r="E17" s="18">
        <v>0</v>
      </c>
      <c r="F17" s="18">
        <v>0</v>
      </c>
    </row>
    <row r="18" spans="1:6" ht="60" x14ac:dyDescent="0.2">
      <c r="A18" s="30" t="s">
        <v>359</v>
      </c>
      <c r="B18" s="38" t="s">
        <v>360</v>
      </c>
      <c r="C18" s="18">
        <v>1476000</v>
      </c>
      <c r="D18" s="18">
        <v>1476000</v>
      </c>
      <c r="E18" s="18">
        <v>0</v>
      </c>
      <c r="F18" s="18">
        <v>0</v>
      </c>
    </row>
    <row r="19" spans="1:6" ht="30" x14ac:dyDescent="0.2">
      <c r="A19" s="30" t="s">
        <v>361</v>
      </c>
      <c r="B19" s="16" t="s">
        <v>362</v>
      </c>
      <c r="C19" s="17">
        <v>65030171</v>
      </c>
      <c r="D19" s="17">
        <v>35699771</v>
      </c>
      <c r="E19" s="17">
        <v>29330400</v>
      </c>
      <c r="F19" s="17">
        <v>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scale="67" orientation="landscape" horizontalDpi="300" verticalDpi="300" r:id="rId1"/>
  <headerFooter alignWithMargins="0">
    <oddHeader xml:space="preserve">&amp;R8. sz. melléklet
adatok Ft-ban
</oddHeader>
  </headerFooter>
  <ignoredErrors>
    <ignoredError sqref="A4:A13 A14:B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  <pageSetUpPr fitToPage="1"/>
  </sheetPr>
  <dimension ref="A1:K11"/>
  <sheetViews>
    <sheetView topLeftCell="B1" zoomScaleNormal="100" workbookViewId="0">
      <selection activeCell="E4" sqref="E4"/>
    </sheetView>
  </sheetViews>
  <sheetFormatPr defaultRowHeight="12.75" x14ac:dyDescent="0.2"/>
  <cols>
    <col min="1" max="1" width="8.140625" customWidth="1"/>
    <col min="2" max="2" width="41" customWidth="1"/>
    <col min="3" max="3" width="16.85546875" bestFit="1" customWidth="1"/>
    <col min="4" max="4" width="18" customWidth="1"/>
    <col min="5" max="5" width="17.7109375" customWidth="1"/>
    <col min="6" max="6" width="16.85546875" bestFit="1" customWidth="1"/>
    <col min="7" max="7" width="16.28515625" customWidth="1"/>
    <col min="8" max="8" width="16.85546875" bestFit="1" customWidth="1"/>
    <col min="9" max="9" width="17.28515625" customWidth="1"/>
    <col min="10" max="10" width="16.28515625" customWidth="1"/>
    <col min="11" max="11" width="18.5703125" customWidth="1"/>
  </cols>
  <sheetData>
    <row r="1" spans="1:11" ht="21" customHeight="1" x14ac:dyDescent="0.25">
      <c r="A1" s="57" t="s">
        <v>363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08.6" customHeight="1" x14ac:dyDescent="0.2">
      <c r="A2" s="30" t="s">
        <v>71</v>
      </c>
      <c r="B2" s="30" t="s">
        <v>9</v>
      </c>
      <c r="C2" s="30" t="s">
        <v>279</v>
      </c>
      <c r="D2" s="30" t="s">
        <v>280</v>
      </c>
      <c r="E2" s="30" t="s">
        <v>364</v>
      </c>
      <c r="F2" s="30" t="s">
        <v>111</v>
      </c>
      <c r="G2" s="30" t="s">
        <v>281</v>
      </c>
      <c r="H2" s="30" t="s">
        <v>216</v>
      </c>
      <c r="I2" s="30" t="s">
        <v>282</v>
      </c>
      <c r="J2" s="30" t="s">
        <v>283</v>
      </c>
      <c r="K2" s="30" t="s">
        <v>284</v>
      </c>
    </row>
    <row r="3" spans="1:11" ht="15" x14ac:dyDescent="0.2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</row>
    <row r="4" spans="1:11" ht="30" x14ac:dyDescent="0.2">
      <c r="A4" s="30" t="s">
        <v>70</v>
      </c>
      <c r="B4" s="16" t="s">
        <v>365</v>
      </c>
      <c r="C4" s="18">
        <v>59634714</v>
      </c>
      <c r="D4" s="18">
        <v>0</v>
      </c>
      <c r="E4" s="18">
        <v>0</v>
      </c>
      <c r="F4" s="18">
        <v>59634714</v>
      </c>
      <c r="G4" s="18">
        <v>0</v>
      </c>
      <c r="H4" s="18">
        <v>290640265</v>
      </c>
      <c r="I4" s="18">
        <v>59634714</v>
      </c>
      <c r="J4" s="18">
        <v>0</v>
      </c>
      <c r="K4" s="18">
        <v>0</v>
      </c>
    </row>
    <row r="5" spans="1:11" ht="30" x14ac:dyDescent="0.2">
      <c r="A5" s="30" t="s">
        <v>68</v>
      </c>
      <c r="B5" s="16" t="s">
        <v>366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43071005</v>
      </c>
      <c r="I5" s="18">
        <v>0</v>
      </c>
      <c r="J5" s="18">
        <v>0</v>
      </c>
      <c r="K5" s="18">
        <v>0</v>
      </c>
    </row>
    <row r="6" spans="1:11" ht="45" x14ac:dyDescent="0.2">
      <c r="A6" s="30" t="s">
        <v>66</v>
      </c>
      <c r="B6" s="16" t="s">
        <v>367</v>
      </c>
      <c r="C6" s="18">
        <v>41616167</v>
      </c>
      <c r="D6" s="18">
        <v>0</v>
      </c>
      <c r="E6" s="18">
        <v>1074433</v>
      </c>
      <c r="F6" s="18">
        <v>44539900</v>
      </c>
      <c r="G6" s="18">
        <v>1849300</v>
      </c>
      <c r="H6" s="18">
        <v>42829582</v>
      </c>
      <c r="I6" s="18">
        <v>42829582</v>
      </c>
      <c r="J6" s="18">
        <v>138982</v>
      </c>
      <c r="K6" s="18">
        <v>0</v>
      </c>
    </row>
    <row r="7" spans="1:11" ht="30" x14ac:dyDescent="0.2">
      <c r="A7" s="30" t="s">
        <v>65</v>
      </c>
      <c r="B7" s="16" t="s">
        <v>368</v>
      </c>
      <c r="C7" s="18">
        <v>11748200</v>
      </c>
      <c r="D7" s="18">
        <v>-330000</v>
      </c>
      <c r="E7" s="18">
        <v>-216080</v>
      </c>
      <c r="F7" s="18">
        <v>11232480</v>
      </c>
      <c r="G7" s="18">
        <v>30360</v>
      </c>
      <c r="H7" s="18">
        <v>22604832</v>
      </c>
      <c r="I7" s="18">
        <v>11232480</v>
      </c>
      <c r="J7" s="18">
        <v>30360</v>
      </c>
      <c r="K7" s="18">
        <v>0</v>
      </c>
    </row>
    <row r="8" spans="1:11" ht="30" x14ac:dyDescent="0.2">
      <c r="A8" s="30" t="s">
        <v>63</v>
      </c>
      <c r="B8" s="16" t="s">
        <v>369</v>
      </c>
      <c r="C8" s="18">
        <v>10355000</v>
      </c>
      <c r="D8" s="18">
        <v>-38000</v>
      </c>
      <c r="E8" s="18">
        <v>57000</v>
      </c>
      <c r="F8" s="18">
        <v>10982000</v>
      </c>
      <c r="G8" s="18">
        <v>608000</v>
      </c>
      <c r="H8" s="18">
        <v>9370146</v>
      </c>
      <c r="I8" s="18">
        <v>9370146</v>
      </c>
      <c r="J8" s="18">
        <v>0</v>
      </c>
      <c r="K8" s="18">
        <v>1003854</v>
      </c>
    </row>
    <row r="9" spans="1:11" ht="30" x14ac:dyDescent="0.2">
      <c r="A9" s="30" t="s">
        <v>62</v>
      </c>
      <c r="B9" s="16" t="s">
        <v>370</v>
      </c>
      <c r="C9" s="18">
        <v>373920</v>
      </c>
      <c r="D9" s="18">
        <v>0</v>
      </c>
      <c r="E9" s="18">
        <v>-129960</v>
      </c>
      <c r="F9" s="18">
        <v>243960</v>
      </c>
      <c r="G9" s="18">
        <v>0</v>
      </c>
      <c r="H9" s="18">
        <v>203655</v>
      </c>
      <c r="I9" s="18">
        <v>203655</v>
      </c>
      <c r="J9" s="18">
        <v>0</v>
      </c>
      <c r="K9" s="18">
        <v>40305</v>
      </c>
    </row>
    <row r="10" spans="1:11" ht="30" x14ac:dyDescent="0.2">
      <c r="A10" s="30" t="s">
        <v>61</v>
      </c>
      <c r="B10" s="16" t="s">
        <v>371</v>
      </c>
      <c r="C10" s="18">
        <v>12060000</v>
      </c>
      <c r="D10" s="18">
        <v>-229000</v>
      </c>
      <c r="E10" s="18">
        <v>0</v>
      </c>
      <c r="F10" s="18">
        <v>11831000</v>
      </c>
      <c r="G10" s="18">
        <v>0</v>
      </c>
      <c r="H10" s="18">
        <v>11345601</v>
      </c>
      <c r="I10" s="18">
        <v>11345601</v>
      </c>
      <c r="J10" s="18">
        <v>0</v>
      </c>
      <c r="K10" s="18">
        <v>485399</v>
      </c>
    </row>
    <row r="11" spans="1:11" ht="15.75" x14ac:dyDescent="0.2">
      <c r="A11" s="30" t="s">
        <v>60</v>
      </c>
      <c r="B11" s="16" t="s">
        <v>372</v>
      </c>
      <c r="C11" s="18">
        <v>135788001</v>
      </c>
      <c r="D11" s="18">
        <v>-597000</v>
      </c>
      <c r="E11" s="18">
        <v>785393</v>
      </c>
      <c r="F11" s="18">
        <v>138464054</v>
      </c>
      <c r="G11" s="18">
        <v>2487660</v>
      </c>
      <c r="H11" s="18">
        <v>420065086</v>
      </c>
      <c r="I11" s="18">
        <v>134616178</v>
      </c>
      <c r="J11" s="18">
        <v>169342</v>
      </c>
      <c r="K11" s="18">
        <v>1529558</v>
      </c>
    </row>
  </sheetData>
  <mergeCells count="1">
    <mergeCell ref="A1:K1"/>
  </mergeCells>
  <pageMargins left="0.74803149606299213" right="0.74803149606299213" top="0.98425196850393704" bottom="0.98425196850393704" header="0.51181102362204722" footer="0.51181102362204722"/>
  <pageSetup scale="60" orientation="landscape" horizontalDpi="300" verticalDpi="300" r:id="rId1"/>
  <headerFooter alignWithMargins="0">
    <oddHeader>&amp;R9. sz. melléklet
adatok Ft-ban</oddHeader>
  </headerFooter>
  <ignoredErrors>
    <ignoredError sqref="A4:B1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  <pageSetUpPr fitToPage="1"/>
  </sheetPr>
  <dimension ref="A1:C9"/>
  <sheetViews>
    <sheetView zoomScaleNormal="100" workbookViewId="0">
      <selection activeCell="C6" sqref="C6"/>
    </sheetView>
  </sheetViews>
  <sheetFormatPr defaultRowHeight="12.75" x14ac:dyDescent="0.2"/>
  <cols>
    <col min="1" max="1" width="8.140625" customWidth="1"/>
    <col min="2" max="2" width="66" customWidth="1"/>
    <col min="3" max="3" width="32.85546875" customWidth="1"/>
  </cols>
  <sheetData>
    <row r="1" spans="1:3" ht="49.9" customHeight="1" x14ac:dyDescent="0.25">
      <c r="A1" s="57" t="s">
        <v>373</v>
      </c>
      <c r="B1" s="58"/>
      <c r="C1" s="58"/>
    </row>
    <row r="2" spans="1:3" ht="15" x14ac:dyDescent="0.2">
      <c r="A2" s="30" t="s">
        <v>71</v>
      </c>
      <c r="B2" s="30" t="s">
        <v>9</v>
      </c>
      <c r="C2" s="30" t="s">
        <v>215</v>
      </c>
    </row>
    <row r="3" spans="1:3" ht="15" x14ac:dyDescent="0.2">
      <c r="A3" s="30">
        <v>1</v>
      </c>
      <c r="B3" s="30">
        <v>2</v>
      </c>
      <c r="C3" s="30">
        <v>3</v>
      </c>
    </row>
    <row r="4" spans="1:3" ht="30" x14ac:dyDescent="0.2">
      <c r="A4" s="30" t="s">
        <v>70</v>
      </c>
      <c r="B4" s="38" t="s">
        <v>374</v>
      </c>
      <c r="C4" s="18">
        <v>1360216</v>
      </c>
    </row>
    <row r="5" spans="1:3" s="14" customFormat="1" ht="75" x14ac:dyDescent="0.2">
      <c r="A5" s="30" t="s">
        <v>57</v>
      </c>
      <c r="B5" s="38" t="s">
        <v>375</v>
      </c>
      <c r="C5" s="18">
        <v>1360216</v>
      </c>
    </row>
    <row r="6" spans="1:3" ht="75" x14ac:dyDescent="0.2">
      <c r="A6" s="30" t="s">
        <v>56</v>
      </c>
      <c r="B6" s="38" t="s">
        <v>376</v>
      </c>
      <c r="C6" s="18">
        <v>76341680</v>
      </c>
    </row>
    <row r="7" spans="1:3" ht="28.9" customHeight="1" x14ac:dyDescent="0.2">
      <c r="A7" s="30" t="s">
        <v>50</v>
      </c>
      <c r="B7" s="38" t="s">
        <v>377</v>
      </c>
      <c r="C7" s="18">
        <v>1360216</v>
      </c>
    </row>
    <row r="8" spans="1:3" s="14" customFormat="1" ht="30" x14ac:dyDescent="0.2">
      <c r="A8" s="30" t="s">
        <v>49</v>
      </c>
      <c r="B8" s="16" t="s">
        <v>378</v>
      </c>
      <c r="C8" s="17">
        <v>1360216</v>
      </c>
    </row>
    <row r="9" spans="1:3" ht="30" x14ac:dyDescent="0.2">
      <c r="A9" s="30" t="s">
        <v>47</v>
      </c>
      <c r="B9" s="16" t="s">
        <v>379</v>
      </c>
      <c r="C9" s="17">
        <v>1360216</v>
      </c>
    </row>
  </sheetData>
  <mergeCells count="1">
    <mergeCell ref="A1:C1"/>
  </mergeCells>
  <pageMargins left="0.7" right="0.7" top="0.75" bottom="0.75" header="0.3" footer="0.3"/>
  <pageSetup paperSize="9" orientation="landscape" r:id="rId1"/>
  <headerFooter>
    <oddHeader>&amp;R9/A. sz. melléklet
adatok Ft-ban</oddHeader>
  </headerFooter>
  <ignoredErrors>
    <ignoredError sqref="A4:A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  <pageSetUpPr fitToPage="1"/>
  </sheetPr>
  <dimension ref="A2:N14"/>
  <sheetViews>
    <sheetView zoomScaleNormal="100" workbookViewId="0">
      <selection activeCell="F13" sqref="F13"/>
    </sheetView>
  </sheetViews>
  <sheetFormatPr defaultRowHeight="12.75" x14ac:dyDescent="0.2"/>
  <cols>
    <col min="1" max="1" width="21" customWidth="1"/>
    <col min="2" max="7" width="15.5703125" bestFit="1" customWidth="1"/>
    <col min="8" max="8" width="16.85546875" bestFit="1" customWidth="1"/>
    <col min="9" max="13" width="15.5703125" bestFit="1" customWidth="1"/>
    <col min="14" max="14" width="16.85546875" bestFit="1" customWidth="1"/>
  </cols>
  <sheetData>
    <row r="2" spans="1:14" ht="28.15" customHeight="1" x14ac:dyDescent="0.2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4" customHeight="1" x14ac:dyDescent="0.2">
      <c r="A3" s="64" t="s">
        <v>380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5.75" x14ac:dyDescent="0.25">
      <c r="A4" s="5"/>
    </row>
    <row r="5" spans="1:14" ht="15" x14ac:dyDescent="0.2">
      <c r="A5" s="16" t="s">
        <v>9</v>
      </c>
      <c r="B5" s="15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5" t="s">
        <v>16</v>
      </c>
      <c r="H5" s="15" t="s">
        <v>17</v>
      </c>
      <c r="I5" s="15" t="s">
        <v>18</v>
      </c>
      <c r="J5" s="15" t="s">
        <v>19</v>
      </c>
      <c r="K5" s="15" t="s">
        <v>20</v>
      </c>
      <c r="L5" s="15" t="s">
        <v>21</v>
      </c>
      <c r="M5" s="15" t="s">
        <v>22</v>
      </c>
      <c r="N5" s="21" t="s">
        <v>1</v>
      </c>
    </row>
    <row r="6" spans="1:14" ht="52.9" customHeight="1" x14ac:dyDescent="0.2">
      <c r="A6" s="24" t="s">
        <v>114</v>
      </c>
      <c r="B6" s="50">
        <v>20073462</v>
      </c>
      <c r="C6" s="50">
        <v>20073462</v>
      </c>
      <c r="D6" s="50">
        <v>20073462</v>
      </c>
      <c r="E6" s="50">
        <v>20073462</v>
      </c>
      <c r="F6" s="50">
        <v>20073462</v>
      </c>
      <c r="G6" s="50">
        <v>20073462</v>
      </c>
      <c r="H6" s="50">
        <v>20073462</v>
      </c>
      <c r="I6" s="50">
        <v>20073462</v>
      </c>
      <c r="J6" s="50">
        <v>20073462</v>
      </c>
      <c r="K6" s="50">
        <v>20073462</v>
      </c>
      <c r="L6" s="50">
        <v>20073462</v>
      </c>
      <c r="M6" s="50">
        <v>20073460</v>
      </c>
      <c r="N6" s="23">
        <f>SUM(B6:M6)</f>
        <v>240881542</v>
      </c>
    </row>
    <row r="7" spans="1:14" ht="45" x14ac:dyDescent="0.25">
      <c r="A7" s="22" t="s">
        <v>115</v>
      </c>
      <c r="B7" s="50"/>
      <c r="C7" s="50"/>
      <c r="D7" s="50"/>
      <c r="E7" s="50"/>
      <c r="F7" s="50">
        <v>30000000</v>
      </c>
      <c r="G7" s="50">
        <v>10298698</v>
      </c>
      <c r="H7" s="50">
        <v>37242564</v>
      </c>
      <c r="I7" s="50"/>
      <c r="J7" s="50"/>
      <c r="K7" s="50">
        <v>19231702</v>
      </c>
      <c r="L7" s="50"/>
      <c r="M7" s="50"/>
      <c r="N7" s="23">
        <f t="shared" ref="N7:N13" si="0">SUM(B7:M7)</f>
        <v>96772964</v>
      </c>
    </row>
    <row r="8" spans="1:14" ht="35.25" customHeight="1" x14ac:dyDescent="0.2">
      <c r="A8" s="24" t="s">
        <v>116</v>
      </c>
      <c r="B8" s="50">
        <v>872000</v>
      </c>
      <c r="C8" s="50">
        <v>871000</v>
      </c>
      <c r="D8" s="50">
        <v>8500000</v>
      </c>
      <c r="E8" s="50">
        <v>1600000</v>
      </c>
      <c r="F8" s="50">
        <v>20500000</v>
      </c>
      <c r="G8" s="50">
        <v>3000000</v>
      </c>
      <c r="H8" s="50">
        <v>1950000</v>
      </c>
      <c r="I8" s="50">
        <v>3107000</v>
      </c>
      <c r="J8" s="50">
        <v>13000000</v>
      </c>
      <c r="K8" s="50">
        <v>4100000</v>
      </c>
      <c r="L8" s="50">
        <v>2100000</v>
      </c>
      <c r="M8" s="50">
        <v>1601382</v>
      </c>
      <c r="N8" s="23">
        <f t="shared" si="0"/>
        <v>61201382</v>
      </c>
    </row>
    <row r="9" spans="1:14" ht="35.25" customHeight="1" x14ac:dyDescent="0.2">
      <c r="A9" s="24" t="s">
        <v>117</v>
      </c>
      <c r="B9" s="50">
        <v>2068639</v>
      </c>
      <c r="C9" s="50">
        <v>2068639</v>
      </c>
      <c r="D9" s="50">
        <v>2068639</v>
      </c>
      <c r="E9" s="50">
        <v>2068639</v>
      </c>
      <c r="F9" s="50">
        <v>2068639</v>
      </c>
      <c r="G9" s="50">
        <v>2068639</v>
      </c>
      <c r="H9" s="50">
        <v>2068639</v>
      </c>
      <c r="I9" s="50">
        <v>2068639</v>
      </c>
      <c r="J9" s="50">
        <v>2068639</v>
      </c>
      <c r="K9" s="50">
        <v>2068639</v>
      </c>
      <c r="L9" s="50">
        <v>2068639</v>
      </c>
      <c r="M9" s="50">
        <v>2068639</v>
      </c>
      <c r="N9" s="23">
        <f t="shared" si="0"/>
        <v>24823668</v>
      </c>
    </row>
    <row r="10" spans="1:14" ht="45" x14ac:dyDescent="0.25">
      <c r="A10" s="22" t="s">
        <v>287</v>
      </c>
      <c r="B10" s="50">
        <v>500000</v>
      </c>
      <c r="C10" s="50">
        <v>100000</v>
      </c>
      <c r="D10" s="50"/>
      <c r="E10" s="50"/>
      <c r="F10" s="50">
        <v>200000</v>
      </c>
      <c r="G10" s="50">
        <v>200000</v>
      </c>
      <c r="H10" s="50">
        <v>150000</v>
      </c>
      <c r="I10" s="50"/>
      <c r="J10" s="50">
        <v>400000</v>
      </c>
      <c r="K10" s="50">
        <v>501600</v>
      </c>
      <c r="L10" s="50"/>
      <c r="M10" s="50"/>
      <c r="N10" s="23">
        <f t="shared" si="0"/>
        <v>2051600</v>
      </c>
    </row>
    <row r="11" spans="1:14" ht="35.25" customHeight="1" x14ac:dyDescent="0.25">
      <c r="A11" s="22" t="s">
        <v>118</v>
      </c>
      <c r="B11" s="50"/>
      <c r="C11" s="50"/>
      <c r="D11" s="50">
        <v>40000</v>
      </c>
      <c r="E11" s="50">
        <v>30000</v>
      </c>
      <c r="F11" s="50">
        <v>30000</v>
      </c>
      <c r="G11" s="50">
        <v>30000</v>
      </c>
      <c r="H11" s="50">
        <v>30000</v>
      </c>
      <c r="I11" s="50">
        <v>1763060</v>
      </c>
      <c r="J11" s="50">
        <v>20000</v>
      </c>
      <c r="K11" s="50">
        <v>20000</v>
      </c>
      <c r="L11" s="50">
        <v>20000</v>
      </c>
      <c r="M11" s="50"/>
      <c r="N11" s="23">
        <f t="shared" si="0"/>
        <v>1983060</v>
      </c>
    </row>
    <row r="12" spans="1:14" ht="35.25" customHeight="1" x14ac:dyDescent="0.25">
      <c r="A12" s="22" t="s">
        <v>119</v>
      </c>
      <c r="B12" s="50"/>
      <c r="C12" s="50"/>
      <c r="D12" s="50">
        <v>22144568</v>
      </c>
      <c r="E12" s="50"/>
      <c r="F12" s="50"/>
      <c r="G12" s="50"/>
      <c r="H12" s="50"/>
      <c r="I12" s="50"/>
      <c r="J12" s="50"/>
      <c r="K12" s="50"/>
      <c r="L12" s="50"/>
      <c r="M12" s="50"/>
      <c r="N12" s="23">
        <f t="shared" si="0"/>
        <v>22144568</v>
      </c>
    </row>
    <row r="13" spans="1:14" s="14" customFormat="1" ht="46.9" customHeight="1" x14ac:dyDescent="0.25">
      <c r="A13" s="22" t="s">
        <v>286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3">
        <f t="shared" si="0"/>
        <v>0</v>
      </c>
    </row>
    <row r="14" spans="1:14" ht="35.25" customHeight="1" x14ac:dyDescent="0.2">
      <c r="A14" s="19" t="s">
        <v>0</v>
      </c>
      <c r="B14" s="23">
        <f t="shared" ref="B14:M14" si="1">SUM(B6:B12)</f>
        <v>23514101</v>
      </c>
      <c r="C14" s="23">
        <f t="shared" si="1"/>
        <v>23113101</v>
      </c>
      <c r="D14" s="23">
        <f t="shared" si="1"/>
        <v>52826669</v>
      </c>
      <c r="E14" s="23">
        <f t="shared" si="1"/>
        <v>23772101</v>
      </c>
      <c r="F14" s="23">
        <f t="shared" si="1"/>
        <v>72872101</v>
      </c>
      <c r="G14" s="23">
        <f t="shared" si="1"/>
        <v>35670799</v>
      </c>
      <c r="H14" s="23">
        <f t="shared" si="1"/>
        <v>61514665</v>
      </c>
      <c r="I14" s="23">
        <f t="shared" si="1"/>
        <v>27012161</v>
      </c>
      <c r="J14" s="23">
        <f t="shared" si="1"/>
        <v>35562101</v>
      </c>
      <c r="K14" s="23">
        <f t="shared" si="1"/>
        <v>45995403</v>
      </c>
      <c r="L14" s="23">
        <f t="shared" si="1"/>
        <v>24262101</v>
      </c>
      <c r="M14" s="23">
        <f t="shared" si="1"/>
        <v>23743481</v>
      </c>
      <c r="N14" s="23">
        <f>SUM(B14:M14)</f>
        <v>449858784</v>
      </c>
    </row>
  </sheetData>
  <mergeCells count="2">
    <mergeCell ref="A2:N2"/>
    <mergeCell ref="A3:N3"/>
  </mergeCells>
  <phoneticPr fontId="2" type="noConversion"/>
  <pageMargins left="0.42" right="0.19" top="0.73" bottom="0.44" header="0.49" footer="0.16"/>
  <pageSetup paperSize="9" scale="63" orientation="landscape" r:id="rId1"/>
  <headerFooter alignWithMargins="0">
    <oddHeader>&amp;R10.sz. melléklet
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249977111117893"/>
    <pageSetUpPr fitToPage="1"/>
  </sheetPr>
  <dimension ref="A2:N14"/>
  <sheetViews>
    <sheetView zoomScaleNormal="100" workbookViewId="0">
      <selection activeCell="E9" sqref="E9"/>
    </sheetView>
  </sheetViews>
  <sheetFormatPr defaultRowHeight="12.75" x14ac:dyDescent="0.2"/>
  <cols>
    <col min="1" max="1" width="19.85546875" customWidth="1"/>
    <col min="2" max="13" width="15.5703125" bestFit="1" customWidth="1"/>
    <col min="14" max="14" width="16.85546875" bestFit="1" customWidth="1"/>
  </cols>
  <sheetData>
    <row r="2" spans="1:14" ht="23.45" customHeight="1" x14ac:dyDescent="0.2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2.9" customHeight="1" x14ac:dyDescent="0.2">
      <c r="A3" s="64" t="s">
        <v>381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6.5" x14ac:dyDescent="0.25">
      <c r="A4" s="6"/>
    </row>
    <row r="5" spans="1:14" ht="15" x14ac:dyDescent="0.2">
      <c r="A5" s="16" t="s">
        <v>9</v>
      </c>
      <c r="B5" s="15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5" t="s">
        <v>16</v>
      </c>
      <c r="H5" s="15" t="s">
        <v>17</v>
      </c>
      <c r="I5" s="15" t="s">
        <v>18</v>
      </c>
      <c r="J5" s="15" t="s">
        <v>19</v>
      </c>
      <c r="K5" s="15" t="s">
        <v>20</v>
      </c>
      <c r="L5" s="15" t="s">
        <v>21</v>
      </c>
      <c r="M5" s="15" t="s">
        <v>22</v>
      </c>
      <c r="N5" s="15" t="s">
        <v>1</v>
      </c>
    </row>
    <row r="6" spans="1:14" ht="37.9" customHeight="1" x14ac:dyDescent="0.2">
      <c r="A6" s="24" t="s">
        <v>120</v>
      </c>
      <c r="B6" s="51">
        <v>14371007</v>
      </c>
      <c r="C6" s="51">
        <v>14371007</v>
      </c>
      <c r="D6" s="51">
        <v>14371007</v>
      </c>
      <c r="E6" s="51">
        <v>14371007</v>
      </c>
      <c r="F6" s="51">
        <v>14371007</v>
      </c>
      <c r="G6" s="51">
        <v>14371007</v>
      </c>
      <c r="H6" s="51">
        <v>14371007</v>
      </c>
      <c r="I6" s="51">
        <v>14371007</v>
      </c>
      <c r="J6" s="51">
        <v>14371007</v>
      </c>
      <c r="K6" s="51">
        <v>14371007</v>
      </c>
      <c r="L6" s="51">
        <v>14371007</v>
      </c>
      <c r="M6" s="51">
        <v>14371010</v>
      </c>
      <c r="N6" s="23">
        <f t="shared" ref="N6:N11" si="0">SUM(B6:M6)</f>
        <v>172452087</v>
      </c>
    </row>
    <row r="7" spans="1:14" ht="52.9" customHeight="1" x14ac:dyDescent="0.2">
      <c r="A7" s="24" t="s">
        <v>121</v>
      </c>
      <c r="B7" s="51">
        <v>2526032</v>
      </c>
      <c r="C7" s="51">
        <v>2526032</v>
      </c>
      <c r="D7" s="51">
        <v>2526032</v>
      </c>
      <c r="E7" s="51">
        <v>2526032</v>
      </c>
      <c r="F7" s="51">
        <v>2526032</v>
      </c>
      <c r="G7" s="51">
        <v>2526032</v>
      </c>
      <c r="H7" s="51">
        <v>2526032</v>
      </c>
      <c r="I7" s="51">
        <v>2526032</v>
      </c>
      <c r="J7" s="51">
        <v>2526032</v>
      </c>
      <c r="K7" s="51">
        <v>2526032</v>
      </c>
      <c r="L7" s="51">
        <v>2526032</v>
      </c>
      <c r="M7" s="51">
        <v>2526026</v>
      </c>
      <c r="N7" s="23">
        <f t="shared" si="0"/>
        <v>30312378</v>
      </c>
    </row>
    <row r="8" spans="1:14" ht="33" customHeight="1" x14ac:dyDescent="0.2">
      <c r="A8" s="24" t="s">
        <v>122</v>
      </c>
      <c r="B8" s="51">
        <v>8247362</v>
      </c>
      <c r="C8" s="51">
        <v>8247362</v>
      </c>
      <c r="D8" s="51">
        <v>8247362</v>
      </c>
      <c r="E8" s="51">
        <v>8247362</v>
      </c>
      <c r="F8" s="51">
        <v>8247362</v>
      </c>
      <c r="G8" s="51">
        <v>8247362</v>
      </c>
      <c r="H8" s="51">
        <v>8247362</v>
      </c>
      <c r="I8" s="51">
        <v>8247362</v>
      </c>
      <c r="J8" s="51">
        <v>8247362</v>
      </c>
      <c r="K8" s="51">
        <v>8247362</v>
      </c>
      <c r="L8" s="51">
        <v>8247362</v>
      </c>
      <c r="M8" s="51">
        <v>8247367</v>
      </c>
      <c r="N8" s="23">
        <f t="shared" si="0"/>
        <v>98968349</v>
      </c>
    </row>
    <row r="9" spans="1:14" ht="39" customHeight="1" x14ac:dyDescent="0.2">
      <c r="A9" s="24" t="s">
        <v>123</v>
      </c>
      <c r="B9" s="51">
        <v>500545</v>
      </c>
      <c r="C9" s="51">
        <v>500545</v>
      </c>
      <c r="D9" s="51">
        <v>500545</v>
      </c>
      <c r="E9" s="51">
        <v>500545</v>
      </c>
      <c r="F9" s="51">
        <v>500545</v>
      </c>
      <c r="G9" s="51">
        <v>500545</v>
      </c>
      <c r="H9" s="51">
        <v>500545</v>
      </c>
      <c r="I9" s="51">
        <v>500545</v>
      </c>
      <c r="J9" s="51">
        <v>500545</v>
      </c>
      <c r="K9" s="51">
        <v>500545</v>
      </c>
      <c r="L9" s="51">
        <v>500545</v>
      </c>
      <c r="M9" s="51">
        <v>500542</v>
      </c>
      <c r="N9" s="23">
        <f t="shared" si="0"/>
        <v>6006537</v>
      </c>
    </row>
    <row r="10" spans="1:14" ht="36" customHeight="1" x14ac:dyDescent="0.25">
      <c r="A10" s="22" t="s">
        <v>124</v>
      </c>
      <c r="B10" s="51">
        <v>879128</v>
      </c>
      <c r="C10" s="51">
        <v>879128</v>
      </c>
      <c r="D10" s="51">
        <v>879128</v>
      </c>
      <c r="E10" s="51">
        <v>879128</v>
      </c>
      <c r="F10" s="51">
        <v>879128</v>
      </c>
      <c r="G10" s="51">
        <v>879128</v>
      </c>
      <c r="H10" s="51">
        <v>879128</v>
      </c>
      <c r="I10" s="51">
        <v>879128</v>
      </c>
      <c r="J10" s="51">
        <v>879128</v>
      </c>
      <c r="K10" s="51">
        <v>879128</v>
      </c>
      <c r="L10" s="51">
        <v>879128</v>
      </c>
      <c r="M10" s="51">
        <v>879132</v>
      </c>
      <c r="N10" s="23">
        <f t="shared" si="0"/>
        <v>10549540</v>
      </c>
    </row>
    <row r="11" spans="1:14" ht="25.15" customHeight="1" x14ac:dyDescent="0.2">
      <c r="A11" s="24" t="s">
        <v>125</v>
      </c>
      <c r="B11" s="51"/>
      <c r="C11" s="51"/>
      <c r="D11" s="51"/>
      <c r="E11" s="51">
        <v>2681060</v>
      </c>
      <c r="F11" s="51">
        <v>2681060</v>
      </c>
      <c r="G11" s="51">
        <v>2681060</v>
      </c>
      <c r="H11" s="51">
        <v>2681058</v>
      </c>
      <c r="I11" s="51"/>
      <c r="J11" s="51"/>
      <c r="K11" s="51"/>
      <c r="L11" s="51"/>
      <c r="M11" s="51"/>
      <c r="N11" s="23">
        <f t="shared" si="0"/>
        <v>10724238</v>
      </c>
    </row>
    <row r="12" spans="1:14" ht="30.6" customHeight="1" x14ac:dyDescent="0.2">
      <c r="A12" s="24" t="s">
        <v>126</v>
      </c>
      <c r="B12" s="51"/>
      <c r="C12" s="51"/>
      <c r="D12" s="51"/>
      <c r="E12" s="51">
        <v>11840407</v>
      </c>
      <c r="F12" s="51">
        <v>11840407</v>
      </c>
      <c r="G12" s="51">
        <v>11840407</v>
      </c>
      <c r="H12" s="51">
        <v>11840407</v>
      </c>
      <c r="I12" s="51">
        <v>11840407</v>
      </c>
      <c r="J12" s="51">
        <v>11840407</v>
      </c>
      <c r="K12" s="51">
        <v>11840412</v>
      </c>
      <c r="L12" s="51"/>
      <c r="M12" s="51"/>
      <c r="N12" s="23">
        <f>SUM(B12:M12)</f>
        <v>82882854</v>
      </c>
    </row>
    <row r="13" spans="1:14" ht="46.15" customHeight="1" x14ac:dyDescent="0.2">
      <c r="A13" s="24" t="s">
        <v>127</v>
      </c>
      <c r="B13" s="51">
        <v>288958</v>
      </c>
      <c r="C13" s="51">
        <v>288958</v>
      </c>
      <c r="D13" s="51">
        <v>288958</v>
      </c>
      <c r="E13" s="51">
        <v>288958</v>
      </c>
      <c r="F13" s="51">
        <v>288958</v>
      </c>
      <c r="G13" s="51">
        <v>288958</v>
      </c>
      <c r="H13" s="51">
        <v>288958</v>
      </c>
      <c r="I13" s="51">
        <v>288958</v>
      </c>
      <c r="J13" s="51">
        <v>288958</v>
      </c>
      <c r="K13" s="51">
        <v>288958</v>
      </c>
      <c r="L13" s="51">
        <v>288958</v>
      </c>
      <c r="M13" s="51">
        <v>288962</v>
      </c>
      <c r="N13" s="23">
        <f>SUM(B13:M13)</f>
        <v>3467500</v>
      </c>
    </row>
    <row r="14" spans="1:14" ht="29.45" customHeight="1" x14ac:dyDescent="0.2">
      <c r="A14" s="19" t="s">
        <v>0</v>
      </c>
      <c r="B14" s="23">
        <f t="shared" ref="B14:N14" si="1">SUM(B6:B13)</f>
        <v>26813032</v>
      </c>
      <c r="C14" s="23">
        <f t="shared" si="1"/>
        <v>26813032</v>
      </c>
      <c r="D14" s="23">
        <f t="shared" si="1"/>
        <v>26813032</v>
      </c>
      <c r="E14" s="23">
        <f t="shared" si="1"/>
        <v>41334499</v>
      </c>
      <c r="F14" s="23">
        <f t="shared" si="1"/>
        <v>41334499</v>
      </c>
      <c r="G14" s="23">
        <f t="shared" si="1"/>
        <v>41334499</v>
      </c>
      <c r="H14" s="23">
        <f t="shared" si="1"/>
        <v>41334497</v>
      </c>
      <c r="I14" s="23">
        <f t="shared" si="1"/>
        <v>38653439</v>
      </c>
      <c r="J14" s="23">
        <f t="shared" si="1"/>
        <v>38653439</v>
      </c>
      <c r="K14" s="23">
        <f t="shared" si="1"/>
        <v>38653444</v>
      </c>
      <c r="L14" s="23">
        <f t="shared" si="1"/>
        <v>26813032</v>
      </c>
      <c r="M14" s="23">
        <f t="shared" si="1"/>
        <v>26813039</v>
      </c>
      <c r="N14" s="23">
        <f t="shared" si="1"/>
        <v>415363483</v>
      </c>
    </row>
  </sheetData>
  <mergeCells count="2">
    <mergeCell ref="A2:N2"/>
    <mergeCell ref="A3:N3"/>
  </mergeCells>
  <phoneticPr fontId="2" type="noConversion"/>
  <pageMargins left="0.35433070866141736" right="0.19685039370078741" top="0.98425196850393704" bottom="0.98425196850393704" header="0.51181102362204722" footer="0.51181102362204722"/>
  <pageSetup paperSize="9" scale="64" orientation="landscape" r:id="rId1"/>
  <headerFooter alignWithMargins="0">
    <oddHeader xml:space="preserve">&amp;R11.sz . melléklet
 Ft-  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79998168889431442"/>
    <pageSetUpPr fitToPage="1"/>
  </sheetPr>
  <dimension ref="A1:C13"/>
  <sheetViews>
    <sheetView zoomScaleNormal="100" workbookViewId="0">
      <selection activeCell="B4" sqref="B4"/>
    </sheetView>
  </sheetViews>
  <sheetFormatPr defaultRowHeight="12.75" x14ac:dyDescent="0.2"/>
  <cols>
    <col min="1" max="1" width="8.140625" customWidth="1"/>
    <col min="2" max="2" width="60.7109375" customWidth="1"/>
    <col min="3" max="3" width="32.85546875" customWidth="1"/>
  </cols>
  <sheetData>
    <row r="1" spans="1:3" ht="19.899999999999999" customHeight="1" x14ac:dyDescent="0.2">
      <c r="A1" s="54" t="s">
        <v>285</v>
      </c>
      <c r="B1" s="55"/>
      <c r="C1" s="55"/>
    </row>
    <row r="2" spans="1:3" ht="19.899999999999999" customHeight="1" x14ac:dyDescent="0.2">
      <c r="A2" s="30" t="s">
        <v>71</v>
      </c>
      <c r="B2" s="27" t="s">
        <v>9</v>
      </c>
      <c r="C2" s="27" t="s">
        <v>215</v>
      </c>
    </row>
    <row r="3" spans="1:3" ht="19.899999999999999" customHeight="1" x14ac:dyDescent="0.2">
      <c r="A3" s="30">
        <v>1</v>
      </c>
      <c r="B3" s="30">
        <v>2</v>
      </c>
      <c r="C3" s="30">
        <v>3</v>
      </c>
    </row>
    <row r="4" spans="1:3" ht="25.15" customHeight="1" x14ac:dyDescent="0.2">
      <c r="A4" s="30" t="s">
        <v>70</v>
      </c>
      <c r="B4" s="19" t="s">
        <v>214</v>
      </c>
      <c r="C4" s="20">
        <v>433006777</v>
      </c>
    </row>
    <row r="5" spans="1:3" ht="25.15" customHeight="1" x14ac:dyDescent="0.2">
      <c r="A5" s="30" t="s">
        <v>69</v>
      </c>
      <c r="B5" s="19" t="s">
        <v>213</v>
      </c>
      <c r="C5" s="20">
        <v>247608589</v>
      </c>
    </row>
    <row r="6" spans="1:3" ht="25.15" customHeight="1" x14ac:dyDescent="0.2">
      <c r="A6" s="30" t="s">
        <v>68</v>
      </c>
      <c r="B6" s="19" t="s">
        <v>212</v>
      </c>
      <c r="C6" s="23">
        <v>185398188</v>
      </c>
    </row>
    <row r="7" spans="1:3" ht="25.15" customHeight="1" x14ac:dyDescent="0.2">
      <c r="A7" s="30" t="s">
        <v>67</v>
      </c>
      <c r="B7" s="19" t="s">
        <v>211</v>
      </c>
      <c r="C7" s="20">
        <v>121734393</v>
      </c>
    </row>
    <row r="8" spans="1:3" ht="25.15" customHeight="1" x14ac:dyDescent="0.2">
      <c r="A8" s="30" t="s">
        <v>66</v>
      </c>
      <c r="B8" s="19" t="s">
        <v>210</v>
      </c>
      <c r="C8" s="20">
        <v>145017164</v>
      </c>
    </row>
    <row r="9" spans="1:3" ht="25.15" customHeight="1" x14ac:dyDescent="0.2">
      <c r="A9" s="30" t="s">
        <v>65</v>
      </c>
      <c r="B9" s="19" t="s">
        <v>209</v>
      </c>
      <c r="C9" s="23">
        <v>-23282771</v>
      </c>
    </row>
    <row r="10" spans="1:3" ht="25.15" customHeight="1" x14ac:dyDescent="0.2">
      <c r="A10" s="30" t="s">
        <v>64</v>
      </c>
      <c r="B10" s="19" t="s">
        <v>208</v>
      </c>
      <c r="C10" s="23">
        <v>162115417</v>
      </c>
    </row>
    <row r="11" spans="1:3" ht="25.15" customHeight="1" x14ac:dyDescent="0.2">
      <c r="A11" s="30" t="s">
        <v>57</v>
      </c>
      <c r="B11" s="19" t="s">
        <v>207</v>
      </c>
      <c r="C11" s="23">
        <v>162115417</v>
      </c>
    </row>
    <row r="12" spans="1:3" ht="23.45" customHeight="1" x14ac:dyDescent="0.2">
      <c r="A12" s="30" t="s">
        <v>56</v>
      </c>
      <c r="B12" s="52" t="s">
        <v>382</v>
      </c>
      <c r="C12" s="20">
        <v>103293949</v>
      </c>
    </row>
    <row r="13" spans="1:3" ht="25.9" customHeight="1" x14ac:dyDescent="0.2">
      <c r="A13" s="30" t="s">
        <v>55</v>
      </c>
      <c r="B13" s="19" t="s">
        <v>206</v>
      </c>
      <c r="C13" s="23">
        <v>58821468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 xml:space="preserve">&amp;R15. sz. melléklet
adatok Ft-ban
</oddHeader>
  </headerFooter>
  <ignoredErrors>
    <ignoredError sqref="A4:B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F15"/>
  <sheetViews>
    <sheetView zoomScaleNormal="100" workbookViewId="0">
      <selection activeCell="D5" sqref="D5"/>
    </sheetView>
  </sheetViews>
  <sheetFormatPr defaultColWidth="9.140625" defaultRowHeight="12.75" x14ac:dyDescent="0.2"/>
  <cols>
    <col min="1" max="1" width="6.28515625" style="14" customWidth="1"/>
    <col min="2" max="2" width="23.7109375" style="14" customWidth="1"/>
    <col min="3" max="6" width="13.42578125" style="14" bestFit="1" customWidth="1"/>
    <col min="7" max="16384" width="9.140625" style="14"/>
  </cols>
  <sheetData>
    <row r="1" spans="1:6" ht="25.15" customHeight="1" x14ac:dyDescent="0.2">
      <c r="A1" s="56" t="s">
        <v>288</v>
      </c>
      <c r="B1" s="56"/>
      <c r="C1" s="56"/>
      <c r="D1" s="56"/>
      <c r="E1" s="56"/>
      <c r="F1" s="56"/>
    </row>
    <row r="2" spans="1:6" ht="15" x14ac:dyDescent="0.25">
      <c r="A2" s="54" t="s">
        <v>37</v>
      </c>
      <c r="B2" s="54" t="s">
        <v>38</v>
      </c>
      <c r="C2" s="32">
        <v>2018</v>
      </c>
      <c r="D2" s="32">
        <v>2019</v>
      </c>
      <c r="E2" s="32">
        <v>2020</v>
      </c>
      <c r="F2" s="32">
        <v>2021</v>
      </c>
    </row>
    <row r="3" spans="1:6" ht="15" x14ac:dyDescent="0.25">
      <c r="A3" s="55"/>
      <c r="B3" s="55"/>
      <c r="C3" s="35"/>
      <c r="D3" s="35"/>
      <c r="E3" s="35"/>
      <c r="F3" s="32"/>
    </row>
    <row r="4" spans="1:6" ht="15" x14ac:dyDescent="0.25">
      <c r="A4" s="55"/>
      <c r="B4" s="55"/>
      <c r="C4" s="31"/>
      <c r="D4" s="31"/>
      <c r="E4" s="31"/>
      <c r="F4" s="31"/>
    </row>
    <row r="5" spans="1:6" ht="15.75" x14ac:dyDescent="0.25">
      <c r="A5" s="36">
        <v>1</v>
      </c>
      <c r="B5" s="31" t="s">
        <v>39</v>
      </c>
      <c r="C5" s="33">
        <v>687500</v>
      </c>
      <c r="D5" s="33">
        <v>500000</v>
      </c>
      <c r="E5" s="33">
        <v>500000</v>
      </c>
      <c r="F5" s="33">
        <v>500000</v>
      </c>
    </row>
    <row r="6" spans="1:6" ht="15.75" x14ac:dyDescent="0.25">
      <c r="A6" s="36">
        <v>2</v>
      </c>
      <c r="B6" s="31"/>
      <c r="C6" s="33"/>
      <c r="D6" s="33"/>
      <c r="E6" s="33"/>
      <c r="F6" s="33"/>
    </row>
    <row r="7" spans="1:6" ht="15.75" x14ac:dyDescent="0.25">
      <c r="A7" s="36">
        <v>3</v>
      </c>
      <c r="B7" s="31"/>
      <c r="C7" s="33"/>
      <c r="D7" s="33"/>
      <c r="E7" s="33"/>
      <c r="F7" s="33"/>
    </row>
    <row r="8" spans="1:6" ht="15.75" x14ac:dyDescent="0.25">
      <c r="A8" s="36">
        <v>4</v>
      </c>
      <c r="B8" s="31"/>
      <c r="C8" s="33"/>
      <c r="D8" s="33"/>
      <c r="E8" s="33"/>
      <c r="F8" s="33"/>
    </row>
    <row r="9" spans="1:6" ht="15.75" x14ac:dyDescent="0.25">
      <c r="A9" s="36">
        <v>5</v>
      </c>
      <c r="B9" s="31"/>
      <c r="C9" s="33"/>
      <c r="D9" s="33"/>
      <c r="E9" s="33"/>
      <c r="F9" s="33"/>
    </row>
    <row r="10" spans="1:6" ht="15.75" x14ac:dyDescent="0.25">
      <c r="A10" s="36">
        <v>6</v>
      </c>
      <c r="B10" s="31"/>
      <c r="C10" s="33"/>
      <c r="D10" s="33"/>
      <c r="E10" s="33"/>
      <c r="F10" s="33"/>
    </row>
    <row r="11" spans="1:6" ht="15.75" x14ac:dyDescent="0.25">
      <c r="A11" s="36">
        <v>7</v>
      </c>
      <c r="B11" s="31"/>
      <c r="C11" s="33"/>
      <c r="D11" s="33"/>
      <c r="E11" s="33"/>
      <c r="F11" s="33"/>
    </row>
    <row r="12" spans="1:6" ht="15.75" x14ac:dyDescent="0.25">
      <c r="A12" s="36">
        <v>8</v>
      </c>
      <c r="B12" s="31"/>
      <c r="C12" s="33"/>
      <c r="D12" s="33"/>
      <c r="E12" s="33"/>
      <c r="F12" s="33"/>
    </row>
    <row r="13" spans="1:6" ht="15.75" x14ac:dyDescent="0.25">
      <c r="A13" s="36">
        <v>9</v>
      </c>
      <c r="B13" s="31"/>
      <c r="C13" s="33"/>
      <c r="D13" s="33"/>
      <c r="E13" s="33"/>
      <c r="F13" s="33"/>
    </row>
    <row r="14" spans="1:6" ht="15.75" x14ac:dyDescent="0.25">
      <c r="A14" s="36">
        <v>10</v>
      </c>
      <c r="B14" s="31"/>
      <c r="C14" s="33"/>
      <c r="D14" s="33"/>
      <c r="E14" s="33"/>
      <c r="F14" s="33"/>
    </row>
    <row r="15" spans="1:6" ht="16.5" customHeight="1" x14ac:dyDescent="0.3">
      <c r="A15" s="36">
        <v>11</v>
      </c>
      <c r="B15" s="31" t="s">
        <v>40</v>
      </c>
      <c r="C15" s="34">
        <f>SUM(C5:C14)</f>
        <v>687500</v>
      </c>
      <c r="D15" s="34">
        <f>SUM(D5:D14)</f>
        <v>500000</v>
      </c>
      <c r="E15" s="34">
        <f>SUM(E5:E14)</f>
        <v>500000</v>
      </c>
      <c r="F15" s="34">
        <f>SUM(F5:F14)</f>
        <v>500000</v>
      </c>
    </row>
  </sheetData>
  <mergeCells count="3">
    <mergeCell ref="B2:B4"/>
    <mergeCell ref="A2:A4"/>
    <mergeCell ref="A1:F1"/>
  </mergeCells>
  <pageMargins left="0.75" right="0.75" top="1" bottom="1" header="0.5" footer="0.5"/>
  <pageSetup paperSize="9" orientation="landscape" r:id="rId1"/>
  <headerFooter alignWithMargins="0">
    <oddHeader>&amp;R13.sz. melléklet
adatok Ft- 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H12"/>
  <sheetViews>
    <sheetView zoomScaleNormal="100" workbookViewId="0">
      <selection activeCell="E2" sqref="E2"/>
    </sheetView>
  </sheetViews>
  <sheetFormatPr defaultColWidth="9.140625" defaultRowHeight="12.75" x14ac:dyDescent="0.2"/>
  <cols>
    <col min="1" max="1" width="4" style="14" customWidth="1"/>
    <col min="2" max="2" width="49.28515625" style="14" customWidth="1"/>
    <col min="3" max="16384" width="9.140625" style="14"/>
  </cols>
  <sheetData>
    <row r="1" spans="1:8" ht="23.45" customHeight="1" x14ac:dyDescent="0.2">
      <c r="A1" s="54" t="s">
        <v>289</v>
      </c>
      <c r="B1" s="54"/>
      <c r="C1" s="54"/>
      <c r="D1" s="54"/>
    </row>
    <row r="2" spans="1:8" ht="15.75" x14ac:dyDescent="0.25">
      <c r="A2" s="31"/>
      <c r="B2" s="31"/>
      <c r="C2" s="33"/>
      <c r="D2" s="33"/>
    </row>
    <row r="3" spans="1:8" ht="15.75" x14ac:dyDescent="0.25">
      <c r="A3" s="31"/>
      <c r="B3" s="31"/>
      <c r="C3" s="33"/>
      <c r="D3" s="33"/>
    </row>
    <row r="4" spans="1:8" ht="15.75" x14ac:dyDescent="0.25">
      <c r="A4" s="31" t="s">
        <v>31</v>
      </c>
      <c r="B4" s="31"/>
      <c r="C4" s="33"/>
      <c r="D4" s="33"/>
    </row>
    <row r="5" spans="1:8" ht="15.75" x14ac:dyDescent="0.25">
      <c r="A5" s="31"/>
      <c r="B5" s="31"/>
      <c r="C5" s="33"/>
      <c r="D5" s="33"/>
    </row>
    <row r="6" spans="1:8" ht="15.75" x14ac:dyDescent="0.25">
      <c r="A6" s="31" t="s">
        <v>32</v>
      </c>
      <c r="B6" s="31" t="s">
        <v>33</v>
      </c>
      <c r="C6" s="33"/>
      <c r="D6" s="33">
        <v>0</v>
      </c>
    </row>
    <row r="7" spans="1:8" ht="15.75" x14ac:dyDescent="0.25">
      <c r="A7" s="31"/>
      <c r="B7" s="31"/>
      <c r="C7" s="33"/>
      <c r="D7" s="33"/>
    </row>
    <row r="8" spans="1:8" ht="15.75" x14ac:dyDescent="0.25">
      <c r="A8" s="31" t="s">
        <v>34</v>
      </c>
      <c r="B8" s="31"/>
      <c r="C8" s="33"/>
      <c r="D8" s="33"/>
    </row>
    <row r="9" spans="1:8" ht="15.75" x14ac:dyDescent="0.25">
      <c r="A9" s="31"/>
      <c r="B9" s="31"/>
      <c r="C9" s="33"/>
      <c r="D9" s="33"/>
    </row>
    <row r="10" spans="1:8" ht="30" x14ac:dyDescent="0.25">
      <c r="A10" s="31" t="s">
        <v>32</v>
      </c>
      <c r="B10" s="22" t="s">
        <v>35</v>
      </c>
      <c r="C10" s="33"/>
      <c r="D10" s="33"/>
      <c r="H10" s="37"/>
    </row>
    <row r="11" spans="1:8" ht="15.75" x14ac:dyDescent="0.25">
      <c r="A11" s="31"/>
      <c r="B11" s="31"/>
      <c r="C11" s="33"/>
      <c r="D11" s="33"/>
    </row>
    <row r="12" spans="1:8" ht="15.75" x14ac:dyDescent="0.25">
      <c r="A12" s="31" t="s">
        <v>36</v>
      </c>
      <c r="B12" s="31"/>
      <c r="C12" s="33"/>
      <c r="D12" s="33">
        <f>SUM(D6:D11)</f>
        <v>0</v>
      </c>
    </row>
  </sheetData>
  <mergeCells count="1">
    <mergeCell ref="A1:D1"/>
  </mergeCells>
  <pageMargins left="1.07" right="0.75" top="1" bottom="1" header="0.5" footer="0.5"/>
  <pageSetup paperSize="9" orientation="landscape" r:id="rId1"/>
  <headerFooter alignWithMargins="0">
    <oddHeader>&amp;R12.sz. melléklet
adatok Ft 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E65"/>
  <sheetViews>
    <sheetView topLeftCell="A43" zoomScaleNormal="100" workbookViewId="0">
      <selection activeCell="C55" sqref="C55"/>
    </sheetView>
  </sheetViews>
  <sheetFormatPr defaultColWidth="9.140625" defaultRowHeight="12.75" x14ac:dyDescent="0.2"/>
  <cols>
    <col min="1" max="1" width="8.140625" style="13" customWidth="1"/>
    <col min="2" max="2" width="41" style="13" customWidth="1"/>
    <col min="3" max="5" width="32.85546875" style="13" customWidth="1"/>
    <col min="6" max="16384" width="9.140625" style="13"/>
  </cols>
  <sheetData>
    <row r="1" spans="1:5" ht="13.15" customHeight="1" x14ac:dyDescent="0.25">
      <c r="A1" s="57" t="s">
        <v>290</v>
      </c>
      <c r="B1" s="58"/>
      <c r="C1" s="58"/>
      <c r="D1" s="58"/>
      <c r="E1" s="58"/>
    </row>
    <row r="2" spans="1:5" ht="15" x14ac:dyDescent="0.2">
      <c r="A2" s="30" t="s">
        <v>71</v>
      </c>
      <c r="B2" s="30" t="s">
        <v>9</v>
      </c>
      <c r="C2" s="30" t="s">
        <v>109</v>
      </c>
      <c r="D2" s="30" t="s">
        <v>205</v>
      </c>
      <c r="E2" s="30" t="s">
        <v>110</v>
      </c>
    </row>
    <row r="3" spans="1:5" ht="15" x14ac:dyDescent="0.2">
      <c r="A3" s="30">
        <v>1</v>
      </c>
      <c r="B3" s="30">
        <v>2</v>
      </c>
      <c r="C3" s="30">
        <v>3</v>
      </c>
      <c r="D3" s="30">
        <v>4</v>
      </c>
      <c r="E3" s="30">
        <v>5</v>
      </c>
    </row>
    <row r="4" spans="1:5" ht="15.75" x14ac:dyDescent="0.2">
      <c r="A4" s="30" t="s">
        <v>69</v>
      </c>
      <c r="B4" s="38" t="s">
        <v>291</v>
      </c>
      <c r="C4" s="18">
        <v>945000</v>
      </c>
      <c r="D4" s="18">
        <v>0</v>
      </c>
      <c r="E4" s="18">
        <v>711111</v>
      </c>
    </row>
    <row r="5" spans="1:5" ht="18.75" x14ac:dyDescent="0.2">
      <c r="A5" s="30" t="s">
        <v>67</v>
      </c>
      <c r="B5" s="16" t="s">
        <v>292</v>
      </c>
      <c r="C5" s="17">
        <v>945000</v>
      </c>
      <c r="D5" s="17">
        <v>0</v>
      </c>
      <c r="E5" s="17">
        <v>711111</v>
      </c>
    </row>
    <row r="6" spans="1:5" ht="30" x14ac:dyDescent="0.2">
      <c r="A6" s="30" t="s">
        <v>66</v>
      </c>
      <c r="B6" s="38" t="s">
        <v>204</v>
      </c>
      <c r="C6" s="18">
        <v>1756400307</v>
      </c>
      <c r="D6" s="18">
        <v>0</v>
      </c>
      <c r="E6" s="18">
        <v>1745037133</v>
      </c>
    </row>
    <row r="7" spans="1:5" ht="30" x14ac:dyDescent="0.2">
      <c r="A7" s="30" t="s">
        <v>65</v>
      </c>
      <c r="B7" s="38" t="s">
        <v>203</v>
      </c>
      <c r="C7" s="18">
        <v>11331433</v>
      </c>
      <c r="D7" s="18">
        <v>0</v>
      </c>
      <c r="E7" s="18">
        <v>3653283</v>
      </c>
    </row>
    <row r="8" spans="1:5" ht="15.75" x14ac:dyDescent="0.2">
      <c r="A8" s="30" t="s">
        <v>63</v>
      </c>
      <c r="B8" s="38" t="s">
        <v>202</v>
      </c>
      <c r="C8" s="18">
        <v>6194736</v>
      </c>
      <c r="D8" s="18">
        <v>0</v>
      </c>
      <c r="E8" s="18">
        <v>71852277</v>
      </c>
    </row>
    <row r="9" spans="1:5" ht="15.75" x14ac:dyDescent="0.2">
      <c r="A9" s="30" t="s">
        <v>62</v>
      </c>
      <c r="B9" s="38" t="s">
        <v>201</v>
      </c>
      <c r="C9" s="18">
        <v>162338898</v>
      </c>
      <c r="D9" s="18">
        <v>0</v>
      </c>
      <c r="E9" s="18">
        <v>162338898</v>
      </c>
    </row>
    <row r="10" spans="1:5" ht="18.75" x14ac:dyDescent="0.2">
      <c r="A10" s="30" t="s">
        <v>61</v>
      </c>
      <c r="B10" s="16" t="s">
        <v>244</v>
      </c>
      <c r="C10" s="17">
        <v>1936265374</v>
      </c>
      <c r="D10" s="17">
        <v>0</v>
      </c>
      <c r="E10" s="17">
        <v>1982881591</v>
      </c>
    </row>
    <row r="11" spans="1:5" ht="30" x14ac:dyDescent="0.2">
      <c r="A11" s="30" t="s">
        <v>60</v>
      </c>
      <c r="B11" s="38" t="s">
        <v>200</v>
      </c>
      <c r="C11" s="18">
        <v>403000</v>
      </c>
      <c r="D11" s="18">
        <v>0</v>
      </c>
      <c r="E11" s="18">
        <v>403000</v>
      </c>
    </row>
    <row r="12" spans="1:5" ht="15.75" x14ac:dyDescent="0.2">
      <c r="A12" s="30" t="s">
        <v>56</v>
      </c>
      <c r="B12" s="38" t="s">
        <v>199</v>
      </c>
      <c r="C12" s="18">
        <v>403000</v>
      </c>
      <c r="D12" s="18">
        <v>0</v>
      </c>
      <c r="E12" s="18">
        <v>403000</v>
      </c>
    </row>
    <row r="13" spans="1:5" ht="30" x14ac:dyDescent="0.2">
      <c r="A13" s="30" t="s">
        <v>52</v>
      </c>
      <c r="B13" s="38" t="s">
        <v>198</v>
      </c>
      <c r="C13" s="18">
        <v>2937000</v>
      </c>
      <c r="D13" s="18">
        <v>0</v>
      </c>
      <c r="E13" s="18">
        <v>2937000</v>
      </c>
    </row>
    <row r="14" spans="1:5" ht="30" x14ac:dyDescent="0.2">
      <c r="A14" s="30" t="s">
        <v>51</v>
      </c>
      <c r="B14" s="16" t="s">
        <v>197</v>
      </c>
      <c r="C14" s="17">
        <v>3340000</v>
      </c>
      <c r="D14" s="17">
        <v>0</v>
      </c>
      <c r="E14" s="17">
        <v>3340000</v>
      </c>
    </row>
    <row r="15" spans="1:5" ht="34.15" customHeight="1" x14ac:dyDescent="0.2">
      <c r="A15" s="30" t="s">
        <v>46</v>
      </c>
      <c r="B15" s="16" t="s">
        <v>196</v>
      </c>
      <c r="C15" s="17">
        <v>1940550374</v>
      </c>
      <c r="D15" s="17">
        <v>0</v>
      </c>
      <c r="E15" s="17">
        <v>1986932702</v>
      </c>
    </row>
    <row r="16" spans="1:5" ht="30" x14ac:dyDescent="0.2">
      <c r="A16" s="30" t="s">
        <v>45</v>
      </c>
      <c r="B16" s="38" t="s">
        <v>195</v>
      </c>
      <c r="C16" s="18">
        <v>332980</v>
      </c>
      <c r="D16" s="18">
        <v>0</v>
      </c>
      <c r="E16" s="18">
        <v>332980</v>
      </c>
    </row>
    <row r="17" spans="1:5" ht="18.75" x14ac:dyDescent="0.2">
      <c r="A17" s="30" t="s">
        <v>44</v>
      </c>
      <c r="B17" s="16" t="s">
        <v>194</v>
      </c>
      <c r="C17" s="17">
        <v>332980</v>
      </c>
      <c r="D17" s="17">
        <v>0</v>
      </c>
      <c r="E17" s="17">
        <v>332980</v>
      </c>
    </row>
    <row r="18" spans="1:5" ht="30" x14ac:dyDescent="0.2">
      <c r="A18" s="30" t="s">
        <v>193</v>
      </c>
      <c r="B18" s="16" t="s">
        <v>192</v>
      </c>
      <c r="C18" s="17">
        <v>332980</v>
      </c>
      <c r="D18" s="17">
        <v>0</v>
      </c>
      <c r="E18" s="17">
        <v>332980</v>
      </c>
    </row>
    <row r="19" spans="1:5" ht="15.75" x14ac:dyDescent="0.2">
      <c r="A19" s="30" t="s">
        <v>219</v>
      </c>
      <c r="B19" s="38" t="s">
        <v>190</v>
      </c>
      <c r="C19" s="18">
        <v>106920479</v>
      </c>
      <c r="D19" s="18">
        <v>0</v>
      </c>
      <c r="E19" s="18">
        <v>154716995</v>
      </c>
    </row>
    <row r="20" spans="1:5" ht="18.75" x14ac:dyDescent="0.2">
      <c r="A20" s="30" t="s">
        <v>191</v>
      </c>
      <c r="B20" s="16" t="s">
        <v>189</v>
      </c>
      <c r="C20" s="17">
        <v>106920479</v>
      </c>
      <c r="D20" s="17">
        <v>0</v>
      </c>
      <c r="E20" s="17">
        <v>154716995</v>
      </c>
    </row>
    <row r="21" spans="1:5" ht="18.75" x14ac:dyDescent="0.2">
      <c r="A21" s="30" t="s">
        <v>218</v>
      </c>
      <c r="B21" s="16" t="s">
        <v>188</v>
      </c>
      <c r="C21" s="17">
        <v>106920479</v>
      </c>
      <c r="D21" s="17">
        <v>0</v>
      </c>
      <c r="E21" s="17">
        <v>154716995</v>
      </c>
    </row>
    <row r="22" spans="1:5" ht="45" x14ac:dyDescent="0.2">
      <c r="A22" s="30" t="s">
        <v>187</v>
      </c>
      <c r="B22" s="38" t="s">
        <v>186</v>
      </c>
      <c r="C22" s="18">
        <v>2589344</v>
      </c>
      <c r="D22" s="18">
        <v>0</v>
      </c>
      <c r="E22" s="18">
        <v>2603400</v>
      </c>
    </row>
    <row r="23" spans="1:5" ht="45" x14ac:dyDescent="0.2">
      <c r="A23" s="30" t="s">
        <v>243</v>
      </c>
      <c r="B23" s="38" t="s">
        <v>185</v>
      </c>
      <c r="C23" s="18">
        <v>2589344</v>
      </c>
      <c r="D23" s="18">
        <v>0</v>
      </c>
      <c r="E23" s="18">
        <v>2500000</v>
      </c>
    </row>
    <row r="24" spans="1:5" ht="45" x14ac:dyDescent="0.2">
      <c r="A24" s="30" t="s">
        <v>217</v>
      </c>
      <c r="B24" s="38" t="s">
        <v>184</v>
      </c>
      <c r="C24" s="18">
        <v>0</v>
      </c>
      <c r="D24" s="18">
        <v>0</v>
      </c>
      <c r="E24" s="18">
        <v>103400</v>
      </c>
    </row>
    <row r="25" spans="1:5" ht="45" x14ac:dyDescent="0.2">
      <c r="A25" s="30" t="s">
        <v>293</v>
      </c>
      <c r="B25" s="38" t="s">
        <v>294</v>
      </c>
      <c r="C25" s="18">
        <v>445279</v>
      </c>
      <c r="D25" s="18">
        <v>0</v>
      </c>
      <c r="E25" s="18">
        <v>441031</v>
      </c>
    </row>
    <row r="26" spans="1:5" ht="60" x14ac:dyDescent="0.2">
      <c r="A26" s="30" t="s">
        <v>295</v>
      </c>
      <c r="B26" s="38" t="s">
        <v>296</v>
      </c>
      <c r="C26" s="18">
        <v>351502</v>
      </c>
      <c r="D26" s="18">
        <v>0</v>
      </c>
      <c r="E26" s="18">
        <v>348070</v>
      </c>
    </row>
    <row r="27" spans="1:5" ht="45" x14ac:dyDescent="0.2">
      <c r="A27" s="30" t="s">
        <v>297</v>
      </c>
      <c r="B27" s="38" t="s">
        <v>298</v>
      </c>
      <c r="C27" s="18">
        <v>93777</v>
      </c>
      <c r="D27" s="18">
        <v>0</v>
      </c>
      <c r="E27" s="18">
        <v>92961</v>
      </c>
    </row>
    <row r="28" spans="1:5" ht="45" x14ac:dyDescent="0.2">
      <c r="A28" s="30" t="s">
        <v>242</v>
      </c>
      <c r="B28" s="38" t="s">
        <v>183</v>
      </c>
      <c r="C28" s="18">
        <v>0</v>
      </c>
      <c r="D28" s="18">
        <v>0</v>
      </c>
      <c r="E28" s="18">
        <v>20000</v>
      </c>
    </row>
    <row r="29" spans="1:5" ht="60" x14ac:dyDescent="0.2">
      <c r="A29" s="30" t="s">
        <v>278</v>
      </c>
      <c r="B29" s="38" t="s">
        <v>299</v>
      </c>
      <c r="C29" s="18">
        <v>0</v>
      </c>
      <c r="D29" s="18">
        <v>0</v>
      </c>
      <c r="E29" s="18">
        <v>20000</v>
      </c>
    </row>
    <row r="30" spans="1:5" ht="30" x14ac:dyDescent="0.2">
      <c r="A30" s="30" t="s">
        <v>241</v>
      </c>
      <c r="B30" s="16" t="s">
        <v>182</v>
      </c>
      <c r="C30" s="17">
        <v>3034623</v>
      </c>
      <c r="D30" s="17">
        <v>0</v>
      </c>
      <c r="E30" s="17">
        <v>3064431</v>
      </c>
    </row>
    <row r="31" spans="1:5" ht="45" x14ac:dyDescent="0.2">
      <c r="A31" s="30" t="s">
        <v>300</v>
      </c>
      <c r="B31" s="38" t="s">
        <v>301</v>
      </c>
      <c r="C31" s="18">
        <v>24384</v>
      </c>
      <c r="D31" s="18">
        <v>0</v>
      </c>
      <c r="E31" s="18">
        <v>67475</v>
      </c>
    </row>
    <row r="32" spans="1:5" ht="60" x14ac:dyDescent="0.2">
      <c r="A32" s="30" t="s">
        <v>302</v>
      </c>
      <c r="B32" s="38" t="s">
        <v>303</v>
      </c>
      <c r="C32" s="18">
        <v>19200</v>
      </c>
      <c r="D32" s="18">
        <v>0</v>
      </c>
      <c r="E32" s="18">
        <v>53130</v>
      </c>
    </row>
    <row r="33" spans="1:5" ht="45" x14ac:dyDescent="0.2">
      <c r="A33" s="30" t="s">
        <v>304</v>
      </c>
      <c r="B33" s="38" t="s">
        <v>305</v>
      </c>
      <c r="C33" s="18">
        <v>5184</v>
      </c>
      <c r="D33" s="18">
        <v>0</v>
      </c>
      <c r="E33" s="18">
        <v>14345</v>
      </c>
    </row>
    <row r="34" spans="1:5" ht="30" x14ac:dyDescent="0.2">
      <c r="A34" s="30" t="s">
        <v>306</v>
      </c>
      <c r="B34" s="16" t="s">
        <v>307</v>
      </c>
      <c r="C34" s="17">
        <v>24384</v>
      </c>
      <c r="D34" s="17">
        <v>0</v>
      </c>
      <c r="E34" s="17">
        <v>67475</v>
      </c>
    </row>
    <row r="35" spans="1:5" ht="15.75" x14ac:dyDescent="0.2">
      <c r="A35" s="30" t="s">
        <v>308</v>
      </c>
      <c r="B35" s="38" t="s">
        <v>309</v>
      </c>
      <c r="C35" s="18">
        <v>2677211</v>
      </c>
      <c r="D35" s="18">
        <v>0</v>
      </c>
      <c r="E35" s="18">
        <v>1864703</v>
      </c>
    </row>
    <row r="36" spans="1:5" ht="30" x14ac:dyDescent="0.2">
      <c r="A36" s="30" t="s">
        <v>310</v>
      </c>
      <c r="B36" s="38" t="s">
        <v>311</v>
      </c>
      <c r="C36" s="18">
        <v>714933</v>
      </c>
      <c r="D36" s="18">
        <v>0</v>
      </c>
      <c r="E36" s="18">
        <v>0</v>
      </c>
    </row>
    <row r="37" spans="1:5" ht="30" x14ac:dyDescent="0.2">
      <c r="A37" s="30" t="s">
        <v>312</v>
      </c>
      <c r="B37" s="38" t="s">
        <v>313</v>
      </c>
      <c r="C37" s="18">
        <v>1962278</v>
      </c>
      <c r="D37" s="18">
        <v>0</v>
      </c>
      <c r="E37" s="18">
        <v>1864703</v>
      </c>
    </row>
    <row r="38" spans="1:5" ht="15.75" x14ac:dyDescent="0.2">
      <c r="A38" s="30" t="s">
        <v>240</v>
      </c>
      <c r="B38" s="38" t="s">
        <v>181</v>
      </c>
      <c r="C38" s="18">
        <v>30000</v>
      </c>
      <c r="D38" s="18">
        <v>0</v>
      </c>
      <c r="E38" s="18">
        <v>50000</v>
      </c>
    </row>
    <row r="39" spans="1:5" ht="30" x14ac:dyDescent="0.2">
      <c r="A39" s="30" t="s">
        <v>239</v>
      </c>
      <c r="B39" s="16" t="s">
        <v>179</v>
      </c>
      <c r="C39" s="17">
        <v>2707211</v>
      </c>
      <c r="D39" s="17">
        <v>0</v>
      </c>
      <c r="E39" s="17">
        <v>1914703</v>
      </c>
    </row>
    <row r="40" spans="1:5" ht="18.75" x14ac:dyDescent="0.2">
      <c r="A40" s="30" t="s">
        <v>180</v>
      </c>
      <c r="B40" s="16" t="s">
        <v>178</v>
      </c>
      <c r="C40" s="17">
        <v>5766218</v>
      </c>
      <c r="D40" s="17">
        <v>0</v>
      </c>
      <c r="E40" s="17">
        <v>5046609</v>
      </c>
    </row>
    <row r="41" spans="1:5" ht="30" x14ac:dyDescent="0.2">
      <c r="A41" s="30" t="s">
        <v>177</v>
      </c>
      <c r="B41" s="38" t="s">
        <v>238</v>
      </c>
      <c r="C41" s="18">
        <v>0</v>
      </c>
      <c r="D41" s="18">
        <v>0</v>
      </c>
      <c r="E41" s="18">
        <v>384812</v>
      </c>
    </row>
    <row r="42" spans="1:5" ht="30" x14ac:dyDescent="0.2">
      <c r="A42" s="30" t="s">
        <v>176</v>
      </c>
      <c r="B42" s="16" t="s">
        <v>237</v>
      </c>
      <c r="C42" s="17">
        <v>0</v>
      </c>
      <c r="D42" s="17">
        <v>0</v>
      </c>
      <c r="E42" s="17">
        <v>384812</v>
      </c>
    </row>
    <row r="43" spans="1:5" ht="15.75" x14ac:dyDescent="0.2">
      <c r="A43" s="30" t="s">
        <v>236</v>
      </c>
      <c r="B43" s="38" t="s">
        <v>235</v>
      </c>
      <c r="C43" s="18">
        <v>-326459</v>
      </c>
      <c r="D43" s="18">
        <v>0</v>
      </c>
      <c r="E43" s="18">
        <v>-828500</v>
      </c>
    </row>
    <row r="44" spans="1:5" ht="30" x14ac:dyDescent="0.2">
      <c r="A44" s="30" t="s">
        <v>175</v>
      </c>
      <c r="B44" s="16" t="s">
        <v>234</v>
      </c>
      <c r="C44" s="17">
        <v>-326459</v>
      </c>
      <c r="D44" s="17">
        <v>0</v>
      </c>
      <c r="E44" s="17">
        <v>-828500</v>
      </c>
    </row>
    <row r="45" spans="1:5" ht="30" x14ac:dyDescent="0.2">
      <c r="A45" s="30" t="s">
        <v>174</v>
      </c>
      <c r="B45" s="16" t="s">
        <v>233</v>
      </c>
      <c r="C45" s="17">
        <v>-326459</v>
      </c>
      <c r="D45" s="17">
        <v>0</v>
      </c>
      <c r="E45" s="17">
        <v>-443688</v>
      </c>
    </row>
    <row r="46" spans="1:5" ht="18.75" x14ac:dyDescent="0.2">
      <c r="A46" s="30" t="s">
        <v>171</v>
      </c>
      <c r="B46" s="40" t="s">
        <v>173</v>
      </c>
      <c r="C46" s="39">
        <v>2053243592</v>
      </c>
      <c r="D46" s="39">
        <v>0</v>
      </c>
      <c r="E46" s="39">
        <v>2146585598</v>
      </c>
    </row>
    <row r="47" spans="1:5" ht="15.75" x14ac:dyDescent="0.2">
      <c r="A47" s="30" t="s">
        <v>169</v>
      </c>
      <c r="B47" s="38" t="s">
        <v>172</v>
      </c>
      <c r="C47" s="18">
        <v>60354000</v>
      </c>
      <c r="D47" s="18">
        <v>0</v>
      </c>
      <c r="E47" s="18">
        <v>60354000</v>
      </c>
    </row>
    <row r="48" spans="1:5" ht="30" x14ac:dyDescent="0.2">
      <c r="A48" s="30" t="s">
        <v>314</v>
      </c>
      <c r="B48" s="38" t="s">
        <v>315</v>
      </c>
      <c r="C48" s="18">
        <v>31093886</v>
      </c>
      <c r="D48" s="18">
        <v>0</v>
      </c>
      <c r="E48" s="18">
        <v>31093886</v>
      </c>
    </row>
    <row r="49" spans="1:5" ht="15.75" x14ac:dyDescent="0.2">
      <c r="A49" s="30" t="s">
        <v>316</v>
      </c>
      <c r="B49" s="38" t="s">
        <v>170</v>
      </c>
      <c r="C49" s="18">
        <v>1691241482</v>
      </c>
      <c r="D49" s="18">
        <v>0</v>
      </c>
      <c r="E49" s="18">
        <v>1677119774</v>
      </c>
    </row>
    <row r="50" spans="1:5" ht="15.75" x14ac:dyDescent="0.2">
      <c r="A50" s="30" t="s">
        <v>166</v>
      </c>
      <c r="B50" s="38" t="s">
        <v>168</v>
      </c>
      <c r="C50" s="18">
        <v>165275898</v>
      </c>
      <c r="D50" s="18">
        <v>0</v>
      </c>
      <c r="E50" s="18">
        <v>165275898</v>
      </c>
    </row>
    <row r="51" spans="1:5" ht="15.75" x14ac:dyDescent="0.2">
      <c r="A51" s="30" t="s">
        <v>165</v>
      </c>
      <c r="B51" s="38" t="s">
        <v>167</v>
      </c>
      <c r="C51" s="18">
        <v>-14121708</v>
      </c>
      <c r="D51" s="18">
        <v>0</v>
      </c>
      <c r="E51" s="18">
        <v>94639382</v>
      </c>
    </row>
    <row r="52" spans="1:5" ht="18.75" x14ac:dyDescent="0.2">
      <c r="A52" s="30" t="s">
        <v>163</v>
      </c>
      <c r="B52" s="16" t="s">
        <v>231</v>
      </c>
      <c r="C52" s="17">
        <v>1933843558</v>
      </c>
      <c r="D52" s="17">
        <v>0</v>
      </c>
      <c r="E52" s="17">
        <v>2028482940</v>
      </c>
    </row>
    <row r="53" spans="1:5" ht="30" x14ac:dyDescent="0.2">
      <c r="A53" s="30" t="s">
        <v>232</v>
      </c>
      <c r="B53" s="38" t="s">
        <v>164</v>
      </c>
      <c r="C53" s="18">
        <v>0</v>
      </c>
      <c r="D53" s="18">
        <v>0</v>
      </c>
      <c r="E53" s="18">
        <v>1919</v>
      </c>
    </row>
    <row r="54" spans="1:5" ht="30" x14ac:dyDescent="0.2">
      <c r="A54" s="30" t="s">
        <v>317</v>
      </c>
      <c r="B54" s="16" t="s">
        <v>162</v>
      </c>
      <c r="C54" s="17">
        <v>0</v>
      </c>
      <c r="D54" s="17">
        <v>0</v>
      </c>
      <c r="E54" s="17">
        <v>1919</v>
      </c>
    </row>
    <row r="55" spans="1:5" ht="45" x14ac:dyDescent="0.2">
      <c r="A55" s="30" t="s">
        <v>318</v>
      </c>
      <c r="B55" s="38" t="s">
        <v>230</v>
      </c>
      <c r="C55" s="18">
        <v>5982029</v>
      </c>
      <c r="D55" s="18">
        <v>0</v>
      </c>
      <c r="E55" s="18">
        <v>5964664</v>
      </c>
    </row>
    <row r="56" spans="1:5" ht="60" x14ac:dyDescent="0.2">
      <c r="A56" s="30" t="s">
        <v>319</v>
      </c>
      <c r="B56" s="16" t="s">
        <v>229</v>
      </c>
      <c r="C56" s="17">
        <v>5982029</v>
      </c>
      <c r="D56" s="17">
        <v>0</v>
      </c>
      <c r="E56" s="17">
        <v>5964664</v>
      </c>
    </row>
    <row r="57" spans="1:5" ht="30" x14ac:dyDescent="0.2">
      <c r="A57" s="30" t="s">
        <v>320</v>
      </c>
      <c r="B57" s="16" t="s">
        <v>161</v>
      </c>
      <c r="C57" s="17">
        <v>5982029</v>
      </c>
      <c r="D57" s="17">
        <v>0</v>
      </c>
      <c r="E57" s="17">
        <v>5964664</v>
      </c>
    </row>
    <row r="58" spans="1:5" ht="15.75" x14ac:dyDescent="0.2">
      <c r="A58" s="30" t="s">
        <v>321</v>
      </c>
      <c r="B58" s="38" t="s">
        <v>227</v>
      </c>
      <c r="C58" s="18">
        <v>2087627</v>
      </c>
      <c r="D58" s="18">
        <v>0</v>
      </c>
      <c r="E58" s="18">
        <v>2087627</v>
      </c>
    </row>
    <row r="59" spans="1:5" ht="30" x14ac:dyDescent="0.2">
      <c r="A59" s="30" t="s">
        <v>228</v>
      </c>
      <c r="B59" s="38" t="s">
        <v>160</v>
      </c>
      <c r="C59" s="18">
        <v>131674</v>
      </c>
      <c r="D59" s="18">
        <v>0</v>
      </c>
      <c r="E59" s="18">
        <v>789994</v>
      </c>
    </row>
    <row r="60" spans="1:5" ht="30" x14ac:dyDescent="0.2">
      <c r="A60" s="30" t="s">
        <v>322</v>
      </c>
      <c r="B60" s="16" t="s">
        <v>159</v>
      </c>
      <c r="C60" s="17">
        <v>2219301</v>
      </c>
      <c r="D60" s="17">
        <v>0</v>
      </c>
      <c r="E60" s="17">
        <v>2877621</v>
      </c>
    </row>
    <row r="61" spans="1:5" ht="18.75" x14ac:dyDescent="0.2">
      <c r="A61" s="30" t="s">
        <v>323</v>
      </c>
      <c r="B61" s="16" t="s">
        <v>158</v>
      </c>
      <c r="C61" s="17">
        <v>8201330</v>
      </c>
      <c r="D61" s="17">
        <v>0</v>
      </c>
      <c r="E61" s="17">
        <v>8844204</v>
      </c>
    </row>
    <row r="62" spans="1:5" ht="30" x14ac:dyDescent="0.2">
      <c r="A62" s="30" t="s">
        <v>157</v>
      </c>
      <c r="B62" s="38" t="s">
        <v>156</v>
      </c>
      <c r="C62" s="18">
        <v>7841874</v>
      </c>
      <c r="D62" s="18">
        <v>0</v>
      </c>
      <c r="E62" s="18">
        <v>5901624</v>
      </c>
    </row>
    <row r="63" spans="1:5" ht="30" x14ac:dyDescent="0.2">
      <c r="A63" s="30" t="s">
        <v>226</v>
      </c>
      <c r="B63" s="38" t="s">
        <v>225</v>
      </c>
      <c r="C63" s="18">
        <v>103356830</v>
      </c>
      <c r="D63" s="18">
        <v>0</v>
      </c>
      <c r="E63" s="18">
        <v>103356830</v>
      </c>
    </row>
    <row r="64" spans="1:5" ht="30" x14ac:dyDescent="0.2">
      <c r="A64" s="30" t="s">
        <v>324</v>
      </c>
      <c r="B64" s="16" t="s">
        <v>155</v>
      </c>
      <c r="C64" s="17">
        <v>111198704</v>
      </c>
      <c r="D64" s="17">
        <v>0</v>
      </c>
      <c r="E64" s="17">
        <v>109258454</v>
      </c>
    </row>
    <row r="65" spans="1:5" ht="18.75" x14ac:dyDescent="0.2">
      <c r="A65" s="30" t="s">
        <v>154</v>
      </c>
      <c r="B65" s="40" t="s">
        <v>153</v>
      </c>
      <c r="C65" s="39">
        <v>2053243592</v>
      </c>
      <c r="D65" s="39">
        <v>0</v>
      </c>
      <c r="E65" s="39">
        <v>2146585598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76" fitToHeight="3" orientation="landscape" horizontalDpi="300" verticalDpi="300" r:id="rId1"/>
  <headerFooter alignWithMargins="0">
    <oddHeader>&amp;R5. sz. melléklet
adatok Ft-ban</oddHeader>
  </headerFooter>
  <ignoredErrors>
    <ignoredError sqref="A4:A15 A16:A25 A26:A31 A32:A43 A44:A55 A56:A6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  <pageSetUpPr fitToPage="1"/>
  </sheetPr>
  <dimension ref="B1:J12"/>
  <sheetViews>
    <sheetView tabSelected="1" topLeftCell="B1" zoomScaleNormal="100" workbookViewId="0">
      <selection activeCell="H4" sqref="H4"/>
    </sheetView>
  </sheetViews>
  <sheetFormatPr defaultColWidth="6.28515625" defaultRowHeight="12.75" x14ac:dyDescent="0.2"/>
  <cols>
    <col min="1" max="1" width="9.140625" customWidth="1"/>
    <col min="2" max="2" width="6.7109375" style="2" customWidth="1"/>
    <col min="3" max="3" width="6" customWidth="1"/>
    <col min="4" max="4" width="6.140625" customWidth="1"/>
    <col min="5" max="5" width="45.5703125" customWidth="1"/>
    <col min="6" max="6" width="18.42578125" style="4" bestFit="1" customWidth="1"/>
    <col min="7" max="7" width="20.28515625" style="4" bestFit="1" customWidth="1"/>
    <col min="8" max="8" width="18.42578125" style="4" bestFit="1" customWidth="1"/>
    <col min="9" max="9" width="10.5703125" style="4" customWidth="1"/>
    <col min="10" max="248" width="9.140625" customWidth="1"/>
    <col min="249" max="249" width="6.7109375" customWidth="1"/>
    <col min="250" max="250" width="6" customWidth="1"/>
    <col min="251" max="251" width="6.140625" customWidth="1"/>
    <col min="252" max="252" width="61.28515625" customWidth="1"/>
  </cols>
  <sheetData>
    <row r="1" spans="2:10" ht="23.25" customHeight="1" x14ac:dyDescent="0.2">
      <c r="B1" s="59" t="s">
        <v>328</v>
      </c>
      <c r="C1" s="59"/>
      <c r="D1" s="59"/>
      <c r="E1" s="59"/>
      <c r="F1" s="59"/>
      <c r="G1" s="60"/>
      <c r="H1" s="60"/>
      <c r="I1" s="60"/>
    </row>
    <row r="2" spans="2:10" ht="16.899999999999999" customHeight="1" x14ac:dyDescent="0.2">
      <c r="B2" s="60"/>
      <c r="C2" s="60"/>
      <c r="D2" s="60"/>
      <c r="E2" s="60"/>
      <c r="F2" s="60"/>
      <c r="G2" s="60"/>
      <c r="H2" s="60"/>
      <c r="I2" s="60"/>
    </row>
    <row r="3" spans="2:10" ht="26.25" customHeight="1" x14ac:dyDescent="0.25">
      <c r="B3" s="32"/>
      <c r="C3" s="61"/>
      <c r="D3" s="61"/>
      <c r="E3" s="61"/>
      <c r="F3" s="27" t="s">
        <v>325</v>
      </c>
      <c r="G3" s="43" t="s">
        <v>326</v>
      </c>
      <c r="H3" s="27" t="s">
        <v>327</v>
      </c>
      <c r="I3" s="31" t="s">
        <v>108</v>
      </c>
    </row>
    <row r="4" spans="2:10" ht="26.25" customHeight="1" x14ac:dyDescent="0.25">
      <c r="B4" s="31" t="s">
        <v>72</v>
      </c>
      <c r="C4" s="31" t="s">
        <v>73</v>
      </c>
      <c r="D4" s="31"/>
      <c r="E4" s="31"/>
      <c r="F4" s="49">
        <f>('Int.bev (3)'!E5)+('Int.bev (3)'!E17)+('Int.bev (3)'!E29)+('Int.bev (3)'!E41)</f>
        <v>228739138</v>
      </c>
      <c r="G4" s="49">
        <f>('Int.bev (3)'!F5)+('Int.bev (3)'!F17)+('Int.bev (3)'!F29)+('Int.bev (3)'!F41)</f>
        <v>239892405</v>
      </c>
      <c r="H4" s="49">
        <f>('Int.bev (3)'!G5)+('Int.bev (3)'!G17)+('Int.bev (3)'!G29)+('Int.bev (3)'!G41)</f>
        <v>239892405</v>
      </c>
      <c r="I4" s="41">
        <f>H4/G4</f>
        <v>1</v>
      </c>
    </row>
    <row r="5" spans="2:10" s="2" customFormat="1" ht="26.25" customHeight="1" x14ac:dyDescent="0.25">
      <c r="B5" s="31" t="s">
        <v>74</v>
      </c>
      <c r="C5" s="31" t="s">
        <v>75</v>
      </c>
      <c r="D5" s="31"/>
      <c r="E5" s="31"/>
      <c r="F5" s="49">
        <f>('Int.bev (3)'!E6)+('Int.bev (3)'!E18)+('Int.bev (3)'!E30)+('Int.bev (3)'!E42)</f>
        <v>154144568</v>
      </c>
      <c r="G5" s="49">
        <f>('Int.bev (3)'!F6)+('Int.bev (3)'!F18)+('Int.bev (3)'!F30)+('Int.bev (3)'!F42)</f>
        <v>96772964</v>
      </c>
      <c r="H5" s="49">
        <f>('Int.bev (3)'!G6)+('Int.bev (3)'!G18)+('Int.bev (3)'!G30)+('Int.bev (3)'!G42)</f>
        <v>96772964</v>
      </c>
      <c r="I5" s="41">
        <f t="shared" ref="I5:I12" si="0">H5/G5</f>
        <v>1</v>
      </c>
    </row>
    <row r="6" spans="2:10" s="2" customFormat="1" ht="26.25" customHeight="1" x14ac:dyDescent="0.25">
      <c r="B6" s="31" t="s">
        <v>76</v>
      </c>
      <c r="C6" s="31" t="s">
        <v>25</v>
      </c>
      <c r="D6" s="31"/>
      <c r="E6" s="31"/>
      <c r="F6" s="49">
        <f>('Int.bev (3)'!E7)+('Int.bev (3)'!E19)+('Int.bev (3)'!E31)+('Int.bev (3)'!E43)</f>
        <v>53000000</v>
      </c>
      <c r="G6" s="49">
        <f>('Int.bev (3)'!F7)+('Int.bev (3)'!F19)+('Int.bev (3)'!F31)+('Int.bev (3)'!F43)</f>
        <v>63804782</v>
      </c>
      <c r="H6" s="49">
        <f>('Int.bev (3)'!G7)+('Int.bev (3)'!G19)+('Int.bev (3)'!G31)+('Int.bev (3)'!G43)</f>
        <v>61201382</v>
      </c>
      <c r="I6" s="41">
        <f t="shared" si="0"/>
        <v>0.95919741564198124</v>
      </c>
      <c r="J6" s="53"/>
    </row>
    <row r="7" spans="2:10" s="2" customFormat="1" ht="18" customHeight="1" x14ac:dyDescent="0.25">
      <c r="B7" s="31" t="s">
        <v>77</v>
      </c>
      <c r="C7" s="31" t="s">
        <v>2</v>
      </c>
      <c r="D7" s="31"/>
      <c r="E7" s="31"/>
      <c r="F7" s="49">
        <f>('Int.bev (3)'!E8)+('Int.bev (3)'!E20)+('Int.bev (3)'!E32)+('Int.bev (3)'!E44)</f>
        <v>25500000</v>
      </c>
      <c r="G7" s="49">
        <f>('Int.bev (3)'!F8)+('Int.bev (3)'!F20)+('Int.bev (3)'!F32)+('Int.bev (3)'!F44)</f>
        <v>25700211</v>
      </c>
      <c r="H7" s="49">
        <f>('Int.bev (3)'!G8)+('Int.bev (3)'!G20)+('Int.bev (3)'!G32)+('Int.bev (3)'!G44)</f>
        <v>24823668</v>
      </c>
      <c r="I7" s="41">
        <f t="shared" si="0"/>
        <v>0.9658935485004384</v>
      </c>
    </row>
    <row r="8" spans="2:10" s="7" customFormat="1" ht="18" customHeight="1" x14ac:dyDescent="0.25">
      <c r="B8" s="31" t="s">
        <v>78</v>
      </c>
      <c r="C8" s="31" t="s">
        <v>79</v>
      </c>
      <c r="D8" s="31"/>
      <c r="E8" s="31"/>
      <c r="F8" s="49">
        <f>('Int.bev (3)'!E9)+('Int.bev (3)'!E21)+('Int.bev (3)'!E33)+('Int.bev (3)'!E45)</f>
        <v>0</v>
      </c>
      <c r="G8" s="49">
        <f>('Int.bev (3)'!F9)+('Int.bev (3)'!F21)+('Int.bev (3)'!F33)+('Int.bev (3)'!F45)</f>
        <v>2051600</v>
      </c>
      <c r="H8" s="49">
        <f>('Int.bev (3)'!G9)+('Int.bev (3)'!G21)+('Int.bev (3)'!G33)+('Int.bev (3)'!G45)</f>
        <v>2051600</v>
      </c>
      <c r="I8" s="41">
        <f t="shared" si="0"/>
        <v>1</v>
      </c>
    </row>
    <row r="9" spans="2:10" s="7" customFormat="1" ht="18" customHeight="1" x14ac:dyDescent="0.25">
      <c r="B9" s="31" t="s">
        <v>80</v>
      </c>
      <c r="C9" s="31" t="s">
        <v>81</v>
      </c>
      <c r="D9" s="31"/>
      <c r="E9" s="31"/>
      <c r="F9" s="49">
        <f>('Int.bev (3)'!E10)+('Int.bev (3)'!E22)+('Int.bev (3)'!E34)+('Int.bev (3)'!E46)</f>
        <v>0</v>
      </c>
      <c r="G9" s="49">
        <f>('Int.bev (3)'!F10)+('Int.bev (3)'!F22)+('Int.bev (3)'!F34)+('Int.bev (3)'!F46)</f>
        <v>2003060</v>
      </c>
      <c r="H9" s="49">
        <f>('Int.bev (3)'!G10)+('Int.bev (3)'!G22)+('Int.bev (3)'!G34)+('Int.bev (3)'!G46)</f>
        <v>1983060</v>
      </c>
      <c r="I9" s="41">
        <f t="shared" si="0"/>
        <v>0.99001527662676103</v>
      </c>
    </row>
    <row r="10" spans="2:10" s="2" customFormat="1" ht="18" customHeight="1" x14ac:dyDescent="0.25">
      <c r="B10" s="31" t="s">
        <v>82</v>
      </c>
      <c r="C10" s="31" t="s">
        <v>83</v>
      </c>
      <c r="D10" s="31"/>
      <c r="E10" s="31"/>
      <c r="F10" s="49">
        <f>('Int.bev (3)'!E11)+('Int.bev (3)'!E23)+('Int.bev (3)'!E35)+('Int.bev (3)'!E47)</f>
        <v>0</v>
      </c>
      <c r="G10" s="49">
        <f>('Int.bev (3)'!F11)+('Int.bev (3)'!F23)+('Int.bev (3)'!F35)+('Int.bev (3)'!F47)</f>
        <v>22144568</v>
      </c>
      <c r="H10" s="49">
        <f>('Int.bev (3)'!G11)+('Int.bev (3)'!G23)+('Int.bev (3)'!G35)+('Int.bev (3)'!G47)</f>
        <v>22144568</v>
      </c>
      <c r="I10" s="41">
        <f t="shared" si="0"/>
        <v>1</v>
      </c>
    </row>
    <row r="11" spans="2:10" s="2" customFormat="1" ht="18" customHeight="1" x14ac:dyDescent="0.25">
      <c r="B11" s="31" t="s">
        <v>86</v>
      </c>
      <c r="C11" s="31" t="s">
        <v>151</v>
      </c>
      <c r="D11" s="31"/>
      <c r="E11" s="31"/>
      <c r="F11" s="49">
        <f>('Int.bev (3)'!E13)+('Int.bev (3)'!E25)+('Int.bev (3)'!E37)+('Int.bev (3)'!E49)</f>
        <v>122483460</v>
      </c>
      <c r="G11" s="49">
        <f>('Int.bev (3)'!F13)+('Int.bev (3)'!F25)+('Int.bev (3)'!F37)+('Int.bev (3)'!F49)</f>
        <v>122483460</v>
      </c>
      <c r="H11" s="49">
        <f>('Int.bev (3)'!G13)+('Int.bev (3)'!G25)+('Int.bev (3)'!G37)+('Int.bev (3)'!G49)</f>
        <v>122466095</v>
      </c>
      <c r="I11" s="41">
        <f t="shared" si="0"/>
        <v>0.99985822575554284</v>
      </c>
    </row>
    <row r="12" spans="2:10" ht="18" customHeight="1" thickBot="1" x14ac:dyDescent="0.35">
      <c r="B12" s="35" t="s">
        <v>3</v>
      </c>
      <c r="C12" s="31"/>
      <c r="D12" s="31"/>
      <c r="E12" s="31"/>
      <c r="F12" s="34">
        <f>SUM(F4:F11)</f>
        <v>583867166</v>
      </c>
      <c r="G12" s="34">
        <f>SUM(G4:G11)</f>
        <v>574853050</v>
      </c>
      <c r="H12" s="34">
        <f>SUM(H4:H11)</f>
        <v>571335742</v>
      </c>
      <c r="I12" s="42">
        <f t="shared" si="0"/>
        <v>0.9938813789019646</v>
      </c>
      <c r="J12" s="1"/>
    </row>
  </sheetData>
  <mergeCells count="2">
    <mergeCell ref="B1:I2"/>
    <mergeCell ref="C3:E3"/>
  </mergeCells>
  <pageMargins left="0.74803149606299213" right="0.74803149606299213" top="0.98425196850393704" bottom="0.98425196850393704" header="0.51181102362204722" footer="0.51181102362204722"/>
  <pageSetup paperSize="9" scale="93" orientation="landscape" r:id="rId1"/>
  <headerFooter alignWithMargins="0">
    <oddHeader>&amp;R1.sz. melléklet
adatok Ft- 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  <pageSetUpPr fitToPage="1"/>
  </sheetPr>
  <dimension ref="B1:G16"/>
  <sheetViews>
    <sheetView topLeftCell="B1" zoomScaleNormal="100" workbookViewId="0">
      <selection activeCell="C14" sqref="C14"/>
    </sheetView>
  </sheetViews>
  <sheetFormatPr defaultRowHeight="12.75" x14ac:dyDescent="0.2"/>
  <cols>
    <col min="2" max="2" width="10.140625" customWidth="1"/>
    <col min="3" max="3" width="59.85546875" customWidth="1"/>
    <col min="4" max="6" width="18.42578125" style="4" bestFit="1" customWidth="1"/>
    <col min="7" max="7" width="13.7109375" style="4" bestFit="1" customWidth="1"/>
    <col min="250" max="250" width="10.140625" customWidth="1"/>
    <col min="251" max="251" width="54.85546875" customWidth="1"/>
  </cols>
  <sheetData>
    <row r="1" spans="2:7" x14ac:dyDescent="0.2">
      <c r="B1" s="62" t="s">
        <v>329</v>
      </c>
      <c r="C1" s="62"/>
      <c r="D1" s="62"/>
      <c r="E1" s="63"/>
      <c r="F1" s="63"/>
      <c r="G1" s="63"/>
    </row>
    <row r="2" spans="2:7" x14ac:dyDescent="0.2">
      <c r="B2" s="63"/>
      <c r="C2" s="63"/>
      <c r="D2" s="63"/>
      <c r="E2" s="63"/>
      <c r="F2" s="63"/>
      <c r="G2" s="63"/>
    </row>
    <row r="3" spans="2:7" s="2" customFormat="1" ht="30" x14ac:dyDescent="0.25">
      <c r="B3" s="31"/>
      <c r="C3" s="31"/>
      <c r="D3" s="27" t="s">
        <v>330</v>
      </c>
      <c r="E3" s="27" t="s">
        <v>326</v>
      </c>
      <c r="F3" s="27" t="s">
        <v>331</v>
      </c>
      <c r="G3" s="29" t="s">
        <v>224</v>
      </c>
    </row>
    <row r="4" spans="2:7" s="8" customFormat="1" ht="15.75" x14ac:dyDescent="0.25">
      <c r="B4" s="31" t="s">
        <v>88</v>
      </c>
      <c r="C4" s="31" t="s">
        <v>4</v>
      </c>
      <c r="D4" s="26">
        <f>('Int.kiad (4)'!C4)+('Int.kiad (4)'!C18)+('Int.kiad (4)'!C31)+('Int.kiad (4)'!C44)</f>
        <v>165579604</v>
      </c>
      <c r="E4" s="26">
        <f>('Int.kiad (4)'!D4)+('Int.kiad (4)'!D18)+('Int.kiad (4)'!D31)+('Int.kiad (4)'!D44)</f>
        <v>173604152</v>
      </c>
      <c r="F4" s="26">
        <f>('Int.kiad (4)'!E4)+('Int.kiad (4)'!E18)+('Int.kiad (4)'!E31)+('Int.kiad (4)'!E44)</f>
        <v>172452087</v>
      </c>
      <c r="G4" s="44">
        <f>F4/E4</f>
        <v>0.99336383959296093</v>
      </c>
    </row>
    <row r="5" spans="2:7" s="8" customFormat="1" ht="15.75" x14ac:dyDescent="0.25">
      <c r="B5" s="31" t="s">
        <v>89</v>
      </c>
      <c r="C5" s="31" t="s">
        <v>90</v>
      </c>
      <c r="D5" s="26">
        <f>('Int.kiad (4)'!C5)+('Int.kiad (4)'!C19)+('Int.kiad (4)'!C32)+('Int.kiad (4)'!C45)</f>
        <v>27968590</v>
      </c>
      <c r="E5" s="26">
        <f>('Int.kiad (4)'!D5)+('Int.kiad (4)'!D19)+('Int.kiad (4)'!D32)+('Int.kiad (4)'!D45)</f>
        <v>30368685</v>
      </c>
      <c r="F5" s="26">
        <f>('Int.kiad (4)'!E5)+('Int.kiad (4)'!E19)+('Int.kiad (4)'!E32)+('Int.kiad (4)'!E45)</f>
        <v>30312378</v>
      </c>
      <c r="G5" s="44">
        <f>F5/E5</f>
        <v>0.9981458861323762</v>
      </c>
    </row>
    <row r="6" spans="2:7" s="8" customFormat="1" ht="15.75" x14ac:dyDescent="0.25">
      <c r="B6" s="31" t="s">
        <v>91</v>
      </c>
      <c r="C6" s="31" t="s">
        <v>5</v>
      </c>
      <c r="D6" s="26">
        <f>('Int.kiad (4)'!C6)+('Int.kiad (4)'!C20)+('Int.kiad (4)'!C33)+('Int.kiad (4)'!C46)</f>
        <v>101630983</v>
      </c>
      <c r="E6" s="26">
        <f>('Int.kiad (4)'!D6)+('Int.kiad (4)'!D20)+('Int.kiad (4)'!D33)+('Int.kiad (4)'!D46)</f>
        <v>100467137</v>
      </c>
      <c r="F6" s="26">
        <f>('Int.kiad (4)'!E6)+('Int.kiad (4)'!E20)+('Int.kiad (4)'!E33)+('Int.kiad (4)'!E46)</f>
        <v>98968349</v>
      </c>
      <c r="G6" s="44">
        <f t="shared" ref="G6:G14" si="0">F6/E6</f>
        <v>0.98508180839272841</v>
      </c>
    </row>
    <row r="7" spans="2:7" s="8" customFormat="1" ht="15.75" x14ac:dyDescent="0.25">
      <c r="B7" s="31" t="s">
        <v>92</v>
      </c>
      <c r="C7" s="31" t="s">
        <v>93</v>
      </c>
      <c r="D7" s="26">
        <f>('Int.kiad (4)'!C7)+('Int.kiad (4)'!C21)+('Int.kiad (4)'!C34)+('Int.kiad (4)'!C47)</f>
        <v>8000000</v>
      </c>
      <c r="E7" s="26">
        <f>('Int.kiad (4)'!D7)+('Int.kiad (4)'!D21)+('Int.kiad (4)'!D34)+('Int.kiad (4)'!D47)</f>
        <v>6006537</v>
      </c>
      <c r="F7" s="26">
        <f>('Int.kiad (4)'!E7)+('Int.kiad (4)'!E21)+('Int.kiad (4)'!E34)+('Int.kiad (4)'!E47)</f>
        <v>6006537</v>
      </c>
      <c r="G7" s="44">
        <f t="shared" si="0"/>
        <v>1</v>
      </c>
    </row>
    <row r="8" spans="2:7" s="8" customFormat="1" ht="15.75" x14ac:dyDescent="0.25">
      <c r="B8" s="31" t="s">
        <v>94</v>
      </c>
      <c r="C8" s="31" t="s">
        <v>95</v>
      </c>
      <c r="D8" s="26">
        <f>('Int.kiad (4)'!C8)+('Int.kiad (4)'!C22)+('Int.kiad (4)'!C35)+('Int.kiad (4)'!C48)</f>
        <v>6672500</v>
      </c>
      <c r="E8" s="26">
        <f>('Int.kiad (4)'!D8)+('Int.kiad (4)'!D22)+('Int.kiad (4)'!D35)+('Int.kiad (4)'!D48)</f>
        <v>10549540</v>
      </c>
      <c r="F8" s="26">
        <f>('Int.kiad (4)'!E8)+('Int.kiad (4)'!E22)+('Int.kiad (4)'!E35)+('Int.kiad (4)'!E48)</f>
        <v>10549540</v>
      </c>
      <c r="G8" s="44">
        <f t="shared" si="0"/>
        <v>1</v>
      </c>
    </row>
    <row r="9" spans="2:7" s="8" customFormat="1" ht="15.75" x14ac:dyDescent="0.25">
      <c r="B9" s="31" t="s">
        <v>96</v>
      </c>
      <c r="C9" s="31" t="s">
        <v>7</v>
      </c>
      <c r="D9" s="26">
        <f>('Int.kiad (4)'!C9)+('Int.kiad (4)'!C23)+('Int.kiad (4)'!C36)+('Int.kiad (4)'!C49)</f>
        <v>10513448</v>
      </c>
      <c r="E9" s="26">
        <f>('Int.kiad (4)'!D9)+('Int.kiad (4)'!D23)+('Int.kiad (4)'!D36)+('Int.kiad (4)'!D49)</f>
        <v>12234245</v>
      </c>
      <c r="F9" s="26">
        <f>('Int.kiad (4)'!E9)+('Int.kiad (4)'!E23)+('Int.kiad (4)'!E36)+('Int.kiad (4)'!E49)</f>
        <v>10918714</v>
      </c>
      <c r="G9" s="44">
        <f t="shared" si="0"/>
        <v>0.89247141936425178</v>
      </c>
    </row>
    <row r="10" spans="2:7" s="8" customFormat="1" ht="15.75" x14ac:dyDescent="0.25">
      <c r="B10" s="31" t="s">
        <v>97</v>
      </c>
      <c r="C10" s="31" t="s">
        <v>6</v>
      </c>
      <c r="D10" s="26">
        <f>('Int.kiad (4)'!C10)+('Int.kiad (4)'!C24)+('Int.kiad (4)'!C37)+('Int.kiad (4)'!C50)</f>
        <v>168144986</v>
      </c>
      <c r="E10" s="26">
        <f>('Int.kiad (4)'!D10)+('Int.kiad (4)'!D24)+('Int.kiad (4)'!D37)+('Int.kiad (4)'!D50)</f>
        <v>82004079</v>
      </c>
      <c r="F10" s="26">
        <f>('Int.kiad (4)'!E10)+('Int.kiad (4)'!E24)+('Int.kiad (4)'!E37)+('Int.kiad (4)'!E50)</f>
        <v>70519395</v>
      </c>
      <c r="G10" s="44">
        <f t="shared" si="0"/>
        <v>0.85994984469004276</v>
      </c>
    </row>
    <row r="11" spans="2:7" s="8" customFormat="1" ht="15.75" x14ac:dyDescent="0.25">
      <c r="B11" s="31" t="s">
        <v>98</v>
      </c>
      <c r="C11" s="31" t="s">
        <v>99</v>
      </c>
      <c r="D11" s="26">
        <f>('Int.kiad (4)'!C11)+('Int.kiad (4)'!C25)+('Int.kiad (4)'!C38)+('Int.kiad (4)'!C51)</f>
        <v>2000000</v>
      </c>
      <c r="E11" s="26">
        <f>('Int.kiad (4)'!D11)+('Int.kiad (4)'!D25)+('Int.kiad (4)'!D38)+('Int.kiad (4)'!D51)</f>
        <v>3467500</v>
      </c>
      <c r="F11" s="26">
        <f>('Int.kiad (4)'!E11)+('Int.kiad (4)'!E25)+('Int.kiad (4)'!E38)+('Int.kiad (4)'!E51)</f>
        <v>3467500</v>
      </c>
      <c r="G11" s="44">
        <f t="shared" si="0"/>
        <v>1</v>
      </c>
    </row>
    <row r="12" spans="2:7" s="8" customFormat="1" ht="15.75" x14ac:dyDescent="0.25">
      <c r="B12" s="31" t="s">
        <v>100</v>
      </c>
      <c r="C12" s="31" t="s">
        <v>152</v>
      </c>
      <c r="D12" s="26">
        <f>('Int.kiad (4)'!C13)+('Int.kiad (4)'!C26)+('Int.kiad (4)'!C39)+('Int.kiad (4)'!C52)</f>
        <v>5982029</v>
      </c>
      <c r="E12" s="26">
        <f>('Int.kiad (4)'!D13)+('Int.kiad (4)'!D26)+('Int.kiad (4)'!D39)+('Int.kiad (4)'!D52)</f>
        <v>5982029</v>
      </c>
      <c r="F12" s="26">
        <f>('Int.kiad (4)'!E13)+('Int.kiad (4)'!E26)+('Int.kiad (4)'!E39)+('Int.kiad (4)'!E52)</f>
        <v>5982029</v>
      </c>
      <c r="G12" s="44">
        <f t="shared" si="0"/>
        <v>1</v>
      </c>
    </row>
    <row r="13" spans="2:7" s="8" customFormat="1" ht="15.75" x14ac:dyDescent="0.25">
      <c r="B13" s="31"/>
      <c r="C13" s="31" t="s">
        <v>104</v>
      </c>
      <c r="D13" s="33"/>
      <c r="E13" s="33"/>
      <c r="F13" s="33"/>
      <c r="G13" s="44"/>
    </row>
    <row r="14" spans="2:7" ht="19.5" customHeight="1" x14ac:dyDescent="0.3">
      <c r="B14" s="31"/>
      <c r="C14" s="31" t="s">
        <v>8</v>
      </c>
      <c r="D14" s="34">
        <f>SUM(D4:D12)</f>
        <v>496492140</v>
      </c>
      <c r="E14" s="34">
        <f>SUM(E4:E12)</f>
        <v>424683904</v>
      </c>
      <c r="F14" s="34">
        <f>SUM(F4:F12)</f>
        <v>409176529</v>
      </c>
      <c r="G14" s="44">
        <f t="shared" si="0"/>
        <v>0.96348490052497959</v>
      </c>
    </row>
    <row r="15" spans="2:7" ht="15.75" x14ac:dyDescent="0.25">
      <c r="B15" s="31"/>
      <c r="C15" s="31" t="s">
        <v>332</v>
      </c>
      <c r="D15" s="33"/>
      <c r="E15" s="33"/>
      <c r="F15" s="33">
        <v>162159213</v>
      </c>
      <c r="G15" s="44"/>
    </row>
    <row r="16" spans="2:7" ht="18.75" x14ac:dyDescent="0.3">
      <c r="B16" s="31" t="s">
        <v>148</v>
      </c>
      <c r="C16" s="31"/>
      <c r="D16" s="33"/>
      <c r="E16" s="33"/>
      <c r="F16" s="45">
        <f>SUM(F14:F15)</f>
        <v>571335742</v>
      </c>
      <c r="G16" s="44"/>
    </row>
  </sheetData>
  <mergeCells count="1">
    <mergeCell ref="B1:G2"/>
  </mergeCells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>
    <oddHeader>&amp;R
2.sz. melléklet
adatok Ft- 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  <pageSetUpPr fitToPage="1"/>
  </sheetPr>
  <dimension ref="A1:H50"/>
  <sheetViews>
    <sheetView zoomScaleNormal="100" workbookViewId="0">
      <selection activeCell="G17" sqref="G17"/>
    </sheetView>
  </sheetViews>
  <sheetFormatPr defaultColWidth="4.7109375" defaultRowHeight="12.75" x14ac:dyDescent="0.2"/>
  <cols>
    <col min="1" max="1" width="4.85546875" style="9" customWidth="1"/>
    <col min="2" max="2" width="4.7109375" style="9" customWidth="1"/>
    <col min="3" max="3" width="4.85546875" style="9" customWidth="1"/>
    <col min="4" max="4" width="30.42578125" style="9" customWidth="1"/>
    <col min="5" max="5" width="18.85546875" style="9" bestFit="1" customWidth="1"/>
    <col min="6" max="7" width="16.85546875" style="9" bestFit="1" customWidth="1"/>
    <col min="8" max="8" width="10.85546875" style="9" customWidth="1"/>
    <col min="9" max="254" width="9.140625" style="9" customWidth="1"/>
    <col min="255" max="255" width="4.85546875" style="9" customWidth="1"/>
    <col min="256" max="16384" width="4.7109375" style="9"/>
  </cols>
  <sheetData>
    <row r="1" spans="1:8" x14ac:dyDescent="0.2">
      <c r="A1" s="54" t="s">
        <v>113</v>
      </c>
      <c r="B1" s="65"/>
      <c r="C1" s="65"/>
      <c r="D1" s="65"/>
      <c r="E1" s="65"/>
      <c r="F1" s="65"/>
      <c r="G1" s="55"/>
      <c r="H1" s="55"/>
    </row>
    <row r="2" spans="1:8" ht="11.45" customHeight="1" x14ac:dyDescent="0.2">
      <c r="A2" s="65"/>
      <c r="B2" s="65"/>
      <c r="C2" s="65"/>
      <c r="D2" s="65"/>
      <c r="E2" s="65"/>
      <c r="F2" s="65"/>
      <c r="G2" s="55"/>
      <c r="H2" s="55"/>
    </row>
    <row r="3" spans="1:8" ht="15" x14ac:dyDescent="0.25">
      <c r="A3" s="66">
        <v>2018</v>
      </c>
      <c r="B3" s="61"/>
      <c r="C3" s="61"/>
      <c r="D3" s="61"/>
      <c r="E3" s="61"/>
      <c r="F3" s="61"/>
      <c r="G3" s="61"/>
      <c r="H3" s="61"/>
    </row>
    <row r="4" spans="1:8" ht="30" x14ac:dyDescent="0.2">
      <c r="A4" s="67" t="s">
        <v>101</v>
      </c>
      <c r="B4" s="68"/>
      <c r="C4" s="68"/>
      <c r="D4" s="69"/>
      <c r="E4" s="27" t="s">
        <v>325</v>
      </c>
      <c r="F4" s="27" t="s">
        <v>326</v>
      </c>
      <c r="G4" s="27" t="s">
        <v>327</v>
      </c>
      <c r="H4" s="28" t="s">
        <v>108</v>
      </c>
    </row>
    <row r="5" spans="1:8" ht="15.75" x14ac:dyDescent="0.25">
      <c r="A5" s="31" t="s">
        <v>72</v>
      </c>
      <c r="B5" s="31" t="s">
        <v>73</v>
      </c>
      <c r="C5" s="31"/>
      <c r="D5" s="31"/>
      <c r="E5" s="33">
        <v>227788971</v>
      </c>
      <c r="F5" s="33">
        <v>238628268</v>
      </c>
      <c r="G5" s="33">
        <v>238628268</v>
      </c>
      <c r="H5" s="46">
        <f>(G5/F5)</f>
        <v>1</v>
      </c>
    </row>
    <row r="6" spans="1:8" ht="15.75" x14ac:dyDescent="0.25">
      <c r="A6" s="31" t="s">
        <v>74</v>
      </c>
      <c r="B6" s="31" t="s">
        <v>75</v>
      </c>
      <c r="C6" s="31"/>
      <c r="D6" s="31"/>
      <c r="E6" s="33">
        <v>154144568</v>
      </c>
      <c r="F6" s="33">
        <v>96772964</v>
      </c>
      <c r="G6" s="33">
        <v>96772964</v>
      </c>
      <c r="H6" s="46">
        <f t="shared" ref="H6:H14" si="0">(G6/F6)</f>
        <v>1</v>
      </c>
    </row>
    <row r="7" spans="1:8" ht="15.75" x14ac:dyDescent="0.25">
      <c r="A7" s="31" t="s">
        <v>76</v>
      </c>
      <c r="B7" s="31" t="s">
        <v>25</v>
      </c>
      <c r="C7" s="31"/>
      <c r="D7" s="31"/>
      <c r="E7" s="33">
        <v>53000000</v>
      </c>
      <c r="F7" s="33">
        <v>63804782</v>
      </c>
      <c r="G7" s="33">
        <v>61201382</v>
      </c>
      <c r="H7" s="46">
        <f t="shared" si="0"/>
        <v>0.95919741564198124</v>
      </c>
    </row>
    <row r="8" spans="1:8" ht="15.75" x14ac:dyDescent="0.25">
      <c r="A8" s="31" t="s">
        <v>77</v>
      </c>
      <c r="B8" s="31" t="s">
        <v>2</v>
      </c>
      <c r="C8" s="31"/>
      <c r="D8" s="31"/>
      <c r="E8" s="33">
        <v>11300000</v>
      </c>
      <c r="F8" s="33">
        <v>10665966</v>
      </c>
      <c r="G8" s="33">
        <v>10224935</v>
      </c>
      <c r="H8" s="46">
        <f t="shared" si="0"/>
        <v>0.95865062761310138</v>
      </c>
    </row>
    <row r="9" spans="1:8" ht="15.75" x14ac:dyDescent="0.25">
      <c r="A9" s="31" t="s">
        <v>78</v>
      </c>
      <c r="B9" s="31" t="s">
        <v>79</v>
      </c>
      <c r="C9" s="31"/>
      <c r="D9" s="31"/>
      <c r="E9" s="33">
        <v>0</v>
      </c>
      <c r="F9" s="33">
        <v>2051600</v>
      </c>
      <c r="G9" s="33">
        <v>2051600</v>
      </c>
      <c r="H9" s="46">
        <f t="shared" si="0"/>
        <v>1</v>
      </c>
    </row>
    <row r="10" spans="1:8" ht="15.75" x14ac:dyDescent="0.25">
      <c r="A10" s="31" t="s">
        <v>80</v>
      </c>
      <c r="B10" s="31" t="s">
        <v>81</v>
      </c>
      <c r="C10" s="31"/>
      <c r="D10" s="31"/>
      <c r="E10" s="33">
        <v>0</v>
      </c>
      <c r="F10" s="33">
        <v>2003060</v>
      </c>
      <c r="G10" s="33">
        <v>1983060</v>
      </c>
      <c r="H10" s="46">
        <f t="shared" si="0"/>
        <v>0.99001527662676103</v>
      </c>
    </row>
    <row r="11" spans="1:8" ht="15.75" x14ac:dyDescent="0.25">
      <c r="A11" s="31" t="s">
        <v>82</v>
      </c>
      <c r="B11" s="31" t="s">
        <v>83</v>
      </c>
      <c r="C11" s="31"/>
      <c r="D11" s="31"/>
      <c r="E11" s="33">
        <v>0</v>
      </c>
      <c r="F11" s="33">
        <v>22144568</v>
      </c>
      <c r="G11" s="33">
        <v>22144568</v>
      </c>
      <c r="H11" s="46">
        <f t="shared" si="0"/>
        <v>1</v>
      </c>
    </row>
    <row r="12" spans="1:8" ht="18.75" x14ac:dyDescent="0.3">
      <c r="A12" s="31" t="s">
        <v>84</v>
      </c>
      <c r="B12" s="31" t="s">
        <v>85</v>
      </c>
      <c r="C12" s="31"/>
      <c r="D12" s="31"/>
      <c r="E12" s="34">
        <f>SUM(E5:E11)</f>
        <v>446233539</v>
      </c>
      <c r="F12" s="34">
        <f t="shared" ref="F12:G12" si="1">SUM(F5:F11)</f>
        <v>436071208</v>
      </c>
      <c r="G12" s="34">
        <f t="shared" si="1"/>
        <v>433006777</v>
      </c>
      <c r="H12" s="46">
        <f t="shared" si="0"/>
        <v>0.99297263624889442</v>
      </c>
    </row>
    <row r="13" spans="1:8" ht="15.75" x14ac:dyDescent="0.25">
      <c r="A13" s="31" t="s">
        <v>86</v>
      </c>
      <c r="B13" s="31" t="s">
        <v>87</v>
      </c>
      <c r="C13" s="31"/>
      <c r="D13" s="31"/>
      <c r="E13" s="33">
        <v>121751758</v>
      </c>
      <c r="F13" s="33">
        <v>121751758</v>
      </c>
      <c r="G13" s="33">
        <v>121734393</v>
      </c>
      <c r="H13" s="46">
        <f t="shared" si="0"/>
        <v>0.99985737372268579</v>
      </c>
    </row>
    <row r="14" spans="1:8" ht="18.75" x14ac:dyDescent="0.3">
      <c r="A14" s="35" t="s">
        <v>3</v>
      </c>
      <c r="B14" s="31"/>
      <c r="C14" s="31"/>
      <c r="D14" s="31"/>
      <c r="E14" s="34">
        <f>E12+E13</f>
        <v>567985297</v>
      </c>
      <c r="F14" s="34">
        <f t="shared" ref="F14:G14" si="2">F12+F13</f>
        <v>557822966</v>
      </c>
      <c r="G14" s="34">
        <f t="shared" si="2"/>
        <v>554741170</v>
      </c>
      <c r="H14" s="46">
        <f t="shared" si="0"/>
        <v>0.99447531530998312</v>
      </c>
    </row>
    <row r="15" spans="1:8" x14ac:dyDescent="0.2">
      <c r="A15" s="11"/>
      <c r="B15" s="10"/>
      <c r="C15" s="10"/>
      <c r="D15" s="10"/>
      <c r="E15" s="11"/>
      <c r="F15" s="12"/>
    </row>
    <row r="16" spans="1:8" ht="30" x14ac:dyDescent="0.2">
      <c r="A16" s="64" t="s">
        <v>105</v>
      </c>
      <c r="B16" s="64"/>
      <c r="C16" s="64"/>
      <c r="D16" s="64"/>
      <c r="E16" s="27" t="s">
        <v>325</v>
      </c>
      <c r="F16" s="27" t="s">
        <v>326</v>
      </c>
      <c r="G16" s="27" t="s">
        <v>327</v>
      </c>
      <c r="H16" s="28" t="s">
        <v>108</v>
      </c>
    </row>
    <row r="17" spans="1:8" ht="15.75" x14ac:dyDescent="0.25">
      <c r="A17" s="31" t="s">
        <v>72</v>
      </c>
      <c r="B17" s="31" t="s">
        <v>73</v>
      </c>
      <c r="C17" s="31"/>
      <c r="D17" s="31"/>
      <c r="E17" s="33">
        <v>950167</v>
      </c>
      <c r="F17" s="33">
        <v>989137</v>
      </c>
      <c r="G17" s="33">
        <v>989137</v>
      </c>
      <c r="H17" s="46">
        <f>(G17/F17)</f>
        <v>1</v>
      </c>
    </row>
    <row r="18" spans="1:8" ht="15.75" x14ac:dyDescent="0.25">
      <c r="A18" s="31" t="s">
        <v>74</v>
      </c>
      <c r="B18" s="31" t="s">
        <v>75</v>
      </c>
      <c r="C18" s="31"/>
      <c r="D18" s="31"/>
      <c r="E18" s="33">
        <v>0</v>
      </c>
      <c r="F18" s="33">
        <v>0</v>
      </c>
      <c r="G18" s="33">
        <v>0</v>
      </c>
      <c r="H18" s="46"/>
    </row>
    <row r="19" spans="1:8" ht="15.75" x14ac:dyDescent="0.25">
      <c r="A19" s="31" t="s">
        <v>76</v>
      </c>
      <c r="B19" s="31" t="s">
        <v>25</v>
      </c>
      <c r="C19" s="31"/>
      <c r="D19" s="31"/>
      <c r="E19" s="33">
        <v>0</v>
      </c>
      <c r="F19" s="33">
        <v>0</v>
      </c>
      <c r="G19" s="33">
        <v>0</v>
      </c>
      <c r="H19" s="46"/>
    </row>
    <row r="20" spans="1:8" ht="16.5" customHeight="1" x14ac:dyDescent="0.25">
      <c r="A20" s="31" t="s">
        <v>77</v>
      </c>
      <c r="B20" s="31" t="s">
        <v>2</v>
      </c>
      <c r="C20" s="31"/>
      <c r="D20" s="31"/>
      <c r="E20" s="33">
        <v>13800000</v>
      </c>
      <c r="F20" s="33">
        <v>13980000</v>
      </c>
      <c r="G20" s="33">
        <v>13544488</v>
      </c>
      <c r="H20" s="46">
        <f t="shared" ref="H20:H26" si="3">(G20/F20)</f>
        <v>0.96884749642346213</v>
      </c>
    </row>
    <row r="21" spans="1:8" ht="15.75" x14ac:dyDescent="0.25">
      <c r="A21" s="31" t="s">
        <v>78</v>
      </c>
      <c r="B21" s="31" t="s">
        <v>79</v>
      </c>
      <c r="C21" s="31"/>
      <c r="D21" s="31"/>
      <c r="E21" s="33">
        <v>0</v>
      </c>
      <c r="F21" s="33">
        <v>0</v>
      </c>
      <c r="G21" s="33">
        <v>0</v>
      </c>
      <c r="H21" s="46"/>
    </row>
    <row r="22" spans="1:8" ht="15.75" x14ac:dyDescent="0.25">
      <c r="A22" s="31" t="s">
        <v>80</v>
      </c>
      <c r="B22" s="31" t="s">
        <v>81</v>
      </c>
      <c r="C22" s="31"/>
      <c r="D22" s="31"/>
      <c r="E22" s="33">
        <v>0</v>
      </c>
      <c r="F22" s="33">
        <v>0</v>
      </c>
      <c r="G22" s="33">
        <v>0</v>
      </c>
      <c r="H22" s="46"/>
    </row>
    <row r="23" spans="1:8" ht="15.75" x14ac:dyDescent="0.25">
      <c r="A23" s="31" t="s">
        <v>82</v>
      </c>
      <c r="B23" s="31" t="s">
        <v>83</v>
      </c>
      <c r="C23" s="31"/>
      <c r="D23" s="31"/>
      <c r="E23" s="33">
        <v>0</v>
      </c>
      <c r="F23" s="33">
        <v>0</v>
      </c>
      <c r="G23" s="33">
        <v>0</v>
      </c>
      <c r="H23" s="46"/>
    </row>
    <row r="24" spans="1:8" ht="18.75" x14ac:dyDescent="0.3">
      <c r="A24" s="31" t="s">
        <v>84</v>
      </c>
      <c r="B24" s="31" t="s">
        <v>85</v>
      </c>
      <c r="C24" s="31"/>
      <c r="D24" s="31"/>
      <c r="E24" s="34">
        <f>SUM(E17:E23)</f>
        <v>14750167</v>
      </c>
      <c r="F24" s="34">
        <f t="shared" ref="F24:G24" si="4">SUM(F17:F23)</f>
        <v>14969137</v>
      </c>
      <c r="G24" s="34">
        <f t="shared" si="4"/>
        <v>14533625</v>
      </c>
      <c r="H24" s="46">
        <f t="shared" si="3"/>
        <v>0.97090600480174638</v>
      </c>
    </row>
    <row r="25" spans="1:8" ht="15.75" x14ac:dyDescent="0.25">
      <c r="A25" s="31" t="s">
        <v>86</v>
      </c>
      <c r="B25" s="31" t="s">
        <v>87</v>
      </c>
      <c r="C25" s="31"/>
      <c r="D25" s="31"/>
      <c r="E25" s="33">
        <f>478233</f>
        <v>478233</v>
      </c>
      <c r="F25" s="33">
        <f>478233</f>
        <v>478233</v>
      </c>
      <c r="G25" s="33">
        <f>478233</f>
        <v>478233</v>
      </c>
      <c r="H25" s="46">
        <f t="shared" si="3"/>
        <v>1</v>
      </c>
    </row>
    <row r="26" spans="1:8" ht="18.75" x14ac:dyDescent="0.3">
      <c r="A26" s="35" t="s">
        <v>3</v>
      </c>
      <c r="B26" s="31"/>
      <c r="C26" s="31"/>
      <c r="D26" s="31"/>
      <c r="E26" s="47">
        <f>E24+E25</f>
        <v>15228400</v>
      </c>
      <c r="F26" s="47">
        <f t="shared" ref="F26:G26" si="5">F24+F25</f>
        <v>15447370</v>
      </c>
      <c r="G26" s="47">
        <f t="shared" si="5"/>
        <v>15011858</v>
      </c>
      <c r="H26" s="46">
        <f t="shared" si="3"/>
        <v>0.97180672179147642</v>
      </c>
    </row>
    <row r="27" spans="1:8" x14ac:dyDescent="0.2">
      <c r="A27" s="11"/>
      <c r="B27" s="10"/>
      <c r="C27" s="10"/>
      <c r="D27" s="10"/>
      <c r="E27" s="11"/>
      <c r="F27" s="12"/>
    </row>
    <row r="28" spans="1:8" ht="30" x14ac:dyDescent="0.2">
      <c r="A28" s="64" t="s">
        <v>106</v>
      </c>
      <c r="B28" s="64"/>
      <c r="C28" s="64"/>
      <c r="D28" s="64"/>
      <c r="E28" s="27" t="s">
        <v>325</v>
      </c>
      <c r="F28" s="27" t="s">
        <v>326</v>
      </c>
      <c r="G28" s="27" t="s">
        <v>327</v>
      </c>
      <c r="H28" s="28" t="s">
        <v>108</v>
      </c>
    </row>
    <row r="29" spans="1:8" ht="15.75" x14ac:dyDescent="0.25">
      <c r="A29" s="31" t="s">
        <v>72</v>
      </c>
      <c r="B29" s="31" t="s">
        <v>73</v>
      </c>
      <c r="C29" s="31"/>
      <c r="D29" s="31"/>
      <c r="E29" s="33">
        <v>0</v>
      </c>
      <c r="F29" s="33">
        <v>120000</v>
      </c>
      <c r="G29" s="33">
        <v>120000</v>
      </c>
      <c r="H29" s="46">
        <f>(G29/F29)</f>
        <v>1</v>
      </c>
    </row>
    <row r="30" spans="1:8" ht="15.75" x14ac:dyDescent="0.25">
      <c r="A30" s="31" t="s">
        <v>74</v>
      </c>
      <c r="B30" s="31" t="s">
        <v>75</v>
      </c>
      <c r="C30" s="31"/>
      <c r="D30" s="31"/>
      <c r="E30" s="33">
        <v>0</v>
      </c>
      <c r="F30" s="33">
        <v>0</v>
      </c>
      <c r="G30" s="33">
        <v>0</v>
      </c>
      <c r="H30" s="46"/>
    </row>
    <row r="31" spans="1:8" ht="15.75" x14ac:dyDescent="0.25">
      <c r="A31" s="31" t="s">
        <v>76</v>
      </c>
      <c r="B31" s="31" t="s">
        <v>25</v>
      </c>
      <c r="C31" s="31"/>
      <c r="D31" s="31"/>
      <c r="E31" s="33">
        <v>0</v>
      </c>
      <c r="F31" s="33">
        <v>0</v>
      </c>
      <c r="G31" s="33">
        <v>0</v>
      </c>
      <c r="H31" s="46"/>
    </row>
    <row r="32" spans="1:8" ht="15.75" x14ac:dyDescent="0.25">
      <c r="A32" s="31" t="s">
        <v>77</v>
      </c>
      <c r="B32" s="31" t="s">
        <v>2</v>
      </c>
      <c r="C32" s="31"/>
      <c r="D32" s="31"/>
      <c r="E32" s="33">
        <v>400000</v>
      </c>
      <c r="F32" s="33">
        <v>1052264</v>
      </c>
      <c r="G32" s="33">
        <v>1052264</v>
      </c>
      <c r="H32" s="46">
        <f>(G32/F32)</f>
        <v>1</v>
      </c>
    </row>
    <row r="33" spans="1:8" ht="15.75" x14ac:dyDescent="0.25">
      <c r="A33" s="31" t="s">
        <v>78</v>
      </c>
      <c r="B33" s="31" t="s">
        <v>79</v>
      </c>
      <c r="C33" s="31"/>
      <c r="D33" s="31"/>
      <c r="E33" s="33">
        <v>0</v>
      </c>
      <c r="F33" s="33">
        <v>0</v>
      </c>
      <c r="G33" s="33">
        <v>0</v>
      </c>
      <c r="H33" s="46"/>
    </row>
    <row r="34" spans="1:8" ht="15.75" x14ac:dyDescent="0.25">
      <c r="A34" s="31" t="s">
        <v>80</v>
      </c>
      <c r="B34" s="31" t="s">
        <v>81</v>
      </c>
      <c r="C34" s="31"/>
      <c r="D34" s="31"/>
      <c r="E34" s="33">
        <v>0</v>
      </c>
      <c r="F34" s="33">
        <v>0</v>
      </c>
      <c r="G34" s="33">
        <v>0</v>
      </c>
      <c r="H34" s="46"/>
    </row>
    <row r="35" spans="1:8" ht="15.75" x14ac:dyDescent="0.25">
      <c r="A35" s="31" t="s">
        <v>82</v>
      </c>
      <c r="B35" s="31" t="s">
        <v>83</v>
      </c>
      <c r="C35" s="31"/>
      <c r="D35" s="31"/>
      <c r="E35" s="33">
        <v>0</v>
      </c>
      <c r="F35" s="33">
        <v>0</v>
      </c>
      <c r="G35" s="33">
        <v>0</v>
      </c>
      <c r="H35" s="46"/>
    </row>
    <row r="36" spans="1:8" ht="18.75" x14ac:dyDescent="0.3">
      <c r="A36" s="31" t="s">
        <v>84</v>
      </c>
      <c r="B36" s="31" t="s">
        <v>85</v>
      </c>
      <c r="C36" s="31"/>
      <c r="D36" s="31"/>
      <c r="E36" s="34">
        <f>SUM(E29:E35)</f>
        <v>400000</v>
      </c>
      <c r="F36" s="34">
        <f t="shared" ref="F36:G36" si="6">SUM(F29:F35)</f>
        <v>1172264</v>
      </c>
      <c r="G36" s="34">
        <f t="shared" si="6"/>
        <v>1172264</v>
      </c>
      <c r="H36" s="46">
        <f>(G36/F36)</f>
        <v>1</v>
      </c>
    </row>
    <row r="37" spans="1:8" ht="15.75" x14ac:dyDescent="0.25">
      <c r="A37" s="31" t="s">
        <v>86</v>
      </c>
      <c r="B37" s="31" t="s">
        <v>87</v>
      </c>
      <c r="C37" s="31"/>
      <c r="D37" s="31"/>
      <c r="E37" s="33">
        <f>45255</f>
        <v>45255</v>
      </c>
      <c r="F37" s="33">
        <f>45255</f>
        <v>45255</v>
      </c>
      <c r="G37" s="33">
        <f>45255</f>
        <v>45255</v>
      </c>
      <c r="H37" s="46">
        <f>(G37/F37)</f>
        <v>1</v>
      </c>
    </row>
    <row r="38" spans="1:8" ht="19.5" thickBot="1" x14ac:dyDescent="0.35">
      <c r="A38" s="35" t="s">
        <v>3</v>
      </c>
      <c r="B38" s="31"/>
      <c r="C38" s="31"/>
      <c r="D38" s="31"/>
      <c r="E38" s="47">
        <f>E36+E37</f>
        <v>445255</v>
      </c>
      <c r="F38" s="47">
        <f t="shared" ref="F38:G38" si="7">F36+F37</f>
        <v>1217519</v>
      </c>
      <c r="G38" s="47">
        <f t="shared" si="7"/>
        <v>1217519</v>
      </c>
      <c r="H38" s="48">
        <f>(G38/F38)</f>
        <v>1</v>
      </c>
    </row>
    <row r="40" spans="1:8" ht="30" x14ac:dyDescent="0.2">
      <c r="A40" s="64" t="s">
        <v>107</v>
      </c>
      <c r="B40" s="64"/>
      <c r="C40" s="64"/>
      <c r="D40" s="64"/>
      <c r="E40" s="27" t="s">
        <v>325</v>
      </c>
      <c r="F40" s="27" t="s">
        <v>326</v>
      </c>
      <c r="G40" s="27" t="s">
        <v>327</v>
      </c>
      <c r="H40" s="28" t="s">
        <v>108</v>
      </c>
    </row>
    <row r="41" spans="1:8" ht="15.75" x14ac:dyDescent="0.25">
      <c r="A41" s="31" t="s">
        <v>72</v>
      </c>
      <c r="B41" s="31" t="s">
        <v>73</v>
      </c>
      <c r="C41" s="31"/>
      <c r="D41" s="31"/>
      <c r="E41" s="33">
        <v>0</v>
      </c>
      <c r="F41" s="33">
        <v>155000</v>
      </c>
      <c r="G41" s="33">
        <v>155000</v>
      </c>
      <c r="H41" s="46">
        <f>(G41/F41)</f>
        <v>1</v>
      </c>
    </row>
    <row r="42" spans="1:8" ht="15.75" x14ac:dyDescent="0.25">
      <c r="A42" s="31" t="s">
        <v>74</v>
      </c>
      <c r="B42" s="31" t="s">
        <v>75</v>
      </c>
      <c r="C42" s="31"/>
      <c r="D42" s="31"/>
      <c r="E42" s="33">
        <v>0</v>
      </c>
      <c r="F42" s="33">
        <v>0</v>
      </c>
      <c r="G42" s="33">
        <v>0</v>
      </c>
      <c r="H42" s="46"/>
    </row>
    <row r="43" spans="1:8" ht="15.75" x14ac:dyDescent="0.25">
      <c r="A43" s="31" t="s">
        <v>76</v>
      </c>
      <c r="B43" s="31" t="s">
        <v>25</v>
      </c>
      <c r="C43" s="31"/>
      <c r="D43" s="31"/>
      <c r="E43" s="33">
        <v>0</v>
      </c>
      <c r="F43" s="33">
        <v>0</v>
      </c>
      <c r="G43" s="33">
        <v>0</v>
      </c>
      <c r="H43" s="46"/>
    </row>
    <row r="44" spans="1:8" ht="15.75" x14ac:dyDescent="0.25">
      <c r="A44" s="31" t="s">
        <v>77</v>
      </c>
      <c r="B44" s="31" t="s">
        <v>2</v>
      </c>
      <c r="C44" s="31"/>
      <c r="D44" s="31"/>
      <c r="E44" s="33">
        <v>0</v>
      </c>
      <c r="F44" s="33">
        <v>1981</v>
      </c>
      <c r="G44" s="33">
        <v>1981</v>
      </c>
      <c r="H44" s="46">
        <f>(G44/F44)</f>
        <v>1</v>
      </c>
    </row>
    <row r="45" spans="1:8" ht="15.75" x14ac:dyDescent="0.25">
      <c r="A45" s="31" t="s">
        <v>78</v>
      </c>
      <c r="B45" s="31" t="s">
        <v>79</v>
      </c>
      <c r="C45" s="31"/>
      <c r="D45" s="31"/>
      <c r="E45" s="33">
        <v>0</v>
      </c>
      <c r="F45" s="33">
        <v>0</v>
      </c>
      <c r="G45" s="33">
        <v>0</v>
      </c>
      <c r="H45" s="46"/>
    </row>
    <row r="46" spans="1:8" ht="15.75" x14ac:dyDescent="0.25">
      <c r="A46" s="31" t="s">
        <v>80</v>
      </c>
      <c r="B46" s="31" t="s">
        <v>81</v>
      </c>
      <c r="C46" s="31"/>
      <c r="D46" s="31"/>
      <c r="E46" s="33">
        <v>0</v>
      </c>
      <c r="F46" s="33">
        <v>0</v>
      </c>
      <c r="G46" s="33">
        <v>0</v>
      </c>
      <c r="H46" s="46"/>
    </row>
    <row r="47" spans="1:8" ht="15.75" x14ac:dyDescent="0.25">
      <c r="A47" s="31" t="s">
        <v>82</v>
      </c>
      <c r="B47" s="31" t="s">
        <v>83</v>
      </c>
      <c r="C47" s="31"/>
      <c r="D47" s="31"/>
      <c r="E47" s="33">
        <v>0</v>
      </c>
      <c r="F47" s="33">
        <v>0</v>
      </c>
      <c r="G47" s="33">
        <v>0</v>
      </c>
      <c r="H47" s="46"/>
    </row>
    <row r="48" spans="1:8" ht="18.75" x14ac:dyDescent="0.3">
      <c r="A48" s="31" t="s">
        <v>84</v>
      </c>
      <c r="B48" s="31" t="s">
        <v>85</v>
      </c>
      <c r="C48" s="31"/>
      <c r="D48" s="31"/>
      <c r="E48" s="34">
        <f>SUM(E41:E47)</f>
        <v>0</v>
      </c>
      <c r="F48" s="34">
        <f t="shared" ref="F48:G48" si="8">SUM(F41:F47)</f>
        <v>156981</v>
      </c>
      <c r="G48" s="34">
        <f t="shared" si="8"/>
        <v>156981</v>
      </c>
      <c r="H48" s="46">
        <f>(G48/F48)</f>
        <v>1</v>
      </c>
    </row>
    <row r="49" spans="1:8" ht="15.75" x14ac:dyDescent="0.25">
      <c r="A49" s="31" t="s">
        <v>86</v>
      </c>
      <c r="B49" s="31" t="s">
        <v>87</v>
      </c>
      <c r="C49" s="31"/>
      <c r="D49" s="31"/>
      <c r="E49" s="33">
        <f>208214</f>
        <v>208214</v>
      </c>
      <c r="F49" s="33">
        <f>208214</f>
        <v>208214</v>
      </c>
      <c r="G49" s="33">
        <f>208214</f>
        <v>208214</v>
      </c>
      <c r="H49" s="46">
        <f>(G49/F49)</f>
        <v>1</v>
      </c>
    </row>
    <row r="50" spans="1:8" ht="19.5" thickBot="1" x14ac:dyDescent="0.35">
      <c r="A50" s="35" t="s">
        <v>3</v>
      </c>
      <c r="B50" s="31"/>
      <c r="C50" s="31"/>
      <c r="D50" s="31"/>
      <c r="E50" s="47">
        <f>E48+E49</f>
        <v>208214</v>
      </c>
      <c r="F50" s="47">
        <f t="shared" ref="F50:G50" si="9">F48+F49</f>
        <v>365195</v>
      </c>
      <c r="G50" s="47">
        <f t="shared" si="9"/>
        <v>365195</v>
      </c>
      <c r="H50" s="48">
        <f>(G50/F50)</f>
        <v>1</v>
      </c>
    </row>
  </sheetData>
  <mergeCells count="6">
    <mergeCell ref="A40:D40"/>
    <mergeCell ref="A1:H2"/>
    <mergeCell ref="A3:H3"/>
    <mergeCell ref="A16:D16"/>
    <mergeCell ref="A28:D28"/>
    <mergeCell ref="A4:D4"/>
  </mergeCells>
  <pageMargins left="0.74803149606299213" right="0.47244094488188981" top="0.51181102362204722" bottom="0.27559055118110237" header="0.15748031496062992" footer="0.15748031496062992"/>
  <pageSetup paperSize="9" scale="84" orientation="portrait" r:id="rId1"/>
  <headerFooter alignWithMargins="0">
    <oddHeader>&amp;R3.sz. melléklet
adatok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  <pageSetUpPr fitToPage="1"/>
  </sheetPr>
  <dimension ref="A1:F53"/>
  <sheetViews>
    <sheetView topLeftCell="A25" zoomScaleNormal="100" workbookViewId="0">
      <selection activeCell="E10" sqref="E10"/>
    </sheetView>
  </sheetViews>
  <sheetFormatPr defaultColWidth="9.140625" defaultRowHeight="12.75" x14ac:dyDescent="0.2"/>
  <cols>
    <col min="1" max="1" width="7.85546875" style="4" customWidth="1"/>
    <col min="2" max="2" width="49.42578125" style="4" customWidth="1"/>
    <col min="3" max="5" width="16.85546875" style="4" bestFit="1" customWidth="1"/>
    <col min="6" max="6" width="10.5703125" style="4" customWidth="1"/>
    <col min="7" max="16384" width="9.140625" style="4"/>
  </cols>
  <sheetData>
    <row r="1" spans="1:6" ht="15" x14ac:dyDescent="0.25">
      <c r="A1" s="61" t="s">
        <v>112</v>
      </c>
      <c r="B1" s="61"/>
      <c r="C1" s="61"/>
      <c r="D1" s="61"/>
      <c r="E1" s="61"/>
      <c r="F1" s="61"/>
    </row>
    <row r="2" spans="1:6" ht="15" x14ac:dyDescent="0.25">
      <c r="A2" s="61" t="s">
        <v>333</v>
      </c>
      <c r="B2" s="61"/>
      <c r="C2" s="61"/>
      <c r="D2" s="61"/>
      <c r="E2" s="61"/>
      <c r="F2" s="61"/>
    </row>
    <row r="3" spans="1:6" ht="30" x14ac:dyDescent="0.2">
      <c r="A3" s="64" t="s">
        <v>101</v>
      </c>
      <c r="B3" s="64"/>
      <c r="C3" s="27" t="s">
        <v>325</v>
      </c>
      <c r="D3" s="27" t="s">
        <v>326</v>
      </c>
      <c r="E3" s="27" t="s">
        <v>327</v>
      </c>
      <c r="F3" s="28" t="s">
        <v>108</v>
      </c>
    </row>
    <row r="4" spans="1:6" ht="15.75" x14ac:dyDescent="0.25">
      <c r="A4" s="31" t="s">
        <v>88</v>
      </c>
      <c r="B4" s="31" t="s">
        <v>4</v>
      </c>
      <c r="C4" s="33">
        <v>62885731</v>
      </c>
      <c r="D4" s="33">
        <v>69758131</v>
      </c>
      <c r="E4" s="33">
        <v>69758131</v>
      </c>
      <c r="F4" s="41">
        <f>(E4/D4)</f>
        <v>1</v>
      </c>
    </row>
    <row r="5" spans="1:6" ht="15.75" x14ac:dyDescent="0.25">
      <c r="A5" s="31" t="s">
        <v>89</v>
      </c>
      <c r="B5" s="31" t="s">
        <v>90</v>
      </c>
      <c r="C5" s="33">
        <v>8283446</v>
      </c>
      <c r="D5" s="33">
        <v>9882475</v>
      </c>
      <c r="E5" s="33">
        <v>9882475</v>
      </c>
      <c r="F5" s="41">
        <f t="shared" ref="F5:F15" si="0">(E5/D5)</f>
        <v>1</v>
      </c>
    </row>
    <row r="6" spans="1:6" ht="15.75" x14ac:dyDescent="0.25">
      <c r="A6" s="31" t="s">
        <v>91</v>
      </c>
      <c r="B6" s="31" t="s">
        <v>5</v>
      </c>
      <c r="C6" s="33">
        <v>70410000</v>
      </c>
      <c r="D6" s="33">
        <v>67162438</v>
      </c>
      <c r="E6" s="33">
        <v>67148319</v>
      </c>
      <c r="F6" s="41">
        <f t="shared" si="0"/>
        <v>0.99978977832817806</v>
      </c>
    </row>
    <row r="7" spans="1:6" ht="15.75" x14ac:dyDescent="0.25">
      <c r="A7" s="31" t="s">
        <v>92</v>
      </c>
      <c r="B7" s="31" t="s">
        <v>93</v>
      </c>
      <c r="C7" s="33">
        <v>8000000</v>
      </c>
      <c r="D7" s="33">
        <v>6006537</v>
      </c>
      <c r="E7" s="33">
        <v>6006537</v>
      </c>
      <c r="F7" s="41">
        <f t="shared" si="0"/>
        <v>1</v>
      </c>
    </row>
    <row r="8" spans="1:6" ht="15.75" x14ac:dyDescent="0.25">
      <c r="A8" s="31" t="s">
        <v>94</v>
      </c>
      <c r="B8" s="31" t="s">
        <v>95</v>
      </c>
      <c r="C8" s="33">
        <v>6672500</v>
      </c>
      <c r="D8" s="33">
        <v>10549540</v>
      </c>
      <c r="E8" s="33">
        <v>10549540</v>
      </c>
      <c r="F8" s="41">
        <f t="shared" si="0"/>
        <v>1</v>
      </c>
    </row>
    <row r="9" spans="1:6" ht="15.75" x14ac:dyDescent="0.25">
      <c r="A9" s="31" t="s">
        <v>96</v>
      </c>
      <c r="B9" s="31" t="s">
        <v>7</v>
      </c>
      <c r="C9" s="33">
        <v>10513448</v>
      </c>
      <c r="D9" s="33">
        <v>11592223</v>
      </c>
      <c r="E9" s="33">
        <v>10276692</v>
      </c>
      <c r="F9" s="41">
        <f t="shared" si="0"/>
        <v>0.88651607202518445</v>
      </c>
    </row>
    <row r="10" spans="1:6" ht="15.75" x14ac:dyDescent="0.25">
      <c r="A10" s="31" t="s">
        <v>97</v>
      </c>
      <c r="B10" s="31" t="s">
        <v>6</v>
      </c>
      <c r="C10" s="33">
        <v>168144986</v>
      </c>
      <c r="D10" s="33">
        <v>82004079</v>
      </c>
      <c r="E10" s="33">
        <v>70519395</v>
      </c>
      <c r="F10" s="41">
        <f t="shared" si="0"/>
        <v>0.85994984469004276</v>
      </c>
    </row>
    <row r="11" spans="1:6" ht="15.75" x14ac:dyDescent="0.25">
      <c r="A11" s="31" t="s">
        <v>98</v>
      </c>
      <c r="B11" s="31" t="s">
        <v>99</v>
      </c>
      <c r="C11" s="33">
        <v>2000000</v>
      </c>
      <c r="D11" s="33">
        <v>3467500</v>
      </c>
      <c r="E11" s="33">
        <v>3467500</v>
      </c>
      <c r="F11" s="41">
        <f t="shared" si="0"/>
        <v>1</v>
      </c>
    </row>
    <row r="12" spans="1:6" ht="18.75" x14ac:dyDescent="0.3">
      <c r="A12" s="31" t="s">
        <v>149</v>
      </c>
      <c r="B12" s="31" t="s">
        <v>150</v>
      </c>
      <c r="C12" s="34">
        <f>SUM(C4:C11)</f>
        <v>336910111</v>
      </c>
      <c r="D12" s="34">
        <f t="shared" ref="D12:E12" si="1">SUM(D4:D11)</f>
        <v>260422923</v>
      </c>
      <c r="E12" s="34">
        <f t="shared" si="1"/>
        <v>247608589</v>
      </c>
      <c r="F12" s="41">
        <f t="shared" si="0"/>
        <v>0.95079413957733672</v>
      </c>
    </row>
    <row r="13" spans="1:6" ht="15.75" x14ac:dyDescent="0.25">
      <c r="A13" s="31" t="s">
        <v>100</v>
      </c>
      <c r="B13" s="31" t="s">
        <v>102</v>
      </c>
      <c r="C13" s="33">
        <v>5982029</v>
      </c>
      <c r="D13" s="33">
        <v>5982029</v>
      </c>
      <c r="E13" s="33">
        <v>5982029</v>
      </c>
      <c r="F13" s="41">
        <f t="shared" si="0"/>
        <v>1</v>
      </c>
    </row>
    <row r="14" spans="1:6" ht="15.75" x14ac:dyDescent="0.25">
      <c r="A14" s="31" t="s">
        <v>103</v>
      </c>
      <c r="B14" s="31" t="s">
        <v>104</v>
      </c>
      <c r="C14" s="33"/>
      <c r="D14" s="33"/>
      <c r="E14" s="33"/>
      <c r="F14" s="41"/>
    </row>
    <row r="15" spans="1:6" ht="19.5" thickBot="1" x14ac:dyDescent="0.35">
      <c r="A15" s="31"/>
      <c r="B15" s="31" t="s">
        <v>8</v>
      </c>
      <c r="C15" s="34">
        <f>SUM(C12:C14)</f>
        <v>342892140</v>
      </c>
      <c r="D15" s="34">
        <f t="shared" ref="D15:E15" si="2">SUM(D12:D14)</f>
        <v>266404952</v>
      </c>
      <c r="E15" s="34">
        <f t="shared" si="2"/>
        <v>253590618</v>
      </c>
      <c r="F15" s="48">
        <f t="shared" si="0"/>
        <v>0.95189903977460599</v>
      </c>
    </row>
    <row r="16" spans="1:6" x14ac:dyDescent="0.2">
      <c r="B16" s="2"/>
      <c r="D16" s="3"/>
    </row>
    <row r="17" spans="1:6" ht="30" x14ac:dyDescent="0.2">
      <c r="A17" s="64" t="s">
        <v>105</v>
      </c>
      <c r="B17" s="64"/>
      <c r="C17" s="27" t="s">
        <v>325</v>
      </c>
      <c r="D17" s="27" t="s">
        <v>326</v>
      </c>
      <c r="E17" s="27" t="s">
        <v>327</v>
      </c>
      <c r="F17" s="28" t="s">
        <v>108</v>
      </c>
    </row>
    <row r="18" spans="1:6" ht="15.75" x14ac:dyDescent="0.25">
      <c r="A18" s="31" t="s">
        <v>88</v>
      </c>
      <c r="B18" s="31" t="s">
        <v>4</v>
      </c>
      <c r="C18" s="33">
        <v>41268400</v>
      </c>
      <c r="D18" s="33">
        <v>43328400</v>
      </c>
      <c r="E18" s="33">
        <v>42176335</v>
      </c>
      <c r="F18" s="41">
        <f>(E18/D18)</f>
        <v>0.97341085754378187</v>
      </c>
    </row>
    <row r="19" spans="1:6" ht="15.75" x14ac:dyDescent="0.25">
      <c r="A19" s="31" t="s">
        <v>89</v>
      </c>
      <c r="B19" s="31" t="s">
        <v>90</v>
      </c>
      <c r="C19" s="33">
        <v>7963349</v>
      </c>
      <c r="D19" s="33">
        <v>8602949</v>
      </c>
      <c r="E19" s="33">
        <v>8546642</v>
      </c>
      <c r="F19" s="41">
        <f>(E19/D19)</f>
        <v>0.99345491877262093</v>
      </c>
    </row>
    <row r="20" spans="1:6" ht="15.75" x14ac:dyDescent="0.25">
      <c r="A20" s="31" t="s">
        <v>91</v>
      </c>
      <c r="B20" s="31" t="s">
        <v>5</v>
      </c>
      <c r="C20" s="33">
        <v>23568251</v>
      </c>
      <c r="D20" s="33">
        <v>25855661</v>
      </c>
      <c r="E20" s="33">
        <v>24414773</v>
      </c>
      <c r="F20" s="41">
        <f>(E20/D20)</f>
        <v>0.94427185597769092</v>
      </c>
    </row>
    <row r="21" spans="1:6" ht="13.5" customHeight="1" x14ac:dyDescent="0.25">
      <c r="A21" s="31" t="s">
        <v>92</v>
      </c>
      <c r="B21" s="31" t="s">
        <v>93</v>
      </c>
      <c r="C21" s="33">
        <v>0</v>
      </c>
      <c r="D21" s="33">
        <v>0</v>
      </c>
      <c r="E21" s="33">
        <v>0</v>
      </c>
      <c r="F21" s="41"/>
    </row>
    <row r="22" spans="1:6" ht="15.75" x14ac:dyDescent="0.25">
      <c r="A22" s="31" t="s">
        <v>94</v>
      </c>
      <c r="B22" s="31" t="s">
        <v>95</v>
      </c>
      <c r="C22" s="33">
        <v>0</v>
      </c>
      <c r="D22" s="33">
        <v>0</v>
      </c>
      <c r="E22" s="33">
        <v>0</v>
      </c>
      <c r="F22" s="41"/>
    </row>
    <row r="23" spans="1:6" ht="15.75" x14ac:dyDescent="0.25">
      <c r="A23" s="31" t="s">
        <v>96</v>
      </c>
      <c r="B23" s="31" t="s">
        <v>7</v>
      </c>
      <c r="C23" s="33">
        <v>0</v>
      </c>
      <c r="D23" s="33">
        <v>12990</v>
      </c>
      <c r="E23" s="33">
        <v>12990</v>
      </c>
      <c r="F23" s="41">
        <f>(E23/D23)</f>
        <v>1</v>
      </c>
    </row>
    <row r="24" spans="1:6" ht="15.75" x14ac:dyDescent="0.25">
      <c r="A24" s="31" t="s">
        <v>97</v>
      </c>
      <c r="B24" s="31" t="s">
        <v>6</v>
      </c>
      <c r="C24" s="33">
        <v>0</v>
      </c>
      <c r="D24" s="33">
        <v>0</v>
      </c>
      <c r="E24" s="33">
        <v>0</v>
      </c>
      <c r="F24" s="41"/>
    </row>
    <row r="25" spans="1:6" ht="15.75" x14ac:dyDescent="0.25">
      <c r="A25" s="31" t="s">
        <v>98</v>
      </c>
      <c r="B25" s="31" t="s">
        <v>99</v>
      </c>
      <c r="C25" s="33">
        <v>0</v>
      </c>
      <c r="D25" s="33">
        <v>0</v>
      </c>
      <c r="E25" s="33">
        <v>0</v>
      </c>
      <c r="F25" s="41"/>
    </row>
    <row r="26" spans="1:6" ht="15.75" x14ac:dyDescent="0.25">
      <c r="A26" s="31" t="s">
        <v>100</v>
      </c>
      <c r="B26" s="31" t="s">
        <v>102</v>
      </c>
      <c r="C26" s="33">
        <v>0</v>
      </c>
      <c r="D26" s="33">
        <v>0</v>
      </c>
      <c r="E26" s="33">
        <v>0</v>
      </c>
      <c r="F26" s="41"/>
    </row>
    <row r="27" spans="1:6" ht="19.5" thickBot="1" x14ac:dyDescent="0.35">
      <c r="A27" s="31"/>
      <c r="B27" s="31" t="s">
        <v>8</v>
      </c>
      <c r="C27" s="34">
        <f>SUM(C18:C26)</f>
        <v>72800000</v>
      </c>
      <c r="D27" s="34">
        <f>SUM(D18:D26)</f>
        <v>77800000</v>
      </c>
      <c r="E27" s="34">
        <f>SUM(E18:E26)</f>
        <v>75150740</v>
      </c>
      <c r="F27" s="48">
        <f>(E27/D27)</f>
        <v>0.96594781491002568</v>
      </c>
    </row>
    <row r="30" spans="1:6" ht="30" x14ac:dyDescent="0.2">
      <c r="A30" s="64" t="s">
        <v>106</v>
      </c>
      <c r="B30" s="64"/>
      <c r="C30" s="27" t="s">
        <v>325</v>
      </c>
      <c r="D30" s="27" t="s">
        <v>326</v>
      </c>
      <c r="E30" s="27" t="s">
        <v>327</v>
      </c>
      <c r="F30" s="28" t="s">
        <v>108</v>
      </c>
    </row>
    <row r="31" spans="1:6" ht="15.75" x14ac:dyDescent="0.25">
      <c r="A31" s="31" t="s">
        <v>88</v>
      </c>
      <c r="B31" s="31" t="s">
        <v>4</v>
      </c>
      <c r="C31" s="33">
        <v>20387141</v>
      </c>
      <c r="D31" s="33">
        <v>19413356</v>
      </c>
      <c r="E31" s="33">
        <v>19413356</v>
      </c>
      <c r="F31" s="41">
        <f>(E31/D31)</f>
        <v>1</v>
      </c>
    </row>
    <row r="32" spans="1:6" ht="15.75" x14ac:dyDescent="0.25">
      <c r="A32" s="31" t="s">
        <v>89</v>
      </c>
      <c r="B32" s="31" t="s">
        <v>90</v>
      </c>
      <c r="C32" s="33">
        <v>3863826</v>
      </c>
      <c r="D32" s="33">
        <v>3837095</v>
      </c>
      <c r="E32" s="33">
        <v>3837095</v>
      </c>
      <c r="F32" s="41">
        <f>(E32/D32)</f>
        <v>1</v>
      </c>
    </row>
    <row r="33" spans="1:6" ht="15.75" x14ac:dyDescent="0.25">
      <c r="A33" s="31" t="s">
        <v>91</v>
      </c>
      <c r="B33" s="31" t="s">
        <v>5</v>
      </c>
      <c r="C33" s="33">
        <v>2949033</v>
      </c>
      <c r="D33" s="33">
        <v>2384696</v>
      </c>
      <c r="E33" s="33">
        <v>2378305</v>
      </c>
      <c r="F33" s="41">
        <f>(E33/D33)</f>
        <v>0.99731999382730541</v>
      </c>
    </row>
    <row r="34" spans="1:6" ht="15.75" x14ac:dyDescent="0.25">
      <c r="A34" s="31" t="s">
        <v>92</v>
      </c>
      <c r="B34" s="31" t="s">
        <v>93</v>
      </c>
      <c r="C34" s="33">
        <v>0</v>
      </c>
      <c r="D34" s="33">
        <v>0</v>
      </c>
      <c r="E34" s="33">
        <v>0</v>
      </c>
      <c r="F34" s="41"/>
    </row>
    <row r="35" spans="1:6" ht="15.75" x14ac:dyDescent="0.25">
      <c r="A35" s="31" t="s">
        <v>94</v>
      </c>
      <c r="B35" s="31" t="s">
        <v>95</v>
      </c>
      <c r="C35" s="33">
        <v>0</v>
      </c>
      <c r="D35" s="33">
        <v>0</v>
      </c>
      <c r="E35" s="33">
        <v>0</v>
      </c>
      <c r="F35" s="41"/>
    </row>
    <row r="36" spans="1:6" ht="15.75" x14ac:dyDescent="0.25">
      <c r="A36" s="31" t="s">
        <v>96</v>
      </c>
      <c r="B36" s="31" t="s">
        <v>7</v>
      </c>
      <c r="C36" s="33">
        <v>0</v>
      </c>
      <c r="D36" s="33">
        <v>289032</v>
      </c>
      <c r="E36" s="33">
        <v>289032</v>
      </c>
      <c r="F36" s="41">
        <f>(E36/D36)</f>
        <v>1</v>
      </c>
    </row>
    <row r="37" spans="1:6" ht="15.75" x14ac:dyDescent="0.25">
      <c r="A37" s="31" t="s">
        <v>97</v>
      </c>
      <c r="B37" s="31" t="s">
        <v>6</v>
      </c>
      <c r="C37" s="33">
        <v>0</v>
      </c>
      <c r="D37" s="33">
        <v>0</v>
      </c>
      <c r="E37" s="33">
        <v>0</v>
      </c>
      <c r="F37" s="41"/>
    </row>
    <row r="38" spans="1:6" ht="15.75" x14ac:dyDescent="0.25">
      <c r="A38" s="31" t="s">
        <v>98</v>
      </c>
      <c r="B38" s="31" t="s">
        <v>99</v>
      </c>
      <c r="C38" s="33">
        <v>0</v>
      </c>
      <c r="D38" s="33">
        <v>0</v>
      </c>
      <c r="E38" s="33">
        <v>0</v>
      </c>
      <c r="F38" s="41"/>
    </row>
    <row r="39" spans="1:6" ht="15.75" x14ac:dyDescent="0.25">
      <c r="A39" s="31" t="s">
        <v>100</v>
      </c>
      <c r="B39" s="31" t="s">
        <v>102</v>
      </c>
      <c r="C39" s="33">
        <v>0</v>
      </c>
      <c r="D39" s="33">
        <v>0</v>
      </c>
      <c r="E39" s="33">
        <v>0</v>
      </c>
      <c r="F39" s="41"/>
    </row>
    <row r="40" spans="1:6" ht="19.5" thickBot="1" x14ac:dyDescent="0.35">
      <c r="A40" s="31"/>
      <c r="B40" s="31" t="s">
        <v>8</v>
      </c>
      <c r="C40" s="34">
        <f>SUM(C31:C39)</f>
        <v>27200000</v>
      </c>
      <c r="D40" s="34">
        <f t="shared" ref="D40:E40" si="3">SUM(D31:D39)</f>
        <v>25924179</v>
      </c>
      <c r="E40" s="34">
        <f t="shared" si="3"/>
        <v>25917788</v>
      </c>
      <c r="F40" s="48">
        <f>(E40/D40)</f>
        <v>0.9997534733886847</v>
      </c>
    </row>
    <row r="43" spans="1:6" ht="30" x14ac:dyDescent="0.2">
      <c r="A43" s="64" t="s">
        <v>107</v>
      </c>
      <c r="B43" s="64"/>
      <c r="C43" s="27" t="s">
        <v>325</v>
      </c>
      <c r="D43" s="27" t="s">
        <v>326</v>
      </c>
      <c r="E43" s="27" t="s">
        <v>327</v>
      </c>
      <c r="F43" s="28" t="s">
        <v>108</v>
      </c>
    </row>
    <row r="44" spans="1:6" ht="15.75" x14ac:dyDescent="0.25">
      <c r="A44" s="31" t="s">
        <v>88</v>
      </c>
      <c r="B44" s="31" t="s">
        <v>4</v>
      </c>
      <c r="C44" s="33">
        <v>41038332</v>
      </c>
      <c r="D44" s="33">
        <v>41104265</v>
      </c>
      <c r="E44" s="33">
        <v>41104265</v>
      </c>
      <c r="F44" s="41">
        <f>(E44/D44)</f>
        <v>1</v>
      </c>
    </row>
    <row r="45" spans="1:6" ht="15.75" x14ac:dyDescent="0.25">
      <c r="A45" s="31" t="s">
        <v>89</v>
      </c>
      <c r="B45" s="31" t="s">
        <v>90</v>
      </c>
      <c r="C45" s="33">
        <v>7857969</v>
      </c>
      <c r="D45" s="33">
        <v>8046166</v>
      </c>
      <c r="E45" s="33">
        <v>8046166</v>
      </c>
      <c r="F45" s="41">
        <f>(E45/D45)</f>
        <v>1</v>
      </c>
    </row>
    <row r="46" spans="1:6" ht="15.75" x14ac:dyDescent="0.25">
      <c r="A46" s="31" t="s">
        <v>91</v>
      </c>
      <c r="B46" s="31" t="s">
        <v>5</v>
      </c>
      <c r="C46" s="33">
        <v>4703699</v>
      </c>
      <c r="D46" s="33">
        <v>5064342</v>
      </c>
      <c r="E46" s="33">
        <v>5026952</v>
      </c>
      <c r="F46" s="41">
        <f>(E46/D46)</f>
        <v>0.99261700730321922</v>
      </c>
    </row>
    <row r="47" spans="1:6" ht="15.75" x14ac:dyDescent="0.25">
      <c r="A47" s="31" t="s">
        <v>92</v>
      </c>
      <c r="B47" s="31" t="s">
        <v>93</v>
      </c>
      <c r="C47" s="33">
        <v>0</v>
      </c>
      <c r="D47" s="33">
        <v>0</v>
      </c>
      <c r="E47" s="33">
        <v>0</v>
      </c>
      <c r="F47" s="41"/>
    </row>
    <row r="48" spans="1:6" ht="15.75" x14ac:dyDescent="0.25">
      <c r="A48" s="31" t="s">
        <v>94</v>
      </c>
      <c r="B48" s="31" t="s">
        <v>95</v>
      </c>
      <c r="C48" s="33">
        <v>0</v>
      </c>
      <c r="D48" s="33">
        <v>0</v>
      </c>
      <c r="E48" s="33">
        <v>0</v>
      </c>
      <c r="F48" s="41"/>
    </row>
    <row r="49" spans="1:6" ht="15.75" x14ac:dyDescent="0.25">
      <c r="A49" s="31" t="s">
        <v>96</v>
      </c>
      <c r="B49" s="31" t="s">
        <v>7</v>
      </c>
      <c r="C49" s="33">
        <v>0</v>
      </c>
      <c r="D49" s="33">
        <v>340000</v>
      </c>
      <c r="E49" s="33">
        <v>340000</v>
      </c>
      <c r="F49" s="41">
        <f>(E49/D49)</f>
        <v>1</v>
      </c>
    </row>
    <row r="50" spans="1:6" ht="15.75" x14ac:dyDescent="0.25">
      <c r="A50" s="31" t="s">
        <v>97</v>
      </c>
      <c r="B50" s="31" t="s">
        <v>6</v>
      </c>
      <c r="C50" s="33">
        <v>0</v>
      </c>
      <c r="D50" s="33">
        <v>0</v>
      </c>
      <c r="E50" s="33">
        <v>0</v>
      </c>
      <c r="F50" s="41"/>
    </row>
    <row r="51" spans="1:6" ht="15.75" x14ac:dyDescent="0.25">
      <c r="A51" s="31" t="s">
        <v>98</v>
      </c>
      <c r="B51" s="31" t="s">
        <v>99</v>
      </c>
      <c r="C51" s="33">
        <v>0</v>
      </c>
      <c r="D51" s="33">
        <v>0</v>
      </c>
      <c r="E51" s="33">
        <v>0</v>
      </c>
      <c r="F51" s="41"/>
    </row>
    <row r="52" spans="1:6" ht="15.75" x14ac:dyDescent="0.25">
      <c r="A52" s="31" t="s">
        <v>100</v>
      </c>
      <c r="B52" s="31" t="s">
        <v>102</v>
      </c>
      <c r="C52" s="33">
        <v>0</v>
      </c>
      <c r="D52" s="33">
        <v>0</v>
      </c>
      <c r="E52" s="33">
        <v>0</v>
      </c>
      <c r="F52" s="41"/>
    </row>
    <row r="53" spans="1:6" ht="19.5" thickBot="1" x14ac:dyDescent="0.35">
      <c r="A53" s="31"/>
      <c r="B53" s="31" t="s">
        <v>8</v>
      </c>
      <c r="C53" s="34">
        <f>SUM(C44:C52)</f>
        <v>53600000</v>
      </c>
      <c r="D53" s="34">
        <f t="shared" ref="D53:E53" si="4">SUM(D44:D52)</f>
        <v>54554773</v>
      </c>
      <c r="E53" s="34">
        <f t="shared" si="4"/>
        <v>54517383</v>
      </c>
      <c r="F53" s="48">
        <f>(E53/D53)</f>
        <v>0.99931463375349394</v>
      </c>
    </row>
  </sheetData>
  <mergeCells count="6">
    <mergeCell ref="A43:B43"/>
    <mergeCell ref="A1:F1"/>
    <mergeCell ref="A2:F2"/>
    <mergeCell ref="A3:B3"/>
    <mergeCell ref="A17:B17"/>
    <mergeCell ref="A30:B30"/>
  </mergeCell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&amp;R4.sz. melléklet
adatok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  <pageSetUpPr fitToPage="1"/>
  </sheetPr>
  <dimension ref="A1:I19"/>
  <sheetViews>
    <sheetView topLeftCell="B1" zoomScaleNormal="100" workbookViewId="0">
      <selection activeCell="G5" sqref="G5"/>
    </sheetView>
  </sheetViews>
  <sheetFormatPr defaultRowHeight="12.75" x14ac:dyDescent="0.2"/>
  <cols>
    <col min="1" max="1" width="8.140625" customWidth="1"/>
    <col min="2" max="2" width="41" customWidth="1"/>
    <col min="3" max="9" width="32.85546875" customWidth="1"/>
  </cols>
  <sheetData>
    <row r="1" spans="1:9" ht="13.15" customHeight="1" x14ac:dyDescent="0.25">
      <c r="A1" s="57" t="s">
        <v>334</v>
      </c>
      <c r="B1" s="58"/>
      <c r="C1" s="58"/>
      <c r="D1" s="58"/>
      <c r="E1" s="58"/>
      <c r="F1" s="58"/>
      <c r="G1" s="58"/>
      <c r="H1" s="58"/>
      <c r="I1" s="58"/>
    </row>
    <row r="2" spans="1:9" ht="30" x14ac:dyDescent="0.2">
      <c r="A2" s="30" t="s">
        <v>71</v>
      </c>
      <c r="B2" s="30" t="s">
        <v>9</v>
      </c>
      <c r="C2" s="30" t="s">
        <v>132</v>
      </c>
      <c r="D2" s="30" t="s">
        <v>133</v>
      </c>
      <c r="E2" s="30" t="s">
        <v>134</v>
      </c>
      <c r="F2" s="30" t="s">
        <v>135</v>
      </c>
      <c r="G2" s="30" t="s">
        <v>136</v>
      </c>
      <c r="H2" s="30" t="s">
        <v>137</v>
      </c>
      <c r="I2" s="30" t="s">
        <v>138</v>
      </c>
    </row>
    <row r="3" spans="1:9" ht="15" x14ac:dyDescent="0.2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</row>
    <row r="4" spans="1:9" ht="30" x14ac:dyDescent="0.2">
      <c r="A4" s="30" t="s">
        <v>70</v>
      </c>
      <c r="B4" s="16" t="s">
        <v>139</v>
      </c>
      <c r="C4" s="18">
        <v>945000</v>
      </c>
      <c r="D4" s="18">
        <v>1988440852</v>
      </c>
      <c r="E4" s="18">
        <v>222579749</v>
      </c>
      <c r="F4" s="18">
        <v>0</v>
      </c>
      <c r="G4" s="18">
        <v>6194736</v>
      </c>
      <c r="H4" s="18">
        <v>0</v>
      </c>
      <c r="I4" s="18">
        <v>2218160337</v>
      </c>
    </row>
    <row r="5" spans="1:9" ht="30" x14ac:dyDescent="0.2">
      <c r="A5" s="30" t="s">
        <v>69</v>
      </c>
      <c r="B5" s="16" t="s">
        <v>335</v>
      </c>
      <c r="C5" s="18">
        <v>0</v>
      </c>
      <c r="D5" s="18">
        <v>0</v>
      </c>
      <c r="E5" s="18">
        <v>0</v>
      </c>
      <c r="F5" s="18">
        <v>0</v>
      </c>
      <c r="G5" s="18">
        <v>8134402</v>
      </c>
      <c r="H5" s="18">
        <v>0</v>
      </c>
      <c r="I5" s="18">
        <v>8134402</v>
      </c>
    </row>
    <row r="6" spans="1:9" ht="15.75" x14ac:dyDescent="0.2">
      <c r="A6" s="30" t="s">
        <v>68</v>
      </c>
      <c r="B6" s="16" t="s">
        <v>140</v>
      </c>
      <c r="C6" s="18">
        <v>0</v>
      </c>
      <c r="D6" s="18">
        <v>0</v>
      </c>
      <c r="E6" s="18">
        <v>0</v>
      </c>
      <c r="F6" s="18">
        <v>0</v>
      </c>
      <c r="G6" s="18">
        <v>60072139</v>
      </c>
      <c r="H6" s="18">
        <v>0</v>
      </c>
      <c r="I6" s="18">
        <v>60072139</v>
      </c>
    </row>
    <row r="7" spans="1:9" ht="30" x14ac:dyDescent="0.2">
      <c r="A7" s="30" t="s">
        <v>67</v>
      </c>
      <c r="B7" s="16" t="s">
        <v>336</v>
      </c>
      <c r="C7" s="18">
        <v>0</v>
      </c>
      <c r="D7" s="18">
        <v>0</v>
      </c>
      <c r="E7" s="18">
        <v>2549000</v>
      </c>
      <c r="F7" s="18">
        <v>0</v>
      </c>
      <c r="G7" s="18">
        <v>0</v>
      </c>
      <c r="H7" s="18">
        <v>0</v>
      </c>
      <c r="I7" s="18">
        <v>2549000</v>
      </c>
    </row>
    <row r="8" spans="1:9" ht="15.75" x14ac:dyDescent="0.2">
      <c r="A8" s="30" t="s">
        <v>64</v>
      </c>
      <c r="B8" s="16" t="s">
        <v>337</v>
      </c>
      <c r="C8" s="18">
        <v>0</v>
      </c>
      <c r="D8" s="18">
        <v>2051600</v>
      </c>
      <c r="E8" s="18">
        <v>0</v>
      </c>
      <c r="F8" s="18">
        <v>0</v>
      </c>
      <c r="G8" s="18">
        <v>0</v>
      </c>
      <c r="H8" s="18">
        <v>0</v>
      </c>
      <c r="I8" s="18">
        <v>2051600</v>
      </c>
    </row>
    <row r="9" spans="1:9" ht="15.75" x14ac:dyDescent="0.2">
      <c r="A9" s="30" t="s">
        <v>63</v>
      </c>
      <c r="B9" s="16" t="s">
        <v>141</v>
      </c>
      <c r="C9" s="18">
        <v>0</v>
      </c>
      <c r="D9" s="18">
        <v>2051600</v>
      </c>
      <c r="E9" s="18">
        <v>2549000</v>
      </c>
      <c r="F9" s="18">
        <v>0</v>
      </c>
      <c r="G9" s="18">
        <v>68206541</v>
      </c>
      <c r="H9" s="18">
        <v>0</v>
      </c>
      <c r="I9" s="18">
        <v>72807141</v>
      </c>
    </row>
    <row r="10" spans="1:9" ht="15.75" x14ac:dyDescent="0.2">
      <c r="A10" s="30" t="s">
        <v>62</v>
      </c>
      <c r="B10" s="16" t="s">
        <v>338</v>
      </c>
      <c r="C10" s="18">
        <v>0</v>
      </c>
      <c r="D10" s="18">
        <v>2051600</v>
      </c>
      <c r="E10" s="18">
        <v>0</v>
      </c>
      <c r="F10" s="18">
        <v>0</v>
      </c>
      <c r="G10" s="18">
        <v>0</v>
      </c>
      <c r="H10" s="18">
        <v>0</v>
      </c>
      <c r="I10" s="18">
        <v>2051600</v>
      </c>
    </row>
    <row r="11" spans="1:9" ht="15.75" x14ac:dyDescent="0.2">
      <c r="A11" s="30" t="s">
        <v>58</v>
      </c>
      <c r="B11" s="16" t="s">
        <v>245</v>
      </c>
      <c r="C11" s="18">
        <v>0</v>
      </c>
      <c r="D11" s="18">
        <v>0</v>
      </c>
      <c r="E11" s="18">
        <v>0</v>
      </c>
      <c r="F11" s="18">
        <v>0</v>
      </c>
      <c r="G11" s="18">
        <v>2549000</v>
      </c>
      <c r="H11" s="18">
        <v>0</v>
      </c>
      <c r="I11" s="18">
        <v>2549000</v>
      </c>
    </row>
    <row r="12" spans="1:9" ht="15.75" x14ac:dyDescent="0.2">
      <c r="A12" s="30" t="s">
        <v>246</v>
      </c>
      <c r="B12" s="16" t="s">
        <v>247</v>
      </c>
      <c r="C12" s="18">
        <v>0</v>
      </c>
      <c r="D12" s="18">
        <v>2051600</v>
      </c>
      <c r="E12" s="18">
        <v>0</v>
      </c>
      <c r="F12" s="18">
        <v>0</v>
      </c>
      <c r="G12" s="18">
        <v>2549000</v>
      </c>
      <c r="H12" s="18">
        <v>0</v>
      </c>
      <c r="I12" s="18">
        <v>4600600</v>
      </c>
    </row>
    <row r="13" spans="1:9" ht="15.75" x14ac:dyDescent="0.2">
      <c r="A13" s="30" t="s">
        <v>57</v>
      </c>
      <c r="B13" s="16" t="s">
        <v>142</v>
      </c>
      <c r="C13" s="18">
        <v>945000</v>
      </c>
      <c r="D13" s="18">
        <v>1988440852</v>
      </c>
      <c r="E13" s="18">
        <v>225128749</v>
      </c>
      <c r="F13" s="18">
        <v>0</v>
      </c>
      <c r="G13" s="18">
        <v>71852277</v>
      </c>
      <c r="H13" s="18">
        <v>0</v>
      </c>
      <c r="I13" s="18">
        <v>2286366878</v>
      </c>
    </row>
    <row r="14" spans="1:9" ht="30" x14ac:dyDescent="0.2">
      <c r="A14" s="30" t="s">
        <v>56</v>
      </c>
      <c r="B14" s="16" t="s">
        <v>143</v>
      </c>
      <c r="C14" s="18">
        <v>0</v>
      </c>
      <c r="D14" s="18">
        <v>232040545</v>
      </c>
      <c r="E14" s="18">
        <v>211248316</v>
      </c>
      <c r="F14" s="18">
        <v>0</v>
      </c>
      <c r="G14" s="18">
        <v>0</v>
      </c>
      <c r="H14" s="18">
        <v>0</v>
      </c>
      <c r="I14" s="18">
        <v>443288861</v>
      </c>
    </row>
    <row r="15" spans="1:9" ht="15.75" x14ac:dyDescent="0.2">
      <c r="A15" s="30" t="s">
        <v>55</v>
      </c>
      <c r="B15" s="16" t="s">
        <v>144</v>
      </c>
      <c r="C15" s="18">
        <v>233889</v>
      </c>
      <c r="D15" s="18">
        <v>11363174</v>
      </c>
      <c r="E15" s="18">
        <v>10227150</v>
      </c>
      <c r="F15" s="18">
        <v>0</v>
      </c>
      <c r="G15" s="18">
        <v>0</v>
      </c>
      <c r="H15" s="18">
        <v>0</v>
      </c>
      <c r="I15" s="18">
        <v>21824213</v>
      </c>
    </row>
    <row r="16" spans="1:9" ht="30" x14ac:dyDescent="0.2">
      <c r="A16" s="30" t="s">
        <v>53</v>
      </c>
      <c r="B16" s="16" t="s">
        <v>145</v>
      </c>
      <c r="C16" s="18">
        <v>233889</v>
      </c>
      <c r="D16" s="18">
        <v>243403719</v>
      </c>
      <c r="E16" s="18">
        <v>221475466</v>
      </c>
      <c r="F16" s="18">
        <v>0</v>
      </c>
      <c r="G16" s="18">
        <v>0</v>
      </c>
      <c r="H16" s="18">
        <v>0</v>
      </c>
      <c r="I16" s="18">
        <v>465113074</v>
      </c>
    </row>
    <row r="17" spans="1:9" ht="15.75" x14ac:dyDescent="0.2">
      <c r="A17" s="30" t="s">
        <v>48</v>
      </c>
      <c r="B17" s="16" t="s">
        <v>146</v>
      </c>
      <c r="C17" s="18">
        <v>233889</v>
      </c>
      <c r="D17" s="18">
        <v>243403719</v>
      </c>
      <c r="E17" s="18">
        <v>221475466</v>
      </c>
      <c r="F17" s="18">
        <v>0</v>
      </c>
      <c r="G17" s="18">
        <v>0</v>
      </c>
      <c r="H17" s="18">
        <v>0</v>
      </c>
      <c r="I17" s="18">
        <v>465113074</v>
      </c>
    </row>
    <row r="18" spans="1:9" ht="15.75" x14ac:dyDescent="0.2">
      <c r="A18" s="30" t="s">
        <v>47</v>
      </c>
      <c r="B18" s="16" t="s">
        <v>147</v>
      </c>
      <c r="C18" s="18">
        <v>711111</v>
      </c>
      <c r="D18" s="18">
        <v>1745037133</v>
      </c>
      <c r="E18" s="18">
        <v>3653283</v>
      </c>
      <c r="F18" s="18">
        <v>0</v>
      </c>
      <c r="G18" s="18">
        <v>71852277</v>
      </c>
      <c r="H18" s="18">
        <v>0</v>
      </c>
      <c r="I18" s="18">
        <v>1821253804</v>
      </c>
    </row>
    <row r="19" spans="1:9" ht="15.75" x14ac:dyDescent="0.2">
      <c r="A19" s="30" t="s">
        <v>248</v>
      </c>
      <c r="B19" s="16" t="s">
        <v>249</v>
      </c>
      <c r="C19" s="18">
        <v>0</v>
      </c>
      <c r="D19" s="18">
        <v>0</v>
      </c>
      <c r="E19" s="18">
        <v>85738932</v>
      </c>
      <c r="F19" s="18">
        <v>0</v>
      </c>
      <c r="G19" s="18">
        <v>0</v>
      </c>
      <c r="H19" s="18">
        <v>0</v>
      </c>
      <c r="I19" s="18">
        <v>85738932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scale="44" orientation="landscape" horizontalDpi="300" verticalDpi="300" r:id="rId1"/>
  <headerFooter alignWithMargins="0">
    <oddHeader xml:space="preserve">&amp;C
&amp;R6. sz. melléklet
adatok Ft-ban
</oddHeader>
  </headerFooter>
  <ignoredErrors>
    <ignoredError sqref="A4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Adósságot kel. (14)</vt:lpstr>
      <vt:lpstr>több éves kih.(13)</vt:lpstr>
      <vt:lpstr>Közvetlen tám (12)</vt:lpstr>
      <vt:lpstr>Mérleg (5)</vt:lpstr>
      <vt:lpstr>Bevételek (1)</vt:lpstr>
      <vt:lpstr>Kiadások (2)</vt:lpstr>
      <vt:lpstr>Int.bev (3)</vt:lpstr>
      <vt:lpstr>Int.kiad (4)</vt:lpstr>
      <vt:lpstr>Tárgyieszk alakulás (6)</vt:lpstr>
      <vt:lpstr>Eredménykimutatás (7)</vt:lpstr>
      <vt:lpstr>kötött felhaszn.tám.(8) </vt:lpstr>
      <vt:lpstr>ált, köznev, szoc tám elsz (9)</vt:lpstr>
      <vt:lpstr>póttámogatás (9A)</vt:lpstr>
      <vt:lpstr>Bevételi ei.telj (10)</vt:lpstr>
      <vt:lpstr>Kiadási ei telj. (11)</vt:lpstr>
      <vt:lpstr>maradvány (15)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Bernadett</cp:lastModifiedBy>
  <cp:lastPrinted>2019-05-10T09:37:37Z</cp:lastPrinted>
  <dcterms:created xsi:type="dcterms:W3CDTF">2013-01-22T14:12:33Z</dcterms:created>
  <dcterms:modified xsi:type="dcterms:W3CDTF">2019-05-10T09:38:09Z</dcterms:modified>
</cp:coreProperties>
</file>