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Regöly Önkormányzat\2018\5. 2018.05.29\2017. évi költségvetés módosítás\"/>
    </mc:Choice>
  </mc:AlternateContent>
  <xr:revisionPtr revIDLastSave="0" documentId="10_ncr:8100000_{BE722C76-8DA9-488E-9649-0068877C57F6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6.1.sz.mell." sheetId="1" r:id="rId1"/>
  </sheets>
  <definedNames>
    <definedName name="_xlnm.Print_Titles" localSheetId="0">'6.1.sz.mell.'!$1:$6</definedName>
    <definedName name="_xlnm.Print_Area" localSheetId="0">'6.1.sz.mell.'!$A$1:$I$149</definedName>
  </definedNames>
  <calcPr calcId="162913"/>
</workbook>
</file>

<file path=xl/calcChain.xml><?xml version="1.0" encoding="utf-8"?>
<calcChain xmlns="http://schemas.openxmlformats.org/spreadsheetml/2006/main">
  <c r="H104" i="1" l="1"/>
  <c r="H103" i="1"/>
  <c r="H102" i="1"/>
  <c r="H101" i="1"/>
  <c r="H100" i="1"/>
  <c r="H99" i="1"/>
  <c r="H98" i="1"/>
  <c r="H97" i="1"/>
  <c r="H96" i="1"/>
  <c r="H95" i="1"/>
  <c r="H94" i="1"/>
  <c r="H93" i="1"/>
  <c r="H80" i="1"/>
  <c r="H46" i="1"/>
  <c r="H44" i="1"/>
  <c r="I108" i="1"/>
  <c r="I125" i="1" s="1"/>
  <c r="I92" i="1"/>
  <c r="I76" i="1"/>
  <c r="I73" i="1"/>
  <c r="I87" i="1" s="1"/>
  <c r="I58" i="1"/>
  <c r="I36" i="1"/>
  <c r="I63" i="1" s="1"/>
  <c r="G73" i="1"/>
  <c r="I146" i="1" l="1"/>
  <c r="H58" i="1"/>
  <c r="I88" i="1"/>
  <c r="H76" i="1"/>
  <c r="F121" i="1"/>
  <c r="F117" i="1"/>
  <c r="G108" i="1"/>
  <c r="F97" i="1"/>
  <c r="F95" i="1"/>
  <c r="F94" i="1"/>
  <c r="F93" i="1"/>
  <c r="G92" i="1"/>
  <c r="H92" i="1" s="1"/>
  <c r="F80" i="1"/>
  <c r="G76" i="1"/>
  <c r="G87" i="1" s="1"/>
  <c r="H87" i="1" s="1"/>
  <c r="F60" i="1"/>
  <c r="G58" i="1"/>
  <c r="G63" i="1" s="1"/>
  <c r="H63" i="1" s="1"/>
  <c r="F46" i="1"/>
  <c r="F44" i="1"/>
  <c r="G36" i="1"/>
  <c r="H36" i="1" s="1"/>
  <c r="F108" i="1" l="1"/>
  <c r="H108" i="1"/>
  <c r="G88" i="1"/>
  <c r="H88" i="1" s="1"/>
  <c r="G125" i="1"/>
  <c r="D95" i="1"/>
  <c r="D94" i="1"/>
  <c r="D93" i="1"/>
  <c r="E92" i="1"/>
  <c r="E125" i="1" s="1"/>
  <c r="E76" i="1"/>
  <c r="F76" i="1" s="1"/>
  <c r="D80" i="1"/>
  <c r="E58" i="1"/>
  <c r="D60" i="1"/>
  <c r="D46" i="1"/>
  <c r="D44" i="1"/>
  <c r="E36" i="1"/>
  <c r="C92" i="1"/>
  <c r="C125" i="1" s="1"/>
  <c r="C76" i="1"/>
  <c r="C47" i="1"/>
  <c r="C53" i="1"/>
  <c r="C58" i="1"/>
  <c r="C68" i="1"/>
  <c r="C64" i="1"/>
  <c r="C140" i="1"/>
  <c r="C130" i="1"/>
  <c r="G146" i="1" l="1"/>
  <c r="H146" i="1" s="1"/>
  <c r="H125" i="1"/>
  <c r="E87" i="1"/>
  <c r="F87" i="1" s="1"/>
  <c r="C87" i="1"/>
  <c r="F125" i="1"/>
  <c r="C63" i="1"/>
  <c r="D36" i="1"/>
  <c r="F36" i="1"/>
  <c r="D58" i="1"/>
  <c r="D125" i="1"/>
  <c r="F92" i="1"/>
  <c r="F58" i="1"/>
  <c r="C145" i="1"/>
  <c r="C146" i="1" s="1"/>
  <c r="D76" i="1"/>
  <c r="E146" i="1"/>
  <c r="F146" i="1" s="1"/>
  <c r="E63" i="1"/>
  <c r="F63" i="1" s="1"/>
  <c r="D92" i="1"/>
  <c r="C88" i="1" l="1"/>
  <c r="D87" i="1"/>
  <c r="D146" i="1"/>
  <c r="E88" i="1"/>
  <c r="D63" i="1"/>
  <c r="D88" i="1" l="1"/>
  <c r="F88" i="1"/>
</calcChain>
</file>

<file path=xl/sharedStrings.xml><?xml version="1.0" encoding="utf-8"?>
<sst xmlns="http://schemas.openxmlformats.org/spreadsheetml/2006/main" count="288" uniqueCount="248">
  <si>
    <t>Száma</t>
  </si>
  <si>
    <t>Előirányzat-csoport, kiemelt előirányzat megnevezése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</si>
  <si>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</si>
  <si>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</si>
  <si>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</si>
  <si>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</si>
  <si>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</si>
  <si>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</si>
  <si>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</si>
  <si>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</si>
  <si>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</si>
  <si>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</si>
  <si>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</si>
  <si>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</si>
  <si>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</si>
  <si>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</si>
  <si>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</si>
  <si>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</si>
  <si>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</si>
  <si>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</si>
  <si>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</si>
  <si>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</si>
  <si>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</si>
  <si>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</si>
  <si>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</si>
  <si>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</si>
  <si>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</si>
  <si>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</si>
  <si>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</si>
  <si>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</si>
  <si>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</si>
  <si>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</si>
  <si>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</si>
  <si>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</si>
  <si>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</si>
  <si>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3.4.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</si>
  <si>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</si>
  <si>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</si>
  <si>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</si>
  <si>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</si>
  <si>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</si>
  <si>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</si>
  <si>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</si>
  <si>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</si>
  <si>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</si>
  <si>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</si>
  <si>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</si>
  <si>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</si>
  <si>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</si>
  <si>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</si>
  <si>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</si>
  <si>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</si>
  <si>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</si>
  <si>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</si>
  <si>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</si>
  <si>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</si>
  <si>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</si>
  <si>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</si>
  <si>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</si>
  <si>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</si>
  <si>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</si>
  <si>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</si>
  <si>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</si>
  <si>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</si>
  <si>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</si>
  <si>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</si>
  <si>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</si>
  <si>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</si>
  <si>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</si>
  <si>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</si>
  <si>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</si>
  <si>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</si>
  <si>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</si>
  <si>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</si>
  <si>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</si>
  <si>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</si>
  <si>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</si>
  <si>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</si>
  <si>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</si>
  <si>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</si>
  <si>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</si>
  <si>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</si>
  <si>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</si>
  <si>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</si>
  <si>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</si>
  <si>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</si>
  <si>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</si>
  <si>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</si>
  <si>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</si>
  <si>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</si>
  <si>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</si>
  <si>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</si>
  <si>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</si>
  <si>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</si>
  <si>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</si>
  <si>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</si>
  <si>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</si>
  <si>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</si>
  <si>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</si>
  <si>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</si>
  <si>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</si>
  <si>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</si>
  <si>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</si>
  <si>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</si>
  <si>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</si>
  <si>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</si>
  <si>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</si>
  <si>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</si>
  <si>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</si>
  <si>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</si>
  <si>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</si>
  <si>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</si>
  <si>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</si>
  <si>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</si>
  <si>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</si>
  <si>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</si>
  <si>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</si>
  <si>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</si>
  <si>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</si>
  <si>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</si>
  <si>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</si>
  <si>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</si>
  <si>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</si>
  <si>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</si>
  <si>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</si>
  <si>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</si>
  <si>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</si>
  <si>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</si>
  <si>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</si>
  <si>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</si>
  <si>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</si>
  <si>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</si>
  <si>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</si>
  <si>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</si>
  <si>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</si>
  <si>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</si>
  <si>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</si>
  <si>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</si>
  <si>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</si>
  <si>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</si>
  <si>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</si>
  <si>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</si>
  <si>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Adóssághoz nem kapcsolódó származékos ügyletek bevételei</t>
  </si>
  <si>
    <t>FINANSZÍROZÁSI BEVÉTELEK ÖSSZESEN: (10. + … +15.)</t>
  </si>
  <si>
    <t>BEVÉTELEK ÖSSZESEN: (9+16)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</si>
  <si>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</si>
  <si>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</si>
  <si>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</si>
  <si>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</si>
  <si>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</si>
  <si>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</si>
  <si>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</si>
  <si>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</si>
  <si>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</si>
  <si>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</si>
  <si>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</si>
  <si>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</si>
  <si>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</si>
  <si>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</si>
  <si>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</si>
  <si>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</si>
  <si>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</si>
  <si>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</si>
  <si>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</si>
  <si>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</si>
  <si>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</si>
  <si>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</si>
  <si>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</si>
  <si>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</si>
  <si>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</si>
  <si>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</si>
  <si>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</si>
  <si>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</si>
  <si>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</si>
  <si>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</si>
  <si>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</si>
  <si>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</si>
  <si>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</si>
  <si>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</si>
  <si>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</si>
  <si>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</si>
  <si>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</si>
  <si>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</si>
  <si>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</si>
  <si>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</si>
  <si>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</si>
  <si>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</si>
  <si>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</si>
  <si>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</si>
  <si>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</si>
  <si>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</si>
  <si>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</si>
  <si>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</si>
  <si>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</si>
  <si>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</si>
  <si>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</si>
  <si>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</si>
  <si>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</si>
  <si>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</si>
  <si>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</si>
  <si>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</si>
  <si>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</si>
  <si>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</si>
  <si>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</si>
  <si>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</si>
  <si>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</si>
  <si>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</si>
  <si>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</si>
  <si>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</si>
  <si>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</si>
  <si>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</si>
  <si>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</si>
  <si>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</si>
  <si>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</si>
  <si>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</si>
  <si>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>Felhalmozási c.visszatérítendő támogatások, kölcsönök visszatérülése</t>
  </si>
  <si>
    <t>Felhalmozási c.visszatérítendő támogatások, kölcsönök igénybevétele</t>
  </si>
  <si>
    <t>2.5.-ből - Garancia- és kezességvállalásból kifizetés ÁH-n belülre</t>
  </si>
  <si>
    <t>Működési c.támogatások államháztart. belülről (2.1.+…+.2.5.)</t>
  </si>
  <si>
    <t>Felhalmozási c.támogatások államháztart. belülről (3.1.+…+3.5.)</t>
  </si>
  <si>
    <t xml:space="preserve"> 1.5-ből: - Elvonások és befizetések</t>
  </si>
  <si>
    <t>13.4.</t>
  </si>
  <si>
    <t>Irányítószervi támogatás (intézményfinanszírozás)</t>
  </si>
  <si>
    <t>Belföldi finanszírozás bevételei (13.1. + … + 13.4.)</t>
  </si>
  <si>
    <t>Közös Önkormányzati Hivatal</t>
  </si>
  <si>
    <t xml:space="preserve"> 2017.évi előirányzat</t>
  </si>
  <si>
    <t>Kötelező feladatok</t>
  </si>
  <si>
    <t>Forintban!</t>
  </si>
  <si>
    <t>KIADÁSOK</t>
  </si>
  <si>
    <t>BEVÉTELEK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</si>
  <si>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</si>
  <si>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</si>
  <si>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2017 évi változás</t>
  </si>
  <si>
    <t>2017.évi 
I.ei.módosított</t>
  </si>
  <si>
    <t>2017. évi ei. módosított 09.25.</t>
  </si>
  <si>
    <t>2017. évi ei. módosított 12.31.</t>
  </si>
  <si>
    <t>11.</t>
  </si>
  <si>
    <t>12.</t>
  </si>
  <si>
    <t>13.</t>
  </si>
  <si>
    <t>14.</t>
  </si>
  <si>
    <t>15.</t>
  </si>
  <si>
    <t>16.</t>
  </si>
  <si>
    <t>17.</t>
  </si>
  <si>
    <t>14.1.</t>
  </si>
  <si>
    <t>14.2.</t>
  </si>
  <si>
    <t>14.3.</t>
  </si>
  <si>
    <t>14.4.</t>
  </si>
  <si>
    <t>Külföldi finanszírozás kiadásai (8.1. + … + 8.4.)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</si>
</sst>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12" fillId="11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188">
    <xf numFmtId="0" fontId="0" fillId="0" borderId="0" xfId="0"/>
    <xf numFmtId="164" fontId="21" fillId="0" borderId="0" xfId="0" applyNumberFormat="1" applyFont="1" applyFill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13" xfId="0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32" fillId="0" borderId="11" xfId="32" applyNumberFormat="1" applyFont="1" applyFill="1" applyBorder="1" applyAlignment="1" applyProtection="1">
      <alignment horizontal="right" vertical="center" wrapText="1" indent="1"/>
    </xf>
    <xf numFmtId="164" fontId="33" fillId="0" borderId="15" xfId="32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0" applyFont="1" applyFill="1" applyAlignment="1">
      <alignment vertical="center" wrapText="1"/>
    </xf>
    <xf numFmtId="164" fontId="33" fillId="0" borderId="16" xfId="3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>
      <alignment vertical="center" wrapText="1"/>
    </xf>
    <xf numFmtId="164" fontId="36" fillId="14" borderId="16" xfId="32" applyNumberFormat="1" applyFont="1" applyFill="1" applyBorder="1" applyAlignment="1" applyProtection="1">
      <alignment horizontal="right" vertical="center" wrapText="1" indent="1"/>
    </xf>
    <xf numFmtId="164" fontId="33" fillId="14" borderId="14" xfId="32" applyNumberFormat="1" applyFont="1" applyFill="1" applyBorder="1" applyAlignment="1" applyProtection="1">
      <alignment horizontal="right" vertical="center" wrapText="1" indent="1"/>
    </xf>
    <xf numFmtId="164" fontId="33" fillId="0" borderId="14" xfId="32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1" xfId="32" applyNumberFormat="1" applyFont="1" applyFill="1" applyBorder="1" applyAlignment="1" applyProtection="1">
      <alignment horizontal="right" vertical="center" wrapText="1" indent="1"/>
    </xf>
    <xf numFmtId="164" fontId="33" fillId="0" borderId="15" xfId="32" applyNumberFormat="1" applyFont="1" applyFill="1" applyBorder="1" applyAlignment="1" applyProtection="1">
      <alignment horizontal="right" vertical="center" wrapText="1" indent="1"/>
    </xf>
    <xf numFmtId="164" fontId="38" fillId="0" borderId="16" xfId="32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14" xfId="32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15" xfId="32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16" xfId="32" applyNumberFormat="1" applyFont="1" applyFill="1" applyBorder="1" applyAlignment="1" applyProtection="1">
      <alignment horizontal="right" vertical="center" wrapText="1"/>
      <protection locked="0"/>
    </xf>
    <xf numFmtId="164" fontId="30" fillId="0" borderId="17" xfId="32" applyNumberFormat="1" applyFont="1" applyFill="1" applyBorder="1" applyAlignment="1" applyProtection="1">
      <alignment horizontal="right" vertical="center" wrapText="1"/>
      <protection locked="0"/>
    </xf>
    <xf numFmtId="164" fontId="32" fillId="0" borderId="11" xfId="32" applyNumberFormat="1" applyFont="1" applyFill="1" applyBorder="1" applyAlignment="1" applyProtection="1">
      <alignment horizontal="right" vertical="center" wrapText="1"/>
    </xf>
    <xf numFmtId="164" fontId="32" fillId="0" borderId="11" xfId="3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32" applyNumberFormat="1" applyFont="1" applyFill="1" applyBorder="1" applyAlignment="1" applyProtection="1">
      <alignment horizontal="right" vertical="center" wrapText="1"/>
    </xf>
    <xf numFmtId="0" fontId="25" fillId="0" borderId="0" xfId="0" applyFont="1" applyFill="1" applyBorder="1" applyAlignment="1" applyProtection="1">
      <alignment horizontal="left" vertical="center" wrapText="1" indent="1"/>
    </xf>
    <xf numFmtId="164" fontId="25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30" fillId="0" borderId="0" xfId="0" applyFont="1" applyFill="1" applyBorder="1" applyAlignment="1">
      <alignment vertical="center" wrapText="1"/>
    </xf>
    <xf numFmtId="164" fontId="27" fillId="0" borderId="13" xfId="32" applyNumberFormat="1" applyFont="1" applyFill="1" applyBorder="1" applyAlignment="1" applyProtection="1">
      <alignment horizontal="right" vertical="center" wrapText="1"/>
    </xf>
    <xf numFmtId="164" fontId="30" fillId="0" borderId="18" xfId="32" applyNumberFormat="1" applyFont="1" applyFill="1" applyBorder="1" applyAlignment="1" applyProtection="1">
      <alignment horizontal="right" vertical="center" wrapText="1"/>
      <protection locked="0"/>
    </xf>
    <xf numFmtId="164" fontId="30" fillId="0" borderId="16" xfId="32" applyNumberFormat="1" applyFont="1" applyFill="1" applyBorder="1" applyAlignment="1" applyProtection="1">
      <alignment horizontal="right" vertical="center" wrapText="1"/>
      <protection locked="0"/>
    </xf>
    <xf numFmtId="164" fontId="30" fillId="0" borderId="14" xfId="32" applyNumberFormat="1" applyFont="1" applyFill="1" applyBorder="1" applyAlignment="1" applyProtection="1">
      <alignment horizontal="right" vertical="center" wrapText="1"/>
      <protection locked="0"/>
    </xf>
    <xf numFmtId="164" fontId="33" fillId="0" borderId="19" xfId="32" applyNumberFormat="1" applyFont="1" applyFill="1" applyBorder="1" applyAlignment="1" applyProtection="1">
      <alignment horizontal="right" vertical="center" wrapText="1" indent="1"/>
      <protection locked="0"/>
    </xf>
    <xf numFmtId="16" fontId="30" fillId="0" borderId="0" xfId="0" applyNumberFormat="1" applyFont="1" applyFill="1" applyAlignment="1">
      <alignment vertical="center" wrapText="1"/>
    </xf>
    <xf numFmtId="164" fontId="37" fillId="0" borderId="11" xfId="0" applyNumberFormat="1" applyFont="1" applyBorder="1" applyAlignment="1" applyProtection="1">
      <alignment horizontal="right" vertical="center" wrapText="1" indent="1"/>
    </xf>
    <xf numFmtId="164" fontId="37" fillId="0" borderId="11" xfId="0" quotePrefix="1" applyNumberFormat="1" applyFont="1" applyBorder="1" applyAlignment="1" applyProtection="1">
      <alignment horizontal="right" vertical="center" wrapText="1" indent="1"/>
    </xf>
    <xf numFmtId="164" fontId="39" fillId="0" borderId="11" xfId="0" quotePrefix="1" applyNumberFormat="1" applyFont="1" applyBorder="1" applyAlignment="1" applyProtection="1">
      <alignment horizontal="right" vertical="center" wrapText="1"/>
    </xf>
    <xf numFmtId="0" fontId="30" fillId="0" borderId="10" xfId="0" applyFont="1" applyFill="1" applyBorder="1" applyAlignment="1" applyProtection="1">
      <alignment vertical="center" wrapText="1"/>
    </xf>
    <xf numFmtId="0" fontId="30" fillId="0" borderId="10" xfId="0" applyFont="1" applyFill="1" applyBorder="1" applyAlignment="1" applyProtection="1">
      <alignment horizontal="right" vertical="center" wrapText="1" indent="1"/>
    </xf>
    <xf numFmtId="0" fontId="30" fillId="0" borderId="10" xfId="0" applyFont="1" applyFill="1" applyBorder="1" applyAlignment="1">
      <alignment vertical="center" wrapText="1"/>
    </xf>
    <xf numFmtId="3" fontId="2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Fill="1" applyAlignment="1" applyProtection="1">
      <alignment vertical="center" wrapText="1"/>
    </xf>
    <xf numFmtId="0" fontId="30" fillId="0" borderId="0" xfId="0" applyFont="1" applyFill="1" applyAlignment="1" applyProtection="1">
      <alignment horizontal="right" vertical="center" wrapText="1" indent="1"/>
    </xf>
    <xf numFmtId="0" fontId="30" fillId="0" borderId="0" xfId="0" applyFont="1" applyFill="1" applyAlignment="1" applyProtection="1">
      <alignment horizontal="right" vertical="center" indent="1"/>
    </xf>
    <xf numFmtId="0" fontId="28" fillId="0" borderId="0" xfId="0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0" fontId="28" fillId="0" borderId="0" xfId="0" applyFont="1" applyFill="1" applyAlignment="1">
      <alignment vertical="center" wrapText="1"/>
    </xf>
    <xf numFmtId="164" fontId="20" fillId="0" borderId="11" xfId="32" applyNumberFormat="1" applyFont="1" applyFill="1" applyBorder="1" applyAlignment="1" applyProtection="1">
      <alignment horizontal="right" vertical="center" wrapText="1"/>
    </xf>
    <xf numFmtId="0" fontId="35" fillId="0" borderId="11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164" fontId="21" fillId="0" borderId="11" xfId="0" applyNumberFormat="1" applyFont="1" applyFill="1" applyBorder="1" applyAlignment="1">
      <alignment vertical="center" wrapText="1"/>
    </xf>
    <xf numFmtId="164" fontId="35" fillId="0" borderId="11" xfId="0" applyNumberFormat="1" applyFont="1" applyFill="1" applyBorder="1" applyAlignment="1">
      <alignment vertical="center" wrapText="1"/>
    </xf>
    <xf numFmtId="0" fontId="27" fillId="0" borderId="12" xfId="0" applyFont="1" applyFill="1" applyBorder="1" applyAlignment="1" applyProtection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horizontal="left" vertical="center"/>
    </xf>
    <xf numFmtId="0" fontId="27" fillId="0" borderId="11" xfId="0" applyFont="1" applyFill="1" applyBorder="1" applyAlignment="1">
      <alignment vertical="center" wrapText="1"/>
    </xf>
    <xf numFmtId="0" fontId="32" fillId="0" borderId="13" xfId="32" applyFont="1" applyFill="1" applyBorder="1" applyAlignment="1" applyProtection="1">
      <alignment vertical="center" wrapText="1"/>
    </xf>
    <xf numFmtId="164" fontId="30" fillId="0" borderId="11" xfId="0" applyNumberFormat="1" applyFont="1" applyFill="1" applyBorder="1" applyAlignment="1">
      <alignment horizontal="right" vertical="center" wrapText="1"/>
    </xf>
    <xf numFmtId="164" fontId="30" fillId="0" borderId="11" xfId="32" applyNumberFormat="1" applyFont="1" applyFill="1" applyBorder="1" applyAlignment="1" applyProtection="1">
      <alignment horizontal="right" vertical="center" wrapText="1"/>
    </xf>
    <xf numFmtId="49" fontId="33" fillId="0" borderId="18" xfId="32" applyNumberFormat="1" applyFont="1" applyFill="1" applyBorder="1" applyAlignment="1" applyProtection="1">
      <alignment horizontal="center" vertical="center" wrapText="1"/>
    </xf>
    <xf numFmtId="0" fontId="33" fillId="0" borderId="18" xfId="32" applyFont="1" applyFill="1" applyBorder="1" applyAlignment="1" applyProtection="1">
      <alignment horizontal="left" vertical="center" wrapText="1" indent="1"/>
    </xf>
    <xf numFmtId="164" fontId="30" fillId="0" borderId="17" xfId="0" applyNumberFormat="1" applyFont="1" applyFill="1" applyBorder="1" applyAlignment="1">
      <alignment horizontal="right" vertical="center" wrapText="1"/>
    </xf>
    <xf numFmtId="3" fontId="30" fillId="0" borderId="15" xfId="0" applyNumberFormat="1" applyFont="1" applyFill="1" applyBorder="1" applyAlignment="1">
      <alignment horizontal="right" vertical="center" wrapText="1"/>
    </xf>
    <xf numFmtId="164" fontId="30" fillId="0" borderId="13" xfId="0" applyNumberFormat="1" applyFont="1" applyFill="1" applyBorder="1" applyAlignment="1">
      <alignment horizontal="right" vertical="center" wrapText="1"/>
    </xf>
    <xf numFmtId="3" fontId="30" fillId="0" borderId="18" xfId="0" applyNumberFormat="1" applyFont="1" applyFill="1" applyBorder="1" applyAlignment="1">
      <alignment horizontal="right" vertical="center" wrapText="1"/>
    </xf>
    <xf numFmtId="164" fontId="30" fillId="0" borderId="15" xfId="0" applyNumberFormat="1" applyFont="1" applyFill="1" applyBorder="1" applyAlignment="1">
      <alignment vertical="center" wrapText="1"/>
    </xf>
    <xf numFmtId="49" fontId="33" fillId="0" borderId="16" xfId="32" applyNumberFormat="1" applyFont="1" applyFill="1" applyBorder="1" applyAlignment="1" applyProtection="1">
      <alignment horizontal="center" vertical="center" wrapText="1"/>
    </xf>
    <xf numFmtId="0" fontId="33" fillId="0" borderId="16" xfId="32" applyFont="1" applyFill="1" applyBorder="1" applyAlignment="1" applyProtection="1">
      <alignment horizontal="left" vertical="center" wrapText="1" indent="1"/>
    </xf>
    <xf numFmtId="164" fontId="30" fillId="0" borderId="14" xfId="0" applyNumberFormat="1" applyFont="1" applyFill="1" applyBorder="1" applyAlignment="1">
      <alignment horizontal="right" vertical="center" wrapText="1"/>
    </xf>
    <xf numFmtId="3" fontId="30" fillId="0" borderId="16" xfId="0" applyNumberFormat="1" applyFont="1" applyFill="1" applyBorder="1" applyAlignment="1">
      <alignment horizontal="right" vertical="center" wrapText="1"/>
    </xf>
    <xf numFmtId="164" fontId="30" fillId="0" borderId="16" xfId="0" applyNumberFormat="1" applyFont="1" applyFill="1" applyBorder="1" applyAlignment="1">
      <alignment vertical="center" wrapText="1"/>
    </xf>
    <xf numFmtId="0" fontId="30" fillId="0" borderId="16" xfId="0" applyFont="1" applyFill="1" applyBorder="1" applyAlignment="1">
      <alignment horizontal="right" vertical="center" wrapText="1"/>
    </xf>
    <xf numFmtId="0" fontId="33" fillId="0" borderId="17" xfId="32" applyFont="1" applyFill="1" applyBorder="1" applyAlignment="1" applyProtection="1">
      <alignment horizontal="left" vertical="center" wrapText="1" indent="1"/>
    </xf>
    <xf numFmtId="0" fontId="30" fillId="0" borderId="16" xfId="0" applyFont="1" applyFill="1" applyBorder="1" applyAlignment="1">
      <alignment vertical="center" wrapText="1"/>
    </xf>
    <xf numFmtId="0" fontId="33" fillId="0" borderId="16" xfId="32" applyFont="1" applyFill="1" applyBorder="1" applyAlignment="1" applyProtection="1">
      <alignment horizontal="left" indent="4"/>
    </xf>
    <xf numFmtId="0" fontId="33" fillId="0" borderId="16" xfId="32" applyFont="1" applyFill="1" applyBorder="1" applyAlignment="1" applyProtection="1">
      <alignment horizontal="left" vertical="center" wrapText="1" indent="4"/>
    </xf>
    <xf numFmtId="49" fontId="33" fillId="0" borderId="17" xfId="32" applyNumberFormat="1" applyFont="1" applyFill="1" applyBorder="1" applyAlignment="1" applyProtection="1">
      <alignment horizontal="center" vertical="center" wrapText="1"/>
    </xf>
    <xf numFmtId="0" fontId="33" fillId="0" borderId="14" xfId="32" applyFont="1" applyFill="1" applyBorder="1" applyAlignment="1" applyProtection="1">
      <alignment horizontal="left" vertical="center" wrapText="1" indent="4"/>
    </xf>
    <xf numFmtId="49" fontId="33" fillId="0" borderId="19" xfId="32" applyNumberFormat="1" applyFont="1" applyFill="1" applyBorder="1" applyAlignment="1" applyProtection="1">
      <alignment horizontal="center" vertical="center" wrapText="1"/>
    </xf>
    <xf numFmtId="0" fontId="33" fillId="0" borderId="19" xfId="32" applyFont="1" applyFill="1" applyBorder="1" applyAlignment="1" applyProtection="1">
      <alignment horizontal="left" vertical="center" wrapText="1" indent="4"/>
    </xf>
    <xf numFmtId="0" fontId="30" fillId="0" borderId="14" xfId="0" applyFont="1" applyFill="1" applyBorder="1" applyAlignment="1">
      <alignment vertical="center" wrapText="1"/>
    </xf>
    <xf numFmtId="0" fontId="32" fillId="0" borderId="11" xfId="32" applyFont="1" applyFill="1" applyBorder="1" applyAlignment="1" applyProtection="1">
      <alignment vertical="center" wrapText="1"/>
    </xf>
    <xf numFmtId="3" fontId="30" fillId="0" borderId="11" xfId="0" applyNumberFormat="1" applyFont="1" applyFill="1" applyBorder="1" applyAlignment="1">
      <alignment vertical="center" wrapText="1"/>
    </xf>
    <xf numFmtId="164" fontId="30" fillId="0" borderId="11" xfId="0" applyNumberFormat="1" applyFont="1" applyFill="1" applyBorder="1" applyAlignment="1">
      <alignment vertical="center" wrapText="1"/>
    </xf>
    <xf numFmtId="49" fontId="33" fillId="0" borderId="15" xfId="32" applyNumberFormat="1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>
      <alignment vertical="center" wrapText="1"/>
    </xf>
    <xf numFmtId="0" fontId="33" fillId="0" borderId="14" xfId="32" applyFont="1" applyFill="1" applyBorder="1" applyAlignment="1" applyProtection="1">
      <alignment horizontal="left" vertical="center" wrapText="1" indent="1"/>
    </xf>
    <xf numFmtId="0" fontId="34" fillId="0" borderId="14" xfId="0" applyFont="1" applyBorder="1" applyAlignment="1" applyProtection="1">
      <alignment horizontal="left" vertical="center" wrapText="1" indent="1"/>
    </xf>
    <xf numFmtId="0" fontId="34" fillId="0" borderId="16" xfId="0" applyFont="1" applyBorder="1" applyAlignment="1" applyProtection="1">
      <alignment horizontal="left" vertical="center" wrapText="1" indent="1"/>
    </xf>
    <xf numFmtId="0" fontId="33" fillId="0" borderId="15" xfId="32" applyFont="1" applyFill="1" applyBorder="1" applyAlignment="1" applyProtection="1">
      <alignment horizontal="left" vertical="center" wrapText="1" indent="4"/>
    </xf>
    <xf numFmtId="164" fontId="21" fillId="0" borderId="16" xfId="0" applyNumberFormat="1" applyFont="1" applyFill="1" applyBorder="1" applyAlignment="1">
      <alignment vertical="center" wrapText="1"/>
    </xf>
    <xf numFmtId="3" fontId="30" fillId="0" borderId="16" xfId="0" applyNumberFormat="1" applyFont="1" applyFill="1" applyBorder="1" applyAlignment="1">
      <alignment vertical="center" wrapText="1"/>
    </xf>
    <xf numFmtId="164" fontId="21" fillId="0" borderId="19" xfId="0" applyNumberFormat="1" applyFont="1" applyFill="1" applyBorder="1" applyAlignment="1">
      <alignment vertical="center" wrapText="1"/>
    </xf>
    <xf numFmtId="3" fontId="30" fillId="0" borderId="19" xfId="0" applyNumberFormat="1" applyFont="1" applyFill="1" applyBorder="1" applyAlignment="1">
      <alignment vertical="center" wrapText="1"/>
    </xf>
    <xf numFmtId="164" fontId="30" fillId="0" borderId="14" xfId="0" applyNumberFormat="1" applyFont="1" applyFill="1" applyBorder="1" applyAlignment="1">
      <alignment vertical="center" wrapText="1"/>
    </xf>
    <xf numFmtId="0" fontId="29" fillId="0" borderId="11" xfId="32" applyFont="1" applyFill="1" applyBorder="1" applyAlignment="1" applyProtection="1">
      <alignment horizontal="left" vertical="center" wrapText="1" indent="1"/>
    </xf>
    <xf numFmtId="0" fontId="33" fillId="0" borderId="15" xfId="32" applyFont="1" applyFill="1" applyBorder="1" applyAlignment="1" applyProtection="1">
      <alignment horizontal="left" vertical="center" wrapText="1" indent="1"/>
    </xf>
    <xf numFmtId="49" fontId="33" fillId="0" borderId="14" xfId="32" applyNumberFormat="1" applyFont="1" applyFill="1" applyBorder="1" applyAlignment="1" applyProtection="1">
      <alignment horizontal="center" vertical="center" wrapText="1"/>
    </xf>
    <xf numFmtId="0" fontId="35" fillId="0" borderId="15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7" fillId="0" borderId="20" xfId="0" applyFont="1" applyBorder="1" applyAlignment="1" applyProtection="1">
      <alignment horizontal="left" vertical="center" wrapText="1" indent="1"/>
    </xf>
    <xf numFmtId="164" fontId="40" fillId="0" borderId="11" xfId="0" quotePrefix="1" applyNumberFormat="1" applyFont="1" applyBorder="1" applyAlignment="1" applyProtection="1">
      <alignment horizontal="right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25" fillId="0" borderId="12" xfId="0" applyFont="1" applyFill="1" applyBorder="1" applyAlignment="1">
      <alignment horizontal="center" vertical="center" wrapText="1"/>
    </xf>
    <xf numFmtId="164" fontId="25" fillId="0" borderId="12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 applyFill="1" applyBorder="1" applyAlignment="1">
      <alignment vertical="center" wrapText="1"/>
    </xf>
    <xf numFmtId="164" fontId="21" fillId="0" borderId="0" xfId="0" applyNumberFormat="1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2" fillId="0" borderId="11" xfId="32" applyFont="1" applyFill="1" applyBorder="1" applyAlignment="1" applyProtection="1">
      <alignment horizontal="left" vertical="center" wrapText="1" indent="1"/>
    </xf>
    <xf numFmtId="0" fontId="34" fillId="0" borderId="15" xfId="0" applyFont="1" applyBorder="1" applyAlignment="1" applyProtection="1">
      <alignment horizontal="left" wrapText="1" indent="1"/>
    </xf>
    <xf numFmtId="0" fontId="34" fillId="0" borderId="16" xfId="0" applyFont="1" applyBorder="1" applyAlignment="1" applyProtection="1">
      <alignment horizontal="left" wrapText="1" indent="1"/>
    </xf>
    <xf numFmtId="0" fontId="21" fillId="0" borderId="16" xfId="0" applyFont="1" applyFill="1" applyBorder="1" applyAlignment="1">
      <alignment vertical="center" wrapText="1"/>
    </xf>
    <xf numFmtId="0" fontId="34" fillId="0" borderId="14" xfId="0" applyFont="1" applyBorder="1" applyAlignment="1" applyProtection="1">
      <alignment horizontal="left" wrapText="1" indent="1"/>
    </xf>
    <xf numFmtId="0" fontId="37" fillId="0" borderId="11" xfId="0" applyFont="1" applyBorder="1" applyAlignment="1" applyProtection="1">
      <alignment horizontal="left" vertical="center" wrapText="1" indent="1"/>
    </xf>
    <xf numFmtId="0" fontId="21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3" fontId="27" fillId="0" borderId="11" xfId="0" applyNumberFormat="1" applyFont="1" applyFill="1" applyBorder="1" applyAlignment="1">
      <alignment vertical="center" wrapText="1"/>
    </xf>
    <xf numFmtId="3" fontId="21" fillId="0" borderId="15" xfId="0" applyNumberFormat="1" applyFont="1" applyFill="1" applyBorder="1" applyAlignment="1">
      <alignment vertical="center" wrapText="1"/>
    </xf>
    <xf numFmtId="164" fontId="21" fillId="0" borderId="15" xfId="0" applyNumberFormat="1" applyFont="1" applyFill="1" applyBorder="1" applyAlignment="1">
      <alignment vertical="center" wrapText="1"/>
    </xf>
    <xf numFmtId="3" fontId="21" fillId="0" borderId="16" xfId="0" applyNumberFormat="1" applyFont="1" applyFill="1" applyBorder="1" applyAlignment="1">
      <alignment vertical="center" wrapText="1"/>
    </xf>
    <xf numFmtId="164" fontId="21" fillId="0" borderId="14" xfId="0" applyNumberFormat="1" applyFont="1" applyFill="1" applyBorder="1" applyAlignment="1">
      <alignment vertical="center" wrapText="1"/>
    </xf>
    <xf numFmtId="3" fontId="21" fillId="0" borderId="14" xfId="0" applyNumberFormat="1" applyFont="1" applyFill="1" applyBorder="1" applyAlignment="1">
      <alignment vertical="center" wrapText="1"/>
    </xf>
    <xf numFmtId="3" fontId="21" fillId="0" borderId="11" xfId="0" applyNumberFormat="1" applyFont="1" applyFill="1" applyBorder="1" applyAlignment="1">
      <alignment vertical="center" wrapText="1"/>
    </xf>
    <xf numFmtId="164" fontId="29" fillId="0" borderId="11" xfId="32" applyNumberFormat="1" applyFont="1" applyFill="1" applyBorder="1" applyAlignment="1" applyProtection="1">
      <alignment horizontal="right" vertical="center" wrapText="1"/>
    </xf>
    <xf numFmtId="0" fontId="34" fillId="0" borderId="14" xfId="0" applyFont="1" applyBorder="1" applyAlignment="1" applyProtection="1">
      <alignment wrapText="1"/>
    </xf>
    <xf numFmtId="164" fontId="21" fillId="0" borderId="11" xfId="0" applyNumberFormat="1" applyFont="1" applyFill="1" applyBorder="1" applyAlignment="1">
      <alignment horizontal="right" vertical="center" wrapText="1"/>
    </xf>
    <xf numFmtId="164" fontId="25" fillId="0" borderId="11" xfId="32" applyNumberFormat="1" applyFont="1" applyFill="1" applyBorder="1" applyAlignment="1" applyProtection="1">
      <alignment horizontal="right" vertical="center" wrapText="1"/>
    </xf>
    <xf numFmtId="0" fontId="21" fillId="0" borderId="15" xfId="0" applyFont="1" applyFill="1" applyBorder="1" applyAlignment="1">
      <alignment horizontal="right" vertical="center" wrapText="1"/>
    </xf>
    <xf numFmtId="0" fontId="21" fillId="0" borderId="16" xfId="0" applyFont="1" applyFill="1" applyBorder="1" applyAlignment="1">
      <alignment horizontal="right" vertical="center" wrapText="1"/>
    </xf>
    <xf numFmtId="0" fontId="34" fillId="0" borderId="17" xfId="0" applyFont="1" applyBorder="1" applyAlignment="1" applyProtection="1">
      <alignment horizontal="left" wrapText="1" indent="1"/>
    </xf>
    <xf numFmtId="164" fontId="21" fillId="0" borderId="14" xfId="0" applyNumberFormat="1" applyFont="1" applyFill="1" applyBorder="1" applyAlignment="1">
      <alignment horizontal="right" vertical="center" wrapText="1"/>
    </xf>
    <xf numFmtId="3" fontId="21" fillId="0" borderId="14" xfId="0" applyNumberFormat="1" applyFont="1" applyFill="1" applyBorder="1" applyAlignment="1">
      <alignment horizontal="right" vertical="center" wrapText="1"/>
    </xf>
    <xf numFmtId="164" fontId="21" fillId="0" borderId="19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164" fontId="35" fillId="0" borderId="14" xfId="0" applyNumberFormat="1" applyFont="1" applyFill="1" applyBorder="1" applyAlignment="1">
      <alignment vertical="center" wrapText="1"/>
    </xf>
    <xf numFmtId="0" fontId="37" fillId="0" borderId="20" xfId="0" applyFont="1" applyBorder="1" applyAlignment="1" applyProtection="1">
      <alignment wrapText="1"/>
    </xf>
    <xf numFmtId="164" fontId="27" fillId="0" borderId="20" xfId="32" applyNumberFormat="1" applyFont="1" applyFill="1" applyBorder="1" applyAlignment="1" applyProtection="1">
      <alignment horizontal="right" vertical="center" wrapText="1"/>
    </xf>
    <xf numFmtId="164" fontId="30" fillId="0" borderId="20" xfId="0" applyNumberFormat="1" applyFont="1" applyFill="1" applyBorder="1" applyAlignment="1">
      <alignment horizontal="right" vertical="center" wrapText="1"/>
    </xf>
    <xf numFmtId="164" fontId="30" fillId="0" borderId="20" xfId="32" applyNumberFormat="1" applyFont="1" applyFill="1" applyBorder="1" applyAlignment="1" applyProtection="1">
      <alignment horizontal="right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14" xfId="0" applyNumberFormat="1" applyFont="1" applyFill="1" applyBorder="1" applyAlignment="1" applyProtection="1">
      <alignment horizontal="center" vertical="center" wrapText="1"/>
    </xf>
    <xf numFmtId="49" fontId="32" fillId="0" borderId="11" xfId="32" applyNumberFormat="1" applyFont="1" applyFill="1" applyBorder="1" applyAlignment="1" applyProtection="1">
      <alignment horizontal="center" vertical="center" wrapText="1"/>
    </xf>
    <xf numFmtId="49" fontId="37" fillId="0" borderId="11" xfId="0" applyNumberFormat="1" applyFont="1" applyBorder="1" applyAlignment="1" applyProtection="1">
      <alignment horizontal="center" wrapText="1"/>
    </xf>
    <xf numFmtId="49" fontId="34" fillId="0" borderId="15" xfId="0" applyNumberFormat="1" applyFont="1" applyBorder="1" applyAlignment="1" applyProtection="1">
      <alignment horizontal="center" wrapText="1"/>
    </xf>
    <xf numFmtId="49" fontId="34" fillId="0" borderId="16" xfId="0" applyNumberFormat="1" applyFont="1" applyBorder="1" applyAlignment="1" applyProtection="1">
      <alignment horizontal="center" wrapText="1"/>
    </xf>
    <xf numFmtId="49" fontId="34" fillId="0" borderId="14" xfId="0" applyNumberFormat="1" applyFont="1" applyBorder="1" applyAlignment="1" applyProtection="1">
      <alignment horizontal="center" wrapText="1"/>
    </xf>
    <xf numFmtId="49" fontId="37" fillId="0" borderId="20" xfId="0" applyNumberFormat="1" applyFont="1" applyBorder="1" applyAlignment="1" applyProtection="1">
      <alignment horizontal="center" wrapText="1"/>
    </xf>
    <xf numFmtId="49" fontId="21" fillId="0" borderId="0" xfId="0" applyNumberFormat="1" applyFont="1" applyFill="1" applyBorder="1" applyAlignment="1" applyProtection="1">
      <alignment horizontal="center" vertical="center" wrapText="1"/>
    </xf>
    <xf numFmtId="49" fontId="21" fillId="0" borderId="0" xfId="0" applyNumberFormat="1" applyFont="1" applyFill="1" applyAlignment="1" applyProtection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49" fontId="32" fillId="0" borderId="13" xfId="32" applyNumberFormat="1" applyFont="1" applyFill="1" applyBorder="1" applyAlignment="1" applyProtection="1">
      <alignment horizontal="center" vertical="center" wrapText="1"/>
    </xf>
    <xf numFmtId="49" fontId="37" fillId="0" borderId="20" xfId="0" applyNumberFormat="1" applyFont="1" applyBorder="1" applyAlignment="1" applyProtection="1">
      <alignment horizontal="center" vertical="center" wrapText="1"/>
    </xf>
    <xf numFmtId="49" fontId="30" fillId="0" borderId="10" xfId="0" applyNumberFormat="1" applyFont="1" applyFill="1" applyBorder="1" applyAlignment="1" applyProtection="1">
      <alignment horizontal="left" vertical="center" wrapText="1"/>
    </xf>
    <xf numFmtId="49" fontId="30" fillId="0" borderId="0" xfId="0" applyNumberFormat="1" applyFont="1" applyFill="1" applyAlignment="1" applyProtection="1">
      <alignment horizontal="left" vertical="center" wrapText="1"/>
    </xf>
    <xf numFmtId="49" fontId="28" fillId="0" borderId="0" xfId="0" applyNumberFormat="1" applyFont="1" applyFill="1" applyAlignment="1" applyProtection="1">
      <alignment horizontal="left" vertical="center" wrapText="1"/>
    </xf>
    <xf numFmtId="0" fontId="37" fillId="0" borderId="11" xfId="0" applyFont="1" applyBorder="1" applyAlignment="1" applyProtection="1">
      <alignment wrapText="1"/>
    </xf>
    <xf numFmtId="49" fontId="32" fillId="0" borderId="20" xfId="32" applyNumberFormat="1" applyFont="1" applyFill="1" applyBorder="1" applyAlignment="1" applyProtection="1">
      <alignment horizontal="center" vertical="center" wrapText="1"/>
    </xf>
    <xf numFmtId="0" fontId="32" fillId="0" borderId="20" xfId="32" applyFont="1" applyFill="1" applyBorder="1" applyAlignment="1" applyProtection="1">
      <alignment horizontal="left" vertical="center" wrapText="1" indent="1"/>
    </xf>
    <xf numFmtId="164" fontId="32" fillId="0" borderId="20" xfId="32" applyNumberFormat="1" applyFont="1" applyFill="1" applyBorder="1" applyAlignment="1" applyProtection="1">
      <alignment horizontal="right" vertical="center" wrapText="1" indent="1"/>
    </xf>
    <xf numFmtId="0" fontId="21" fillId="0" borderId="20" xfId="0" applyFont="1" applyFill="1" applyBorder="1" applyAlignment="1">
      <alignment vertical="center" wrapText="1"/>
    </xf>
    <xf numFmtId="49" fontId="33" fillId="0" borderId="20" xfId="32" applyNumberFormat="1" applyFont="1" applyFill="1" applyBorder="1" applyAlignment="1" applyProtection="1">
      <alignment horizontal="center" vertical="center" wrapText="1"/>
    </xf>
    <xf numFmtId="0" fontId="34" fillId="0" borderId="20" xfId="0" applyFont="1" applyBorder="1" applyAlignment="1" applyProtection="1">
      <alignment horizontal="left" wrapText="1" indent="1"/>
    </xf>
    <xf numFmtId="164" fontId="38" fillId="0" borderId="20" xfId="32" applyNumberFormat="1" applyFont="1" applyFill="1" applyBorder="1" applyAlignment="1" applyProtection="1">
      <alignment horizontal="right" vertical="center" wrapText="1" indent="1"/>
      <protection locked="0"/>
    </xf>
    <xf numFmtId="49" fontId="21" fillId="0" borderId="0" xfId="0" applyNumberFormat="1" applyFont="1" applyFill="1" applyBorder="1" applyAlignment="1" applyProtection="1">
      <alignment horizontal="left" vertical="center" wrapText="1"/>
    </xf>
    <xf numFmtId="164" fontId="22" fillId="0" borderId="0" xfId="0" applyNumberFormat="1" applyFont="1" applyFill="1" applyBorder="1" applyAlignment="1" applyProtection="1">
      <alignment vertical="center" wrapText="1"/>
    </xf>
    <xf numFmtId="0" fontId="23" fillId="0" borderId="0" xfId="0" applyFont="1" applyBorder="1" applyAlignment="1" applyProtection="1">
      <alignment horizontal="right" vertical="top"/>
      <protection locked="0"/>
    </xf>
    <xf numFmtId="49" fontId="25" fillId="0" borderId="12" xfId="0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vertical="center"/>
    </xf>
    <xf numFmtId="0" fontId="26" fillId="0" borderId="12" xfId="0" applyFont="1" applyFill="1" applyBorder="1" applyAlignment="1" applyProtection="1">
      <alignment horizontal="right"/>
    </xf>
    <xf numFmtId="164" fontId="30" fillId="0" borderId="16" xfId="0" applyNumberFormat="1" applyFont="1" applyFill="1" applyBorder="1" applyAlignment="1">
      <alignment horizontal="right" vertical="center" wrapText="1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KVRENMUNKA" xfId="32" xr:uid="{00000000-0005-0000-0000-000020000000}"/>
    <cellStyle name="Összesen" xfId="33" builtinId="25" customBuiltin="1"/>
    <cellStyle name="Rossz" xfId="34" builtinId="27" customBuiltin="1"/>
    <cellStyle name="Semleges" xfId="35" builtinId="28" customBuiltin="1"/>
    <cellStyle name="Számítás" xfId="36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51"/>
  <sheetViews>
    <sheetView tabSelected="1" view="pageBreakPreview" zoomScaleNormal="100" zoomScaleSheetLayoutView="100" workbookViewId="0">
      <selection activeCell="G103" sqref="G103"/>
    </sheetView>
  </sheetViews>
  <sheetFormatPr defaultRowHeight="12.75" x14ac:dyDescent="0.2"/>
  <cols>
    <col min="1" max="1" width="8.6640625" style="171" bestFit="1" customWidth="1"/>
    <col min="2" max="2" width="72" style="49" customWidth="1"/>
    <col min="3" max="3" width="16" style="50" customWidth="1"/>
    <col min="4" max="4" width="15.6640625" style="51" customWidth="1"/>
    <col min="5" max="6" width="17.1640625" style="51" customWidth="1"/>
    <col min="7" max="7" width="16.83203125" style="51" customWidth="1"/>
    <col min="8" max="8" width="14.83203125" style="51" customWidth="1"/>
    <col min="9" max="9" width="16.33203125" style="51" customWidth="1"/>
    <col min="10" max="10" width="9.33203125" style="51" hidden="1" customWidth="1"/>
    <col min="11" max="16384" width="9.33203125" style="51"/>
  </cols>
  <sheetData>
    <row r="1" spans="1:10" s="1" customFormat="1" ht="16.5" customHeight="1" x14ac:dyDescent="0.2">
      <c r="A1" s="180"/>
      <c r="B1" s="181"/>
      <c r="C1" s="182"/>
      <c r="D1" s="117"/>
      <c r="E1" s="117"/>
      <c r="F1" s="117"/>
      <c r="G1" s="117"/>
      <c r="H1" s="117"/>
      <c r="I1" s="117"/>
      <c r="J1" s="117"/>
    </row>
    <row r="2" spans="1:10" s="3" customFormat="1" ht="15.75" customHeight="1" x14ac:dyDescent="0.2">
      <c r="A2" s="61" t="s">
        <v>224</v>
      </c>
      <c r="B2" s="61"/>
      <c r="C2" s="61"/>
      <c r="D2" s="61"/>
      <c r="E2" s="61"/>
      <c r="F2" s="61"/>
      <c r="G2" s="61"/>
      <c r="H2" s="61"/>
      <c r="I2" s="61"/>
      <c r="J2" s="2"/>
    </row>
    <row r="3" spans="1:10" s="3" customFormat="1" ht="15.75" x14ac:dyDescent="0.2">
      <c r="A3" s="62" t="s">
        <v>226</v>
      </c>
      <c r="B3" s="62"/>
      <c r="C3" s="62"/>
      <c r="D3" s="62"/>
      <c r="E3" s="62"/>
      <c r="F3" s="62"/>
      <c r="G3" s="62"/>
      <c r="H3" s="62"/>
      <c r="I3" s="62"/>
      <c r="J3" s="2"/>
    </row>
    <row r="4" spans="1:10" s="3" customFormat="1" ht="16.5" thickBot="1" x14ac:dyDescent="0.3">
      <c r="A4" s="183"/>
      <c r="B4" s="184"/>
      <c r="C4" s="185"/>
      <c r="D4" s="185"/>
      <c r="E4" s="186"/>
      <c r="F4" s="185"/>
      <c r="G4" s="185"/>
      <c r="H4" s="185"/>
      <c r="I4" s="59" t="s">
        <v>227</v>
      </c>
      <c r="J4" s="60"/>
    </row>
    <row r="5" spans="1:10" s="5" customFormat="1" ht="43.5" thickBot="1" x14ac:dyDescent="0.25">
      <c r="A5" s="156" t="s">
        <v>0</v>
      </c>
      <c r="B5" s="4" t="s">
        <v>1</v>
      </c>
      <c r="C5" s="4" t="s">
        <v>225</v>
      </c>
      <c r="D5" s="119" t="s">
        <v>232</v>
      </c>
      <c r="E5" s="120" t="s">
        <v>233</v>
      </c>
      <c r="F5" s="119" t="s">
        <v>232</v>
      </c>
      <c r="G5" s="121" t="s">
        <v>234</v>
      </c>
      <c r="H5" s="122" t="s">
        <v>232</v>
      </c>
      <c r="I5" s="121" t="s">
        <v>235</v>
      </c>
    </row>
    <row r="6" spans="1:10" s="7" customFormat="1" ht="16.5" thickBot="1" x14ac:dyDescent="0.25">
      <c r="A6" s="156">
        <v>1</v>
      </c>
      <c r="B6" s="6">
        <v>2</v>
      </c>
      <c r="C6" s="6">
        <v>3</v>
      </c>
      <c r="D6" s="123">
        <v>4</v>
      </c>
      <c r="E6" s="123">
        <v>5</v>
      </c>
      <c r="F6" s="54">
        <v>6</v>
      </c>
      <c r="G6" s="54">
        <v>7</v>
      </c>
      <c r="H6" s="54">
        <v>8</v>
      </c>
      <c r="I6" s="54">
        <v>9</v>
      </c>
    </row>
    <row r="7" spans="1:10" s="7" customFormat="1" ht="21" thickBot="1" x14ac:dyDescent="0.25">
      <c r="A7" s="157"/>
      <c r="B7" s="124" t="s">
        <v>229</v>
      </c>
      <c r="C7" s="8"/>
      <c r="D7" s="54"/>
      <c r="E7" s="54"/>
      <c r="F7" s="54"/>
      <c r="G7" s="54"/>
      <c r="H7" s="123"/>
      <c r="I7" s="123"/>
    </row>
    <row r="8" spans="1:10" s="7" customFormat="1" ht="16.5" thickBot="1" x14ac:dyDescent="0.25">
      <c r="A8" s="158" t="s">
        <v>2</v>
      </c>
      <c r="B8" s="125" t="s">
        <v>3</v>
      </c>
      <c r="C8" s="9"/>
      <c r="D8" s="54"/>
      <c r="E8" s="54"/>
      <c r="F8" s="54"/>
      <c r="G8" s="54"/>
      <c r="H8" s="54"/>
      <c r="I8" s="54"/>
    </row>
    <row r="9" spans="1:10" s="11" customFormat="1" ht="15.75" x14ac:dyDescent="0.25">
      <c r="A9" s="93" t="s">
        <v>4</v>
      </c>
      <c r="B9" s="126" t="s">
        <v>5</v>
      </c>
      <c r="C9" s="10"/>
      <c r="D9" s="107"/>
      <c r="E9" s="107"/>
      <c r="F9" s="107"/>
      <c r="G9" s="107"/>
      <c r="H9" s="107"/>
      <c r="I9" s="107"/>
    </row>
    <row r="10" spans="1:10" s="13" customFormat="1" ht="15.75" x14ac:dyDescent="0.25">
      <c r="A10" s="75" t="s">
        <v>6</v>
      </c>
      <c r="B10" s="127" t="s">
        <v>7</v>
      </c>
      <c r="C10" s="12"/>
      <c r="D10" s="128"/>
      <c r="E10" s="128"/>
      <c r="F10" s="128"/>
      <c r="G10" s="128"/>
      <c r="H10" s="128"/>
      <c r="I10" s="128"/>
    </row>
    <row r="11" spans="1:10" s="13" customFormat="1" ht="16.5" customHeight="1" x14ac:dyDescent="0.25">
      <c r="A11" s="75" t="s">
        <v>8</v>
      </c>
      <c r="B11" s="127" t="s">
        <v>9</v>
      </c>
      <c r="C11" s="12"/>
      <c r="D11" s="128"/>
      <c r="E11" s="128"/>
      <c r="F11" s="128"/>
      <c r="G11" s="128"/>
      <c r="H11" s="128"/>
      <c r="I11" s="128"/>
    </row>
    <row r="12" spans="1:10" s="13" customFormat="1" ht="15.75" x14ac:dyDescent="0.25">
      <c r="A12" s="75" t="s">
        <v>10</v>
      </c>
      <c r="B12" s="127" t="s">
        <v>11</v>
      </c>
      <c r="C12" s="12"/>
      <c r="D12" s="128"/>
      <c r="E12" s="128"/>
      <c r="F12" s="128"/>
      <c r="G12" s="128"/>
      <c r="H12" s="128"/>
      <c r="I12" s="128"/>
    </row>
    <row r="13" spans="1:10" s="13" customFormat="1" ht="15.75" x14ac:dyDescent="0.25">
      <c r="A13" s="75" t="s">
        <v>12</v>
      </c>
      <c r="B13" s="127" t="s">
        <v>13</v>
      </c>
      <c r="C13" s="14"/>
      <c r="D13" s="128"/>
      <c r="E13" s="128"/>
      <c r="F13" s="128"/>
      <c r="G13" s="128"/>
      <c r="H13" s="128"/>
      <c r="I13" s="128"/>
    </row>
    <row r="14" spans="1:10" s="11" customFormat="1" ht="16.5" thickBot="1" x14ac:dyDescent="0.3">
      <c r="A14" s="106" t="s">
        <v>14</v>
      </c>
      <c r="B14" s="129" t="s">
        <v>15</v>
      </c>
      <c r="C14" s="15"/>
      <c r="D14" s="108"/>
      <c r="E14" s="108"/>
      <c r="F14" s="108"/>
      <c r="G14" s="108"/>
      <c r="H14" s="108"/>
      <c r="I14" s="108"/>
    </row>
    <row r="15" spans="1:10" s="11" customFormat="1" ht="16.5" customHeight="1" thickBot="1" x14ac:dyDescent="0.25">
      <c r="A15" s="158" t="s">
        <v>16</v>
      </c>
      <c r="B15" s="130" t="s">
        <v>218</v>
      </c>
      <c r="C15" s="9"/>
      <c r="D15" s="53"/>
      <c r="E15" s="53"/>
      <c r="F15" s="53"/>
      <c r="G15" s="53"/>
      <c r="H15" s="53"/>
      <c r="I15" s="53"/>
    </row>
    <row r="16" spans="1:10" s="11" customFormat="1" ht="15.75" x14ac:dyDescent="0.25">
      <c r="A16" s="93" t="s">
        <v>17</v>
      </c>
      <c r="B16" s="126" t="s">
        <v>18</v>
      </c>
      <c r="C16" s="10"/>
      <c r="D16" s="107"/>
      <c r="E16" s="107"/>
      <c r="F16" s="107"/>
      <c r="G16" s="107"/>
      <c r="H16" s="107"/>
      <c r="I16" s="107"/>
    </row>
    <row r="17" spans="1:9" s="11" customFormat="1" ht="15.75" x14ac:dyDescent="0.25">
      <c r="A17" s="75" t="s">
        <v>19</v>
      </c>
      <c r="B17" s="127" t="s">
        <v>20</v>
      </c>
      <c r="C17" s="12"/>
      <c r="D17" s="109"/>
      <c r="E17" s="109"/>
      <c r="F17" s="109"/>
      <c r="G17" s="109"/>
      <c r="H17" s="109"/>
      <c r="I17" s="109"/>
    </row>
    <row r="18" spans="1:9" s="11" customFormat="1" ht="19.5" customHeight="1" x14ac:dyDescent="0.25">
      <c r="A18" s="75" t="s">
        <v>21</v>
      </c>
      <c r="B18" s="127" t="s">
        <v>22</v>
      </c>
      <c r="C18" s="12"/>
      <c r="D18" s="109"/>
      <c r="E18" s="109"/>
      <c r="F18" s="109"/>
      <c r="G18" s="109"/>
      <c r="H18" s="109"/>
      <c r="I18" s="109"/>
    </row>
    <row r="19" spans="1:9" s="11" customFormat="1" ht="18" customHeight="1" x14ac:dyDescent="0.25">
      <c r="A19" s="75" t="s">
        <v>23</v>
      </c>
      <c r="B19" s="127" t="s">
        <v>24</v>
      </c>
      <c r="C19" s="12"/>
      <c r="D19" s="109"/>
      <c r="E19" s="109"/>
      <c r="F19" s="109"/>
      <c r="G19" s="109"/>
      <c r="H19" s="109"/>
      <c r="I19" s="109"/>
    </row>
    <row r="20" spans="1:9" s="11" customFormat="1" ht="15.75" x14ac:dyDescent="0.25">
      <c r="A20" s="75" t="s">
        <v>25</v>
      </c>
      <c r="B20" s="127" t="s">
        <v>26</v>
      </c>
      <c r="C20" s="12"/>
      <c r="D20" s="109"/>
      <c r="E20" s="109"/>
      <c r="F20" s="109"/>
      <c r="G20" s="109"/>
      <c r="H20" s="109"/>
      <c r="I20" s="109"/>
    </row>
    <row r="21" spans="1:9" s="13" customFormat="1" ht="16.5" thickBot="1" x14ac:dyDescent="0.3">
      <c r="A21" s="106" t="s">
        <v>27</v>
      </c>
      <c r="B21" s="129" t="s">
        <v>28</v>
      </c>
      <c r="C21" s="16"/>
      <c r="D21" s="131"/>
      <c r="E21" s="131"/>
      <c r="F21" s="131"/>
      <c r="G21" s="131"/>
      <c r="H21" s="131"/>
      <c r="I21" s="131"/>
    </row>
    <row r="22" spans="1:9" s="13" customFormat="1" ht="16.5" customHeight="1" thickBot="1" x14ac:dyDescent="0.25">
      <c r="A22" s="158" t="s">
        <v>29</v>
      </c>
      <c r="B22" s="125" t="s">
        <v>219</v>
      </c>
      <c r="C22" s="9"/>
      <c r="D22" s="55"/>
      <c r="E22" s="55"/>
      <c r="F22" s="55"/>
      <c r="G22" s="55"/>
      <c r="H22" s="55"/>
      <c r="I22" s="55"/>
    </row>
    <row r="23" spans="1:9" s="13" customFormat="1" ht="15.75" x14ac:dyDescent="0.25">
      <c r="A23" s="93" t="s">
        <v>30</v>
      </c>
      <c r="B23" s="126" t="s">
        <v>31</v>
      </c>
      <c r="C23" s="10"/>
      <c r="D23" s="132"/>
      <c r="E23" s="132"/>
      <c r="F23" s="132"/>
      <c r="G23" s="132"/>
      <c r="H23" s="132"/>
      <c r="I23" s="132"/>
    </row>
    <row r="24" spans="1:9" s="11" customFormat="1" ht="15.75" x14ac:dyDescent="0.25">
      <c r="A24" s="75" t="s">
        <v>32</v>
      </c>
      <c r="B24" s="127" t="s">
        <v>33</v>
      </c>
      <c r="C24" s="12"/>
      <c r="D24" s="109"/>
      <c r="E24" s="109"/>
      <c r="F24" s="109"/>
      <c r="G24" s="109"/>
      <c r="H24" s="109"/>
      <c r="I24" s="109"/>
    </row>
    <row r="25" spans="1:9" s="13" customFormat="1" ht="16.5" customHeight="1" x14ac:dyDescent="0.25">
      <c r="A25" s="75" t="s">
        <v>34</v>
      </c>
      <c r="B25" s="127" t="s">
        <v>215</v>
      </c>
      <c r="C25" s="12"/>
      <c r="D25" s="128"/>
      <c r="E25" s="128"/>
      <c r="F25" s="128"/>
      <c r="G25" s="128"/>
      <c r="H25" s="128"/>
      <c r="I25" s="128"/>
    </row>
    <row r="26" spans="1:9" s="13" customFormat="1" ht="16.5" customHeight="1" x14ac:dyDescent="0.25">
      <c r="A26" s="75" t="s">
        <v>35</v>
      </c>
      <c r="B26" s="127" t="s">
        <v>216</v>
      </c>
      <c r="C26" s="12"/>
      <c r="D26" s="128"/>
      <c r="E26" s="128"/>
      <c r="F26" s="128"/>
      <c r="G26" s="128"/>
      <c r="H26" s="128"/>
      <c r="I26" s="128"/>
    </row>
    <row r="27" spans="1:9" s="13" customFormat="1" ht="15.75" x14ac:dyDescent="0.25">
      <c r="A27" s="75" t="s">
        <v>36</v>
      </c>
      <c r="B27" s="127" t="s">
        <v>37</v>
      </c>
      <c r="C27" s="12"/>
      <c r="D27" s="128"/>
      <c r="E27" s="128"/>
      <c r="F27" s="128"/>
      <c r="G27" s="128"/>
      <c r="H27" s="128"/>
      <c r="I27" s="128"/>
    </row>
    <row r="28" spans="1:9" s="13" customFormat="1" ht="16.5" thickBot="1" x14ac:dyDescent="0.3">
      <c r="A28" s="106" t="s">
        <v>38</v>
      </c>
      <c r="B28" s="129" t="s">
        <v>39</v>
      </c>
      <c r="C28" s="16"/>
      <c r="D28" s="131"/>
      <c r="E28" s="131"/>
      <c r="F28" s="131"/>
      <c r="G28" s="131"/>
      <c r="H28" s="131"/>
      <c r="I28" s="131"/>
    </row>
    <row r="29" spans="1:9" s="13" customFormat="1" ht="16.5" thickBot="1" x14ac:dyDescent="0.25">
      <c r="A29" s="158" t="s">
        <v>40</v>
      </c>
      <c r="B29" s="125" t="s">
        <v>41</v>
      </c>
      <c r="C29" s="17"/>
      <c r="D29" s="55"/>
      <c r="E29" s="55"/>
      <c r="F29" s="55"/>
      <c r="G29" s="55"/>
      <c r="H29" s="55"/>
      <c r="I29" s="55"/>
    </row>
    <row r="30" spans="1:9" s="13" customFormat="1" ht="15.75" x14ac:dyDescent="0.25">
      <c r="A30" s="93" t="s">
        <v>42</v>
      </c>
      <c r="B30" s="126" t="s">
        <v>43</v>
      </c>
      <c r="C30" s="18"/>
      <c r="D30" s="132"/>
      <c r="E30" s="132"/>
      <c r="F30" s="132"/>
      <c r="G30" s="132"/>
      <c r="H30" s="132"/>
      <c r="I30" s="132"/>
    </row>
    <row r="31" spans="1:9" s="13" customFormat="1" ht="15.75" x14ac:dyDescent="0.25">
      <c r="A31" s="75" t="s">
        <v>44</v>
      </c>
      <c r="B31" s="127" t="s">
        <v>45</v>
      </c>
      <c r="C31" s="12"/>
      <c r="D31" s="128"/>
      <c r="E31" s="128"/>
      <c r="F31" s="128"/>
      <c r="G31" s="128"/>
      <c r="H31" s="128"/>
      <c r="I31" s="128"/>
    </row>
    <row r="32" spans="1:9" s="13" customFormat="1" ht="15.75" x14ac:dyDescent="0.25">
      <c r="A32" s="75" t="s">
        <v>46</v>
      </c>
      <c r="B32" s="127" t="s">
        <v>47</v>
      </c>
      <c r="C32" s="12"/>
      <c r="D32" s="128"/>
      <c r="E32" s="128"/>
      <c r="F32" s="128"/>
      <c r="G32" s="128"/>
      <c r="H32" s="128"/>
      <c r="I32" s="128"/>
    </row>
    <row r="33" spans="1:9" s="13" customFormat="1" ht="15.75" x14ac:dyDescent="0.25">
      <c r="A33" s="75" t="s">
        <v>48</v>
      </c>
      <c r="B33" s="127" t="s">
        <v>49</v>
      </c>
      <c r="C33" s="12"/>
      <c r="D33" s="128"/>
      <c r="E33" s="128"/>
      <c r="F33" s="128"/>
      <c r="G33" s="128"/>
      <c r="H33" s="128"/>
      <c r="I33" s="128"/>
    </row>
    <row r="34" spans="1:9" s="13" customFormat="1" ht="15.75" x14ac:dyDescent="0.25">
      <c r="A34" s="75" t="s">
        <v>50</v>
      </c>
      <c r="B34" s="127" t="s">
        <v>51</v>
      </c>
      <c r="C34" s="12"/>
      <c r="D34" s="128"/>
      <c r="E34" s="128"/>
      <c r="F34" s="128"/>
      <c r="G34" s="128"/>
      <c r="H34" s="128"/>
      <c r="I34" s="128"/>
    </row>
    <row r="35" spans="1:9" s="13" customFormat="1" ht="16.5" thickBot="1" x14ac:dyDescent="0.3">
      <c r="A35" s="106" t="s">
        <v>52</v>
      </c>
      <c r="B35" s="129" t="s">
        <v>53</v>
      </c>
      <c r="C35" s="16"/>
      <c r="D35" s="131"/>
      <c r="E35" s="131"/>
      <c r="F35" s="131"/>
      <c r="G35" s="131"/>
      <c r="H35" s="131"/>
      <c r="I35" s="131"/>
    </row>
    <row r="36" spans="1:9" s="13" customFormat="1" ht="16.5" thickBot="1" x14ac:dyDescent="0.25">
      <c r="A36" s="158" t="s">
        <v>54</v>
      </c>
      <c r="B36" s="125" t="s">
        <v>55</v>
      </c>
      <c r="C36" s="9"/>
      <c r="D36" s="57">
        <f>E36-C36</f>
        <v>106</v>
      </c>
      <c r="E36" s="55">
        <f>SUM(E37:E46)</f>
        <v>106</v>
      </c>
      <c r="F36" s="57">
        <f>G36-E36</f>
        <v>1521</v>
      </c>
      <c r="G36" s="133">
        <f>SUM(G37:G46)</f>
        <v>1627</v>
      </c>
      <c r="H36" s="57">
        <f>I36-G36</f>
        <v>98179</v>
      </c>
      <c r="I36" s="133">
        <f>SUM(I37:I46)</f>
        <v>99806</v>
      </c>
    </row>
    <row r="37" spans="1:9" s="13" customFormat="1" ht="15.75" x14ac:dyDescent="0.25">
      <c r="A37" s="93" t="s">
        <v>56</v>
      </c>
      <c r="B37" s="126" t="s">
        <v>57</v>
      </c>
      <c r="C37" s="10"/>
      <c r="D37" s="132"/>
      <c r="E37" s="132"/>
      <c r="F37" s="132"/>
      <c r="G37" s="134"/>
      <c r="H37" s="132"/>
      <c r="I37" s="135"/>
    </row>
    <row r="38" spans="1:9" s="13" customFormat="1" ht="15.75" x14ac:dyDescent="0.25">
      <c r="A38" s="75" t="s">
        <v>58</v>
      </c>
      <c r="B38" s="127" t="s">
        <v>59</v>
      </c>
      <c r="C38" s="12"/>
      <c r="D38" s="128"/>
      <c r="E38" s="128"/>
      <c r="F38" s="128"/>
      <c r="G38" s="136"/>
      <c r="H38" s="128"/>
      <c r="I38" s="99"/>
    </row>
    <row r="39" spans="1:9" s="13" customFormat="1" ht="15.75" x14ac:dyDescent="0.25">
      <c r="A39" s="75" t="s">
        <v>60</v>
      </c>
      <c r="B39" s="127" t="s">
        <v>61</v>
      </c>
      <c r="C39" s="12"/>
      <c r="D39" s="128"/>
      <c r="E39" s="128"/>
      <c r="F39" s="128"/>
      <c r="G39" s="136"/>
      <c r="H39" s="128"/>
      <c r="I39" s="99">
        <v>96669</v>
      </c>
    </row>
    <row r="40" spans="1:9" s="13" customFormat="1" ht="15.75" x14ac:dyDescent="0.25">
      <c r="A40" s="75" t="s">
        <v>62</v>
      </c>
      <c r="B40" s="127" t="s">
        <v>63</v>
      </c>
      <c r="C40" s="12"/>
      <c r="D40" s="128"/>
      <c r="E40" s="128"/>
      <c r="F40" s="128"/>
      <c r="G40" s="136"/>
      <c r="H40" s="128"/>
      <c r="I40" s="99"/>
    </row>
    <row r="41" spans="1:9" s="13" customFormat="1" ht="15.75" x14ac:dyDescent="0.25">
      <c r="A41" s="75" t="s">
        <v>64</v>
      </c>
      <c r="B41" s="127" t="s">
        <v>65</v>
      </c>
      <c r="C41" s="12"/>
      <c r="D41" s="128"/>
      <c r="E41" s="128"/>
      <c r="F41" s="128"/>
      <c r="G41" s="136"/>
      <c r="H41" s="128"/>
      <c r="I41" s="99"/>
    </row>
    <row r="42" spans="1:9" s="13" customFormat="1" ht="15.75" x14ac:dyDescent="0.25">
      <c r="A42" s="75" t="s">
        <v>66</v>
      </c>
      <c r="B42" s="127" t="s">
        <v>67</v>
      </c>
      <c r="C42" s="12"/>
      <c r="D42" s="128"/>
      <c r="E42" s="128"/>
      <c r="F42" s="128"/>
      <c r="G42" s="136"/>
      <c r="H42" s="128"/>
      <c r="I42" s="99"/>
    </row>
    <row r="43" spans="1:9" s="13" customFormat="1" ht="15.75" x14ac:dyDescent="0.25">
      <c r="A43" s="75" t="s">
        <v>68</v>
      </c>
      <c r="B43" s="127" t="s">
        <v>69</v>
      </c>
      <c r="C43" s="12"/>
      <c r="D43" s="128"/>
      <c r="E43" s="128"/>
      <c r="F43" s="128"/>
      <c r="G43" s="136"/>
      <c r="H43" s="128"/>
      <c r="I43" s="99"/>
    </row>
    <row r="44" spans="1:9" s="13" customFormat="1" ht="15.75" x14ac:dyDescent="0.25">
      <c r="A44" s="75" t="s">
        <v>70</v>
      </c>
      <c r="B44" s="127" t="s">
        <v>71</v>
      </c>
      <c r="C44" s="12"/>
      <c r="D44" s="99">
        <f>E44-C44</f>
        <v>19</v>
      </c>
      <c r="E44" s="128">
        <v>19</v>
      </c>
      <c r="F44" s="99">
        <f>G44-E44</f>
        <v>39</v>
      </c>
      <c r="G44" s="136">
        <v>58</v>
      </c>
      <c r="H44" s="99">
        <f>I44-G44</f>
        <v>9</v>
      </c>
      <c r="I44" s="99">
        <v>67</v>
      </c>
    </row>
    <row r="45" spans="1:9" s="13" customFormat="1" ht="15.75" x14ac:dyDescent="0.25">
      <c r="A45" s="75" t="s">
        <v>72</v>
      </c>
      <c r="B45" s="127" t="s">
        <v>73</v>
      </c>
      <c r="C45" s="19"/>
      <c r="D45" s="128"/>
      <c r="E45" s="128"/>
      <c r="F45" s="128"/>
      <c r="G45" s="136"/>
      <c r="H45" s="128"/>
      <c r="I45" s="99"/>
    </row>
    <row r="46" spans="1:9" s="13" customFormat="1" ht="16.5" thickBot="1" x14ac:dyDescent="0.3">
      <c r="A46" s="106" t="s">
        <v>74</v>
      </c>
      <c r="B46" s="129" t="s">
        <v>75</v>
      </c>
      <c r="C46" s="20"/>
      <c r="D46" s="137">
        <f>E46-C46</f>
        <v>87</v>
      </c>
      <c r="E46" s="131">
        <v>87</v>
      </c>
      <c r="F46" s="99">
        <f>G46-E46</f>
        <v>1482</v>
      </c>
      <c r="G46" s="138">
        <v>1569</v>
      </c>
      <c r="H46" s="99">
        <f>I46-G46</f>
        <v>1501</v>
      </c>
      <c r="I46" s="137">
        <v>3070</v>
      </c>
    </row>
    <row r="47" spans="1:9" s="13" customFormat="1" ht="16.5" thickBot="1" x14ac:dyDescent="0.25">
      <c r="A47" s="158" t="s">
        <v>76</v>
      </c>
      <c r="B47" s="125" t="s">
        <v>77</v>
      </c>
      <c r="C47" s="9">
        <f>SUM(C48:C52)+SUM(C48:C52)</f>
        <v>0</v>
      </c>
      <c r="D47" s="55"/>
      <c r="E47" s="55"/>
      <c r="F47" s="55"/>
      <c r="G47" s="55"/>
      <c r="H47" s="55"/>
      <c r="I47" s="55"/>
    </row>
    <row r="48" spans="1:9" s="13" customFormat="1" ht="15.75" x14ac:dyDescent="0.25">
      <c r="A48" s="93" t="s">
        <v>78</v>
      </c>
      <c r="B48" s="126" t="s">
        <v>79</v>
      </c>
      <c r="C48" s="21"/>
      <c r="D48" s="132"/>
      <c r="E48" s="132"/>
      <c r="F48" s="132"/>
      <c r="G48" s="132"/>
      <c r="H48" s="132"/>
      <c r="I48" s="132"/>
    </row>
    <row r="49" spans="1:9" s="13" customFormat="1" ht="15.75" x14ac:dyDescent="0.25">
      <c r="A49" s="75" t="s">
        <v>80</v>
      </c>
      <c r="B49" s="127" t="s">
        <v>81</v>
      </c>
      <c r="C49" s="19"/>
      <c r="D49" s="128"/>
      <c r="E49" s="128"/>
      <c r="F49" s="128"/>
      <c r="G49" s="128"/>
      <c r="H49" s="128"/>
      <c r="I49" s="128"/>
    </row>
    <row r="50" spans="1:9" s="13" customFormat="1" ht="15.75" x14ac:dyDescent="0.25">
      <c r="A50" s="75" t="s">
        <v>82</v>
      </c>
      <c r="B50" s="127" t="s">
        <v>83</v>
      </c>
      <c r="C50" s="19"/>
      <c r="D50" s="128"/>
      <c r="E50" s="128"/>
      <c r="F50" s="128"/>
      <c r="G50" s="128"/>
      <c r="H50" s="128"/>
      <c r="I50" s="128"/>
    </row>
    <row r="51" spans="1:9" s="13" customFormat="1" ht="15.75" x14ac:dyDescent="0.25">
      <c r="A51" s="75" t="s">
        <v>84</v>
      </c>
      <c r="B51" s="127" t="s">
        <v>85</v>
      </c>
      <c r="C51" s="19"/>
      <c r="D51" s="128"/>
      <c r="E51" s="128"/>
      <c r="F51" s="128"/>
      <c r="G51" s="128"/>
      <c r="H51" s="128"/>
      <c r="I51" s="128"/>
    </row>
    <row r="52" spans="1:9" s="29" customFormat="1" ht="16.5" thickBot="1" x14ac:dyDescent="0.3">
      <c r="A52" s="177" t="s">
        <v>86</v>
      </c>
      <c r="B52" s="178" t="s">
        <v>87</v>
      </c>
      <c r="C52" s="179"/>
      <c r="D52" s="176"/>
      <c r="E52" s="176"/>
      <c r="F52" s="176"/>
      <c r="G52" s="176"/>
      <c r="H52" s="176"/>
      <c r="I52" s="176"/>
    </row>
    <row r="53" spans="1:9" s="13" customFormat="1" ht="16.5" thickBot="1" x14ac:dyDescent="0.25">
      <c r="A53" s="173" t="s">
        <v>88</v>
      </c>
      <c r="B53" s="174" t="s">
        <v>89</v>
      </c>
      <c r="C53" s="175">
        <f>SUM(C54:C56)</f>
        <v>0</v>
      </c>
      <c r="D53" s="176"/>
      <c r="E53" s="176"/>
      <c r="F53" s="176"/>
      <c r="G53" s="176"/>
      <c r="H53" s="176"/>
      <c r="I53" s="176"/>
    </row>
    <row r="54" spans="1:9" s="13" customFormat="1" ht="30" x14ac:dyDescent="0.25">
      <c r="A54" s="93" t="s">
        <v>90</v>
      </c>
      <c r="B54" s="126" t="s">
        <v>91</v>
      </c>
      <c r="C54" s="10"/>
      <c r="D54" s="132"/>
      <c r="E54" s="132"/>
      <c r="F54" s="132"/>
      <c r="G54" s="132"/>
      <c r="H54" s="132"/>
      <c r="I54" s="132"/>
    </row>
    <row r="55" spans="1:9" s="13" customFormat="1" ht="30" x14ac:dyDescent="0.25">
      <c r="A55" s="75" t="s">
        <v>92</v>
      </c>
      <c r="B55" s="127" t="s">
        <v>93</v>
      </c>
      <c r="C55" s="12"/>
      <c r="D55" s="128"/>
      <c r="E55" s="128"/>
      <c r="F55" s="128"/>
      <c r="G55" s="128"/>
      <c r="H55" s="128"/>
      <c r="I55" s="128"/>
    </row>
    <row r="56" spans="1:9" s="13" customFormat="1" ht="15.75" x14ac:dyDescent="0.25">
      <c r="A56" s="75" t="s">
        <v>94</v>
      </c>
      <c r="B56" s="127" t="s">
        <v>95</v>
      </c>
      <c r="C56" s="12"/>
      <c r="D56" s="128"/>
      <c r="E56" s="128"/>
      <c r="F56" s="128"/>
      <c r="G56" s="128"/>
      <c r="H56" s="128"/>
      <c r="I56" s="128"/>
    </row>
    <row r="57" spans="1:9" s="13" customFormat="1" ht="16.5" thickBot="1" x14ac:dyDescent="0.3">
      <c r="A57" s="106" t="s">
        <v>96</v>
      </c>
      <c r="B57" s="129" t="s">
        <v>97</v>
      </c>
      <c r="C57" s="16"/>
      <c r="D57" s="131"/>
      <c r="E57" s="131"/>
      <c r="F57" s="131"/>
      <c r="G57" s="131"/>
      <c r="H57" s="131"/>
      <c r="I57" s="131"/>
    </row>
    <row r="58" spans="1:9" s="13" customFormat="1" ht="16.5" thickBot="1" x14ac:dyDescent="0.25">
      <c r="A58" s="158" t="s">
        <v>98</v>
      </c>
      <c r="B58" s="130" t="s">
        <v>99</v>
      </c>
      <c r="C58" s="9">
        <f>SUM(C59:C61)+SUM(C59:C61)</f>
        <v>0</v>
      </c>
      <c r="D58" s="57">
        <f>E58-C58</f>
        <v>40127</v>
      </c>
      <c r="E58" s="139">
        <f>E59+E60+E61</f>
        <v>40127</v>
      </c>
      <c r="F58" s="57">
        <f>G58-E58</f>
        <v>1415357</v>
      </c>
      <c r="G58" s="133">
        <f>G59+G60+G61</f>
        <v>1455484</v>
      </c>
      <c r="H58" s="57">
        <f>I58-G58</f>
        <v>0</v>
      </c>
      <c r="I58" s="133">
        <f>I59+I60+I61</f>
        <v>1455484</v>
      </c>
    </row>
    <row r="59" spans="1:9" s="13" customFormat="1" ht="30" x14ac:dyDescent="0.25">
      <c r="A59" s="93" t="s">
        <v>100</v>
      </c>
      <c r="B59" s="126" t="s">
        <v>101</v>
      </c>
      <c r="C59" s="19"/>
      <c r="D59" s="132"/>
      <c r="E59" s="134"/>
      <c r="F59" s="134"/>
      <c r="G59" s="134"/>
      <c r="H59" s="132"/>
      <c r="I59" s="135"/>
    </row>
    <row r="60" spans="1:9" s="13" customFormat="1" ht="30" x14ac:dyDescent="0.25">
      <c r="A60" s="75" t="s">
        <v>102</v>
      </c>
      <c r="B60" s="127" t="s">
        <v>103</v>
      </c>
      <c r="C60" s="19"/>
      <c r="D60" s="99">
        <f>E60-C60</f>
        <v>40127</v>
      </c>
      <c r="E60" s="136">
        <v>40127</v>
      </c>
      <c r="F60" s="99">
        <f>G60-E60</f>
        <v>1415357</v>
      </c>
      <c r="G60" s="136">
        <v>1455484</v>
      </c>
      <c r="H60" s="128"/>
      <c r="I60" s="99">
        <v>1455484</v>
      </c>
    </row>
    <row r="61" spans="1:9" s="13" customFormat="1" ht="15.75" x14ac:dyDescent="0.25">
      <c r="A61" s="75" t="s">
        <v>104</v>
      </c>
      <c r="B61" s="127" t="s">
        <v>105</v>
      </c>
      <c r="C61" s="19"/>
      <c r="D61" s="128"/>
      <c r="E61" s="128"/>
      <c r="F61" s="128"/>
      <c r="G61" s="128"/>
      <c r="H61" s="128"/>
      <c r="I61" s="99"/>
    </row>
    <row r="62" spans="1:9" s="13" customFormat="1" ht="16.5" thickBot="1" x14ac:dyDescent="0.3">
      <c r="A62" s="106" t="s">
        <v>106</v>
      </c>
      <c r="B62" s="129" t="s">
        <v>107</v>
      </c>
      <c r="C62" s="19"/>
      <c r="D62" s="131"/>
      <c r="E62" s="131"/>
      <c r="F62" s="131"/>
      <c r="G62" s="131"/>
      <c r="H62" s="131"/>
      <c r="I62" s="137"/>
    </row>
    <row r="63" spans="1:9" s="13" customFormat="1" ht="16.5" thickBot="1" x14ac:dyDescent="0.25">
      <c r="A63" s="158" t="s">
        <v>108</v>
      </c>
      <c r="B63" s="125" t="s">
        <v>109</v>
      </c>
      <c r="C63" s="17">
        <f>SUM(C8,C15,C22,C29,C36,C47,C53,C58)</f>
        <v>0</v>
      </c>
      <c r="D63" s="57">
        <f>E63-C63</f>
        <v>40233</v>
      </c>
      <c r="E63" s="67">
        <f>SUM(E8,E15,E22,E29,E36,E47,E53,E58)</f>
        <v>40233</v>
      </c>
      <c r="F63" s="57">
        <f>G63-E63</f>
        <v>1416878</v>
      </c>
      <c r="G63" s="140">
        <f>SUM(G8,G15,G22,G29,G36,G47,G53,G58)</f>
        <v>1457111</v>
      </c>
      <c r="H63" s="57">
        <f>I63-G63</f>
        <v>98179</v>
      </c>
      <c r="I63" s="140">
        <f>SUM(I8,I15,I22,I29,I36,I47,I53,I58)</f>
        <v>1555290</v>
      </c>
    </row>
    <row r="64" spans="1:9" s="13" customFormat="1" ht="16.5" customHeight="1" thickBot="1" x14ac:dyDescent="0.25">
      <c r="A64" s="159" t="s">
        <v>211</v>
      </c>
      <c r="B64" s="130" t="s">
        <v>110</v>
      </c>
      <c r="C64" s="9">
        <f>SUM(C65:C67)</f>
        <v>0</v>
      </c>
      <c r="D64" s="55"/>
      <c r="E64" s="55"/>
      <c r="F64" s="55"/>
      <c r="G64" s="55"/>
      <c r="H64" s="55"/>
      <c r="I64" s="57"/>
    </row>
    <row r="65" spans="1:9" s="13" customFormat="1" ht="15.75" x14ac:dyDescent="0.25">
      <c r="A65" s="93" t="s">
        <v>111</v>
      </c>
      <c r="B65" s="126" t="s">
        <v>112</v>
      </c>
      <c r="C65" s="19"/>
      <c r="D65" s="132"/>
      <c r="E65" s="132"/>
      <c r="F65" s="132"/>
      <c r="G65" s="132"/>
      <c r="H65" s="132"/>
      <c r="I65" s="135"/>
    </row>
    <row r="66" spans="1:9" s="13" customFormat="1" ht="16.5" customHeight="1" x14ac:dyDescent="0.25">
      <c r="A66" s="75" t="s">
        <v>113</v>
      </c>
      <c r="B66" s="127" t="s">
        <v>114</v>
      </c>
      <c r="C66" s="19"/>
      <c r="D66" s="128"/>
      <c r="E66" s="128"/>
      <c r="F66" s="128"/>
      <c r="G66" s="128"/>
      <c r="H66" s="128"/>
      <c r="I66" s="99"/>
    </row>
    <row r="67" spans="1:9" s="13" customFormat="1" ht="16.5" thickBot="1" x14ac:dyDescent="0.3">
      <c r="A67" s="106" t="s">
        <v>115</v>
      </c>
      <c r="B67" s="141" t="s">
        <v>116</v>
      </c>
      <c r="C67" s="19"/>
      <c r="D67" s="131"/>
      <c r="E67" s="131"/>
      <c r="F67" s="131"/>
      <c r="G67" s="131"/>
      <c r="H67" s="131"/>
      <c r="I67" s="137"/>
    </row>
    <row r="68" spans="1:9" s="13" customFormat="1" ht="16.5" thickBot="1" x14ac:dyDescent="0.25">
      <c r="A68" s="159" t="s">
        <v>236</v>
      </c>
      <c r="B68" s="130" t="s">
        <v>117</v>
      </c>
      <c r="C68" s="9">
        <f>SUM(C69:C72)</f>
        <v>0</v>
      </c>
      <c r="D68" s="55"/>
      <c r="E68" s="55"/>
      <c r="F68" s="55"/>
      <c r="G68" s="55"/>
      <c r="H68" s="55"/>
      <c r="I68" s="57"/>
    </row>
    <row r="69" spans="1:9" s="13" customFormat="1" ht="15.75" x14ac:dyDescent="0.25">
      <c r="A69" s="93" t="s">
        <v>118</v>
      </c>
      <c r="B69" s="126" t="s">
        <v>119</v>
      </c>
      <c r="C69" s="19"/>
      <c r="D69" s="132"/>
      <c r="E69" s="132"/>
      <c r="F69" s="132"/>
      <c r="G69" s="132"/>
      <c r="H69" s="132"/>
      <c r="I69" s="135"/>
    </row>
    <row r="70" spans="1:9" s="13" customFormat="1" ht="15.75" x14ac:dyDescent="0.25">
      <c r="A70" s="75" t="s">
        <v>120</v>
      </c>
      <c r="B70" s="127" t="s">
        <v>121</v>
      </c>
      <c r="C70" s="19"/>
      <c r="D70" s="128"/>
      <c r="E70" s="128"/>
      <c r="F70" s="128"/>
      <c r="G70" s="128"/>
      <c r="H70" s="128"/>
      <c r="I70" s="99"/>
    </row>
    <row r="71" spans="1:9" s="13" customFormat="1" ht="15.75" x14ac:dyDescent="0.25">
      <c r="A71" s="75" t="s">
        <v>122</v>
      </c>
      <c r="B71" s="127" t="s">
        <v>123</v>
      </c>
      <c r="C71" s="19"/>
      <c r="D71" s="128"/>
      <c r="E71" s="128"/>
      <c r="F71" s="128"/>
      <c r="G71" s="128"/>
      <c r="H71" s="128"/>
      <c r="I71" s="99"/>
    </row>
    <row r="72" spans="1:9" s="13" customFormat="1" ht="16.5" thickBot="1" x14ac:dyDescent="0.3">
      <c r="A72" s="106" t="s">
        <v>124</v>
      </c>
      <c r="B72" s="129" t="s">
        <v>125</v>
      </c>
      <c r="C72" s="19"/>
      <c r="D72" s="131"/>
      <c r="E72" s="131"/>
      <c r="F72" s="131"/>
      <c r="G72" s="131"/>
      <c r="H72" s="131"/>
      <c r="I72" s="137"/>
    </row>
    <row r="73" spans="1:9" s="13" customFormat="1" ht="16.5" thickBot="1" x14ac:dyDescent="0.25">
      <c r="A73" s="159" t="s">
        <v>237</v>
      </c>
      <c r="B73" s="130" t="s">
        <v>126</v>
      </c>
      <c r="C73" s="9"/>
      <c r="D73" s="55"/>
      <c r="E73" s="55"/>
      <c r="F73" s="55"/>
      <c r="G73" s="139">
        <f>SUM(G74:G75)</f>
        <v>77466</v>
      </c>
      <c r="H73" s="55"/>
      <c r="I73" s="57">
        <f>SUM(I74:I75)</f>
        <v>77466</v>
      </c>
    </row>
    <row r="74" spans="1:9" s="13" customFormat="1" ht="15.75" x14ac:dyDescent="0.25">
      <c r="A74" s="93" t="s">
        <v>127</v>
      </c>
      <c r="B74" s="126" t="s">
        <v>128</v>
      </c>
      <c r="C74" s="19"/>
      <c r="D74" s="132"/>
      <c r="E74" s="132"/>
      <c r="F74" s="132"/>
      <c r="G74" s="134">
        <v>77466</v>
      </c>
      <c r="H74" s="132"/>
      <c r="I74" s="135">
        <v>77466</v>
      </c>
    </row>
    <row r="75" spans="1:9" s="13" customFormat="1" ht="16.5" thickBot="1" x14ac:dyDescent="0.3">
      <c r="A75" s="106" t="s">
        <v>129</v>
      </c>
      <c r="B75" s="129" t="s">
        <v>130</v>
      </c>
      <c r="C75" s="19"/>
      <c r="D75" s="131"/>
      <c r="E75" s="131"/>
      <c r="F75" s="131"/>
      <c r="G75" s="131"/>
      <c r="H75" s="131"/>
      <c r="I75" s="137"/>
    </row>
    <row r="76" spans="1:9" s="11" customFormat="1" ht="16.5" thickBot="1" x14ac:dyDescent="0.25">
      <c r="A76" s="159" t="s">
        <v>238</v>
      </c>
      <c r="B76" s="130" t="s">
        <v>223</v>
      </c>
      <c r="C76" s="52">
        <f>SUM(C77:C80)</f>
        <v>39064943</v>
      </c>
      <c r="D76" s="142">
        <f>E76-C76</f>
        <v>162523</v>
      </c>
      <c r="E76" s="67">
        <f>SUM(E77:E80)</f>
        <v>39227466</v>
      </c>
      <c r="F76" s="142">
        <f>G76-E76</f>
        <v>938203</v>
      </c>
      <c r="G76" s="143">
        <f>SUM(G77:G80)</f>
        <v>40165669</v>
      </c>
      <c r="H76" s="142">
        <f>I76-G76</f>
        <v>274660</v>
      </c>
      <c r="I76" s="143">
        <f>SUM(I77:I80)</f>
        <v>40440329</v>
      </c>
    </row>
    <row r="77" spans="1:9" s="13" customFormat="1" ht="15.75" x14ac:dyDescent="0.25">
      <c r="A77" s="93" t="s">
        <v>131</v>
      </c>
      <c r="B77" s="126" t="s">
        <v>132</v>
      </c>
      <c r="C77" s="22"/>
      <c r="D77" s="144"/>
      <c r="E77" s="144"/>
      <c r="F77" s="144"/>
      <c r="G77" s="144"/>
      <c r="H77" s="132"/>
      <c r="I77" s="135"/>
    </row>
    <row r="78" spans="1:9" s="13" customFormat="1" ht="15.75" x14ac:dyDescent="0.25">
      <c r="A78" s="75" t="s">
        <v>133</v>
      </c>
      <c r="B78" s="127" t="s">
        <v>134</v>
      </c>
      <c r="C78" s="22"/>
      <c r="D78" s="145"/>
      <c r="E78" s="145"/>
      <c r="F78" s="145"/>
      <c r="G78" s="145"/>
      <c r="H78" s="128"/>
      <c r="I78" s="99"/>
    </row>
    <row r="79" spans="1:9" s="13" customFormat="1" ht="15.75" x14ac:dyDescent="0.25">
      <c r="A79" s="75" t="s">
        <v>135</v>
      </c>
      <c r="B79" s="127" t="s">
        <v>136</v>
      </c>
      <c r="C79" s="22"/>
      <c r="D79" s="145"/>
      <c r="E79" s="145"/>
      <c r="F79" s="145"/>
      <c r="G79" s="145"/>
      <c r="H79" s="128"/>
      <c r="I79" s="99"/>
    </row>
    <row r="80" spans="1:9" s="13" customFormat="1" ht="16.5" thickBot="1" x14ac:dyDescent="0.3">
      <c r="A80" s="85" t="s">
        <v>221</v>
      </c>
      <c r="B80" s="146" t="s">
        <v>222</v>
      </c>
      <c r="C80" s="23">
        <v>39064943</v>
      </c>
      <c r="D80" s="147">
        <f>E80-C80</f>
        <v>162523</v>
      </c>
      <c r="E80" s="148">
        <v>39227466</v>
      </c>
      <c r="F80" s="149">
        <f>G80-E80</f>
        <v>938203</v>
      </c>
      <c r="G80" s="148">
        <v>40165669</v>
      </c>
      <c r="H80" s="149">
        <f>I80-G80</f>
        <v>274660</v>
      </c>
      <c r="I80" s="137">
        <v>40440329</v>
      </c>
    </row>
    <row r="81" spans="1:9" s="13" customFormat="1" ht="16.5" thickBot="1" x14ac:dyDescent="0.25">
      <c r="A81" s="159" t="s">
        <v>239</v>
      </c>
      <c r="B81" s="130" t="s">
        <v>137</v>
      </c>
      <c r="C81" s="24"/>
      <c r="D81" s="150"/>
      <c r="E81" s="150"/>
      <c r="F81" s="150"/>
      <c r="G81" s="150"/>
      <c r="H81" s="55"/>
      <c r="I81" s="57"/>
    </row>
    <row r="82" spans="1:9" s="13" customFormat="1" ht="15.75" x14ac:dyDescent="0.25">
      <c r="A82" s="160" t="s">
        <v>243</v>
      </c>
      <c r="B82" s="126" t="s">
        <v>138</v>
      </c>
      <c r="C82" s="19"/>
      <c r="D82" s="132"/>
      <c r="E82" s="132"/>
      <c r="F82" s="132"/>
      <c r="G82" s="132"/>
      <c r="H82" s="132"/>
      <c r="I82" s="135"/>
    </row>
    <row r="83" spans="1:9" s="13" customFormat="1" ht="15.75" x14ac:dyDescent="0.25">
      <c r="A83" s="161" t="s">
        <v>244</v>
      </c>
      <c r="B83" s="127" t="s">
        <v>139</v>
      </c>
      <c r="C83" s="19"/>
      <c r="D83" s="128"/>
      <c r="E83" s="128"/>
      <c r="F83" s="128"/>
      <c r="G83" s="128"/>
      <c r="H83" s="128"/>
      <c r="I83" s="99"/>
    </row>
    <row r="84" spans="1:9" s="13" customFormat="1" ht="15.75" x14ac:dyDescent="0.25">
      <c r="A84" s="161" t="s">
        <v>245</v>
      </c>
      <c r="B84" s="127" t="s">
        <v>140</v>
      </c>
      <c r="C84" s="19"/>
      <c r="D84" s="128"/>
      <c r="E84" s="128"/>
      <c r="F84" s="128"/>
      <c r="G84" s="128"/>
      <c r="H84" s="128"/>
      <c r="I84" s="99"/>
    </row>
    <row r="85" spans="1:9" s="11" customFormat="1" ht="16.5" thickBot="1" x14ac:dyDescent="0.3">
      <c r="A85" s="162" t="s">
        <v>246</v>
      </c>
      <c r="B85" s="129" t="s">
        <v>141</v>
      </c>
      <c r="C85" s="19"/>
      <c r="D85" s="108"/>
      <c r="E85" s="108"/>
      <c r="F85" s="108"/>
      <c r="G85" s="108"/>
      <c r="H85" s="108"/>
      <c r="I85" s="151"/>
    </row>
    <row r="86" spans="1:9" s="11" customFormat="1" ht="16.5" customHeight="1" thickBot="1" x14ac:dyDescent="0.25">
      <c r="A86" s="159" t="s">
        <v>240</v>
      </c>
      <c r="B86" s="130" t="s">
        <v>142</v>
      </c>
      <c r="C86" s="25"/>
      <c r="D86" s="53"/>
      <c r="E86" s="53"/>
      <c r="F86" s="53"/>
      <c r="G86" s="53"/>
      <c r="H86" s="53"/>
      <c r="I86" s="58"/>
    </row>
    <row r="87" spans="1:9" s="11" customFormat="1" ht="16.5" customHeight="1" thickBot="1" x14ac:dyDescent="0.25">
      <c r="A87" s="159" t="s">
        <v>241</v>
      </c>
      <c r="B87" s="172" t="s">
        <v>143</v>
      </c>
      <c r="C87" s="26">
        <f>SUM(C64,C68,C73,C76,C81,C86)</f>
        <v>39064943</v>
      </c>
      <c r="D87" s="66">
        <f>E87-C87</f>
        <v>162523</v>
      </c>
      <c r="E87" s="67">
        <f>SUM(E64,E68,E73,E76,E81,E86)</f>
        <v>39227466</v>
      </c>
      <c r="F87" s="66">
        <f>G87-E87</f>
        <v>1015669</v>
      </c>
      <c r="G87" s="26">
        <f>SUM(G64,G68,G73,G76,G81,G86)</f>
        <v>40243135</v>
      </c>
      <c r="H87" s="66">
        <f>I87-G87</f>
        <v>274660</v>
      </c>
      <c r="I87" s="26">
        <f>SUM(I64,I68,I73,I76,I81,I86)</f>
        <v>40517795</v>
      </c>
    </row>
    <row r="88" spans="1:9" s="118" customFormat="1" ht="16.5" thickBot="1" x14ac:dyDescent="0.25">
      <c r="A88" s="163" t="s">
        <v>242</v>
      </c>
      <c r="B88" s="152" t="s">
        <v>144</v>
      </c>
      <c r="C88" s="153">
        <f>SUM(C63,C87)</f>
        <v>39064943</v>
      </c>
      <c r="D88" s="154">
        <f>E88-C88</f>
        <v>202756</v>
      </c>
      <c r="E88" s="155">
        <f>SUM(E63,E87)</f>
        <v>39267699</v>
      </c>
      <c r="F88" s="154">
        <f>G88-E88</f>
        <v>2432547</v>
      </c>
      <c r="G88" s="153">
        <f>SUM(G63,G87)</f>
        <v>41700246</v>
      </c>
      <c r="H88" s="154">
        <f>I88-G88</f>
        <v>372839</v>
      </c>
      <c r="I88" s="153">
        <f>SUM(I63,I87)</f>
        <v>42073085</v>
      </c>
    </row>
    <row r="89" spans="1:9" s="13" customFormat="1" ht="15.75" x14ac:dyDescent="0.2">
      <c r="A89" s="164"/>
      <c r="B89" s="27"/>
      <c r="C89" s="28"/>
      <c r="D89" s="29"/>
      <c r="E89" s="29"/>
      <c r="F89" s="29"/>
      <c r="G89" s="29"/>
      <c r="H89" s="29"/>
      <c r="I89" s="117"/>
    </row>
    <row r="90" spans="1:9" s="5" customFormat="1" ht="15.75" x14ac:dyDescent="0.2">
      <c r="A90" s="165"/>
      <c r="B90" s="30"/>
      <c r="C90" s="31"/>
      <c r="D90" s="32"/>
      <c r="E90" s="32"/>
      <c r="F90" s="32"/>
      <c r="G90" s="32"/>
      <c r="H90" s="32"/>
      <c r="I90" s="116"/>
    </row>
    <row r="91" spans="1:9" s="7" customFormat="1" ht="21" thickBot="1" x14ac:dyDescent="0.25">
      <c r="A91" s="166"/>
      <c r="B91" s="112" t="s">
        <v>228</v>
      </c>
      <c r="C91" s="113"/>
      <c r="D91" s="114"/>
      <c r="E91" s="114"/>
      <c r="F91" s="114"/>
      <c r="G91" s="114"/>
      <c r="H91" s="114"/>
      <c r="I91" s="115"/>
    </row>
    <row r="92" spans="1:9" s="11" customFormat="1" ht="16.5" thickBot="1" x14ac:dyDescent="0.25">
      <c r="A92" s="167" t="s">
        <v>2</v>
      </c>
      <c r="B92" s="65" t="s">
        <v>230</v>
      </c>
      <c r="C92" s="33">
        <f>SUM(C93:C97)</f>
        <v>39064943</v>
      </c>
      <c r="D92" s="66">
        <f>E92-C92</f>
        <v>202756</v>
      </c>
      <c r="E92" s="67">
        <f>SUM(E93:E97)</f>
        <v>39267699</v>
      </c>
      <c r="F92" s="66">
        <f t="shared" ref="F92:H104" si="0">G92-E92</f>
        <v>832547</v>
      </c>
      <c r="G92" s="26">
        <f>SUM(G93:G97)</f>
        <v>40100246</v>
      </c>
      <c r="H92" s="66">
        <f t="shared" si="0"/>
        <v>372839</v>
      </c>
      <c r="I92" s="26">
        <f>SUM(I93:I97)</f>
        <v>40473085</v>
      </c>
    </row>
    <row r="93" spans="1:9" s="5" customFormat="1" ht="15.75" x14ac:dyDescent="0.2">
      <c r="A93" s="68" t="s">
        <v>4</v>
      </c>
      <c r="B93" s="69" t="s">
        <v>145</v>
      </c>
      <c r="C93" s="34">
        <v>28706736</v>
      </c>
      <c r="D93" s="70">
        <f>E93-C93</f>
        <v>202650</v>
      </c>
      <c r="E93" s="71">
        <v>28909386</v>
      </c>
      <c r="F93" s="72">
        <f t="shared" si="0"/>
        <v>192765</v>
      </c>
      <c r="G93" s="73">
        <v>29102151</v>
      </c>
      <c r="H93" s="72">
        <f t="shared" si="0"/>
        <v>-16545</v>
      </c>
      <c r="I93" s="74">
        <v>29085606</v>
      </c>
    </row>
    <row r="94" spans="1:9" s="5" customFormat="1" ht="15.75" x14ac:dyDescent="0.2">
      <c r="A94" s="75" t="s">
        <v>6</v>
      </c>
      <c r="B94" s="76" t="s">
        <v>146</v>
      </c>
      <c r="C94" s="35">
        <v>6303416</v>
      </c>
      <c r="D94" s="77">
        <f>E94-C94</f>
        <v>0</v>
      </c>
      <c r="E94" s="78">
        <v>6303416</v>
      </c>
      <c r="F94" s="77">
        <f t="shared" si="0"/>
        <v>0</v>
      </c>
      <c r="G94" s="78">
        <v>6303416</v>
      </c>
      <c r="H94" s="187">
        <f t="shared" si="0"/>
        <v>295101</v>
      </c>
      <c r="I94" s="79">
        <v>6598517</v>
      </c>
    </row>
    <row r="95" spans="1:9" s="5" customFormat="1" ht="15.75" x14ac:dyDescent="0.2">
      <c r="A95" s="75" t="s">
        <v>8</v>
      </c>
      <c r="B95" s="76" t="s">
        <v>147</v>
      </c>
      <c r="C95" s="36">
        <v>4054791</v>
      </c>
      <c r="D95" s="77">
        <f>E95-C95</f>
        <v>106</v>
      </c>
      <c r="E95" s="78">
        <v>4054897</v>
      </c>
      <c r="F95" s="77">
        <f t="shared" si="0"/>
        <v>1108</v>
      </c>
      <c r="G95" s="78">
        <v>4056005</v>
      </c>
      <c r="H95" s="187">
        <f t="shared" si="0"/>
        <v>72085</v>
      </c>
      <c r="I95" s="79">
        <v>4128090</v>
      </c>
    </row>
    <row r="96" spans="1:9" s="5" customFormat="1" ht="15.75" x14ac:dyDescent="0.2">
      <c r="A96" s="75" t="s">
        <v>10</v>
      </c>
      <c r="B96" s="76" t="s">
        <v>148</v>
      </c>
      <c r="C96" s="36"/>
      <c r="D96" s="80"/>
      <c r="E96" s="80"/>
      <c r="F96" s="80"/>
      <c r="G96" s="80"/>
      <c r="H96" s="187">
        <f t="shared" si="0"/>
        <v>0</v>
      </c>
      <c r="I96" s="79"/>
    </row>
    <row r="97" spans="1:9" s="5" customFormat="1" ht="15.75" x14ac:dyDescent="0.2">
      <c r="A97" s="75" t="s">
        <v>149</v>
      </c>
      <c r="B97" s="81" t="s">
        <v>150</v>
      </c>
      <c r="C97" s="36"/>
      <c r="D97" s="80"/>
      <c r="E97" s="80"/>
      <c r="F97" s="77">
        <f t="shared" si="0"/>
        <v>638674</v>
      </c>
      <c r="G97" s="78">
        <v>638674</v>
      </c>
      <c r="H97" s="187">
        <f t="shared" si="0"/>
        <v>22198</v>
      </c>
      <c r="I97" s="79">
        <v>660872</v>
      </c>
    </row>
    <row r="98" spans="1:9" s="5" customFormat="1" ht="15.75" x14ac:dyDescent="0.2">
      <c r="A98" s="75" t="s">
        <v>14</v>
      </c>
      <c r="B98" s="76" t="s">
        <v>220</v>
      </c>
      <c r="C98" s="16"/>
      <c r="D98" s="82"/>
      <c r="E98" s="82"/>
      <c r="F98" s="82"/>
      <c r="G98" s="82"/>
      <c r="H98" s="187">
        <f t="shared" si="0"/>
        <v>0</v>
      </c>
      <c r="I98" s="79"/>
    </row>
    <row r="99" spans="1:9" s="5" customFormat="1" ht="15.75" x14ac:dyDescent="0.25">
      <c r="A99" s="75" t="s">
        <v>151</v>
      </c>
      <c r="B99" s="83" t="s">
        <v>152</v>
      </c>
      <c r="C99" s="16"/>
      <c r="D99" s="82"/>
      <c r="E99" s="82"/>
      <c r="F99" s="82"/>
      <c r="G99" s="82"/>
      <c r="H99" s="187">
        <f t="shared" si="0"/>
        <v>0</v>
      </c>
      <c r="I99" s="79"/>
    </row>
    <row r="100" spans="1:9" s="5" customFormat="1" ht="28.5" customHeight="1" x14ac:dyDescent="0.2">
      <c r="A100" s="75" t="s">
        <v>153</v>
      </c>
      <c r="B100" s="84" t="s">
        <v>154</v>
      </c>
      <c r="C100" s="16"/>
      <c r="D100" s="82"/>
      <c r="E100" s="82"/>
      <c r="F100" s="82"/>
      <c r="G100" s="82"/>
      <c r="H100" s="187">
        <f t="shared" si="0"/>
        <v>0</v>
      </c>
      <c r="I100" s="79"/>
    </row>
    <row r="101" spans="1:9" s="5" customFormat="1" ht="30" x14ac:dyDescent="0.2">
      <c r="A101" s="75" t="s">
        <v>155</v>
      </c>
      <c r="B101" s="84" t="s">
        <v>156</v>
      </c>
      <c r="C101" s="16"/>
      <c r="D101" s="82"/>
      <c r="E101" s="82"/>
      <c r="F101" s="82"/>
      <c r="G101" s="82"/>
      <c r="H101" s="187">
        <f t="shared" si="0"/>
        <v>0</v>
      </c>
      <c r="I101" s="79"/>
    </row>
    <row r="102" spans="1:9" s="5" customFormat="1" ht="15.75" x14ac:dyDescent="0.25">
      <c r="A102" s="75" t="s">
        <v>157</v>
      </c>
      <c r="B102" s="83" t="s">
        <v>158</v>
      </c>
      <c r="C102" s="16"/>
      <c r="D102" s="82"/>
      <c r="E102" s="82"/>
      <c r="F102" s="82"/>
      <c r="G102" s="82"/>
      <c r="H102" s="187">
        <f t="shared" si="0"/>
        <v>660872</v>
      </c>
      <c r="I102" s="79">
        <v>660872</v>
      </c>
    </row>
    <row r="103" spans="1:9" s="5" customFormat="1" ht="15.75" x14ac:dyDescent="0.25">
      <c r="A103" s="75" t="s">
        <v>159</v>
      </c>
      <c r="B103" s="83" t="s">
        <v>160</v>
      </c>
      <c r="C103" s="16"/>
      <c r="D103" s="82"/>
      <c r="E103" s="82"/>
      <c r="F103" s="82"/>
      <c r="G103" s="82"/>
      <c r="H103" s="187">
        <f t="shared" si="0"/>
        <v>0</v>
      </c>
      <c r="I103" s="79"/>
    </row>
    <row r="104" spans="1:9" s="5" customFormat="1" ht="30" x14ac:dyDescent="0.2">
      <c r="A104" s="75" t="s">
        <v>161</v>
      </c>
      <c r="B104" s="84" t="s">
        <v>162</v>
      </c>
      <c r="C104" s="16"/>
      <c r="D104" s="82"/>
      <c r="E104" s="82"/>
      <c r="F104" s="82"/>
      <c r="G104" s="82"/>
      <c r="H104" s="187">
        <f t="shared" si="0"/>
        <v>0</v>
      </c>
      <c r="I104" s="79"/>
    </row>
    <row r="105" spans="1:9" s="5" customFormat="1" ht="15.75" x14ac:dyDescent="0.2">
      <c r="A105" s="85" t="s">
        <v>163</v>
      </c>
      <c r="B105" s="86" t="s">
        <v>164</v>
      </c>
      <c r="C105" s="16"/>
      <c r="D105" s="82"/>
      <c r="E105" s="82"/>
      <c r="F105" s="82"/>
      <c r="G105" s="82"/>
      <c r="H105" s="82"/>
      <c r="I105" s="79"/>
    </row>
    <row r="106" spans="1:9" s="5" customFormat="1" ht="15.75" x14ac:dyDescent="0.2">
      <c r="A106" s="75" t="s">
        <v>165</v>
      </c>
      <c r="B106" s="86" t="s">
        <v>166</v>
      </c>
      <c r="C106" s="16"/>
      <c r="D106" s="82"/>
      <c r="E106" s="82"/>
      <c r="F106" s="82"/>
      <c r="G106" s="82"/>
      <c r="H106" s="82"/>
      <c r="I106" s="79"/>
    </row>
    <row r="107" spans="1:9" s="5" customFormat="1" ht="16.5" customHeight="1" thickBot="1" x14ac:dyDescent="0.25">
      <c r="A107" s="87" t="s">
        <v>167</v>
      </c>
      <c r="B107" s="88" t="s">
        <v>168</v>
      </c>
      <c r="C107" s="37"/>
      <c r="D107" s="89"/>
      <c r="E107" s="89"/>
      <c r="F107" s="89"/>
      <c r="G107" s="89"/>
      <c r="H107" s="82"/>
      <c r="I107" s="79"/>
    </row>
    <row r="108" spans="1:9" s="5" customFormat="1" ht="16.5" thickBot="1" x14ac:dyDescent="0.25">
      <c r="A108" s="158" t="s">
        <v>16</v>
      </c>
      <c r="B108" s="90" t="s">
        <v>231</v>
      </c>
      <c r="C108" s="9"/>
      <c r="D108" s="56"/>
      <c r="E108" s="56"/>
      <c r="F108" s="57">
        <f t="shared" ref="F108:H108" si="1">G108-E108</f>
        <v>1600000</v>
      </c>
      <c r="G108" s="91">
        <f>SUM(G117,G121)</f>
        <v>1600000</v>
      </c>
      <c r="H108" s="57">
        <f t="shared" si="1"/>
        <v>0</v>
      </c>
      <c r="I108" s="92">
        <f>SUM(I117,I121)</f>
        <v>1600000</v>
      </c>
    </row>
    <row r="109" spans="1:9" s="5" customFormat="1" ht="15.75" x14ac:dyDescent="0.2">
      <c r="A109" s="93" t="s">
        <v>17</v>
      </c>
      <c r="B109" s="76" t="s">
        <v>169</v>
      </c>
      <c r="C109" s="10"/>
      <c r="D109" s="94"/>
      <c r="E109" s="94"/>
      <c r="F109" s="94"/>
      <c r="G109" s="94"/>
      <c r="H109" s="82"/>
      <c r="I109" s="79"/>
    </row>
    <row r="110" spans="1:9" s="5" customFormat="1" ht="15.75" x14ac:dyDescent="0.2">
      <c r="A110" s="93" t="s">
        <v>19</v>
      </c>
      <c r="B110" s="95" t="s">
        <v>170</v>
      </c>
      <c r="C110" s="10"/>
      <c r="D110" s="82"/>
      <c r="E110" s="82"/>
      <c r="F110" s="82"/>
      <c r="G110" s="82"/>
      <c r="H110" s="82"/>
      <c r="I110" s="79"/>
    </row>
    <row r="111" spans="1:9" s="5" customFormat="1" ht="15.75" x14ac:dyDescent="0.2">
      <c r="A111" s="93" t="s">
        <v>21</v>
      </c>
      <c r="B111" s="95" t="s">
        <v>171</v>
      </c>
      <c r="C111" s="12"/>
      <c r="D111" s="82"/>
      <c r="E111" s="82"/>
      <c r="F111" s="82"/>
      <c r="G111" s="82"/>
      <c r="H111" s="82"/>
      <c r="I111" s="79"/>
    </row>
    <row r="112" spans="1:9" s="5" customFormat="1" ht="15.75" x14ac:dyDescent="0.2">
      <c r="A112" s="93" t="s">
        <v>23</v>
      </c>
      <c r="B112" s="95" t="s">
        <v>172</v>
      </c>
      <c r="C112" s="12"/>
      <c r="D112" s="82"/>
      <c r="E112" s="82"/>
      <c r="F112" s="82"/>
      <c r="G112" s="82"/>
      <c r="H112" s="82"/>
      <c r="I112" s="79"/>
    </row>
    <row r="113" spans="1:9" s="5" customFormat="1" ht="15.75" x14ac:dyDescent="0.2">
      <c r="A113" s="93" t="s">
        <v>25</v>
      </c>
      <c r="B113" s="96" t="s">
        <v>173</v>
      </c>
      <c r="C113" s="12"/>
      <c r="D113" s="82"/>
      <c r="E113" s="82"/>
      <c r="F113" s="82"/>
      <c r="G113" s="82"/>
      <c r="H113" s="82"/>
      <c r="I113" s="79"/>
    </row>
    <row r="114" spans="1:9" s="5" customFormat="1" ht="15.75" x14ac:dyDescent="0.2">
      <c r="A114" s="93" t="s">
        <v>27</v>
      </c>
      <c r="B114" s="97" t="s">
        <v>217</v>
      </c>
      <c r="C114" s="12"/>
      <c r="D114" s="82"/>
      <c r="E114" s="82"/>
      <c r="F114" s="82"/>
      <c r="G114" s="82"/>
      <c r="H114" s="82"/>
      <c r="I114" s="79"/>
    </row>
    <row r="115" spans="1:9" s="5" customFormat="1" ht="30" x14ac:dyDescent="0.2">
      <c r="A115" s="93" t="s">
        <v>174</v>
      </c>
      <c r="B115" s="98" t="s">
        <v>175</v>
      </c>
      <c r="C115" s="12"/>
      <c r="D115" s="82"/>
      <c r="E115" s="82"/>
      <c r="F115" s="82"/>
      <c r="G115" s="82"/>
      <c r="H115" s="82"/>
      <c r="I115" s="79"/>
    </row>
    <row r="116" spans="1:9" s="5" customFormat="1" ht="29.25" customHeight="1" x14ac:dyDescent="0.2">
      <c r="A116" s="93" t="s">
        <v>176</v>
      </c>
      <c r="B116" s="84" t="s">
        <v>156</v>
      </c>
      <c r="C116" s="12"/>
      <c r="D116" s="82"/>
      <c r="E116" s="82"/>
      <c r="F116" s="82"/>
      <c r="G116" s="82"/>
      <c r="H116" s="82"/>
      <c r="I116" s="79"/>
    </row>
    <row r="117" spans="1:9" s="5" customFormat="1" ht="15.75" x14ac:dyDescent="0.2">
      <c r="A117" s="93" t="s">
        <v>177</v>
      </c>
      <c r="B117" s="84" t="s">
        <v>178</v>
      </c>
      <c r="C117" s="12"/>
      <c r="D117" s="82"/>
      <c r="E117" s="82"/>
      <c r="F117" s="99">
        <f t="shared" ref="F117" si="2">G117-E117</f>
        <v>800000</v>
      </c>
      <c r="G117" s="100">
        <v>800000</v>
      </c>
      <c r="H117" s="82"/>
      <c r="I117" s="79">
        <v>800000</v>
      </c>
    </row>
    <row r="118" spans="1:9" s="5" customFormat="1" ht="16.5" customHeight="1" x14ac:dyDescent="0.2">
      <c r="A118" s="93" t="s">
        <v>179</v>
      </c>
      <c r="B118" s="84" t="s">
        <v>180</v>
      </c>
      <c r="C118" s="12"/>
      <c r="D118" s="82"/>
      <c r="E118" s="82"/>
      <c r="F118" s="82"/>
      <c r="G118" s="82"/>
      <c r="H118" s="82"/>
      <c r="I118" s="79"/>
    </row>
    <row r="119" spans="1:9" s="5" customFormat="1" ht="30" x14ac:dyDescent="0.2">
      <c r="A119" s="93" t="s">
        <v>181</v>
      </c>
      <c r="B119" s="84" t="s">
        <v>162</v>
      </c>
      <c r="C119" s="12"/>
      <c r="D119" s="82"/>
      <c r="E119" s="82"/>
      <c r="F119" s="82"/>
      <c r="G119" s="82"/>
      <c r="H119" s="82"/>
      <c r="I119" s="79"/>
    </row>
    <row r="120" spans="1:9" s="5" customFormat="1" ht="15.75" x14ac:dyDescent="0.2">
      <c r="A120" s="93" t="s">
        <v>182</v>
      </c>
      <c r="B120" s="84" t="s">
        <v>183</v>
      </c>
      <c r="C120" s="12"/>
      <c r="D120" s="82"/>
      <c r="E120" s="82"/>
      <c r="F120" s="82"/>
      <c r="G120" s="82"/>
      <c r="H120" s="82"/>
      <c r="I120" s="79"/>
    </row>
    <row r="121" spans="1:9" s="5" customFormat="1" ht="28.5" customHeight="1" thickBot="1" x14ac:dyDescent="0.25">
      <c r="A121" s="85" t="s">
        <v>184</v>
      </c>
      <c r="B121" s="84" t="s">
        <v>185</v>
      </c>
      <c r="C121" s="16"/>
      <c r="D121" s="89"/>
      <c r="E121" s="89"/>
      <c r="F121" s="101">
        <f t="shared" ref="F121" si="3">G121-E121</f>
        <v>800000</v>
      </c>
      <c r="G121" s="102">
        <v>800000</v>
      </c>
      <c r="H121" s="89"/>
      <c r="I121" s="103">
        <v>800000</v>
      </c>
    </row>
    <row r="122" spans="1:9" s="5" customFormat="1" ht="16.5" thickBot="1" x14ac:dyDescent="0.25">
      <c r="A122" s="158" t="s">
        <v>29</v>
      </c>
      <c r="B122" s="104" t="s">
        <v>186</v>
      </c>
      <c r="C122" s="9"/>
      <c r="D122" s="56"/>
      <c r="E122" s="56"/>
      <c r="F122" s="56"/>
      <c r="G122" s="56"/>
      <c r="H122" s="56"/>
      <c r="I122" s="92"/>
    </row>
    <row r="123" spans="1:9" s="5" customFormat="1" ht="15.75" x14ac:dyDescent="0.2">
      <c r="A123" s="93" t="s">
        <v>30</v>
      </c>
      <c r="B123" s="105" t="s">
        <v>187</v>
      </c>
      <c r="C123" s="10"/>
      <c r="D123" s="94"/>
      <c r="E123" s="94"/>
      <c r="F123" s="94"/>
      <c r="G123" s="94"/>
      <c r="H123" s="94"/>
      <c r="I123" s="74"/>
    </row>
    <row r="124" spans="1:9" s="5" customFormat="1" ht="16.5" thickBot="1" x14ac:dyDescent="0.25">
      <c r="A124" s="106" t="s">
        <v>32</v>
      </c>
      <c r="B124" s="95" t="s">
        <v>188</v>
      </c>
      <c r="C124" s="16"/>
      <c r="D124" s="89"/>
      <c r="E124" s="89"/>
      <c r="F124" s="89"/>
      <c r="G124" s="89"/>
      <c r="H124" s="89"/>
      <c r="I124" s="103"/>
    </row>
    <row r="125" spans="1:9" s="5" customFormat="1" ht="16.5" thickBot="1" x14ac:dyDescent="0.25">
      <c r="A125" s="158" t="s">
        <v>189</v>
      </c>
      <c r="B125" s="104" t="s">
        <v>190</v>
      </c>
      <c r="C125" s="26">
        <f>SUM(C92,C108,C122)</f>
        <v>39064943</v>
      </c>
      <c r="D125" s="66">
        <f>E125-C125</f>
        <v>202756</v>
      </c>
      <c r="E125" s="67">
        <f>SUM(E92,E108,E122)</f>
        <v>39267699</v>
      </c>
      <c r="F125" s="66">
        <f>G125-E125</f>
        <v>2432547</v>
      </c>
      <c r="G125" s="26">
        <f>SUM(G92,G108,G122)</f>
        <v>41700246</v>
      </c>
      <c r="H125" s="66">
        <f>I125-G125</f>
        <v>372839</v>
      </c>
      <c r="I125" s="26">
        <f>SUM(I92,I108,I122)</f>
        <v>42073085</v>
      </c>
    </row>
    <row r="126" spans="1:9" s="5" customFormat="1" ht="29.25" thickBot="1" x14ac:dyDescent="0.25">
      <c r="A126" s="158" t="s">
        <v>54</v>
      </c>
      <c r="B126" s="104" t="s">
        <v>191</v>
      </c>
      <c r="C126" s="9"/>
      <c r="D126" s="56"/>
      <c r="E126" s="56"/>
      <c r="F126" s="56"/>
      <c r="G126" s="56"/>
      <c r="H126" s="56"/>
      <c r="I126" s="56"/>
    </row>
    <row r="127" spans="1:9" s="11" customFormat="1" ht="15.75" x14ac:dyDescent="0.2">
      <c r="A127" s="93" t="s">
        <v>56</v>
      </c>
      <c r="B127" s="105" t="s">
        <v>192</v>
      </c>
      <c r="C127" s="12"/>
      <c r="D127" s="107"/>
      <c r="E127" s="107"/>
      <c r="F127" s="107"/>
      <c r="G127" s="107"/>
      <c r="H127" s="107"/>
      <c r="I127" s="107"/>
    </row>
    <row r="128" spans="1:9" s="5" customFormat="1" ht="30" x14ac:dyDescent="0.2">
      <c r="A128" s="93" t="s">
        <v>58</v>
      </c>
      <c r="B128" s="105" t="s">
        <v>193</v>
      </c>
      <c r="C128" s="12"/>
      <c r="D128" s="82"/>
      <c r="E128" s="82"/>
      <c r="F128" s="82"/>
      <c r="G128" s="82"/>
      <c r="H128" s="82"/>
      <c r="I128" s="82"/>
    </row>
    <row r="129" spans="1:13" s="5" customFormat="1" ht="16.5" thickBot="1" x14ac:dyDescent="0.25">
      <c r="A129" s="85" t="s">
        <v>60</v>
      </c>
      <c r="B129" s="81" t="s">
        <v>194</v>
      </c>
      <c r="C129" s="12"/>
      <c r="D129" s="89"/>
      <c r="E129" s="89"/>
      <c r="F129" s="89"/>
      <c r="G129" s="89"/>
      <c r="H129" s="89"/>
      <c r="I129" s="89"/>
    </row>
    <row r="130" spans="1:13" s="5" customFormat="1" ht="16.5" thickBot="1" x14ac:dyDescent="0.25">
      <c r="A130" s="158" t="s">
        <v>76</v>
      </c>
      <c r="B130" s="104" t="s">
        <v>195</v>
      </c>
      <c r="C130" s="9">
        <f>+C131+C132+C133+C134</f>
        <v>0</v>
      </c>
      <c r="D130" s="56"/>
      <c r="E130" s="56"/>
      <c r="F130" s="56"/>
      <c r="G130" s="56"/>
      <c r="H130" s="56"/>
      <c r="I130" s="56"/>
    </row>
    <row r="131" spans="1:13" s="5" customFormat="1" ht="15.75" x14ac:dyDescent="0.2">
      <c r="A131" s="93" t="s">
        <v>78</v>
      </c>
      <c r="B131" s="105" t="s">
        <v>196</v>
      </c>
      <c r="C131" s="12"/>
      <c r="D131" s="94"/>
      <c r="E131" s="94"/>
      <c r="F131" s="94"/>
      <c r="G131" s="94"/>
      <c r="H131" s="94"/>
      <c r="I131" s="94"/>
    </row>
    <row r="132" spans="1:13" s="5" customFormat="1" ht="15.75" x14ac:dyDescent="0.2">
      <c r="A132" s="93" t="s">
        <v>80</v>
      </c>
      <c r="B132" s="105" t="s">
        <v>197</v>
      </c>
      <c r="C132" s="12"/>
      <c r="D132" s="82"/>
      <c r="E132" s="82"/>
      <c r="F132" s="82"/>
      <c r="G132" s="82"/>
      <c r="H132" s="82"/>
      <c r="I132" s="82"/>
    </row>
    <row r="133" spans="1:13" s="5" customFormat="1" ht="15.75" x14ac:dyDescent="0.2">
      <c r="A133" s="93" t="s">
        <v>82</v>
      </c>
      <c r="B133" s="105" t="s">
        <v>198</v>
      </c>
      <c r="C133" s="12"/>
      <c r="D133" s="82"/>
      <c r="E133" s="82"/>
      <c r="F133" s="82"/>
      <c r="G133" s="82"/>
      <c r="H133" s="82"/>
      <c r="I133" s="82"/>
    </row>
    <row r="134" spans="1:13" s="11" customFormat="1" ht="16.5" thickBot="1" x14ac:dyDescent="0.25">
      <c r="A134" s="85" t="s">
        <v>84</v>
      </c>
      <c r="B134" s="81" t="s">
        <v>199</v>
      </c>
      <c r="C134" s="12"/>
      <c r="D134" s="108"/>
      <c r="E134" s="108"/>
      <c r="F134" s="108"/>
      <c r="G134" s="108"/>
      <c r="H134" s="108"/>
      <c r="I134" s="108"/>
    </row>
    <row r="135" spans="1:13" s="5" customFormat="1" ht="16.5" thickBot="1" x14ac:dyDescent="0.25">
      <c r="A135" s="158" t="s">
        <v>200</v>
      </c>
      <c r="B135" s="104" t="s">
        <v>201</v>
      </c>
      <c r="C135" s="17"/>
      <c r="D135" s="56"/>
      <c r="E135" s="56"/>
      <c r="F135" s="56"/>
      <c r="G135" s="56"/>
      <c r="H135" s="56"/>
      <c r="I135" s="56"/>
      <c r="M135" s="38"/>
    </row>
    <row r="136" spans="1:13" s="5" customFormat="1" ht="15.75" x14ac:dyDescent="0.2">
      <c r="A136" s="93" t="s">
        <v>90</v>
      </c>
      <c r="B136" s="105" t="s">
        <v>202</v>
      </c>
      <c r="C136" s="12"/>
      <c r="D136" s="94"/>
      <c r="E136" s="94"/>
      <c r="F136" s="94"/>
      <c r="G136" s="94"/>
      <c r="H136" s="94"/>
      <c r="I136" s="94"/>
    </row>
    <row r="137" spans="1:13" s="5" customFormat="1" ht="15.75" x14ac:dyDescent="0.2">
      <c r="A137" s="93" t="s">
        <v>92</v>
      </c>
      <c r="B137" s="105" t="s">
        <v>203</v>
      </c>
      <c r="C137" s="12"/>
      <c r="D137" s="82"/>
      <c r="E137" s="82"/>
      <c r="F137" s="82"/>
      <c r="G137" s="82"/>
      <c r="H137" s="82"/>
      <c r="I137" s="82"/>
    </row>
    <row r="138" spans="1:13" s="11" customFormat="1" ht="15.75" x14ac:dyDescent="0.2">
      <c r="A138" s="93" t="s">
        <v>94</v>
      </c>
      <c r="B138" s="105" t="s">
        <v>204</v>
      </c>
      <c r="C138" s="12"/>
      <c r="D138" s="109"/>
      <c r="E138" s="109"/>
      <c r="F138" s="109"/>
      <c r="G138" s="109"/>
      <c r="H138" s="109"/>
      <c r="I138" s="109"/>
    </row>
    <row r="139" spans="1:13" s="11" customFormat="1" ht="16.5" thickBot="1" x14ac:dyDescent="0.25">
      <c r="A139" s="85" t="s">
        <v>96</v>
      </c>
      <c r="B139" s="81" t="s">
        <v>205</v>
      </c>
      <c r="C139" s="12"/>
      <c r="D139" s="108"/>
      <c r="E139" s="108"/>
      <c r="F139" s="108"/>
      <c r="G139" s="108"/>
      <c r="H139" s="108"/>
      <c r="I139" s="108"/>
    </row>
    <row r="140" spans="1:13" s="11" customFormat="1" ht="16.5" thickBot="1" x14ac:dyDescent="0.25">
      <c r="A140" s="158" t="s">
        <v>98</v>
      </c>
      <c r="B140" s="104" t="s">
        <v>247</v>
      </c>
      <c r="C140" s="39">
        <f>+C141+C142+C143+C144</f>
        <v>0</v>
      </c>
      <c r="D140" s="53"/>
      <c r="E140" s="53"/>
      <c r="F140" s="53"/>
      <c r="G140" s="53"/>
      <c r="H140" s="53"/>
      <c r="I140" s="53"/>
    </row>
    <row r="141" spans="1:13" s="11" customFormat="1" ht="15.75" x14ac:dyDescent="0.2">
      <c r="A141" s="93" t="s">
        <v>100</v>
      </c>
      <c r="B141" s="105" t="s">
        <v>206</v>
      </c>
      <c r="C141" s="12"/>
      <c r="D141" s="107"/>
      <c r="E141" s="107"/>
      <c r="F141" s="107"/>
      <c r="G141" s="107"/>
      <c r="H141" s="107"/>
      <c r="I141" s="107"/>
    </row>
    <row r="142" spans="1:13" s="11" customFormat="1" ht="15.75" x14ac:dyDescent="0.2">
      <c r="A142" s="93" t="s">
        <v>102</v>
      </c>
      <c r="B142" s="105" t="s">
        <v>207</v>
      </c>
      <c r="C142" s="12"/>
      <c r="D142" s="109"/>
      <c r="E142" s="109"/>
      <c r="F142" s="109"/>
      <c r="G142" s="109"/>
      <c r="H142" s="109"/>
      <c r="I142" s="109"/>
    </row>
    <row r="143" spans="1:13" s="11" customFormat="1" ht="15.75" x14ac:dyDescent="0.2">
      <c r="A143" s="93" t="s">
        <v>104</v>
      </c>
      <c r="B143" s="105" t="s">
        <v>208</v>
      </c>
      <c r="C143" s="12"/>
      <c r="D143" s="109"/>
      <c r="E143" s="109"/>
      <c r="F143" s="109"/>
      <c r="G143" s="109"/>
      <c r="H143" s="109"/>
      <c r="I143" s="109"/>
    </row>
    <row r="144" spans="1:13" s="5" customFormat="1" ht="16.5" thickBot="1" x14ac:dyDescent="0.25">
      <c r="A144" s="93" t="s">
        <v>106</v>
      </c>
      <c r="B144" s="105" t="s">
        <v>209</v>
      </c>
      <c r="C144" s="12"/>
      <c r="D144" s="89"/>
      <c r="E144" s="89"/>
      <c r="F144" s="89"/>
      <c r="G144" s="89"/>
      <c r="H144" s="89"/>
      <c r="I144" s="89"/>
    </row>
    <row r="145" spans="1:9" s="5" customFormat="1" ht="16.5" thickBot="1" x14ac:dyDescent="0.25">
      <c r="A145" s="158" t="s">
        <v>108</v>
      </c>
      <c r="B145" s="104" t="s">
        <v>210</v>
      </c>
      <c r="C145" s="40">
        <f>+C126+C130+C135+C140</f>
        <v>0</v>
      </c>
      <c r="D145" s="56"/>
      <c r="E145" s="56"/>
      <c r="F145" s="56"/>
      <c r="G145" s="56"/>
      <c r="H145" s="56"/>
      <c r="I145" s="56"/>
    </row>
    <row r="146" spans="1:9" s="5" customFormat="1" ht="16.5" thickBot="1" x14ac:dyDescent="0.25">
      <c r="A146" s="168" t="s">
        <v>211</v>
      </c>
      <c r="B146" s="110" t="s">
        <v>212</v>
      </c>
      <c r="C146" s="41">
        <f>+C125+C145</f>
        <v>39064943</v>
      </c>
      <c r="D146" s="66">
        <f>E146-C146</f>
        <v>202756</v>
      </c>
      <c r="E146" s="111">
        <f>+E125+E145</f>
        <v>39267699</v>
      </c>
      <c r="F146" s="66">
        <f>G146-E146</f>
        <v>2432547</v>
      </c>
      <c r="G146" s="41">
        <f>+G125+G145</f>
        <v>41700246</v>
      </c>
      <c r="H146" s="66">
        <f>I146-G146</f>
        <v>372839</v>
      </c>
      <c r="I146" s="41">
        <f>+I125+I145</f>
        <v>42073085</v>
      </c>
    </row>
    <row r="147" spans="1:9" s="5" customFormat="1" ht="16.5" thickBot="1" x14ac:dyDescent="0.25">
      <c r="A147" s="169"/>
      <c r="B147" s="42"/>
      <c r="C147" s="43"/>
      <c r="D147" s="44"/>
      <c r="E147" s="44"/>
      <c r="F147" s="44"/>
      <c r="G147" s="44"/>
      <c r="H147" s="44"/>
      <c r="I147" s="44"/>
    </row>
    <row r="148" spans="1:9" s="5" customFormat="1" ht="21" customHeight="1" thickBot="1" x14ac:dyDescent="0.25">
      <c r="A148" s="63" t="s">
        <v>213</v>
      </c>
      <c r="B148" s="63"/>
      <c r="C148" s="45">
        <v>11</v>
      </c>
      <c r="D148" s="56">
        <v>11</v>
      </c>
      <c r="E148" s="56">
        <v>11</v>
      </c>
      <c r="F148" s="56">
        <v>11</v>
      </c>
      <c r="G148" s="64">
        <v>11</v>
      </c>
      <c r="H148" s="56">
        <v>11</v>
      </c>
      <c r="I148" s="56">
        <v>11</v>
      </c>
    </row>
    <row r="149" spans="1:9" s="5" customFormat="1" ht="21" customHeight="1" thickBot="1" x14ac:dyDescent="0.25">
      <c r="A149" s="63" t="s">
        <v>214</v>
      </c>
      <c r="B149" s="63"/>
      <c r="C149" s="45"/>
      <c r="D149" s="56"/>
      <c r="E149" s="56"/>
      <c r="F149" s="56"/>
      <c r="G149" s="56"/>
      <c r="H149" s="56"/>
      <c r="I149" s="56"/>
    </row>
    <row r="150" spans="1:9" s="5" customFormat="1" ht="15.75" x14ac:dyDescent="0.2">
      <c r="A150" s="170"/>
      <c r="B150" s="46"/>
      <c r="C150" s="47"/>
      <c r="H150"/>
      <c r="I150"/>
    </row>
    <row r="151" spans="1:9" s="5" customFormat="1" ht="16.5" customHeight="1" x14ac:dyDescent="0.2">
      <c r="A151" s="170"/>
      <c r="B151" s="46"/>
      <c r="C151" s="48"/>
      <c r="H151"/>
      <c r="I151"/>
    </row>
  </sheetData>
  <sheetProtection formatCells="0"/>
  <mergeCells count="5">
    <mergeCell ref="I4:J4"/>
    <mergeCell ref="A2:I2"/>
    <mergeCell ref="A3:I3"/>
    <mergeCell ref="A148:B148"/>
    <mergeCell ref="A149:B149"/>
  </mergeCells>
  <phoneticPr fontId="0" type="noConversion"/>
  <printOptions horizontalCentered="1"/>
  <pageMargins left="0" right="0" top="0.78740157480314965" bottom="0.78740157480314965" header="0.78740157480314965" footer="0.78740157480314965"/>
  <pageSetup paperSize="9" scale="58" orientation="portrait" verticalDpi="300" r:id="rId1"/>
  <headerFooter alignWithMargins="0">
    <oddHeader>&amp;R&amp;"Times New Roman CE,Félkövér dőlt"6.1. sz. melléklet</oddHeader>
  </headerFooter>
  <rowBreaks count="2" manualBreakCount="2">
    <brk id="63" max="8" man="1"/>
    <brk id="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6.1.sz.mell.</vt:lpstr>
      <vt:lpstr>'6.1.sz.mell.'!Nyomtatási_cím</vt:lpstr>
      <vt:lpstr>'6.1.sz.mell.'!Nyomtatási_terület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ASP_2</cp:lastModifiedBy>
  <cp:lastPrinted>2018-05-31T15:26:05Z</cp:lastPrinted>
  <dcterms:created xsi:type="dcterms:W3CDTF">2014-02-13T10:33:01Z</dcterms:created>
  <dcterms:modified xsi:type="dcterms:W3CDTF">2018-05-31T15:26:41Z</dcterms:modified>
</cp:coreProperties>
</file>