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 s="1"/>
  <c r="D134" i="1"/>
  <c r="C134" i="1" s="1"/>
  <c r="J129" i="1"/>
  <c r="I129" i="1"/>
  <c r="H129" i="1"/>
  <c r="G129" i="1"/>
  <c r="F129" i="1"/>
  <c r="E129" i="1"/>
  <c r="D129" i="1"/>
  <c r="C129" i="1"/>
  <c r="J125" i="1"/>
  <c r="J144" i="1" s="1"/>
  <c r="I125" i="1"/>
  <c r="I144" i="1" s="1"/>
  <c r="H125" i="1"/>
  <c r="H144" i="1" s="1"/>
  <c r="G125" i="1"/>
  <c r="G144" i="1" s="1"/>
  <c r="F125" i="1"/>
  <c r="F144" i="1" s="1"/>
  <c r="E125" i="1"/>
  <c r="E144" i="1" s="1"/>
  <c r="D125" i="1"/>
  <c r="D144" i="1" s="1"/>
  <c r="C125" i="1"/>
  <c r="C144" i="1" s="1"/>
  <c r="I123" i="1"/>
  <c r="J123" i="1" s="1"/>
  <c r="E123" i="1"/>
  <c r="F123" i="1" s="1"/>
  <c r="G122" i="1"/>
  <c r="C122" i="1"/>
  <c r="H121" i="1"/>
  <c r="G121" i="1" s="1"/>
  <c r="D121" i="1"/>
  <c r="C121" i="1" s="1"/>
  <c r="J112" i="1"/>
  <c r="H112" i="1"/>
  <c r="F112" i="1"/>
  <c r="D112" i="1"/>
  <c r="G111" i="1"/>
  <c r="C111" i="1"/>
  <c r="H110" i="1"/>
  <c r="G110" i="1" s="1"/>
  <c r="D110" i="1"/>
  <c r="C110" i="1" s="1"/>
  <c r="G109" i="1"/>
  <c r="C109" i="1"/>
  <c r="H108" i="1"/>
  <c r="G108" i="1" s="1"/>
  <c r="E108" i="1"/>
  <c r="D108" i="1"/>
  <c r="C108" i="1"/>
  <c r="I107" i="1"/>
  <c r="G107" i="1"/>
  <c r="E107" i="1"/>
  <c r="C107" i="1"/>
  <c r="H106" i="1"/>
  <c r="G106" i="1"/>
  <c r="J96" i="1"/>
  <c r="I96" i="1"/>
  <c r="H96" i="1"/>
  <c r="G96" i="1" s="1"/>
  <c r="F96" i="1"/>
  <c r="E96" i="1"/>
  <c r="D96" i="1"/>
  <c r="C96" i="1" s="1"/>
  <c r="G95" i="1"/>
  <c r="C95" i="1"/>
  <c r="G94" i="1"/>
  <c r="C94" i="1"/>
  <c r="G93" i="1"/>
  <c r="C93" i="1"/>
  <c r="G92" i="1"/>
  <c r="C92" i="1"/>
  <c r="J91" i="1"/>
  <c r="J124" i="1" s="1"/>
  <c r="J145" i="1" s="1"/>
  <c r="I91" i="1"/>
  <c r="I124" i="1" s="1"/>
  <c r="I145" i="1" s="1"/>
  <c r="H91" i="1"/>
  <c r="H124" i="1" s="1"/>
  <c r="H145" i="1" s="1"/>
  <c r="F91" i="1"/>
  <c r="F124" i="1" s="1"/>
  <c r="F145" i="1" s="1"/>
  <c r="E91" i="1"/>
  <c r="E124" i="1" s="1"/>
  <c r="E145" i="1" s="1"/>
  <c r="D91" i="1"/>
  <c r="D124" i="1" s="1"/>
  <c r="D145" i="1" s="1"/>
  <c r="J78" i="1"/>
  <c r="I78" i="1"/>
  <c r="H78" i="1"/>
  <c r="G78" i="1"/>
  <c r="F78" i="1"/>
  <c r="E78" i="1"/>
  <c r="D78" i="1"/>
  <c r="C78" i="1"/>
  <c r="J77" i="1"/>
  <c r="I77" i="1"/>
  <c r="F77" i="1"/>
  <c r="E77" i="1"/>
  <c r="J76" i="1"/>
  <c r="I76" i="1"/>
  <c r="F76" i="1"/>
  <c r="E76" i="1"/>
  <c r="G75" i="1"/>
  <c r="C75" i="1"/>
  <c r="J74" i="1"/>
  <c r="I74" i="1"/>
  <c r="H74" i="1"/>
  <c r="G74" i="1" s="1"/>
  <c r="F74" i="1"/>
  <c r="E74" i="1"/>
  <c r="D74" i="1"/>
  <c r="C74" i="1" s="1"/>
  <c r="J73" i="1"/>
  <c r="I73" i="1"/>
  <c r="F73" i="1"/>
  <c r="E73" i="1"/>
  <c r="G72" i="1"/>
  <c r="C72" i="1"/>
  <c r="I71" i="1"/>
  <c r="H71" i="1"/>
  <c r="G71" i="1"/>
  <c r="E71" i="1"/>
  <c r="D71" i="1"/>
  <c r="C71" i="1"/>
  <c r="J66" i="1"/>
  <c r="J84" i="1" s="1"/>
  <c r="J85" i="1" s="1"/>
  <c r="I66" i="1"/>
  <c r="I84" i="1" s="1"/>
  <c r="H66" i="1"/>
  <c r="G66" i="1"/>
  <c r="F66" i="1"/>
  <c r="F84" i="1" s="1"/>
  <c r="F85" i="1" s="1"/>
  <c r="E66" i="1"/>
  <c r="E84" i="1" s="1"/>
  <c r="D66" i="1"/>
  <c r="C66" i="1"/>
  <c r="I65" i="1"/>
  <c r="J65" i="1" s="1"/>
  <c r="E65" i="1"/>
  <c r="F65" i="1" s="1"/>
  <c r="G64" i="1"/>
  <c r="C64" i="1"/>
  <c r="I63" i="1"/>
  <c r="J63" i="1" s="1"/>
  <c r="E63" i="1"/>
  <c r="F63" i="1" s="1"/>
  <c r="H62" i="1"/>
  <c r="H84" i="1" s="1"/>
  <c r="G62" i="1"/>
  <c r="G84" i="1" s="1"/>
  <c r="D62" i="1"/>
  <c r="D84" i="1" s="1"/>
  <c r="C62" i="1"/>
  <c r="C84" i="1" s="1"/>
  <c r="J56" i="1"/>
  <c r="I56" i="1"/>
  <c r="H56" i="1"/>
  <c r="G56" i="1"/>
  <c r="F56" i="1"/>
  <c r="E56" i="1"/>
  <c r="D56" i="1"/>
  <c r="C56" i="1"/>
  <c r="E55" i="1"/>
  <c r="F55" i="1" s="1"/>
  <c r="C54" i="1"/>
  <c r="E53" i="1"/>
  <c r="F53" i="1" s="1"/>
  <c r="I52" i="1"/>
  <c r="J52" i="1" s="1"/>
  <c r="E52" i="1"/>
  <c r="F52" i="1" s="1"/>
  <c r="G51" i="1"/>
  <c r="D51" i="1"/>
  <c r="C51" i="1"/>
  <c r="H45" i="1"/>
  <c r="I45" i="1" s="1"/>
  <c r="G45" i="1"/>
  <c r="D45" i="1"/>
  <c r="E45" i="1" s="1"/>
  <c r="F45" i="1" s="1"/>
  <c r="C45" i="1"/>
  <c r="G43" i="1"/>
  <c r="C43" i="1"/>
  <c r="G41" i="1"/>
  <c r="C41" i="1"/>
  <c r="H40" i="1"/>
  <c r="D40" i="1"/>
  <c r="C40" i="1"/>
  <c r="C39" i="1"/>
  <c r="C38" i="1"/>
  <c r="G37" i="1"/>
  <c r="C37" i="1"/>
  <c r="C36" i="1"/>
  <c r="G35" i="1"/>
  <c r="C35" i="1"/>
  <c r="J34" i="1"/>
  <c r="I34" i="1"/>
  <c r="H34" i="1"/>
  <c r="G34" i="1" s="1"/>
  <c r="F34" i="1"/>
  <c r="E34" i="1"/>
  <c r="D34" i="1"/>
  <c r="C34" i="1" s="1"/>
  <c r="G33" i="1"/>
  <c r="C33" i="1"/>
  <c r="C32" i="1"/>
  <c r="G31" i="1"/>
  <c r="C31" i="1"/>
  <c r="G30" i="1"/>
  <c r="C30" i="1"/>
  <c r="G29" i="1"/>
  <c r="C29" i="1"/>
  <c r="J28" i="1"/>
  <c r="I28" i="1"/>
  <c r="H28" i="1"/>
  <c r="G28" i="1"/>
  <c r="F28" i="1"/>
  <c r="E28" i="1"/>
  <c r="D28" i="1"/>
  <c r="C28" i="1"/>
  <c r="H27" i="1"/>
  <c r="G27" i="1"/>
  <c r="D27" i="1"/>
  <c r="C27" i="1"/>
  <c r="J25" i="1"/>
  <c r="H25" i="1"/>
  <c r="F25" i="1"/>
  <c r="D25" i="1"/>
  <c r="G24" i="1"/>
  <c r="C24" i="1"/>
  <c r="G23" i="1"/>
  <c r="C23" i="1"/>
  <c r="G22" i="1"/>
  <c r="C22" i="1"/>
  <c r="G21" i="1"/>
  <c r="C21" i="1"/>
  <c r="J20" i="1"/>
  <c r="I20" i="1"/>
  <c r="H20" i="1"/>
  <c r="G20" i="1"/>
  <c r="F20" i="1"/>
  <c r="E20" i="1"/>
  <c r="D20" i="1"/>
  <c r="C20" i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G13" i="1"/>
  <c r="I13" i="1" s="1"/>
  <c r="D13" i="1"/>
  <c r="C13" i="1"/>
  <c r="E13" i="1" s="1"/>
  <c r="G11" i="1"/>
  <c r="C11" i="1"/>
  <c r="G10" i="1"/>
  <c r="C10" i="1"/>
  <c r="G9" i="1"/>
  <c r="C9" i="1"/>
  <c r="G8" i="1"/>
  <c r="C8" i="1"/>
  <c r="J7" i="1"/>
  <c r="I7" i="1"/>
  <c r="I61" i="1" s="1"/>
  <c r="I85" i="1" s="1"/>
  <c r="H7" i="1"/>
  <c r="H61" i="1" s="1"/>
  <c r="G7" i="1"/>
  <c r="F7" i="1"/>
  <c r="E7" i="1"/>
  <c r="E61" i="1" s="1"/>
  <c r="E85" i="1" s="1"/>
  <c r="D7" i="1"/>
  <c r="D61" i="1" s="1"/>
  <c r="C7" i="1"/>
  <c r="C61" i="1" l="1"/>
  <c r="C85" i="1" s="1"/>
  <c r="D85" i="1"/>
  <c r="H85" i="1"/>
  <c r="G61" i="1"/>
  <c r="G85" i="1" s="1"/>
  <c r="F13" i="1"/>
  <c r="J13" i="1"/>
  <c r="C91" i="1"/>
  <c r="C124" i="1" s="1"/>
  <c r="C145" i="1" s="1"/>
  <c r="G91" i="1"/>
  <c r="G124" i="1" s="1"/>
  <c r="G145" i="1" s="1"/>
</calcChain>
</file>

<file path=xl/sharedStrings.xml><?xml version="1.0" encoding="utf-8"?>
<sst xmlns="http://schemas.openxmlformats.org/spreadsheetml/2006/main" count="315" uniqueCount="255">
  <si>
    <t>ezer forint</t>
  </si>
  <si>
    <t>Sorszám</t>
  </si>
  <si>
    <t>Előirányzat-csoport, kiemelt előirányzat megnevezése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</si>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</sst>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Layout" topLeftCell="B1" zoomScaleNormal="100" workbookViewId="0">
      <selection activeCell="F1" sqref="F1"/>
    </sheetView>
  </sheetViews>
  <sheetFormatPr defaultRowHeight="15" x14ac:dyDescent="0.25"/>
  <cols>
    <col min="1" max="1" width="7.5703125" style="99" customWidth="1"/>
    <col min="2" max="2" width="53.85546875" style="100" customWidth="1"/>
    <col min="3" max="3" width="8.85546875" style="101" customWidth="1"/>
    <col min="4" max="4" width="9" style="101" customWidth="1"/>
    <col min="5" max="5" width="8" style="101" customWidth="1"/>
    <col min="6" max="6" width="8.42578125" style="101" customWidth="1"/>
    <col min="7" max="7" width="8.85546875" style="101" customWidth="1"/>
    <col min="8" max="8" width="9" style="101" customWidth="1"/>
    <col min="9" max="9" width="8" style="101" customWidth="1"/>
    <col min="10" max="10" width="8.42578125" style="101" customWidth="1"/>
    <col min="11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thickBot="1" x14ac:dyDescent="0.3">
      <c r="A3" s="8" t="s">
        <v>1</v>
      </c>
      <c r="B3" s="9" t="s">
        <v>2</v>
      </c>
      <c r="C3" s="104" t="s">
        <v>3</v>
      </c>
      <c r="D3" s="105"/>
      <c r="E3" s="105"/>
      <c r="F3" s="106"/>
      <c r="G3" s="104" t="s">
        <v>4</v>
      </c>
      <c r="H3" s="105"/>
      <c r="I3" s="105"/>
      <c r="J3" s="106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</row>
    <row r="5" spans="1:10" s="14" customFormat="1" ht="15.75" x14ac:dyDescent="0.25">
      <c r="A5" s="102"/>
      <c r="B5" s="107" t="s">
        <v>15</v>
      </c>
      <c r="C5" s="109" t="s">
        <v>16</v>
      </c>
      <c r="D5" s="102" t="s">
        <v>17</v>
      </c>
      <c r="E5" s="102" t="s">
        <v>18</v>
      </c>
      <c r="F5" s="102" t="s">
        <v>19</v>
      </c>
      <c r="G5" s="109" t="s">
        <v>16</v>
      </c>
      <c r="H5" s="102" t="s">
        <v>17</v>
      </c>
      <c r="I5" s="102" t="s">
        <v>18</v>
      </c>
      <c r="J5" s="102" t="s">
        <v>19</v>
      </c>
    </row>
    <row r="6" spans="1:10" s="14" customFormat="1" ht="16.5" thickBot="1" x14ac:dyDescent="0.3">
      <c r="A6" s="103"/>
      <c r="B6" s="108"/>
      <c r="C6" s="110"/>
      <c r="D6" s="103"/>
      <c r="E6" s="103"/>
      <c r="F6" s="103"/>
      <c r="G6" s="110"/>
      <c r="H6" s="103"/>
      <c r="I6" s="103"/>
      <c r="J6" s="103"/>
    </row>
    <row r="7" spans="1:10" s="14" customFormat="1" ht="16.5" thickBot="1" x14ac:dyDescent="0.3">
      <c r="A7" s="15" t="s">
        <v>20</v>
      </c>
      <c r="B7" s="16" t="s">
        <v>21</v>
      </c>
      <c r="C7" s="17">
        <f>D7+E7+F7</f>
        <v>63160</v>
      </c>
      <c r="D7" s="17">
        <f>D8+D9+D10+D11+D12</f>
        <v>63160</v>
      </c>
      <c r="E7" s="17">
        <f>E8+E9+E10+E11</f>
        <v>0</v>
      </c>
      <c r="F7" s="17">
        <f>F8+F9+F10+F11</f>
        <v>0</v>
      </c>
      <c r="G7" s="17">
        <f>H7+I7+J7</f>
        <v>53606</v>
      </c>
      <c r="H7" s="17">
        <f>H8+H9+H10+H11+H12</f>
        <v>53606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22</v>
      </c>
      <c r="B8" s="19" t="s">
        <v>23</v>
      </c>
      <c r="C8" s="20">
        <f>D8+E8+F8</f>
        <v>17622</v>
      </c>
      <c r="D8" s="20">
        <v>17622</v>
      </c>
      <c r="E8" s="20"/>
      <c r="F8" s="20"/>
      <c r="G8" s="20">
        <f>H8+I8+J8</f>
        <v>13817</v>
      </c>
      <c r="H8" s="20">
        <v>13817</v>
      </c>
      <c r="I8" s="20"/>
      <c r="J8" s="20"/>
    </row>
    <row r="9" spans="1:10" s="25" customFormat="1" x14ac:dyDescent="0.2">
      <c r="A9" s="22" t="s">
        <v>24</v>
      </c>
      <c r="B9" s="23" t="s">
        <v>25</v>
      </c>
      <c r="C9" s="20">
        <f>D9+E9+F9</f>
        <v>14431</v>
      </c>
      <c r="D9" s="24">
        <v>14431</v>
      </c>
      <c r="E9" s="20"/>
      <c r="F9" s="20"/>
      <c r="G9" s="20">
        <f>H9+I9+J9</f>
        <v>14101</v>
      </c>
      <c r="H9" s="24">
        <v>14101</v>
      </c>
      <c r="I9" s="20"/>
      <c r="J9" s="20"/>
    </row>
    <row r="10" spans="1:10" s="25" customFormat="1" x14ac:dyDescent="0.2">
      <c r="A10" s="22" t="s">
        <v>26</v>
      </c>
      <c r="B10" s="23" t="s">
        <v>27</v>
      </c>
      <c r="C10" s="20">
        <f>D10+E10+F10</f>
        <v>15035</v>
      </c>
      <c r="D10" s="24">
        <v>15035</v>
      </c>
      <c r="E10" s="20"/>
      <c r="F10" s="20"/>
      <c r="G10" s="20">
        <f>H10+I10+J10</f>
        <v>17192</v>
      </c>
      <c r="H10" s="24">
        <v>17192</v>
      </c>
      <c r="I10" s="20"/>
      <c r="J10" s="20"/>
    </row>
    <row r="11" spans="1:10" s="25" customFormat="1" x14ac:dyDescent="0.2">
      <c r="A11" s="22" t="s">
        <v>28</v>
      </c>
      <c r="B11" s="23" t="s">
        <v>29</v>
      </c>
      <c r="C11" s="20">
        <f>D11+E11+F11</f>
        <v>1200</v>
      </c>
      <c r="D11" s="24">
        <v>1200</v>
      </c>
      <c r="E11" s="20"/>
      <c r="F11" s="20"/>
      <c r="G11" s="20">
        <f>H11+I11+J11</f>
        <v>1200</v>
      </c>
      <c r="H11" s="24">
        <v>1200</v>
      </c>
      <c r="I11" s="20"/>
      <c r="J11" s="20"/>
    </row>
    <row r="12" spans="1:10" s="21" customFormat="1" ht="15.75" thickBot="1" x14ac:dyDescent="0.25">
      <c r="A12" s="26" t="s">
        <v>30</v>
      </c>
      <c r="B12" s="27" t="s">
        <v>31</v>
      </c>
      <c r="C12" s="20">
        <v>14872</v>
      </c>
      <c r="D12" s="20">
        <v>14872</v>
      </c>
      <c r="E12" s="20"/>
      <c r="F12" s="20"/>
      <c r="G12" s="20">
        <v>14872</v>
      </c>
      <c r="H12" s="20">
        <v>7296</v>
      </c>
      <c r="I12" s="20"/>
      <c r="J12" s="20"/>
    </row>
    <row r="13" spans="1:10" s="21" customFormat="1" ht="21.75" thickBot="1" x14ac:dyDescent="0.3">
      <c r="A13" s="28" t="s">
        <v>32</v>
      </c>
      <c r="B13" s="29" t="s">
        <v>33</v>
      </c>
      <c r="C13" s="17">
        <f>+C14+C15+C16+C17+C18</f>
        <v>21671</v>
      </c>
      <c r="D13" s="17">
        <f>+D14+D15+D16+D17+D18</f>
        <v>0</v>
      </c>
      <c r="E13" s="17">
        <f>C13+D13</f>
        <v>21671</v>
      </c>
      <c r="F13" s="17">
        <f>D13+E13</f>
        <v>21671</v>
      </c>
      <c r="G13" s="17">
        <f>+G14+G15+G16+G17+G18</f>
        <v>75000</v>
      </c>
      <c r="H13" s="17">
        <f>+H14+H15+H16+H17+H18</f>
        <v>0</v>
      </c>
      <c r="I13" s="17">
        <f t="shared" ref="I13:J17" si="0">G13+H13</f>
        <v>75000</v>
      </c>
      <c r="J13" s="17">
        <f t="shared" si="0"/>
        <v>75000</v>
      </c>
    </row>
    <row r="14" spans="1:10" s="21" customFormat="1" x14ac:dyDescent="0.2">
      <c r="A14" s="18" t="s">
        <v>34</v>
      </c>
      <c r="B14" s="19" t="s">
        <v>35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si="0"/>
        <v>0</v>
      </c>
      <c r="J14" s="20">
        <f t="shared" si="0"/>
        <v>0</v>
      </c>
    </row>
    <row r="15" spans="1:10" s="21" customFormat="1" x14ac:dyDescent="0.2">
      <c r="A15" s="22" t="s">
        <v>36</v>
      </c>
      <c r="B15" s="23" t="s">
        <v>37</v>
      </c>
      <c r="C15" s="24"/>
      <c r="D15" s="24"/>
      <c r="E15" s="20">
        <f t="shared" ref="E15:F17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38</v>
      </c>
      <c r="B16" s="23" t="s">
        <v>39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40</v>
      </c>
      <c r="B17" s="23" t="s">
        <v>41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42</v>
      </c>
      <c r="B18" s="23" t="s">
        <v>43</v>
      </c>
      <c r="C18" s="24">
        <v>21671</v>
      </c>
      <c r="D18" s="24"/>
      <c r="E18" s="20">
        <v>21671</v>
      </c>
      <c r="F18" s="20"/>
      <c r="G18" s="24">
        <v>75000</v>
      </c>
      <c r="H18" s="24"/>
      <c r="I18" s="20">
        <v>75000</v>
      </c>
      <c r="J18" s="20"/>
    </row>
    <row r="19" spans="1:10" s="25" customFormat="1" ht="15.75" thickBot="1" x14ac:dyDescent="0.25">
      <c r="A19" s="26" t="s">
        <v>44</v>
      </c>
      <c r="B19" s="27" t="s">
        <v>45</v>
      </c>
      <c r="C19" s="30">
        <v>21671</v>
      </c>
      <c r="D19" s="30"/>
      <c r="E19" s="20">
        <v>21671</v>
      </c>
      <c r="F19" s="20"/>
      <c r="G19" s="30">
        <v>21671</v>
      </c>
      <c r="H19" s="30"/>
      <c r="I19" s="20">
        <v>21671</v>
      </c>
      <c r="J19" s="20"/>
    </row>
    <row r="20" spans="1:10" s="25" customFormat="1" ht="21.75" thickBot="1" x14ac:dyDescent="0.3">
      <c r="A20" s="28" t="s">
        <v>46</v>
      </c>
      <c r="B20" s="16" t="s">
        <v>47</v>
      </c>
      <c r="C20" s="17">
        <f>D20+E20+F20</f>
        <v>52096</v>
      </c>
      <c r="D20" s="17">
        <f>D21+D22+D23+D24+D25</f>
        <v>0</v>
      </c>
      <c r="E20" s="17">
        <f>E21+E22+E23+E24+E25</f>
        <v>52096</v>
      </c>
      <c r="F20" s="17">
        <f>F21+F22+F23+F24+F25</f>
        <v>0</v>
      </c>
      <c r="G20" s="17">
        <f>H20+I20+J20</f>
        <v>100457</v>
      </c>
      <c r="H20" s="17">
        <f>H21+H22+H23+H24+H25</f>
        <v>0</v>
      </c>
      <c r="I20" s="17">
        <f>I21+I22+I23+I24+I25</f>
        <v>100457</v>
      </c>
      <c r="J20" s="17">
        <f>J21+J22+J23+J24+J25</f>
        <v>0</v>
      </c>
    </row>
    <row r="21" spans="1:10" s="25" customFormat="1" x14ac:dyDescent="0.2">
      <c r="A21" s="18" t="s">
        <v>48</v>
      </c>
      <c r="B21" s="19" t="s">
        <v>49</v>
      </c>
      <c r="C21" s="20">
        <f>D21+E21+F21</f>
        <v>0</v>
      </c>
      <c r="D21" s="20"/>
      <c r="E21" s="20"/>
      <c r="F21" s="20"/>
      <c r="G21" s="20">
        <f>H21+I21+J21</f>
        <v>40357</v>
      </c>
      <c r="H21" s="20"/>
      <c r="I21" s="20">
        <v>40357</v>
      </c>
      <c r="J21" s="20"/>
    </row>
    <row r="22" spans="1:10" s="21" customFormat="1" x14ac:dyDescent="0.2">
      <c r="A22" s="22" t="s">
        <v>50</v>
      </c>
      <c r="B22" s="23" t="s">
        <v>51</v>
      </c>
      <c r="C22" s="20">
        <f>D22+E22+F22</f>
        <v>0</v>
      </c>
      <c r="D22" s="24"/>
      <c r="E22" s="20"/>
      <c r="F22" s="20"/>
      <c r="G22" s="20">
        <f>H22+I22+J22</f>
        <v>0</v>
      </c>
      <c r="H22" s="24"/>
      <c r="I22" s="20"/>
      <c r="J22" s="20"/>
    </row>
    <row r="23" spans="1:10" s="25" customFormat="1" x14ac:dyDescent="0.2">
      <c r="A23" s="22" t="s">
        <v>52</v>
      </c>
      <c r="B23" s="23" t="s">
        <v>53</v>
      </c>
      <c r="C23" s="20">
        <f>D23+E23+F23</f>
        <v>0</v>
      </c>
      <c r="D23" s="24"/>
      <c r="E23" s="20"/>
      <c r="F23" s="20"/>
      <c r="G23" s="20">
        <f>H23+I23+J23</f>
        <v>0</v>
      </c>
      <c r="H23" s="24"/>
      <c r="I23" s="20"/>
      <c r="J23" s="20"/>
    </row>
    <row r="24" spans="1:10" s="25" customFormat="1" x14ac:dyDescent="0.2">
      <c r="A24" s="22" t="s">
        <v>54</v>
      </c>
      <c r="B24" s="23" t="s">
        <v>55</v>
      </c>
      <c r="C24" s="20">
        <f>D24+E24+F24</f>
        <v>0</v>
      </c>
      <c r="D24" s="24"/>
      <c r="E24" s="20"/>
      <c r="F24" s="20"/>
      <c r="G24" s="20">
        <f>H24+I24+J24</f>
        <v>0</v>
      </c>
      <c r="H24" s="24"/>
      <c r="I24" s="20"/>
      <c r="J24" s="20"/>
    </row>
    <row r="25" spans="1:10" s="25" customFormat="1" x14ac:dyDescent="0.2">
      <c r="A25" s="22" t="s">
        <v>56</v>
      </c>
      <c r="B25" s="23" t="s">
        <v>57</v>
      </c>
      <c r="C25" s="24">
        <v>52096</v>
      </c>
      <c r="D25" s="24">
        <f t="shared" ref="D25:J25" si="2">D26</f>
        <v>0</v>
      </c>
      <c r="E25" s="24">
        <v>52096</v>
      </c>
      <c r="F25" s="24">
        <f t="shared" si="2"/>
        <v>0</v>
      </c>
      <c r="G25" s="24">
        <v>60100</v>
      </c>
      <c r="H25" s="24">
        <f t="shared" si="2"/>
        <v>0</v>
      </c>
      <c r="I25" s="24">
        <v>60100</v>
      </c>
      <c r="J25" s="24">
        <f t="shared" si="2"/>
        <v>0</v>
      </c>
    </row>
    <row r="26" spans="1:10" s="25" customFormat="1" ht="15.75" thickBot="1" x14ac:dyDescent="0.25">
      <c r="A26" s="26" t="s">
        <v>58</v>
      </c>
      <c r="B26" s="27" t="s">
        <v>59</v>
      </c>
      <c r="C26" s="30">
        <v>52096</v>
      </c>
      <c r="D26" s="30">
        <v>0</v>
      </c>
      <c r="E26" s="20">
        <v>52096</v>
      </c>
      <c r="F26" s="20"/>
      <c r="G26" s="30">
        <v>52096</v>
      </c>
      <c r="H26" s="30">
        <v>0</v>
      </c>
      <c r="I26" s="20">
        <v>52096</v>
      </c>
      <c r="J26" s="20"/>
    </row>
    <row r="27" spans="1:10" s="25" customFormat="1" ht="15.75" thickBot="1" x14ac:dyDescent="0.3">
      <c r="A27" s="28" t="s">
        <v>60</v>
      </c>
      <c r="B27" s="16" t="s">
        <v>61</v>
      </c>
      <c r="C27" s="31">
        <f>D27+E27+F27</f>
        <v>7590</v>
      </c>
      <c r="D27" s="31">
        <f>D28+D31+D32+D33</f>
        <v>7590</v>
      </c>
      <c r="E27" s="31"/>
      <c r="F27" s="31"/>
      <c r="G27" s="31">
        <f>H27+I27+J27</f>
        <v>14001</v>
      </c>
      <c r="H27" s="31">
        <f>H28+H31+H32+H33</f>
        <v>14001</v>
      </c>
      <c r="I27" s="31"/>
      <c r="J27" s="31"/>
    </row>
    <row r="28" spans="1:10" s="25" customFormat="1" x14ac:dyDescent="0.2">
      <c r="A28" s="18" t="s">
        <v>62</v>
      </c>
      <c r="B28" s="19" t="s">
        <v>63</v>
      </c>
      <c r="C28" s="32">
        <f t="shared" ref="C28:J28" si="3">C29+C30</f>
        <v>6000</v>
      </c>
      <c r="D28" s="32">
        <f t="shared" si="3"/>
        <v>6000</v>
      </c>
      <c r="E28" s="32">
        <f t="shared" si="3"/>
        <v>0</v>
      </c>
      <c r="F28" s="32">
        <f t="shared" si="3"/>
        <v>0</v>
      </c>
      <c r="G28" s="32">
        <f t="shared" si="3"/>
        <v>11100</v>
      </c>
      <c r="H28" s="32">
        <f t="shared" si="3"/>
        <v>11100</v>
      </c>
      <c r="I28" s="32">
        <f t="shared" si="3"/>
        <v>0</v>
      </c>
      <c r="J28" s="32">
        <f t="shared" si="3"/>
        <v>0</v>
      </c>
    </row>
    <row r="29" spans="1:10" s="25" customFormat="1" x14ac:dyDescent="0.2">
      <c r="A29" s="22" t="s">
        <v>64</v>
      </c>
      <c r="B29" s="23" t="s">
        <v>65</v>
      </c>
      <c r="C29" s="24">
        <f t="shared" ref="C29:C43" si="4">D29+E29+F29</f>
        <v>2000</v>
      </c>
      <c r="D29" s="24">
        <v>2000</v>
      </c>
      <c r="E29" s="32"/>
      <c r="F29" s="32"/>
      <c r="G29" s="24">
        <f t="shared" ref="G29:G35" si="5">H29+I29+J29</f>
        <v>2600</v>
      </c>
      <c r="H29" s="24">
        <v>2600</v>
      </c>
      <c r="I29" s="32"/>
      <c r="J29" s="32"/>
    </row>
    <row r="30" spans="1:10" s="25" customFormat="1" x14ac:dyDescent="0.2">
      <c r="A30" s="22" t="s">
        <v>66</v>
      </c>
      <c r="B30" s="23" t="s">
        <v>67</v>
      </c>
      <c r="C30" s="24">
        <f t="shared" si="4"/>
        <v>4000</v>
      </c>
      <c r="D30" s="24">
        <v>4000</v>
      </c>
      <c r="E30" s="32"/>
      <c r="F30" s="32"/>
      <c r="G30" s="24">
        <f t="shared" si="5"/>
        <v>8500</v>
      </c>
      <c r="H30" s="24">
        <v>8500</v>
      </c>
      <c r="I30" s="32"/>
      <c r="J30" s="32"/>
    </row>
    <row r="31" spans="1:10" s="25" customFormat="1" x14ac:dyDescent="0.2">
      <c r="A31" s="22" t="s">
        <v>68</v>
      </c>
      <c r="B31" s="23" t="s">
        <v>69</v>
      </c>
      <c r="C31" s="24">
        <f t="shared" si="4"/>
        <v>940</v>
      </c>
      <c r="D31" s="24">
        <v>940</v>
      </c>
      <c r="E31" s="32"/>
      <c r="F31" s="32"/>
      <c r="G31" s="24">
        <f t="shared" si="5"/>
        <v>1500</v>
      </c>
      <c r="H31" s="24">
        <v>1500</v>
      </c>
      <c r="I31" s="32"/>
      <c r="J31" s="32"/>
    </row>
    <row r="32" spans="1:10" s="25" customFormat="1" x14ac:dyDescent="0.2">
      <c r="A32" s="22" t="s">
        <v>70</v>
      </c>
      <c r="B32" s="23" t="s">
        <v>71</v>
      </c>
      <c r="C32" s="24">
        <f t="shared" si="4"/>
        <v>500</v>
      </c>
      <c r="D32" s="24">
        <v>500</v>
      </c>
      <c r="E32" s="32"/>
      <c r="F32" s="32"/>
      <c r="G32" s="24">
        <v>941</v>
      </c>
      <c r="H32" s="24">
        <v>941</v>
      </c>
      <c r="I32" s="32"/>
      <c r="J32" s="32"/>
    </row>
    <row r="33" spans="1:10" s="25" customFormat="1" ht="15.75" thickBot="1" x14ac:dyDescent="0.25">
      <c r="A33" s="26" t="s">
        <v>72</v>
      </c>
      <c r="B33" s="27" t="s">
        <v>73</v>
      </c>
      <c r="C33" s="24">
        <f t="shared" si="4"/>
        <v>150</v>
      </c>
      <c r="D33" s="30">
        <v>150</v>
      </c>
      <c r="E33" s="32"/>
      <c r="F33" s="32"/>
      <c r="G33" s="24">
        <f t="shared" si="5"/>
        <v>460</v>
      </c>
      <c r="H33" s="30">
        <v>460</v>
      </c>
      <c r="I33" s="32"/>
      <c r="J33" s="32"/>
    </row>
    <row r="34" spans="1:10" s="25" customFormat="1" ht="15.75" thickBot="1" x14ac:dyDescent="0.3">
      <c r="A34" s="28" t="s">
        <v>74</v>
      </c>
      <c r="B34" s="16" t="s">
        <v>75</v>
      </c>
      <c r="C34" s="17">
        <f t="shared" si="4"/>
        <v>6827</v>
      </c>
      <c r="D34" s="17">
        <f>D35+D36+D37+D38+D39+D40+D41+D42+D43+D44</f>
        <v>6141</v>
      </c>
      <c r="E34" s="17">
        <f>E35+E36+E37+E38+E39+E40+E41+E42+E43+E44</f>
        <v>686</v>
      </c>
      <c r="F34" s="17">
        <f>F35+F36+F37+F38+F39+F40+F41+F42+F43+F44</f>
        <v>0</v>
      </c>
      <c r="G34" s="17">
        <f t="shared" si="5"/>
        <v>31860</v>
      </c>
      <c r="H34" s="17">
        <f>H35+H36+H37+H38+H39+H40+H41+H42+H43+H44</f>
        <v>7015</v>
      </c>
      <c r="I34" s="17">
        <f>I35+I36+I37+I38+I39+I40+I41+I42+I43+I44</f>
        <v>24845</v>
      </c>
      <c r="J34" s="17">
        <f>J35+J36+J37+J38+J39+J40+J41+J42+J43+J44</f>
        <v>0</v>
      </c>
    </row>
    <row r="35" spans="1:10" s="25" customFormat="1" x14ac:dyDescent="0.2">
      <c r="A35" s="18" t="s">
        <v>76</v>
      </c>
      <c r="B35" s="19" t="s">
        <v>77</v>
      </c>
      <c r="C35" s="20">
        <f t="shared" si="4"/>
        <v>0</v>
      </c>
      <c r="D35" s="20"/>
      <c r="E35" s="20">
        <v>0</v>
      </c>
      <c r="F35" s="20">
        <v>0</v>
      </c>
      <c r="G35" s="20">
        <f t="shared" si="5"/>
        <v>1700</v>
      </c>
      <c r="H35" s="20"/>
      <c r="I35" s="20">
        <v>1700</v>
      </c>
      <c r="J35" s="20">
        <v>0</v>
      </c>
    </row>
    <row r="36" spans="1:10" s="25" customFormat="1" x14ac:dyDescent="0.2">
      <c r="A36" s="22" t="s">
        <v>78</v>
      </c>
      <c r="B36" s="23" t="s">
        <v>79</v>
      </c>
      <c r="C36" s="20">
        <f t="shared" si="4"/>
        <v>541</v>
      </c>
      <c r="D36" s="24"/>
      <c r="E36" s="20">
        <v>541</v>
      </c>
      <c r="F36" s="20">
        <v>0</v>
      </c>
      <c r="G36" s="20">
        <v>23000</v>
      </c>
      <c r="H36" s="24"/>
      <c r="I36" s="20">
        <v>23000</v>
      </c>
      <c r="J36" s="20">
        <v>0</v>
      </c>
    </row>
    <row r="37" spans="1:10" s="25" customFormat="1" x14ac:dyDescent="0.2">
      <c r="A37" s="22" t="s">
        <v>80</v>
      </c>
      <c r="B37" s="23" t="s">
        <v>81</v>
      </c>
      <c r="C37" s="20">
        <f t="shared" si="4"/>
        <v>2000</v>
      </c>
      <c r="D37" s="24">
        <v>2000</v>
      </c>
      <c r="E37" s="20">
        <v>0</v>
      </c>
      <c r="F37" s="20">
        <v>0</v>
      </c>
      <c r="G37" s="20">
        <f>H37+I37+J37</f>
        <v>2500</v>
      </c>
      <c r="H37" s="24">
        <v>2500</v>
      </c>
      <c r="I37" s="20">
        <v>0</v>
      </c>
      <c r="J37" s="20">
        <v>0</v>
      </c>
    </row>
    <row r="38" spans="1:10" s="25" customFormat="1" x14ac:dyDescent="0.2">
      <c r="A38" s="22" t="s">
        <v>82</v>
      </c>
      <c r="B38" s="23" t="s">
        <v>83</v>
      </c>
      <c r="C38" s="20">
        <f t="shared" si="4"/>
        <v>43</v>
      </c>
      <c r="D38" s="24">
        <v>43</v>
      </c>
      <c r="E38" s="20">
        <v>0</v>
      </c>
      <c r="F38" s="20">
        <v>0</v>
      </c>
      <c r="G38" s="20">
        <v>0</v>
      </c>
      <c r="H38" s="24"/>
      <c r="I38" s="20">
        <v>0</v>
      </c>
      <c r="J38" s="20">
        <v>0</v>
      </c>
    </row>
    <row r="39" spans="1:10" s="25" customFormat="1" x14ac:dyDescent="0.2">
      <c r="A39" s="22" t="s">
        <v>84</v>
      </c>
      <c r="B39" s="23" t="s">
        <v>85</v>
      </c>
      <c r="C39" s="20">
        <f t="shared" si="4"/>
        <v>2520</v>
      </c>
      <c r="D39" s="24">
        <v>2520</v>
      </c>
      <c r="E39" s="20">
        <v>0</v>
      </c>
      <c r="F39" s="20">
        <v>0</v>
      </c>
      <c r="G39" s="20">
        <v>2400</v>
      </c>
      <c r="H39" s="24">
        <v>2400</v>
      </c>
      <c r="I39" s="20">
        <v>0</v>
      </c>
      <c r="J39" s="20">
        <v>0</v>
      </c>
    </row>
    <row r="40" spans="1:10" s="25" customFormat="1" x14ac:dyDescent="0.2">
      <c r="A40" s="22" t="s">
        <v>86</v>
      </c>
      <c r="B40" s="23" t="s">
        <v>87</v>
      </c>
      <c r="C40" s="20">
        <f t="shared" si="4"/>
        <v>1213</v>
      </c>
      <c r="D40" s="24">
        <f>1213-E40</f>
        <v>1068</v>
      </c>
      <c r="E40" s="20">
        <v>145</v>
      </c>
      <c r="F40" s="20">
        <v>0</v>
      </c>
      <c r="G40" s="20">
        <v>2000</v>
      </c>
      <c r="H40" s="24">
        <f>2000-I40</f>
        <v>1855</v>
      </c>
      <c r="I40" s="20">
        <v>145</v>
      </c>
      <c r="J40" s="20">
        <v>0</v>
      </c>
    </row>
    <row r="41" spans="1:10" s="25" customFormat="1" x14ac:dyDescent="0.2">
      <c r="A41" s="22" t="s">
        <v>88</v>
      </c>
      <c r="B41" s="23" t="s">
        <v>89</v>
      </c>
      <c r="C41" s="20">
        <f t="shared" si="4"/>
        <v>0</v>
      </c>
      <c r="D41" s="24">
        <v>0</v>
      </c>
      <c r="E41" s="20">
        <v>0</v>
      </c>
      <c r="F41" s="20">
        <v>0</v>
      </c>
      <c r="G41" s="20">
        <f>H41+I41+J41</f>
        <v>0</v>
      </c>
      <c r="H41" s="24">
        <v>0</v>
      </c>
      <c r="I41" s="20">
        <v>0</v>
      </c>
      <c r="J41" s="20">
        <v>0</v>
      </c>
    </row>
    <row r="42" spans="1:10" s="25" customFormat="1" x14ac:dyDescent="0.2">
      <c r="A42" s="22" t="s">
        <v>90</v>
      </c>
      <c r="B42" s="23" t="s">
        <v>91</v>
      </c>
      <c r="C42" s="20">
        <v>60</v>
      </c>
      <c r="D42" s="24">
        <v>60</v>
      </c>
      <c r="E42" s="20">
        <v>0</v>
      </c>
      <c r="F42" s="20">
        <v>0</v>
      </c>
      <c r="G42" s="20">
        <v>60</v>
      </c>
      <c r="H42" s="24">
        <v>60</v>
      </c>
      <c r="I42" s="20">
        <v>0</v>
      </c>
      <c r="J42" s="20">
        <v>0</v>
      </c>
    </row>
    <row r="43" spans="1:10" s="25" customFormat="1" x14ac:dyDescent="0.2">
      <c r="A43" s="22" t="s">
        <v>92</v>
      </c>
      <c r="B43" s="23" t="s">
        <v>93</v>
      </c>
      <c r="C43" s="20">
        <f t="shared" si="4"/>
        <v>0</v>
      </c>
      <c r="D43" s="33"/>
      <c r="E43" s="20">
        <v>0</v>
      </c>
      <c r="F43" s="20">
        <v>0</v>
      </c>
      <c r="G43" s="20">
        <f>H43+I43+J43</f>
        <v>0</v>
      </c>
      <c r="H43" s="33"/>
      <c r="I43" s="20">
        <v>0</v>
      </c>
      <c r="J43" s="20">
        <v>0</v>
      </c>
    </row>
    <row r="44" spans="1:10" s="25" customFormat="1" ht="15.75" thickBot="1" x14ac:dyDescent="0.25">
      <c r="A44" s="26" t="s">
        <v>94</v>
      </c>
      <c r="B44" s="27" t="s">
        <v>95</v>
      </c>
      <c r="C44" s="20">
        <v>450</v>
      </c>
      <c r="D44" s="34">
        <v>450</v>
      </c>
      <c r="E44" s="35">
        <v>0</v>
      </c>
      <c r="F44" s="35">
        <v>0</v>
      </c>
      <c r="G44" s="20">
        <v>200</v>
      </c>
      <c r="H44" s="34">
        <v>200</v>
      </c>
      <c r="I44" s="35">
        <v>0</v>
      </c>
      <c r="J44" s="35">
        <v>0</v>
      </c>
    </row>
    <row r="45" spans="1:10" s="25" customFormat="1" ht="15.75" thickBot="1" x14ac:dyDescent="0.3">
      <c r="A45" s="28" t="s">
        <v>96</v>
      </c>
      <c r="B45" s="16" t="s">
        <v>97</v>
      </c>
      <c r="C45" s="17">
        <f>SUM(C46:C50)</f>
        <v>0</v>
      </c>
      <c r="D45" s="17">
        <f>SUM(D46:D50)</f>
        <v>0</v>
      </c>
      <c r="E45" s="36">
        <f>D45+C45</f>
        <v>0</v>
      </c>
      <c r="F45" s="37">
        <f>E45+D45</f>
        <v>0</v>
      </c>
      <c r="G45" s="17">
        <f>SUM(G46:G50)</f>
        <v>1900</v>
      </c>
      <c r="H45" s="17">
        <f>SUM(H46:H50)</f>
        <v>0</v>
      </c>
      <c r="I45" s="36">
        <f>H45+G45</f>
        <v>1900</v>
      </c>
      <c r="J45" s="37"/>
    </row>
    <row r="46" spans="1:10" s="25" customFormat="1" x14ac:dyDescent="0.2">
      <c r="A46" s="18" t="s">
        <v>98</v>
      </c>
      <c r="B46" s="19" t="s">
        <v>99</v>
      </c>
      <c r="C46" s="38"/>
      <c r="D46" s="38"/>
      <c r="E46" s="38"/>
      <c r="F46" s="38"/>
      <c r="G46" s="38"/>
      <c r="H46" s="38"/>
      <c r="I46" s="38"/>
      <c r="J46" s="38"/>
    </row>
    <row r="47" spans="1:10" s="25" customFormat="1" x14ac:dyDescent="0.2">
      <c r="A47" s="22" t="s">
        <v>100</v>
      </c>
      <c r="B47" s="23" t="s">
        <v>101</v>
      </c>
      <c r="C47" s="33"/>
      <c r="D47" s="33"/>
      <c r="E47" s="33"/>
      <c r="F47" s="33"/>
      <c r="G47" s="33">
        <v>1900</v>
      </c>
      <c r="H47" s="33"/>
      <c r="I47" s="33">
        <v>1900</v>
      </c>
      <c r="J47" s="33"/>
    </row>
    <row r="48" spans="1:10" s="25" customFormat="1" x14ac:dyDescent="0.2">
      <c r="A48" s="22" t="s">
        <v>102</v>
      </c>
      <c r="B48" s="23" t="s">
        <v>103</v>
      </c>
      <c r="C48" s="33"/>
      <c r="D48" s="33"/>
      <c r="E48" s="33"/>
      <c r="F48" s="33"/>
      <c r="G48" s="33"/>
      <c r="H48" s="33"/>
      <c r="I48" s="33"/>
      <c r="J48" s="33"/>
    </row>
    <row r="49" spans="1:10" s="25" customFormat="1" x14ac:dyDescent="0.2">
      <c r="A49" s="22" t="s">
        <v>104</v>
      </c>
      <c r="B49" s="23" t="s">
        <v>105</v>
      </c>
      <c r="C49" s="33"/>
      <c r="D49" s="33"/>
      <c r="E49" s="33"/>
      <c r="F49" s="33"/>
      <c r="G49" s="33"/>
      <c r="H49" s="33"/>
      <c r="I49" s="33"/>
      <c r="J49" s="33"/>
    </row>
    <row r="50" spans="1:10" s="25" customFormat="1" ht="15.75" thickBot="1" x14ac:dyDescent="0.25">
      <c r="A50" s="26" t="s">
        <v>106</v>
      </c>
      <c r="B50" s="27" t="s">
        <v>107</v>
      </c>
      <c r="C50" s="34"/>
      <c r="D50" s="34"/>
      <c r="E50" s="34"/>
      <c r="F50" s="34"/>
      <c r="G50" s="34"/>
      <c r="H50" s="34"/>
      <c r="I50" s="34"/>
      <c r="J50" s="34"/>
    </row>
    <row r="51" spans="1:10" s="25" customFormat="1" ht="15.75" thickBot="1" x14ac:dyDescent="0.3">
      <c r="A51" s="28" t="s">
        <v>108</v>
      </c>
      <c r="B51" s="16" t="s">
        <v>109</v>
      </c>
      <c r="C51" s="17">
        <f>D51+E51+F51</f>
        <v>13940</v>
      </c>
      <c r="D51" s="17">
        <f>SUM(D52:D54)</f>
        <v>13940</v>
      </c>
      <c r="E51" s="17"/>
      <c r="F51" s="17"/>
      <c r="G51" s="17">
        <f>H51+I51+J51</f>
        <v>11110</v>
      </c>
      <c r="H51" s="17">
        <v>11110</v>
      </c>
      <c r="I51" s="17"/>
      <c r="J51" s="17"/>
    </row>
    <row r="52" spans="1:10" s="25" customFormat="1" x14ac:dyDescent="0.2">
      <c r="A52" s="18" t="s">
        <v>110</v>
      </c>
      <c r="B52" s="19" t="s">
        <v>111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>G52+H52</f>
        <v>0</v>
      </c>
      <c r="J52" s="20">
        <f>H52+I52</f>
        <v>0</v>
      </c>
    </row>
    <row r="53" spans="1:10" s="25" customFormat="1" ht="22.5" x14ac:dyDescent="0.2">
      <c r="A53" s="22" t="s">
        <v>112</v>
      </c>
      <c r="B53" s="23" t="s">
        <v>113</v>
      </c>
      <c r="C53" s="24"/>
      <c r="D53" s="24"/>
      <c r="E53" s="20">
        <f t="shared" ref="E53:F55" si="6">C53+D53</f>
        <v>0</v>
      </c>
      <c r="F53" s="20">
        <f t="shared" si="6"/>
        <v>0</v>
      </c>
      <c r="G53" s="24">
        <v>110</v>
      </c>
      <c r="H53" s="24">
        <v>110</v>
      </c>
      <c r="I53" s="20"/>
      <c r="J53" s="20"/>
    </row>
    <row r="54" spans="1:10" s="25" customFormat="1" x14ac:dyDescent="0.2">
      <c r="A54" s="22" t="s">
        <v>114</v>
      </c>
      <c r="B54" s="23" t="s">
        <v>115</v>
      </c>
      <c r="C54" s="24">
        <f>D54+E54+F54</f>
        <v>13940</v>
      </c>
      <c r="D54" s="24">
        <v>13940</v>
      </c>
      <c r="E54" s="20"/>
      <c r="F54" s="20"/>
      <c r="G54" s="24">
        <v>11000</v>
      </c>
      <c r="H54" s="24">
        <v>11000</v>
      </c>
      <c r="I54" s="20"/>
      <c r="J54" s="20"/>
    </row>
    <row r="55" spans="1:10" s="25" customFormat="1" ht="15.75" thickBot="1" x14ac:dyDescent="0.25">
      <c r="A55" s="26" t="s">
        <v>116</v>
      </c>
      <c r="B55" s="27" t="s">
        <v>117</v>
      </c>
      <c r="C55" s="30"/>
      <c r="D55" s="30"/>
      <c r="E55" s="20">
        <f t="shared" si="6"/>
        <v>0</v>
      </c>
      <c r="F55" s="20">
        <f t="shared" si="6"/>
        <v>0</v>
      </c>
      <c r="G55" s="30">
        <v>0</v>
      </c>
      <c r="H55" s="30">
        <v>0</v>
      </c>
      <c r="I55" s="20"/>
      <c r="J55" s="20"/>
    </row>
    <row r="56" spans="1:10" s="25" customFormat="1" ht="15.75" thickBot="1" x14ac:dyDescent="0.3">
      <c r="A56" s="28" t="s">
        <v>118</v>
      </c>
      <c r="B56" s="29" t="s">
        <v>119</v>
      </c>
      <c r="C56" s="17">
        <f t="shared" ref="C56:J56" si="7">SUM(C57:C59)</f>
        <v>0</v>
      </c>
      <c r="D56" s="17">
        <f t="shared" si="7"/>
        <v>0</v>
      </c>
      <c r="E56" s="17">
        <f t="shared" si="7"/>
        <v>0</v>
      </c>
      <c r="F56" s="17">
        <f t="shared" si="7"/>
        <v>0</v>
      </c>
      <c r="G56" s="17">
        <f t="shared" si="7"/>
        <v>0</v>
      </c>
      <c r="H56" s="17">
        <f t="shared" si="7"/>
        <v>0</v>
      </c>
      <c r="I56" s="17">
        <f t="shared" si="7"/>
        <v>0</v>
      </c>
      <c r="J56" s="17">
        <f t="shared" si="7"/>
        <v>0</v>
      </c>
    </row>
    <row r="57" spans="1:10" s="25" customFormat="1" x14ac:dyDescent="0.2">
      <c r="A57" s="18" t="s">
        <v>120</v>
      </c>
      <c r="B57" s="19" t="s">
        <v>121</v>
      </c>
      <c r="C57" s="33"/>
      <c r="D57" s="33"/>
      <c r="E57" s="33"/>
      <c r="F57" s="33"/>
      <c r="G57" s="33"/>
      <c r="H57" s="33"/>
      <c r="I57" s="33"/>
      <c r="J57" s="33"/>
    </row>
    <row r="58" spans="1:10" s="25" customFormat="1" ht="22.5" x14ac:dyDescent="0.2">
      <c r="A58" s="22" t="s">
        <v>122</v>
      </c>
      <c r="B58" s="23" t="s">
        <v>123</v>
      </c>
      <c r="C58" s="33"/>
      <c r="D58" s="33"/>
      <c r="E58" s="33"/>
      <c r="F58" s="33"/>
      <c r="G58" s="33"/>
      <c r="H58" s="33"/>
      <c r="I58" s="33"/>
      <c r="J58" s="33"/>
    </row>
    <row r="59" spans="1:10" s="25" customFormat="1" x14ac:dyDescent="0.2">
      <c r="A59" s="22" t="s">
        <v>124</v>
      </c>
      <c r="B59" s="23" t="s">
        <v>125</v>
      </c>
      <c r="C59" s="33"/>
      <c r="D59" s="33"/>
      <c r="E59" s="33"/>
      <c r="F59" s="33"/>
      <c r="G59" s="33"/>
      <c r="H59" s="33"/>
      <c r="I59" s="33"/>
      <c r="J59" s="33"/>
    </row>
    <row r="60" spans="1:10" s="25" customFormat="1" x14ac:dyDescent="0.2">
      <c r="A60" s="22" t="s">
        <v>126</v>
      </c>
      <c r="B60" s="23" t="s">
        <v>127</v>
      </c>
      <c r="C60" s="33"/>
      <c r="D60" s="33"/>
      <c r="E60" s="33"/>
      <c r="F60" s="33"/>
      <c r="G60" s="33"/>
      <c r="H60" s="33"/>
      <c r="I60" s="33"/>
      <c r="J60" s="33"/>
    </row>
    <row r="61" spans="1:10" s="25" customFormat="1" ht="15.75" thickBot="1" x14ac:dyDescent="0.3">
      <c r="A61" s="15" t="s">
        <v>128</v>
      </c>
      <c r="B61" s="39" t="s">
        <v>129</v>
      </c>
      <c r="C61" s="40">
        <f>D61+E61</f>
        <v>165284</v>
      </c>
      <c r="D61" s="40">
        <f>+D7+D13+D20+D27+D34+D45+D51+D56</f>
        <v>90831</v>
      </c>
      <c r="E61" s="40">
        <f>+E7+E13+E20+E27+E34+E45+E51+E56</f>
        <v>74453</v>
      </c>
      <c r="F61" s="40">
        <v>0</v>
      </c>
      <c r="G61" s="40">
        <f>H61+I61</f>
        <v>287934</v>
      </c>
      <c r="H61" s="40">
        <f>+H7+H13+H20+H27+H34+H45+H51+H56</f>
        <v>85732</v>
      </c>
      <c r="I61" s="40">
        <f>+I7+I13+I20+I27+I34+I45+I51+I56</f>
        <v>202202</v>
      </c>
      <c r="J61" s="40">
        <v>0</v>
      </c>
    </row>
    <row r="62" spans="1:10" s="25" customFormat="1" ht="15.75" thickBot="1" x14ac:dyDescent="0.2">
      <c r="A62" s="41" t="s">
        <v>130</v>
      </c>
      <c r="B62" s="29" t="s">
        <v>131</v>
      </c>
      <c r="C62" s="17">
        <f>D62</f>
        <v>0</v>
      </c>
      <c r="D62" s="17">
        <f>D64+D63</f>
        <v>0</v>
      </c>
      <c r="E62" s="17"/>
      <c r="F62" s="17"/>
      <c r="G62" s="17">
        <f>H62</f>
        <v>165</v>
      </c>
      <c r="H62" s="17">
        <f>H64+H63</f>
        <v>165</v>
      </c>
      <c r="I62" s="17"/>
      <c r="J62" s="17"/>
    </row>
    <row r="63" spans="1:10" s="25" customFormat="1" x14ac:dyDescent="0.2">
      <c r="A63" s="18" t="s">
        <v>132</v>
      </c>
      <c r="B63" s="19" t="s">
        <v>133</v>
      </c>
      <c r="C63" s="33"/>
      <c r="D63" s="33"/>
      <c r="E63" s="33">
        <f>D63+C63</f>
        <v>0</v>
      </c>
      <c r="F63" s="33">
        <f>E63+D63</f>
        <v>0</v>
      </c>
      <c r="G63" s="33"/>
      <c r="H63" s="33"/>
      <c r="I63" s="33">
        <f>H63+G63</f>
        <v>0</v>
      </c>
      <c r="J63" s="33">
        <f>I63+H63</f>
        <v>0</v>
      </c>
    </row>
    <row r="64" spans="1:10" s="25" customFormat="1" x14ac:dyDescent="0.2">
      <c r="A64" s="22" t="s">
        <v>134</v>
      </c>
      <c r="B64" s="23" t="s">
        <v>135</v>
      </c>
      <c r="C64" s="33">
        <f>D64</f>
        <v>0</v>
      </c>
      <c r="D64" s="33">
        <v>0</v>
      </c>
      <c r="E64" s="33"/>
      <c r="F64" s="33"/>
      <c r="G64" s="33">
        <f>H64</f>
        <v>165</v>
      </c>
      <c r="H64" s="33">
        <v>165</v>
      </c>
      <c r="I64" s="33"/>
      <c r="J64" s="33"/>
    </row>
    <row r="65" spans="1:10" s="25" customFormat="1" ht="15.75" thickBot="1" x14ac:dyDescent="0.25">
      <c r="A65" s="26" t="s">
        <v>136</v>
      </c>
      <c r="B65" s="42" t="s">
        <v>137</v>
      </c>
      <c r="C65" s="33">
        <v>0</v>
      </c>
      <c r="D65" s="33"/>
      <c r="E65" s="33">
        <f>D65+C65</f>
        <v>0</v>
      </c>
      <c r="F65" s="33">
        <f>E65+D65</f>
        <v>0</v>
      </c>
      <c r="G65" s="33">
        <v>0</v>
      </c>
      <c r="H65" s="33"/>
      <c r="I65" s="33">
        <f>H65+G65</f>
        <v>0</v>
      </c>
      <c r="J65" s="33">
        <f>I65+H65</f>
        <v>0</v>
      </c>
    </row>
    <row r="66" spans="1:10" s="25" customFormat="1" ht="15.75" thickBot="1" x14ac:dyDescent="0.2">
      <c r="A66" s="41" t="s">
        <v>138</v>
      </c>
      <c r="B66" s="29" t="s">
        <v>139</v>
      </c>
      <c r="C66" s="17">
        <f t="shared" ref="C66:J66" si="8">SUM(C67:C70)</f>
        <v>0</v>
      </c>
      <c r="D66" s="17">
        <f t="shared" si="8"/>
        <v>0</v>
      </c>
      <c r="E66" s="17">
        <f t="shared" si="8"/>
        <v>0</v>
      </c>
      <c r="F66" s="17">
        <f t="shared" si="8"/>
        <v>0</v>
      </c>
      <c r="G66" s="17">
        <f t="shared" si="8"/>
        <v>0</v>
      </c>
      <c r="H66" s="17">
        <f t="shared" si="8"/>
        <v>0</v>
      </c>
      <c r="I66" s="17">
        <f t="shared" si="8"/>
        <v>0</v>
      </c>
      <c r="J66" s="17">
        <f t="shared" si="8"/>
        <v>0</v>
      </c>
    </row>
    <row r="67" spans="1:10" s="25" customFormat="1" x14ac:dyDescent="0.2">
      <c r="A67" s="18" t="s">
        <v>140</v>
      </c>
      <c r="B67" s="19" t="s">
        <v>141</v>
      </c>
      <c r="C67" s="33"/>
      <c r="D67" s="33"/>
      <c r="E67" s="33"/>
      <c r="F67" s="33"/>
      <c r="G67" s="33"/>
      <c r="H67" s="33"/>
      <c r="I67" s="33"/>
      <c r="J67" s="33"/>
    </row>
    <row r="68" spans="1:10" s="25" customFormat="1" x14ac:dyDescent="0.2">
      <c r="A68" s="22" t="s">
        <v>142</v>
      </c>
      <c r="B68" s="23" t="s">
        <v>143</v>
      </c>
      <c r="C68" s="33"/>
      <c r="D68" s="33"/>
      <c r="E68" s="33"/>
      <c r="F68" s="33"/>
      <c r="G68" s="33"/>
      <c r="H68" s="33"/>
      <c r="I68" s="33"/>
      <c r="J68" s="33"/>
    </row>
    <row r="69" spans="1:10" s="25" customFormat="1" x14ac:dyDescent="0.2">
      <c r="A69" s="22" t="s">
        <v>144</v>
      </c>
      <c r="B69" s="23" t="s">
        <v>145</v>
      </c>
      <c r="C69" s="33"/>
      <c r="D69" s="33"/>
      <c r="E69" s="33"/>
      <c r="F69" s="33"/>
      <c r="G69" s="33"/>
      <c r="H69" s="33"/>
      <c r="I69" s="33"/>
      <c r="J69" s="33"/>
    </row>
    <row r="70" spans="1:10" s="25" customFormat="1" ht="15.75" thickBot="1" x14ac:dyDescent="0.25">
      <c r="A70" s="26" t="s">
        <v>146</v>
      </c>
      <c r="B70" s="27" t="s">
        <v>147</v>
      </c>
      <c r="C70" s="33"/>
      <c r="D70" s="33"/>
      <c r="E70" s="33"/>
      <c r="F70" s="33"/>
      <c r="G70" s="33"/>
      <c r="H70" s="33"/>
      <c r="I70" s="33"/>
      <c r="J70" s="33"/>
    </row>
    <row r="71" spans="1:10" s="25" customFormat="1" ht="15.75" thickBot="1" x14ac:dyDescent="0.2">
      <c r="A71" s="41" t="s">
        <v>148</v>
      </c>
      <c r="B71" s="29" t="s">
        <v>149</v>
      </c>
      <c r="C71" s="17">
        <f>SUM(C72:C73)</f>
        <v>1573</v>
      </c>
      <c r="D71" s="17">
        <f>SUM(D72:D73)</f>
        <v>0</v>
      </c>
      <c r="E71" s="17">
        <f>E72</f>
        <v>1573</v>
      </c>
      <c r="F71" s="17">
        <v>0</v>
      </c>
      <c r="G71" s="17">
        <f>SUM(G72:G73)</f>
        <v>17916</v>
      </c>
      <c r="H71" s="17">
        <f>SUM(H72:H73)</f>
        <v>0</v>
      </c>
      <c r="I71" s="17">
        <f>I72</f>
        <v>17916</v>
      </c>
      <c r="J71" s="17">
        <v>0</v>
      </c>
    </row>
    <row r="72" spans="1:10" s="25" customFormat="1" x14ac:dyDescent="0.2">
      <c r="A72" s="18" t="s">
        <v>150</v>
      </c>
      <c r="B72" s="19" t="s">
        <v>151</v>
      </c>
      <c r="C72" s="33">
        <f>E72</f>
        <v>1573</v>
      </c>
      <c r="D72" s="33"/>
      <c r="E72" s="33">
        <v>1573</v>
      </c>
      <c r="F72" s="33"/>
      <c r="G72" s="33">
        <f>I72</f>
        <v>17916</v>
      </c>
      <c r="H72" s="33"/>
      <c r="I72" s="33">
        <v>17916</v>
      </c>
      <c r="J72" s="33"/>
    </row>
    <row r="73" spans="1:10" s="25" customFormat="1" ht="15.75" thickBot="1" x14ac:dyDescent="0.25">
      <c r="A73" s="26" t="s">
        <v>152</v>
      </c>
      <c r="B73" s="27" t="s">
        <v>153</v>
      </c>
      <c r="C73" s="33"/>
      <c r="D73" s="33"/>
      <c r="E73" s="33">
        <f>D73+C73</f>
        <v>0</v>
      </c>
      <c r="F73" s="33">
        <f>E73+D73</f>
        <v>0</v>
      </c>
      <c r="G73" s="33"/>
      <c r="H73" s="33"/>
      <c r="I73" s="33">
        <f>H73+G73</f>
        <v>0</v>
      </c>
      <c r="J73" s="33">
        <f>I73+H73</f>
        <v>0</v>
      </c>
    </row>
    <row r="74" spans="1:10" s="21" customFormat="1" ht="15.75" thickBot="1" x14ac:dyDescent="0.2">
      <c r="A74" s="41" t="s">
        <v>154</v>
      </c>
      <c r="B74" s="29" t="s">
        <v>155</v>
      </c>
      <c r="C74" s="17">
        <f>D74+E74+F74</f>
        <v>0</v>
      </c>
      <c r="D74" s="17">
        <f>D75+D76+D77</f>
        <v>0</v>
      </c>
      <c r="E74" s="17">
        <f>E75+E76+E77</f>
        <v>0</v>
      </c>
      <c r="F74" s="17">
        <f>F75+F76+F77</f>
        <v>0</v>
      </c>
      <c r="G74" s="17">
        <f>H74+I74+J74</f>
        <v>1610</v>
      </c>
      <c r="H74" s="17">
        <f>H75+H76+H77</f>
        <v>1610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156</v>
      </c>
      <c r="B75" s="19" t="s">
        <v>157</v>
      </c>
      <c r="C75" s="33">
        <f>D75+E75+F75</f>
        <v>0</v>
      </c>
      <c r="D75" s="33">
        <v>0</v>
      </c>
      <c r="E75" s="33">
        <v>0</v>
      </c>
      <c r="F75" s="33">
        <v>0</v>
      </c>
      <c r="G75" s="33">
        <f>H75+I75+J75</f>
        <v>1610</v>
      </c>
      <c r="H75" s="33">
        <v>1610</v>
      </c>
      <c r="I75" s="33">
        <v>0</v>
      </c>
      <c r="J75" s="33">
        <v>0</v>
      </c>
    </row>
    <row r="76" spans="1:10" s="25" customFormat="1" x14ac:dyDescent="0.2">
      <c r="A76" s="22" t="s">
        <v>158</v>
      </c>
      <c r="B76" s="23" t="s">
        <v>159</v>
      </c>
      <c r="C76" s="33"/>
      <c r="D76" s="33"/>
      <c r="E76" s="33">
        <f>D76+C76</f>
        <v>0</v>
      </c>
      <c r="F76" s="33">
        <f>E76+D76</f>
        <v>0</v>
      </c>
      <c r="G76" s="33"/>
      <c r="H76" s="33"/>
      <c r="I76" s="33">
        <f>H76+G76</f>
        <v>0</v>
      </c>
      <c r="J76" s="33">
        <f>I76+H76</f>
        <v>0</v>
      </c>
    </row>
    <row r="77" spans="1:10" s="25" customFormat="1" ht="15.75" thickBot="1" x14ac:dyDescent="0.25">
      <c r="A77" s="26" t="s">
        <v>160</v>
      </c>
      <c r="B77" s="27" t="s">
        <v>161</v>
      </c>
      <c r="C77" s="33"/>
      <c r="D77" s="33"/>
      <c r="E77" s="33">
        <f>D77+C77</f>
        <v>0</v>
      </c>
      <c r="F77" s="33">
        <f>E77+D77</f>
        <v>0</v>
      </c>
      <c r="G77" s="33"/>
      <c r="H77" s="33"/>
      <c r="I77" s="33">
        <f>H77+G77</f>
        <v>0</v>
      </c>
      <c r="J77" s="33">
        <f>I77+H77</f>
        <v>0</v>
      </c>
    </row>
    <row r="78" spans="1:10" s="25" customFormat="1" ht="15.75" thickBot="1" x14ac:dyDescent="0.2">
      <c r="A78" s="41" t="s">
        <v>162</v>
      </c>
      <c r="B78" s="29" t="s">
        <v>163</v>
      </c>
      <c r="C78" s="17">
        <f t="shared" ref="C78:J78" si="9">SUM(C79:C82)</f>
        <v>0</v>
      </c>
      <c r="D78" s="17">
        <f t="shared" si="9"/>
        <v>0</v>
      </c>
      <c r="E78" s="17">
        <f t="shared" si="9"/>
        <v>0</v>
      </c>
      <c r="F78" s="17">
        <f t="shared" si="9"/>
        <v>0</v>
      </c>
      <c r="G78" s="17">
        <f t="shared" si="9"/>
        <v>0</v>
      </c>
      <c r="H78" s="17">
        <f t="shared" si="9"/>
        <v>0</v>
      </c>
      <c r="I78" s="17">
        <f t="shared" si="9"/>
        <v>0</v>
      </c>
      <c r="J78" s="17">
        <f t="shared" si="9"/>
        <v>0</v>
      </c>
    </row>
    <row r="79" spans="1:10" s="25" customFormat="1" x14ac:dyDescent="0.2">
      <c r="A79" s="43" t="s">
        <v>164</v>
      </c>
      <c r="B79" s="19" t="s">
        <v>165</v>
      </c>
      <c r="C79" s="33"/>
      <c r="D79" s="33"/>
      <c r="E79" s="33"/>
      <c r="F79" s="33"/>
      <c r="G79" s="33"/>
      <c r="H79" s="33"/>
      <c r="I79" s="33"/>
      <c r="J79" s="33"/>
    </row>
    <row r="80" spans="1:10" s="25" customFormat="1" x14ac:dyDescent="0.2">
      <c r="A80" s="44" t="s">
        <v>166</v>
      </c>
      <c r="B80" s="23" t="s">
        <v>167</v>
      </c>
      <c r="C80" s="33"/>
      <c r="D80" s="33"/>
      <c r="E80" s="33"/>
      <c r="F80" s="33"/>
      <c r="G80" s="33"/>
      <c r="H80" s="33"/>
      <c r="I80" s="33"/>
      <c r="J80" s="33"/>
    </row>
    <row r="81" spans="1:10" s="25" customFormat="1" x14ac:dyDescent="0.2">
      <c r="A81" s="44" t="s">
        <v>168</v>
      </c>
      <c r="B81" s="23" t="s">
        <v>169</v>
      </c>
      <c r="C81" s="33"/>
      <c r="D81" s="33"/>
      <c r="E81" s="33"/>
      <c r="F81" s="33"/>
      <c r="G81" s="33"/>
      <c r="H81" s="33"/>
      <c r="I81" s="33"/>
      <c r="J81" s="33"/>
    </row>
    <row r="82" spans="1:10" s="21" customFormat="1" ht="15.75" thickBot="1" x14ac:dyDescent="0.25">
      <c r="A82" s="45" t="s">
        <v>170</v>
      </c>
      <c r="B82" s="27" t="s">
        <v>171</v>
      </c>
      <c r="C82" s="33"/>
      <c r="D82" s="33"/>
      <c r="E82" s="33"/>
      <c r="F82" s="33"/>
      <c r="G82" s="33"/>
      <c r="H82" s="33"/>
      <c r="I82" s="33"/>
      <c r="J82" s="33"/>
    </row>
    <row r="83" spans="1:10" s="21" customFormat="1" ht="15.75" thickBot="1" x14ac:dyDescent="0.2">
      <c r="A83" s="41" t="s">
        <v>172</v>
      </c>
      <c r="B83" s="29" t="s">
        <v>173</v>
      </c>
      <c r="C83" s="46"/>
      <c r="D83" s="46"/>
      <c r="E83" s="46"/>
      <c r="F83" s="46"/>
      <c r="G83" s="46"/>
      <c r="H83" s="46"/>
      <c r="I83" s="46"/>
      <c r="J83" s="46"/>
    </row>
    <row r="84" spans="1:10" s="21" customFormat="1" ht="15.75" thickBot="1" x14ac:dyDescent="0.2">
      <c r="A84" s="41" t="s">
        <v>174</v>
      </c>
      <c r="B84" s="47" t="s">
        <v>175</v>
      </c>
      <c r="C84" s="31">
        <f t="shared" ref="C84:J84" si="10">+C62+C66+C71+C74+C78+C83</f>
        <v>1573</v>
      </c>
      <c r="D84" s="31">
        <f t="shared" si="10"/>
        <v>0</v>
      </c>
      <c r="E84" s="31">
        <f t="shared" si="10"/>
        <v>1573</v>
      </c>
      <c r="F84" s="31">
        <f t="shared" si="10"/>
        <v>0</v>
      </c>
      <c r="G84" s="31">
        <f t="shared" si="10"/>
        <v>19691</v>
      </c>
      <c r="H84" s="31">
        <f t="shared" si="10"/>
        <v>1775</v>
      </c>
      <c r="I84" s="31">
        <f t="shared" si="10"/>
        <v>17916</v>
      </c>
      <c r="J84" s="31">
        <f t="shared" si="10"/>
        <v>0</v>
      </c>
    </row>
    <row r="85" spans="1:10" s="21" customFormat="1" ht="15.75" thickBot="1" x14ac:dyDescent="0.2">
      <c r="A85" s="48" t="s">
        <v>176</v>
      </c>
      <c r="B85" s="49" t="s">
        <v>177</v>
      </c>
      <c r="C85" s="31">
        <f t="shared" ref="C85:J85" si="11">+C61+C84</f>
        <v>166857</v>
      </c>
      <c r="D85" s="31">
        <f t="shared" si="11"/>
        <v>90831</v>
      </c>
      <c r="E85" s="31">
        <f t="shared" si="11"/>
        <v>76026</v>
      </c>
      <c r="F85" s="31">
        <f t="shared" si="11"/>
        <v>0</v>
      </c>
      <c r="G85" s="31">
        <f t="shared" si="11"/>
        <v>307625</v>
      </c>
      <c r="H85" s="31">
        <f t="shared" si="11"/>
        <v>87507</v>
      </c>
      <c r="I85" s="31">
        <f t="shared" si="11"/>
        <v>220118</v>
      </c>
      <c r="J85" s="31">
        <f t="shared" si="11"/>
        <v>0</v>
      </c>
    </row>
    <row r="86" spans="1:10" s="25" customFormat="1" x14ac:dyDescent="0.25">
      <c r="A86" s="50"/>
      <c r="B86" s="51"/>
      <c r="C86" s="52"/>
      <c r="D86" s="52"/>
      <c r="E86" s="52"/>
      <c r="F86" s="52"/>
      <c r="G86" s="52"/>
      <c r="H86" s="52"/>
      <c r="I86" s="52"/>
      <c r="J86" s="52"/>
    </row>
    <row r="87" spans="1:10" s="25" customFormat="1" ht="15.75" thickBot="1" x14ac:dyDescent="0.3">
      <c r="A87" s="50"/>
      <c r="B87" s="51"/>
      <c r="C87" s="52"/>
      <c r="D87" s="52"/>
      <c r="E87" s="52"/>
      <c r="F87" s="52"/>
      <c r="G87" s="52"/>
      <c r="H87" s="52"/>
      <c r="I87" s="52"/>
      <c r="J87" s="52"/>
    </row>
    <row r="88" spans="1:10" ht="15.75" thickBot="1" x14ac:dyDescent="0.3">
      <c r="A88" s="8" t="s">
        <v>1</v>
      </c>
      <c r="B88" s="9" t="s">
        <v>2</v>
      </c>
      <c r="C88" s="104" t="s">
        <v>3</v>
      </c>
      <c r="D88" s="105"/>
      <c r="E88" s="105"/>
      <c r="F88" s="106"/>
      <c r="G88" s="104" t="s">
        <v>4</v>
      </c>
      <c r="H88" s="105"/>
      <c r="I88" s="105"/>
      <c r="J88" s="106"/>
    </row>
    <row r="89" spans="1:10" s="14" customFormat="1" ht="16.5" thickBot="1" x14ac:dyDescent="0.3">
      <c r="A89" s="11" t="s">
        <v>5</v>
      </c>
      <c r="B89" s="12" t="s">
        <v>6</v>
      </c>
      <c r="C89" s="13" t="s">
        <v>7</v>
      </c>
      <c r="D89" s="13" t="s">
        <v>8</v>
      </c>
      <c r="E89" s="13" t="s">
        <v>9</v>
      </c>
      <c r="F89" s="13" t="s">
        <v>10</v>
      </c>
      <c r="G89" s="13" t="s">
        <v>11</v>
      </c>
      <c r="H89" s="13" t="s">
        <v>12</v>
      </c>
      <c r="I89" s="13" t="s">
        <v>13</v>
      </c>
      <c r="J89" s="13" t="s">
        <v>14</v>
      </c>
    </row>
    <row r="90" spans="1:10" s="14" customFormat="1" ht="42.75" thickBot="1" x14ac:dyDescent="0.3">
      <c r="A90" s="53"/>
      <c r="B90" s="54" t="s">
        <v>178</v>
      </c>
      <c r="C90" s="55" t="s">
        <v>179</v>
      </c>
      <c r="D90" s="55" t="s">
        <v>17</v>
      </c>
      <c r="E90" s="56" t="s">
        <v>180</v>
      </c>
      <c r="F90" s="56" t="s">
        <v>181</v>
      </c>
      <c r="G90" s="55" t="s">
        <v>179</v>
      </c>
      <c r="H90" s="55" t="s">
        <v>17</v>
      </c>
      <c r="I90" s="56" t="s">
        <v>180</v>
      </c>
      <c r="J90" s="56" t="s">
        <v>181</v>
      </c>
    </row>
    <row r="91" spans="1:10" s="62" customFormat="1" ht="13.5" thickBot="1" x14ac:dyDescent="0.3">
      <c r="A91" s="57" t="s">
        <v>20</v>
      </c>
      <c r="B91" s="58" t="s">
        <v>182</v>
      </c>
      <c r="C91" s="59">
        <f t="shared" ref="C91:C96" si="12">D91+E91+F91</f>
        <v>86076</v>
      </c>
      <c r="D91" s="60">
        <f>D92+D93+D94+D95+D96</f>
        <v>85956</v>
      </c>
      <c r="E91" s="60">
        <f>E92+E93+E94+E95+E96</f>
        <v>120</v>
      </c>
      <c r="F91" s="61">
        <f>F92+F93+F94+F95+F96</f>
        <v>0</v>
      </c>
      <c r="G91" s="59">
        <f t="shared" ref="G91:G96" si="13">H91+I91+J91</f>
        <v>158992</v>
      </c>
      <c r="H91" s="60">
        <f>H92+H93+H94+H95+H96</f>
        <v>158451</v>
      </c>
      <c r="I91" s="60">
        <f>I92+I93+I94+I95+I96</f>
        <v>541</v>
      </c>
      <c r="J91" s="61">
        <f>J92+J93+J94+J95+J96</f>
        <v>0</v>
      </c>
    </row>
    <row r="92" spans="1:10" ht="15.75" thickBot="1" x14ac:dyDescent="0.3">
      <c r="A92" s="63" t="s">
        <v>22</v>
      </c>
      <c r="B92" s="64" t="s">
        <v>183</v>
      </c>
      <c r="C92" s="65">
        <f t="shared" si="12"/>
        <v>26347</v>
      </c>
      <c r="D92" s="66">
        <v>26347</v>
      </c>
      <c r="E92" s="66">
        <v>0</v>
      </c>
      <c r="F92" s="66"/>
      <c r="G92" s="65">
        <f t="shared" si="13"/>
        <v>58115</v>
      </c>
      <c r="H92" s="66">
        <v>58115</v>
      </c>
      <c r="I92" s="66">
        <v>0</v>
      </c>
      <c r="J92" s="66"/>
    </row>
    <row r="93" spans="1:10" ht="15.75" thickBot="1" x14ac:dyDescent="0.3">
      <c r="A93" s="22" t="s">
        <v>24</v>
      </c>
      <c r="B93" s="67" t="s">
        <v>184</v>
      </c>
      <c r="C93" s="65">
        <f t="shared" si="12"/>
        <v>5619</v>
      </c>
      <c r="D93" s="68">
        <v>5619</v>
      </c>
      <c r="E93" s="68">
        <v>0</v>
      </c>
      <c r="F93" s="68"/>
      <c r="G93" s="65">
        <f t="shared" si="13"/>
        <v>9256</v>
      </c>
      <c r="H93" s="68">
        <v>9256</v>
      </c>
      <c r="I93" s="68">
        <v>0</v>
      </c>
      <c r="J93" s="68"/>
    </row>
    <row r="94" spans="1:10" ht="15.75" thickBot="1" x14ac:dyDescent="0.3">
      <c r="A94" s="22" t="s">
        <v>26</v>
      </c>
      <c r="B94" s="67" t="s">
        <v>185</v>
      </c>
      <c r="C94" s="65">
        <f t="shared" si="12"/>
        <v>31817</v>
      </c>
      <c r="D94" s="69">
        <v>31817</v>
      </c>
      <c r="E94" s="68">
        <v>0</v>
      </c>
      <c r="F94" s="68"/>
      <c r="G94" s="65">
        <f t="shared" si="13"/>
        <v>50741</v>
      </c>
      <c r="H94" s="69">
        <v>50741</v>
      </c>
      <c r="I94" s="68">
        <v>0</v>
      </c>
      <c r="J94" s="68"/>
    </row>
    <row r="95" spans="1:10" x14ac:dyDescent="0.25">
      <c r="A95" s="22" t="s">
        <v>28</v>
      </c>
      <c r="B95" s="70" t="s">
        <v>186</v>
      </c>
      <c r="C95" s="65">
        <f t="shared" si="12"/>
        <v>4354</v>
      </c>
      <c r="D95" s="69">
        <v>4354</v>
      </c>
      <c r="E95" s="68"/>
      <c r="F95" s="68"/>
      <c r="G95" s="65">
        <f t="shared" si="13"/>
        <v>4354</v>
      </c>
      <c r="H95" s="69">
        <v>4354</v>
      </c>
      <c r="I95" s="68"/>
      <c r="J95" s="68"/>
    </row>
    <row r="96" spans="1:10" x14ac:dyDescent="0.25">
      <c r="A96" s="22" t="s">
        <v>187</v>
      </c>
      <c r="B96" s="71" t="s">
        <v>188</v>
      </c>
      <c r="C96" s="30">
        <f t="shared" si="12"/>
        <v>17939</v>
      </c>
      <c r="D96" s="69">
        <f>D97+D98+D99+D100+D101+D102+D103+D104+D105+D106</f>
        <v>17819</v>
      </c>
      <c r="E96" s="69">
        <f>E97+E98+E99+E100+E101+E102+E103+E104+E105+E106</f>
        <v>120</v>
      </c>
      <c r="F96" s="69">
        <f>F97+F98+F99+F100+F101+F102+F103+F104+F105+F106</f>
        <v>0</v>
      </c>
      <c r="G96" s="30">
        <f t="shared" si="13"/>
        <v>36526</v>
      </c>
      <c r="H96" s="69">
        <f>H97+H101+H106</f>
        <v>35985</v>
      </c>
      <c r="I96" s="69">
        <f>I103+I106</f>
        <v>541</v>
      </c>
      <c r="J96" s="69">
        <f>J97+J98+J99+J100+J101+J102+J103+J104+J105+J106</f>
        <v>0</v>
      </c>
    </row>
    <row r="97" spans="1:10" x14ac:dyDescent="0.25">
      <c r="A97" s="22" t="s">
        <v>30</v>
      </c>
      <c r="B97" s="67" t="s">
        <v>189</v>
      </c>
      <c r="C97" s="30"/>
      <c r="D97" s="69">
        <v>10</v>
      </c>
      <c r="E97" s="69"/>
      <c r="F97" s="69"/>
      <c r="G97" s="30">
        <v>3469</v>
      </c>
      <c r="H97" s="69">
        <v>3469</v>
      </c>
      <c r="I97" s="69"/>
      <c r="J97" s="69"/>
    </row>
    <row r="98" spans="1:10" x14ac:dyDescent="0.2">
      <c r="A98" s="22" t="s">
        <v>190</v>
      </c>
      <c r="B98" s="72" t="s">
        <v>191</v>
      </c>
      <c r="C98" s="30"/>
      <c r="D98" s="69"/>
      <c r="E98" s="69"/>
      <c r="F98" s="69"/>
      <c r="G98" s="30"/>
      <c r="H98" s="69"/>
      <c r="I98" s="69"/>
      <c r="J98" s="69"/>
    </row>
    <row r="99" spans="1:10" x14ac:dyDescent="0.25">
      <c r="A99" s="22" t="s">
        <v>192</v>
      </c>
      <c r="B99" s="73" t="s">
        <v>193</v>
      </c>
      <c r="C99" s="30"/>
      <c r="D99" s="69"/>
      <c r="E99" s="69"/>
      <c r="F99" s="69"/>
      <c r="G99" s="30"/>
      <c r="H99" s="69"/>
      <c r="I99" s="69"/>
      <c r="J99" s="69"/>
    </row>
    <row r="100" spans="1:10" ht="22.5" x14ac:dyDescent="0.25">
      <c r="A100" s="22" t="s">
        <v>194</v>
      </c>
      <c r="B100" s="73" t="s">
        <v>195</v>
      </c>
      <c r="C100" s="30"/>
      <c r="D100" s="69"/>
      <c r="E100" s="69"/>
      <c r="F100" s="69"/>
      <c r="G100" s="30"/>
      <c r="H100" s="69"/>
      <c r="I100" s="69"/>
      <c r="J100" s="69"/>
    </row>
    <row r="101" spans="1:10" x14ac:dyDescent="0.2">
      <c r="A101" s="22" t="s">
        <v>196</v>
      </c>
      <c r="B101" s="72" t="s">
        <v>197</v>
      </c>
      <c r="C101" s="30"/>
      <c r="D101" s="69">
        <v>17809</v>
      </c>
      <c r="E101" s="69"/>
      <c r="F101" s="69"/>
      <c r="G101" s="30">
        <v>25650</v>
      </c>
      <c r="H101" s="69">
        <v>25650</v>
      </c>
      <c r="I101" s="69"/>
      <c r="J101" s="69"/>
    </row>
    <row r="102" spans="1:10" x14ac:dyDescent="0.2">
      <c r="A102" s="22" t="s">
        <v>198</v>
      </c>
      <c r="B102" s="72" t="s">
        <v>199</v>
      </c>
      <c r="C102" s="30"/>
      <c r="D102" s="69"/>
      <c r="E102" s="69"/>
      <c r="F102" s="69"/>
      <c r="G102" s="30"/>
      <c r="H102" s="69"/>
      <c r="I102" s="69"/>
      <c r="J102" s="69"/>
    </row>
    <row r="103" spans="1:10" x14ac:dyDescent="0.25">
      <c r="A103" s="22" t="s">
        <v>200</v>
      </c>
      <c r="B103" s="73" t="s">
        <v>201</v>
      </c>
      <c r="C103" s="30"/>
      <c r="D103" s="69"/>
      <c r="E103" s="69"/>
      <c r="F103" s="69"/>
      <c r="G103" s="30">
        <v>461</v>
      </c>
      <c r="H103" s="69"/>
      <c r="I103" s="69">
        <v>461</v>
      </c>
      <c r="J103" s="69"/>
    </row>
    <row r="104" spans="1:10" x14ac:dyDescent="0.25">
      <c r="A104" s="74" t="s">
        <v>202</v>
      </c>
      <c r="B104" s="75" t="s">
        <v>203</v>
      </c>
      <c r="C104" s="30"/>
      <c r="D104" s="69"/>
      <c r="E104" s="69"/>
      <c r="F104" s="69"/>
      <c r="G104" s="30"/>
      <c r="H104" s="69"/>
      <c r="I104" s="69"/>
      <c r="J104" s="69"/>
    </row>
    <row r="105" spans="1:10" x14ac:dyDescent="0.25">
      <c r="A105" s="22" t="s">
        <v>204</v>
      </c>
      <c r="B105" s="75" t="s">
        <v>205</v>
      </c>
      <c r="C105" s="30"/>
      <c r="D105" s="69"/>
      <c r="E105" s="69"/>
      <c r="F105" s="69"/>
      <c r="G105" s="30"/>
      <c r="H105" s="69"/>
      <c r="I105" s="69"/>
      <c r="J105" s="69"/>
    </row>
    <row r="106" spans="1:10" ht="15.75" thickBot="1" x14ac:dyDescent="0.3">
      <c r="A106" s="76" t="s">
        <v>206</v>
      </c>
      <c r="B106" s="77" t="s">
        <v>207</v>
      </c>
      <c r="C106" s="78"/>
      <c r="D106" s="79"/>
      <c r="E106" s="79">
        <v>120</v>
      </c>
      <c r="F106" s="79"/>
      <c r="G106" s="78">
        <f>H106+I106</f>
        <v>6946</v>
      </c>
      <c r="H106" s="79">
        <f>6946-80</f>
        <v>6866</v>
      </c>
      <c r="I106" s="79">
        <v>80</v>
      </c>
      <c r="J106" s="79"/>
    </row>
    <row r="107" spans="1:10" ht="15.75" thickBot="1" x14ac:dyDescent="0.3">
      <c r="A107" s="28" t="s">
        <v>32</v>
      </c>
      <c r="B107" s="80" t="s">
        <v>208</v>
      </c>
      <c r="C107" s="17">
        <f>D107+E107+F107</f>
        <v>53669</v>
      </c>
      <c r="D107" s="17"/>
      <c r="E107" s="17">
        <f>E108+E110+E112</f>
        <v>53669</v>
      </c>
      <c r="F107" s="17"/>
      <c r="G107" s="17">
        <f>H107+I107+J107</f>
        <v>118440</v>
      </c>
      <c r="H107" s="17"/>
      <c r="I107" s="17">
        <f>I108+I110+I112</f>
        <v>118440</v>
      </c>
      <c r="J107" s="17"/>
    </row>
    <row r="108" spans="1:10" x14ac:dyDescent="0.25">
      <c r="A108" s="18" t="s">
        <v>34</v>
      </c>
      <c r="B108" s="67" t="s">
        <v>209</v>
      </c>
      <c r="C108" s="20">
        <f>D108+E108+F108</f>
        <v>31664</v>
      </c>
      <c r="D108" s="20">
        <f>D109</f>
        <v>0</v>
      </c>
      <c r="E108" s="20">
        <f>E109</f>
        <v>31664</v>
      </c>
      <c r="F108" s="20"/>
      <c r="G108" s="20">
        <f>H108+I108+J108</f>
        <v>67199</v>
      </c>
      <c r="H108" s="20">
        <f>H109</f>
        <v>0</v>
      </c>
      <c r="I108" s="20">
        <v>67199</v>
      </c>
      <c r="J108" s="20"/>
    </row>
    <row r="109" spans="1:10" x14ac:dyDescent="0.25">
      <c r="A109" s="18" t="s">
        <v>36</v>
      </c>
      <c r="B109" s="81" t="s">
        <v>210</v>
      </c>
      <c r="C109" s="20">
        <f>D109+E109+F109</f>
        <v>31664</v>
      </c>
      <c r="D109" s="20"/>
      <c r="E109" s="20">
        <v>31664</v>
      </c>
      <c r="F109" s="20"/>
      <c r="G109" s="20">
        <f>H109+I109+J109</f>
        <v>31664</v>
      </c>
      <c r="H109" s="20"/>
      <c r="I109" s="20">
        <v>31664</v>
      </c>
      <c r="J109" s="20"/>
    </row>
    <row r="110" spans="1:10" x14ac:dyDescent="0.25">
      <c r="A110" s="18" t="s">
        <v>38</v>
      </c>
      <c r="B110" s="81" t="s">
        <v>211</v>
      </c>
      <c r="C110" s="20">
        <f>D110+E110+F110</f>
        <v>0</v>
      </c>
      <c r="D110" s="20">
        <f>D111</f>
        <v>0</v>
      </c>
      <c r="E110" s="20"/>
      <c r="F110" s="20"/>
      <c r="G110" s="20">
        <f>H110+I110+J110</f>
        <v>21236</v>
      </c>
      <c r="H110" s="20">
        <f>H111</f>
        <v>0</v>
      </c>
      <c r="I110" s="20">
        <v>21236</v>
      </c>
      <c r="J110" s="20"/>
    </row>
    <row r="111" spans="1:10" x14ac:dyDescent="0.25">
      <c r="A111" s="18" t="s">
        <v>40</v>
      </c>
      <c r="B111" s="81" t="s">
        <v>212</v>
      </c>
      <c r="C111" s="20">
        <f>D111+E111+F111</f>
        <v>0</v>
      </c>
      <c r="D111" s="82"/>
      <c r="E111" s="20"/>
      <c r="F111" s="20"/>
      <c r="G111" s="20">
        <f>H111+I111+J111</f>
        <v>0</v>
      </c>
      <c r="H111" s="82"/>
      <c r="I111" s="20"/>
      <c r="J111" s="20"/>
    </row>
    <row r="112" spans="1:10" x14ac:dyDescent="0.25">
      <c r="A112" s="18" t="s">
        <v>42</v>
      </c>
      <c r="B112" s="83" t="s">
        <v>213</v>
      </c>
      <c r="C112" s="82">
        <v>22005</v>
      </c>
      <c r="D112" s="82">
        <f>D113+D114+D115+D116+D117+D118+D119+D120</f>
        <v>0</v>
      </c>
      <c r="E112" s="82">
        <v>22005</v>
      </c>
      <c r="F112" s="82">
        <f>F113+F114+F115+F116+F117+F118+F119+F120</f>
        <v>0</v>
      </c>
      <c r="G112" s="82">
        <v>30005</v>
      </c>
      <c r="H112" s="82">
        <f>H113+H114+H115+H116+H117+H118+H119+H120</f>
        <v>0</v>
      </c>
      <c r="I112" s="82">
        <v>30005</v>
      </c>
      <c r="J112" s="82">
        <f>J113+J114+J115+J116+J117+J118+J119+J120</f>
        <v>0</v>
      </c>
    </row>
    <row r="113" spans="1:10" x14ac:dyDescent="0.25">
      <c r="A113" s="18" t="s">
        <v>44</v>
      </c>
      <c r="B113" s="84" t="s">
        <v>214</v>
      </c>
      <c r="C113" s="82"/>
      <c r="D113" s="82"/>
      <c r="E113" s="82"/>
      <c r="F113" s="82"/>
      <c r="G113" s="82"/>
      <c r="H113" s="82"/>
      <c r="I113" s="82"/>
      <c r="J113" s="82"/>
    </row>
    <row r="114" spans="1:10" x14ac:dyDescent="0.25">
      <c r="A114" s="18" t="s">
        <v>215</v>
      </c>
      <c r="B114" s="85" t="s">
        <v>216</v>
      </c>
      <c r="C114" s="82"/>
      <c r="D114" s="82"/>
      <c r="E114" s="82"/>
      <c r="F114" s="82"/>
      <c r="G114" s="82"/>
      <c r="H114" s="82"/>
      <c r="I114" s="82"/>
      <c r="J114" s="82"/>
    </row>
    <row r="115" spans="1:10" ht="22.5" x14ac:dyDescent="0.25">
      <c r="A115" s="18" t="s">
        <v>217</v>
      </c>
      <c r="B115" s="73" t="s">
        <v>195</v>
      </c>
      <c r="C115" s="82"/>
      <c r="D115" s="82"/>
      <c r="E115" s="82"/>
      <c r="F115" s="82"/>
      <c r="G115" s="82"/>
      <c r="H115" s="82"/>
      <c r="I115" s="82"/>
      <c r="J115" s="82"/>
    </row>
    <row r="116" spans="1:10" x14ac:dyDescent="0.25">
      <c r="A116" s="18" t="s">
        <v>218</v>
      </c>
      <c r="B116" s="73" t="s">
        <v>219</v>
      </c>
      <c r="C116" s="82">
        <v>22005</v>
      </c>
      <c r="D116" s="82"/>
      <c r="E116" s="82">
        <v>22005</v>
      </c>
      <c r="F116" s="82"/>
      <c r="G116" s="82">
        <v>30005</v>
      </c>
      <c r="H116" s="82"/>
      <c r="I116" s="82">
        <v>30005</v>
      </c>
      <c r="J116" s="82"/>
    </row>
    <row r="117" spans="1:10" x14ac:dyDescent="0.25">
      <c r="A117" s="18" t="s">
        <v>220</v>
      </c>
      <c r="B117" s="73" t="s">
        <v>221</v>
      </c>
      <c r="C117" s="82"/>
      <c r="D117" s="82"/>
      <c r="E117" s="82"/>
      <c r="F117" s="82"/>
      <c r="G117" s="82"/>
      <c r="H117" s="82"/>
      <c r="I117" s="82"/>
      <c r="J117" s="82"/>
    </row>
    <row r="118" spans="1:10" x14ac:dyDescent="0.25">
      <c r="A118" s="18" t="s">
        <v>222</v>
      </c>
      <c r="B118" s="73" t="s">
        <v>201</v>
      </c>
      <c r="C118" s="82"/>
      <c r="D118" s="82"/>
      <c r="E118" s="82"/>
      <c r="F118" s="82"/>
      <c r="G118" s="82"/>
      <c r="H118" s="82"/>
      <c r="I118" s="82"/>
      <c r="J118" s="82"/>
    </row>
    <row r="119" spans="1:10" x14ac:dyDescent="0.25">
      <c r="A119" s="18" t="s">
        <v>223</v>
      </c>
      <c r="B119" s="73" t="s">
        <v>224</v>
      </c>
      <c r="C119" s="82"/>
      <c r="D119" s="82"/>
      <c r="E119" s="82"/>
      <c r="F119" s="82"/>
      <c r="G119" s="82"/>
      <c r="H119" s="82"/>
      <c r="I119" s="82"/>
      <c r="J119" s="82"/>
    </row>
    <row r="120" spans="1:10" ht="15.75" thickBot="1" x14ac:dyDescent="0.3">
      <c r="A120" s="74" t="s">
        <v>225</v>
      </c>
      <c r="B120" s="73" t="s">
        <v>226</v>
      </c>
      <c r="C120" s="86"/>
      <c r="D120" s="86"/>
      <c r="E120" s="86"/>
      <c r="F120" s="86"/>
      <c r="G120" s="86"/>
      <c r="H120" s="86"/>
      <c r="I120" s="86"/>
      <c r="J120" s="86"/>
    </row>
    <row r="121" spans="1:10" ht="15.75" thickBot="1" x14ac:dyDescent="0.3">
      <c r="A121" s="28" t="s">
        <v>46</v>
      </c>
      <c r="B121" s="87" t="s">
        <v>227</v>
      </c>
      <c r="C121" s="17">
        <f>D121</f>
        <v>500</v>
      </c>
      <c r="D121" s="17">
        <f>+D122+D123</f>
        <v>500</v>
      </c>
      <c r="E121" s="17"/>
      <c r="F121" s="17"/>
      <c r="G121" s="17">
        <f>H121</f>
        <v>1000</v>
      </c>
      <c r="H121" s="17">
        <f>+H122+H123</f>
        <v>1000</v>
      </c>
      <c r="I121" s="17"/>
      <c r="J121" s="17"/>
    </row>
    <row r="122" spans="1:10" x14ac:dyDescent="0.25">
      <c r="A122" s="18" t="s">
        <v>48</v>
      </c>
      <c r="B122" s="88" t="s">
        <v>228</v>
      </c>
      <c r="C122" s="20">
        <f>D122</f>
        <v>500</v>
      </c>
      <c r="D122" s="20">
        <v>500</v>
      </c>
      <c r="E122" s="20"/>
      <c r="F122" s="20"/>
      <c r="G122" s="20">
        <f>H122</f>
        <v>1000</v>
      </c>
      <c r="H122" s="20">
        <v>1000</v>
      </c>
      <c r="I122" s="20"/>
      <c r="J122" s="20"/>
    </row>
    <row r="123" spans="1:10" ht="15.75" thickBot="1" x14ac:dyDescent="0.3">
      <c r="A123" s="26" t="s">
        <v>50</v>
      </c>
      <c r="B123" s="81" t="s">
        <v>229</v>
      </c>
      <c r="C123" s="30"/>
      <c r="D123" s="30"/>
      <c r="E123" s="20">
        <f>D123+C123</f>
        <v>0</v>
      </c>
      <c r="F123" s="20">
        <f>E123+D123</f>
        <v>0</v>
      </c>
      <c r="G123" s="30"/>
      <c r="H123" s="30"/>
      <c r="I123" s="20">
        <f>H123+G123</f>
        <v>0</v>
      </c>
      <c r="J123" s="20">
        <f>I123+H123</f>
        <v>0</v>
      </c>
    </row>
    <row r="124" spans="1:10" ht="15.75" thickBot="1" x14ac:dyDescent="0.3">
      <c r="A124" s="28" t="s">
        <v>230</v>
      </c>
      <c r="B124" s="87" t="s">
        <v>231</v>
      </c>
      <c r="C124" s="17">
        <f t="shared" ref="C124:J124" si="14">+C91+C107+C121</f>
        <v>140245</v>
      </c>
      <c r="D124" s="17">
        <f t="shared" si="14"/>
        <v>86456</v>
      </c>
      <c r="E124" s="17">
        <f t="shared" si="14"/>
        <v>53789</v>
      </c>
      <c r="F124" s="17">
        <f t="shared" si="14"/>
        <v>0</v>
      </c>
      <c r="G124" s="17">
        <f t="shared" si="14"/>
        <v>278432</v>
      </c>
      <c r="H124" s="17">
        <f t="shared" si="14"/>
        <v>159451</v>
      </c>
      <c r="I124" s="17">
        <f t="shared" si="14"/>
        <v>118981</v>
      </c>
      <c r="J124" s="17">
        <f t="shared" si="14"/>
        <v>0</v>
      </c>
    </row>
    <row r="125" spans="1:10" ht="15.75" thickBot="1" x14ac:dyDescent="0.3">
      <c r="A125" s="28" t="s">
        <v>74</v>
      </c>
      <c r="B125" s="87" t="s">
        <v>232</v>
      </c>
      <c r="C125" s="17">
        <f t="shared" ref="C125:J125" si="15">+C126+C127+C128</f>
        <v>0</v>
      </c>
      <c r="D125" s="17">
        <f t="shared" si="15"/>
        <v>0</v>
      </c>
      <c r="E125" s="17">
        <f t="shared" si="15"/>
        <v>0</v>
      </c>
      <c r="F125" s="17">
        <f t="shared" si="15"/>
        <v>0</v>
      </c>
      <c r="G125" s="17">
        <f t="shared" si="15"/>
        <v>165</v>
      </c>
      <c r="H125" s="17">
        <f t="shared" si="15"/>
        <v>165</v>
      </c>
      <c r="I125" s="17">
        <f t="shared" si="15"/>
        <v>0</v>
      </c>
      <c r="J125" s="17">
        <f t="shared" si="15"/>
        <v>0</v>
      </c>
    </row>
    <row r="126" spans="1:10" s="62" customFormat="1" ht="12.75" x14ac:dyDescent="0.25">
      <c r="A126" s="18" t="s">
        <v>76</v>
      </c>
      <c r="B126" s="88" t="s">
        <v>233</v>
      </c>
      <c r="C126" s="82"/>
      <c r="D126" s="82"/>
      <c r="E126" s="82"/>
      <c r="F126" s="82"/>
      <c r="G126" s="82"/>
      <c r="H126" s="82"/>
      <c r="I126" s="82"/>
      <c r="J126" s="82"/>
    </row>
    <row r="127" spans="1:10" x14ac:dyDescent="0.25">
      <c r="A127" s="18" t="s">
        <v>78</v>
      </c>
      <c r="B127" s="88" t="s">
        <v>234</v>
      </c>
      <c r="C127" s="82"/>
      <c r="D127" s="82"/>
      <c r="E127" s="82"/>
      <c r="F127" s="82"/>
      <c r="G127" s="82">
        <v>165</v>
      </c>
      <c r="H127" s="82">
        <v>165</v>
      </c>
      <c r="I127" s="82"/>
      <c r="J127" s="82"/>
    </row>
    <row r="128" spans="1:10" ht="15.75" thickBot="1" x14ac:dyDescent="0.3">
      <c r="A128" s="74" t="s">
        <v>80</v>
      </c>
      <c r="B128" s="89" t="s">
        <v>235</v>
      </c>
      <c r="C128" s="82"/>
      <c r="D128" s="82"/>
      <c r="E128" s="82"/>
      <c r="F128" s="82"/>
      <c r="G128" s="82"/>
      <c r="H128" s="82"/>
      <c r="I128" s="82"/>
      <c r="J128" s="82"/>
    </row>
    <row r="129" spans="1:11" ht="15.75" thickBot="1" x14ac:dyDescent="0.3">
      <c r="A129" s="28" t="s">
        <v>96</v>
      </c>
      <c r="B129" s="87" t="s">
        <v>236</v>
      </c>
      <c r="C129" s="17">
        <f t="shared" ref="C129:J129" si="16">+C130+C131+C132+C133</f>
        <v>0</v>
      </c>
      <c r="D129" s="17">
        <f t="shared" si="16"/>
        <v>0</v>
      </c>
      <c r="E129" s="17">
        <f t="shared" si="16"/>
        <v>0</v>
      </c>
      <c r="F129" s="17">
        <f t="shared" si="16"/>
        <v>0</v>
      </c>
      <c r="G129" s="17">
        <f t="shared" si="16"/>
        <v>0</v>
      </c>
      <c r="H129" s="17">
        <f t="shared" si="16"/>
        <v>0</v>
      </c>
      <c r="I129" s="17">
        <f t="shared" si="16"/>
        <v>0</v>
      </c>
      <c r="J129" s="17">
        <f t="shared" si="16"/>
        <v>0</v>
      </c>
    </row>
    <row r="130" spans="1:11" x14ac:dyDescent="0.25">
      <c r="A130" s="18" t="s">
        <v>98</v>
      </c>
      <c r="B130" s="88" t="s">
        <v>237</v>
      </c>
      <c r="C130" s="82"/>
      <c r="D130" s="82"/>
      <c r="E130" s="82"/>
      <c r="F130" s="82"/>
      <c r="G130" s="82"/>
      <c r="H130" s="82"/>
      <c r="I130" s="82"/>
      <c r="J130" s="82"/>
    </row>
    <row r="131" spans="1:11" x14ac:dyDescent="0.25">
      <c r="A131" s="18" t="s">
        <v>100</v>
      </c>
      <c r="B131" s="88" t="s">
        <v>238</v>
      </c>
      <c r="C131" s="82"/>
      <c r="D131" s="82"/>
      <c r="E131" s="82"/>
      <c r="F131" s="82"/>
      <c r="G131" s="82"/>
      <c r="H131" s="82"/>
      <c r="I131" s="82"/>
      <c r="J131" s="82"/>
    </row>
    <row r="132" spans="1:11" x14ac:dyDescent="0.25">
      <c r="A132" s="18" t="s">
        <v>102</v>
      </c>
      <c r="B132" s="88" t="s">
        <v>239</v>
      </c>
      <c r="C132" s="82"/>
      <c r="D132" s="82"/>
      <c r="E132" s="82"/>
      <c r="F132" s="82"/>
      <c r="G132" s="82"/>
      <c r="H132" s="82"/>
      <c r="I132" s="82"/>
      <c r="J132" s="82"/>
    </row>
    <row r="133" spans="1:11" s="62" customFormat="1" ht="13.5" thickBot="1" x14ac:dyDescent="0.3">
      <c r="A133" s="74" t="s">
        <v>104</v>
      </c>
      <c r="B133" s="89" t="s">
        <v>240</v>
      </c>
      <c r="C133" s="82"/>
      <c r="D133" s="82"/>
      <c r="E133" s="82"/>
      <c r="F133" s="82"/>
      <c r="G133" s="82"/>
      <c r="H133" s="82"/>
      <c r="I133" s="82"/>
      <c r="J133" s="82"/>
    </row>
    <row r="134" spans="1:11" ht="15.75" thickBot="1" x14ac:dyDescent="0.3">
      <c r="A134" s="28" t="s">
        <v>241</v>
      </c>
      <c r="B134" s="87" t="s">
        <v>242</v>
      </c>
      <c r="C134" s="31">
        <f>D134</f>
        <v>26612</v>
      </c>
      <c r="D134" s="31">
        <f>+D135+D136+D137+D138</f>
        <v>26612</v>
      </c>
      <c r="E134" s="31"/>
      <c r="F134" s="31"/>
      <c r="G134" s="31">
        <f>H134</f>
        <v>29028</v>
      </c>
      <c r="H134" s="31">
        <f>+H135+H136+H137+H138</f>
        <v>29028</v>
      </c>
      <c r="I134" s="31"/>
      <c r="J134" s="31"/>
      <c r="K134" s="90"/>
    </row>
    <row r="135" spans="1:11" x14ac:dyDescent="0.25">
      <c r="A135" s="18" t="s">
        <v>110</v>
      </c>
      <c r="B135" s="88" t="s">
        <v>243</v>
      </c>
      <c r="C135" s="82">
        <f>D135</f>
        <v>26612</v>
      </c>
      <c r="D135" s="82">
        <v>26612</v>
      </c>
      <c r="E135" s="82"/>
      <c r="F135" s="82"/>
      <c r="G135" s="82">
        <f>H135</f>
        <v>27441</v>
      </c>
      <c r="H135" s="82">
        <v>27441</v>
      </c>
      <c r="I135" s="82"/>
      <c r="J135" s="82"/>
    </row>
    <row r="136" spans="1:11" x14ac:dyDescent="0.25">
      <c r="A136" s="18" t="s">
        <v>112</v>
      </c>
      <c r="B136" s="88" t="s">
        <v>244</v>
      </c>
      <c r="C136" s="82"/>
      <c r="D136" s="82"/>
      <c r="E136" s="82"/>
      <c r="F136" s="82"/>
      <c r="G136" s="82">
        <v>1587</v>
      </c>
      <c r="H136" s="82">
        <v>1587</v>
      </c>
      <c r="I136" s="82"/>
      <c r="J136" s="82"/>
    </row>
    <row r="137" spans="1:11" s="62" customFormat="1" ht="12.75" x14ac:dyDescent="0.25">
      <c r="A137" s="18" t="s">
        <v>114</v>
      </c>
      <c r="B137" s="88" t="s">
        <v>245</v>
      </c>
      <c r="C137" s="82"/>
      <c r="D137" s="82"/>
      <c r="E137" s="82"/>
      <c r="F137" s="82"/>
      <c r="G137" s="82"/>
      <c r="H137" s="82"/>
      <c r="I137" s="82"/>
      <c r="J137" s="82"/>
    </row>
    <row r="138" spans="1:11" s="62" customFormat="1" ht="13.5" thickBot="1" x14ac:dyDescent="0.3">
      <c r="A138" s="74" t="s">
        <v>116</v>
      </c>
      <c r="B138" s="89" t="s">
        <v>246</v>
      </c>
      <c r="C138" s="82"/>
      <c r="D138" s="82"/>
      <c r="E138" s="82"/>
      <c r="F138" s="82"/>
      <c r="G138" s="82"/>
      <c r="H138" s="82"/>
      <c r="I138" s="82"/>
      <c r="J138" s="82"/>
    </row>
    <row r="139" spans="1:11" s="62" customFormat="1" ht="13.5" thickBot="1" x14ac:dyDescent="0.3">
      <c r="A139" s="28" t="s">
        <v>118</v>
      </c>
      <c r="B139" s="87" t="s">
        <v>247</v>
      </c>
      <c r="C139" s="91">
        <f t="shared" ref="C139:J139" si="17">+C140+C141+C142+C143</f>
        <v>0</v>
      </c>
      <c r="D139" s="91">
        <f t="shared" si="17"/>
        <v>0</v>
      </c>
      <c r="E139" s="91">
        <f t="shared" si="17"/>
        <v>0</v>
      </c>
      <c r="F139" s="91">
        <f t="shared" si="17"/>
        <v>0</v>
      </c>
      <c r="G139" s="91">
        <f t="shared" si="17"/>
        <v>0</v>
      </c>
      <c r="H139" s="91">
        <f t="shared" si="17"/>
        <v>0</v>
      </c>
      <c r="I139" s="91">
        <f t="shared" si="17"/>
        <v>0</v>
      </c>
      <c r="J139" s="91">
        <f t="shared" si="17"/>
        <v>0</v>
      </c>
    </row>
    <row r="140" spans="1:11" s="62" customFormat="1" ht="12.75" x14ac:dyDescent="0.25">
      <c r="A140" s="18" t="s">
        <v>120</v>
      </c>
      <c r="B140" s="88" t="s">
        <v>248</v>
      </c>
      <c r="C140" s="82"/>
      <c r="D140" s="82"/>
      <c r="E140" s="82"/>
      <c r="F140" s="82"/>
      <c r="G140" s="82"/>
      <c r="H140" s="82"/>
      <c r="I140" s="82"/>
      <c r="J140" s="82"/>
    </row>
    <row r="141" spans="1:11" s="62" customFormat="1" ht="12.75" x14ac:dyDescent="0.25">
      <c r="A141" s="18" t="s">
        <v>122</v>
      </c>
      <c r="B141" s="88" t="s">
        <v>249</v>
      </c>
      <c r="C141" s="82"/>
      <c r="D141" s="82"/>
      <c r="E141" s="82"/>
      <c r="F141" s="82"/>
      <c r="G141" s="82"/>
      <c r="H141" s="82"/>
      <c r="I141" s="82"/>
      <c r="J141" s="82"/>
    </row>
    <row r="142" spans="1:11" s="62" customFormat="1" ht="12.75" x14ac:dyDescent="0.25">
      <c r="A142" s="18" t="s">
        <v>124</v>
      </c>
      <c r="B142" s="88" t="s">
        <v>250</v>
      </c>
      <c r="C142" s="82"/>
      <c r="D142" s="82"/>
      <c r="E142" s="82"/>
      <c r="F142" s="82"/>
      <c r="G142" s="82"/>
      <c r="H142" s="82"/>
      <c r="I142" s="82"/>
      <c r="J142" s="82"/>
    </row>
    <row r="143" spans="1:11" ht="15.75" thickBot="1" x14ac:dyDescent="0.3">
      <c r="A143" s="18" t="s">
        <v>126</v>
      </c>
      <c r="B143" s="88" t="s">
        <v>251</v>
      </c>
      <c r="C143" s="82"/>
      <c r="D143" s="82"/>
      <c r="E143" s="82"/>
      <c r="F143" s="82"/>
      <c r="G143" s="82"/>
      <c r="H143" s="82"/>
      <c r="I143" s="82"/>
      <c r="J143" s="82"/>
    </row>
    <row r="144" spans="1:11" ht="15.75" thickBot="1" x14ac:dyDescent="0.3">
      <c r="A144" s="28" t="s">
        <v>128</v>
      </c>
      <c r="B144" s="87" t="s">
        <v>252</v>
      </c>
      <c r="C144" s="92">
        <f t="shared" ref="C144:J144" si="18">+C125+C129+C134+C139</f>
        <v>26612</v>
      </c>
      <c r="D144" s="92">
        <f t="shared" si="18"/>
        <v>26612</v>
      </c>
      <c r="E144" s="92">
        <f t="shared" si="18"/>
        <v>0</v>
      </c>
      <c r="F144" s="92">
        <f t="shared" si="18"/>
        <v>0</v>
      </c>
      <c r="G144" s="92">
        <f t="shared" si="18"/>
        <v>29193</v>
      </c>
      <c r="H144" s="92">
        <f t="shared" si="18"/>
        <v>29193</v>
      </c>
      <c r="I144" s="92">
        <f t="shared" si="18"/>
        <v>0</v>
      </c>
      <c r="J144" s="92">
        <f t="shared" si="18"/>
        <v>0</v>
      </c>
    </row>
    <row r="145" spans="1:10" ht="15.75" thickBot="1" x14ac:dyDescent="0.3">
      <c r="A145" s="93" t="s">
        <v>253</v>
      </c>
      <c r="B145" s="94" t="s">
        <v>254</v>
      </c>
      <c r="C145" s="92">
        <f t="shared" ref="C145:J145" si="19">+C124+C144</f>
        <v>166857</v>
      </c>
      <c r="D145" s="92">
        <f t="shared" si="19"/>
        <v>113068</v>
      </c>
      <c r="E145" s="92">
        <f t="shared" si="19"/>
        <v>53789</v>
      </c>
      <c r="F145" s="92">
        <f t="shared" si="19"/>
        <v>0</v>
      </c>
      <c r="G145" s="92">
        <f t="shared" si="19"/>
        <v>307625</v>
      </c>
      <c r="H145" s="92">
        <f t="shared" si="19"/>
        <v>188644</v>
      </c>
      <c r="I145" s="92">
        <f t="shared" si="19"/>
        <v>118981</v>
      </c>
      <c r="J145" s="92">
        <f t="shared" si="19"/>
        <v>0</v>
      </c>
    </row>
    <row r="147" spans="1:10" x14ac:dyDescent="0.25">
      <c r="A147" s="95"/>
      <c r="B147" s="96"/>
      <c r="C147" s="97"/>
      <c r="D147" s="98"/>
      <c r="E147" s="98"/>
      <c r="F147" s="98"/>
      <c r="G147" s="97"/>
      <c r="H147" s="98"/>
      <c r="I147" s="98"/>
      <c r="J147" s="98"/>
    </row>
    <row r="148" spans="1:10" x14ac:dyDescent="0.25">
      <c r="A148" s="95"/>
      <c r="B148" s="96"/>
      <c r="C148" s="98"/>
      <c r="D148" s="98"/>
      <c r="E148" s="98"/>
      <c r="F148" s="98"/>
      <c r="G148" s="98"/>
      <c r="H148" s="98"/>
      <c r="I148" s="98"/>
      <c r="J148" s="98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88:F88"/>
    <mergeCell ref="G88:J88"/>
    <mergeCell ref="C3:F3"/>
    <mergeCell ref="G3:J3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&amp;C&amp;"-,Félkövér"&amp;9Tiszagyulaháza Község Önkormányzatának 2015.évi költségvetési bevételei és kiadásai, előirányzat csoportonként és kiemelt előirányzatonként&amp;R&amp;"-,Dőlt"&amp;8
 4.melléklet a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2016-05-19T11:44:19Z</dcterms:created>
  <dcterms:modified xsi:type="dcterms:W3CDTF">2016-05-26T13:39:12Z</dcterms:modified>
</cp:coreProperties>
</file>