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712" activeTab="0"/>
  </bookViews>
  <sheets>
    <sheet name="Kiadások" sheetId="1" r:id="rId1"/>
  </sheets>
  <definedNames>
    <definedName name="_xlnm.Print_Titles" localSheetId="0">'Kiadások'!$A:$D</definedName>
  </definedNames>
  <calcPr fullCalcOnLoad="1"/>
</workbook>
</file>

<file path=xl/sharedStrings.xml><?xml version="1.0" encoding="utf-8"?>
<sst xmlns="http://schemas.openxmlformats.org/spreadsheetml/2006/main" count="162" uniqueCount="137">
  <si>
    <t>Megnevezés</t>
  </si>
  <si>
    <t xml:space="preserve"> - általános tartalék</t>
  </si>
  <si>
    <t>10</t>
  </si>
  <si>
    <t>11</t>
  </si>
  <si>
    <t>12</t>
  </si>
  <si>
    <t>13</t>
  </si>
  <si>
    <t>Költségvetési kiadások összesen</t>
  </si>
  <si>
    <t>Finanszírozási kiadások összesen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</si>
  <si>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</si>
  <si>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</si>
  <si>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</si>
  <si>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</si>
  <si>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</si>
  <si>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</si>
  <si>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</si>
  <si>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</si>
  <si>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</si>
  <si>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</si>
  <si>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</si>
  <si>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</si>
  <si>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</si>
  <si>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</si>
  <si>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</si>
  <si>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</si>
  <si>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</si>
  <si>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</si>
  <si>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</si>
  <si>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</si>
  <si>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</si>
  <si>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</si>
  <si>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</si>
  <si>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</si>
  <si>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</si>
  <si>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</si>
  <si>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</si>
  <si>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</si>
  <si>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Hajdúnánási Gazdasági Ellátó Intézmény</t>
  </si>
  <si>
    <t>19</t>
  </si>
  <si>
    <t>20</t>
  </si>
  <si>
    <t>21</t>
  </si>
  <si>
    <t>22</t>
  </si>
  <si>
    <t>23</t>
  </si>
  <si>
    <t>24</t>
  </si>
  <si>
    <t>25</t>
  </si>
  <si>
    <t>26</t>
  </si>
  <si>
    <t>P</t>
  </si>
  <si>
    <t>Q</t>
  </si>
  <si>
    <t>R</t>
  </si>
  <si>
    <t>27</t>
  </si>
  <si>
    <t>1</t>
  </si>
  <si>
    <t>35</t>
  </si>
  <si>
    <t>33</t>
  </si>
  <si>
    <t>34</t>
  </si>
  <si>
    <t>36</t>
  </si>
  <si>
    <t>37</t>
  </si>
  <si>
    <t>38</t>
  </si>
  <si>
    <t>39</t>
  </si>
  <si>
    <t>28</t>
  </si>
  <si>
    <t>29</t>
  </si>
  <si>
    <t>30</t>
  </si>
  <si>
    <t>31</t>
  </si>
  <si>
    <t>32</t>
  </si>
  <si>
    <t>KIADÁSOK ÖSSZESEN</t>
  </si>
  <si>
    <t>40</t>
  </si>
  <si>
    <t>41</t>
  </si>
  <si>
    <t>42</t>
  </si>
  <si>
    <t>43</t>
  </si>
  <si>
    <t xml:space="preserve">   ebből:</t>
  </si>
  <si>
    <t>1.</t>
  </si>
  <si>
    <t>2.</t>
  </si>
  <si>
    <t>3.</t>
  </si>
  <si>
    <t>Hajdúnánás Városi Önkormányzat</t>
  </si>
  <si>
    <t>Hajdúnánási Közös Önkormányzati Hivatal</t>
  </si>
  <si>
    <t>Hajdúnánási Óvoda</t>
  </si>
  <si>
    <t>Móricz Pál Városi Könyvtár és Helytörténeti Gyűjtemény</t>
  </si>
  <si>
    <t>Önkormányzat összesen</t>
  </si>
  <si>
    <t>KIADÁSOK</t>
  </si>
  <si>
    <t>Működési kiadások</t>
  </si>
  <si>
    <t>K1 Személyi juttatások</t>
  </si>
  <si>
    <t>K2 Munkaadókat terhelő járulékok és szociális hozzájárulási adó</t>
  </si>
  <si>
    <t>K3 Dologi kiadások</t>
  </si>
  <si>
    <t>K4 Ellátottak pénzbeli juttatásai</t>
  </si>
  <si>
    <t>K5 Egyéb működési célú kiadások</t>
  </si>
  <si>
    <t>Működési kiadások összesen</t>
  </si>
  <si>
    <t>Felhalmozási kiadások</t>
  </si>
  <si>
    <t>K6 Beruházások</t>
  </si>
  <si>
    <t>K7 Felújítások</t>
  </si>
  <si>
    <t>K8 Egyéb felhalmozási célú kiadások</t>
  </si>
  <si>
    <t>Felhalmozási kiadások összesen</t>
  </si>
  <si>
    <t>K9 Finanszírozási kiadások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</si>
  <si>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</si>
  <si>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</si>
  <si>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</si>
  <si>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</si>
  <si>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>Központi, irányító szervi támogatás folyósítása</t>
  </si>
  <si>
    <t>Tartalékok</t>
  </si>
  <si>
    <t>S</t>
  </si>
  <si>
    <t>T</t>
  </si>
  <si>
    <t>U</t>
  </si>
  <si>
    <t>V</t>
  </si>
  <si>
    <t>W</t>
  </si>
  <si>
    <t>Z</t>
  </si>
  <si>
    <t>X</t>
  </si>
  <si>
    <t>Y</t>
  </si>
  <si>
    <t>44</t>
  </si>
  <si>
    <t xml:space="preserve"> - Likvid hitelek törlesztése</t>
  </si>
  <si>
    <t>%</t>
  </si>
  <si>
    <t xml:space="preserve"> módosított előirányzat</t>
  </si>
  <si>
    <t>teljesítés</t>
  </si>
  <si>
    <t>módosított előirányzat</t>
  </si>
  <si>
    <t xml:space="preserve"> - Közfoglalkoztatási céltartalék (nem támogatott kiadásokra)</t>
  </si>
  <si>
    <t xml:space="preserve"> - intézményi céltartalék póttámogatások finanszírozására</t>
  </si>
  <si>
    <t xml:space="preserve"> - dolgozói lakásalap</t>
  </si>
  <si>
    <t xml:space="preserve"> - céltartalék felhalmozási kiadásokhoz (pályázati önerő)</t>
  </si>
  <si>
    <t>AA</t>
  </si>
  <si>
    <t>AB</t>
  </si>
  <si>
    <t>AC</t>
  </si>
  <si>
    <t>AD</t>
  </si>
  <si>
    <t xml:space="preserve"> - Gyógyszerköltség támogatás</t>
  </si>
  <si>
    <t xml:space="preserve"> - Buszbérlet támogatás</t>
  </si>
  <si>
    <t xml:space="preserve"> - Étkezési térítési díj támogatás</t>
  </si>
  <si>
    <t xml:space="preserve"> - Krízissegély</t>
  </si>
  <si>
    <t xml:space="preserve"> - Köztemetés</t>
  </si>
  <si>
    <t xml:space="preserve"> - Lakhatási települési támogatás</t>
  </si>
  <si>
    <t xml:space="preserve"> - Gyermekszületési támogatás</t>
  </si>
  <si>
    <t xml:space="preserve"> - Év első újszülött gyermeke támogatás</t>
  </si>
  <si>
    <t xml:space="preserve"> - céltartalék intézményi jubileumi jutalmakra</t>
  </si>
  <si>
    <t xml:space="preserve"> - Rendkívüli élethelyzetben nyújtott települési támogatás</t>
  </si>
  <si>
    <t xml:space="preserve"> - Temetési támogatás</t>
  </si>
  <si>
    <t xml:space="preserve"> - Államháztartáson belüli megelőlegezés visszafizetése</t>
  </si>
  <si>
    <t xml:space="preserve"> - Gyermekvédelmi természetbeni ellátás</t>
  </si>
  <si>
    <t xml:space="preserve"> </t>
  </si>
  <si>
    <t xml:space="preserve"> - Iskolatej támogatás</t>
  </si>
  <si>
    <t>2017. eredeti előirányzat</t>
  </si>
  <si>
    <t xml:space="preserve"> - Idegen bevételek</t>
  </si>
  <si>
    <t xml:space="preserve"> - Víziközmű használati díj</t>
  </si>
  <si>
    <t>Szalay János Rendelőintézet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</si>
</sst>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yyyy/mm/dd;@"/>
    <numFmt numFmtId="167" formatCode="mmm/yyyy"/>
    <numFmt numFmtId="168" formatCode="#,##0\ &quot;Ft&quot;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1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49" fontId="7" fillId="0" borderId="16" xfId="0" applyNumberFormat="1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3" fontId="7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7" fillId="0" borderId="10" xfId="0" applyNumberFormat="1" applyFont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/>
    </xf>
    <xf numFmtId="3" fontId="8" fillId="33" borderId="13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="30" zoomScaleNormal="30" zoomScalePageLayoutView="0" workbookViewId="0" topLeftCell="A1">
      <selection activeCell="AO26" sqref="AO26"/>
    </sheetView>
  </sheetViews>
  <sheetFormatPr defaultColWidth="9.140625" defaultRowHeight="12.75"/>
  <cols>
    <col min="1" max="1" width="5.140625" style="1" customWidth="1"/>
    <col min="2" max="2" width="5.57421875" style="1" customWidth="1"/>
    <col min="3" max="3" width="8.57421875" style="1" customWidth="1"/>
    <col min="4" max="4" width="64.28125" style="1" customWidth="1"/>
    <col min="5" max="5" width="13.57421875" style="2" customWidth="1"/>
    <col min="6" max="6" width="12.8515625" style="2" customWidth="1"/>
    <col min="7" max="7" width="12.7109375" style="2" customWidth="1"/>
    <col min="8" max="8" width="7.28125" style="2" customWidth="1"/>
    <col min="9" max="9" width="12.7109375" style="2" customWidth="1"/>
    <col min="10" max="10" width="12.28125" style="2" customWidth="1"/>
    <col min="11" max="11" width="12.140625" style="2" customWidth="1"/>
    <col min="12" max="12" width="8.421875" style="2" customWidth="1"/>
    <col min="13" max="13" width="13.28125" style="2" customWidth="1"/>
    <col min="14" max="14" width="12.7109375" style="2" customWidth="1"/>
    <col min="15" max="15" width="12.140625" style="2" customWidth="1"/>
    <col min="16" max="16" width="8.28125" style="2" customWidth="1"/>
    <col min="17" max="17" width="13.57421875" style="2" customWidth="1"/>
    <col min="18" max="18" width="12.57421875" style="2" customWidth="1"/>
    <col min="19" max="19" width="11.8515625" style="2" customWidth="1"/>
    <col min="20" max="20" width="7.7109375" style="2" customWidth="1"/>
    <col min="21" max="21" width="13.140625" style="2" customWidth="1"/>
    <col min="22" max="22" width="12.421875" style="2" customWidth="1"/>
    <col min="23" max="23" width="12.28125" style="2" customWidth="1"/>
    <col min="24" max="24" width="8.00390625" style="2" customWidth="1"/>
    <col min="25" max="25" width="13.00390625" style="2" customWidth="1"/>
    <col min="26" max="26" width="12.7109375" style="2" customWidth="1"/>
    <col min="27" max="27" width="12.140625" style="2" customWidth="1"/>
    <col min="28" max="28" width="8.140625" style="2" customWidth="1"/>
    <col min="29" max="30" width="12.8515625" style="2" customWidth="1"/>
    <col min="31" max="31" width="12.421875" style="2" customWidth="1"/>
    <col min="32" max="32" width="8.421875" style="2" customWidth="1"/>
    <col min="33" max="16384" width="9.140625" style="1" customWidth="1"/>
  </cols>
  <sheetData>
    <row r="1" ht="12.75">
      <c r="AF1" s="3"/>
    </row>
    <row r="2" spans="2:32" ht="12.75">
      <c r="B2" s="33"/>
      <c r="AF2" s="6"/>
    </row>
    <row r="3" spans="2:32" ht="15.7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2:32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12.75">
      <c r="B5" s="10"/>
      <c r="C5" s="10"/>
      <c r="D5" s="10"/>
      <c r="E5" s="32"/>
      <c r="F5" s="32"/>
      <c r="G5" s="3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32"/>
      <c r="AD5" s="10"/>
      <c r="AE5" s="10"/>
      <c r="AF5" s="10"/>
    </row>
    <row r="7" spans="2:32" s="10" customFormat="1" ht="15" customHeight="1">
      <c r="B7" s="4" t="s">
        <v>8</v>
      </c>
      <c r="C7" s="42" t="s">
        <v>9</v>
      </c>
      <c r="D7" s="43"/>
      <c r="E7" s="19" t="s">
        <v>10</v>
      </c>
      <c r="F7" s="19" t="s">
        <v>11</v>
      </c>
      <c r="G7" s="19" t="s">
        <v>12</v>
      </c>
      <c r="H7" s="19" t="s">
        <v>13</v>
      </c>
      <c r="I7" s="19" t="s">
        <v>14</v>
      </c>
      <c r="J7" s="19" t="s">
        <v>19</v>
      </c>
      <c r="K7" s="19" t="s">
        <v>20</v>
      </c>
      <c r="L7" s="19" t="s">
        <v>21</v>
      </c>
      <c r="M7" s="19" t="s">
        <v>24</v>
      </c>
      <c r="N7" s="19" t="s">
        <v>22</v>
      </c>
      <c r="O7" s="19" t="s">
        <v>23</v>
      </c>
      <c r="P7" s="19" t="s">
        <v>25</v>
      </c>
      <c r="Q7" s="19" t="s">
        <v>26</v>
      </c>
      <c r="R7" s="19" t="s">
        <v>45</v>
      </c>
      <c r="S7" s="19" t="s">
        <v>46</v>
      </c>
      <c r="T7" s="19" t="s">
        <v>47</v>
      </c>
      <c r="U7" s="19" t="s">
        <v>96</v>
      </c>
      <c r="V7" s="19" t="s">
        <v>97</v>
      </c>
      <c r="W7" s="19" t="s">
        <v>98</v>
      </c>
      <c r="X7" s="19" t="s">
        <v>99</v>
      </c>
      <c r="Y7" s="19" t="s">
        <v>100</v>
      </c>
      <c r="Z7" s="19" t="s">
        <v>102</v>
      </c>
      <c r="AA7" s="19" t="s">
        <v>103</v>
      </c>
      <c r="AB7" s="19" t="s">
        <v>101</v>
      </c>
      <c r="AC7" s="19" t="s">
        <v>114</v>
      </c>
      <c r="AD7" s="19" t="s">
        <v>115</v>
      </c>
      <c r="AE7" s="19" t="s">
        <v>116</v>
      </c>
      <c r="AF7" s="19" t="s">
        <v>117</v>
      </c>
    </row>
    <row r="8" spans="1:32" s="9" customFormat="1" ht="30" customHeight="1">
      <c r="A8" s="26"/>
      <c r="B8" s="45" t="s">
        <v>0</v>
      </c>
      <c r="C8" s="46"/>
      <c r="D8" s="46"/>
      <c r="E8" s="44" t="s">
        <v>71</v>
      </c>
      <c r="F8" s="44"/>
      <c r="G8" s="44"/>
      <c r="H8" s="44"/>
      <c r="I8" s="44" t="s">
        <v>72</v>
      </c>
      <c r="J8" s="44"/>
      <c r="K8" s="44"/>
      <c r="L8" s="44"/>
      <c r="M8" s="44" t="s">
        <v>36</v>
      </c>
      <c r="N8" s="44"/>
      <c r="O8" s="44"/>
      <c r="P8" s="44"/>
      <c r="Q8" s="44" t="s">
        <v>73</v>
      </c>
      <c r="R8" s="44"/>
      <c r="S8" s="44"/>
      <c r="T8" s="44"/>
      <c r="U8" s="37" t="s">
        <v>74</v>
      </c>
      <c r="V8" s="38"/>
      <c r="W8" s="38"/>
      <c r="X8" s="39"/>
      <c r="Y8" s="37" t="s">
        <v>136</v>
      </c>
      <c r="Z8" s="38"/>
      <c r="AA8" s="38"/>
      <c r="AB8" s="39"/>
      <c r="AC8" s="37" t="s">
        <v>75</v>
      </c>
      <c r="AD8" s="38"/>
      <c r="AE8" s="38"/>
      <c r="AF8" s="39"/>
    </row>
    <row r="9" spans="2:32" ht="30" customHeight="1">
      <c r="B9" s="46" t="s">
        <v>76</v>
      </c>
      <c r="C9" s="46"/>
      <c r="D9" s="46"/>
      <c r="E9" s="27" t="s">
        <v>133</v>
      </c>
      <c r="F9" s="27" t="s">
        <v>107</v>
      </c>
      <c r="G9" s="27" t="s">
        <v>108</v>
      </c>
      <c r="H9" s="27" t="s">
        <v>106</v>
      </c>
      <c r="I9" s="27" t="s">
        <v>133</v>
      </c>
      <c r="J9" s="27" t="s">
        <v>109</v>
      </c>
      <c r="K9" s="27" t="s">
        <v>108</v>
      </c>
      <c r="L9" s="27" t="s">
        <v>106</v>
      </c>
      <c r="M9" s="27" t="s">
        <v>133</v>
      </c>
      <c r="N9" s="27" t="s">
        <v>109</v>
      </c>
      <c r="O9" s="27" t="s">
        <v>108</v>
      </c>
      <c r="P9" s="27" t="s">
        <v>106</v>
      </c>
      <c r="Q9" s="27" t="s">
        <v>133</v>
      </c>
      <c r="R9" s="27" t="s">
        <v>109</v>
      </c>
      <c r="S9" s="27" t="s">
        <v>108</v>
      </c>
      <c r="T9" s="27" t="s">
        <v>106</v>
      </c>
      <c r="U9" s="27" t="s">
        <v>133</v>
      </c>
      <c r="V9" s="27" t="s">
        <v>109</v>
      </c>
      <c r="W9" s="27" t="s">
        <v>108</v>
      </c>
      <c r="X9" s="27" t="s">
        <v>106</v>
      </c>
      <c r="Y9" s="27" t="s">
        <v>133</v>
      </c>
      <c r="Z9" s="27" t="s">
        <v>109</v>
      </c>
      <c r="AA9" s="27" t="s">
        <v>108</v>
      </c>
      <c r="AB9" s="27" t="s">
        <v>106</v>
      </c>
      <c r="AC9" s="27" t="s">
        <v>133</v>
      </c>
      <c r="AD9" s="27" t="s">
        <v>109</v>
      </c>
      <c r="AE9" s="27" t="s">
        <v>108</v>
      </c>
      <c r="AF9" s="27" t="s">
        <v>106</v>
      </c>
    </row>
    <row r="10" spans="1:32" ht="12.75">
      <c r="A10" s="22" t="s">
        <v>49</v>
      </c>
      <c r="B10" s="23" t="s">
        <v>68</v>
      </c>
      <c r="C10" s="14" t="s">
        <v>77</v>
      </c>
      <c r="D10" s="14"/>
      <c r="E10" s="15"/>
      <c r="F10" s="8"/>
      <c r="G10" s="8"/>
      <c r="H10" s="8"/>
      <c r="I10" s="15"/>
      <c r="J10" s="8"/>
      <c r="K10" s="8"/>
      <c r="L10" s="8"/>
      <c r="M10" s="15"/>
      <c r="N10" s="8"/>
      <c r="O10" s="8"/>
      <c r="P10" s="8"/>
      <c r="Q10" s="15"/>
      <c r="R10" s="8"/>
      <c r="S10" s="8"/>
      <c r="T10" s="8"/>
      <c r="U10" s="15"/>
      <c r="V10" s="8"/>
      <c r="W10" s="8"/>
      <c r="X10" s="8"/>
      <c r="Y10" s="15"/>
      <c r="Z10" s="8"/>
      <c r="AA10" s="8"/>
      <c r="AB10" s="8"/>
      <c r="AC10" s="15"/>
      <c r="AD10" s="8"/>
      <c r="AE10" s="8"/>
      <c r="AF10" s="8"/>
    </row>
    <row r="11" spans="1:32" ht="12.75">
      <c r="A11" s="22" t="s">
        <v>35</v>
      </c>
      <c r="B11" s="5"/>
      <c r="C11" s="7" t="s">
        <v>78</v>
      </c>
      <c r="D11" s="7"/>
      <c r="E11" s="8">
        <v>919177</v>
      </c>
      <c r="F11" s="8">
        <v>932940</v>
      </c>
      <c r="G11" s="8">
        <v>792691</v>
      </c>
      <c r="H11" s="34">
        <f aca="true" t="shared" si="0" ref="H11:H21">(G11/F11)*100</f>
        <v>84.9669860869938</v>
      </c>
      <c r="I11" s="8">
        <v>256056</v>
      </c>
      <c r="J11" s="8">
        <v>230154</v>
      </c>
      <c r="K11" s="8">
        <v>220412</v>
      </c>
      <c r="L11" s="34">
        <f>(K11/J11)*100</f>
        <v>95.76718197380885</v>
      </c>
      <c r="M11" s="8">
        <v>43392</v>
      </c>
      <c r="N11" s="8">
        <v>49840</v>
      </c>
      <c r="O11" s="8">
        <v>49625</v>
      </c>
      <c r="P11" s="34">
        <f>(O11/N11)*100</f>
        <v>99.56861958266452</v>
      </c>
      <c r="Q11" s="8">
        <v>213943</v>
      </c>
      <c r="R11" s="8">
        <v>229173</v>
      </c>
      <c r="S11" s="8">
        <v>228079</v>
      </c>
      <c r="T11" s="34">
        <f>(S11/R11)*100</f>
        <v>99.52263137455111</v>
      </c>
      <c r="U11" s="8">
        <v>23048</v>
      </c>
      <c r="V11" s="8">
        <v>27706</v>
      </c>
      <c r="W11" s="8">
        <v>27638</v>
      </c>
      <c r="X11" s="34">
        <f>(W11/V11)*100</f>
        <v>99.75456579802209</v>
      </c>
      <c r="Y11" s="8">
        <v>75285</v>
      </c>
      <c r="Z11" s="8">
        <v>71796</v>
      </c>
      <c r="AA11" s="8">
        <v>71226</v>
      </c>
      <c r="AB11" s="34">
        <f>(AA11/Z11)*100</f>
        <v>99.2060839043958</v>
      </c>
      <c r="AC11" s="15">
        <f>SUM(Y11,U11,Q11,M11,I11,E11)</f>
        <v>1530901</v>
      </c>
      <c r="AD11" s="15">
        <f>Z11+V11+R11+N11+J11+F11</f>
        <v>1541609</v>
      </c>
      <c r="AE11" s="15">
        <f>SUM(AA11,W11,S11,O11,K11,G11)</f>
        <v>1389671</v>
      </c>
      <c r="AF11" s="34">
        <f aca="true" t="shared" si="1" ref="AF11:AF21">(AE11/AD11)*100</f>
        <v>90.1441935017245</v>
      </c>
    </row>
    <row r="12" spans="1:32" ht="12.75">
      <c r="A12" s="22" t="s">
        <v>27</v>
      </c>
      <c r="B12" s="5"/>
      <c r="C12" s="7" t="s">
        <v>79</v>
      </c>
      <c r="D12" s="7"/>
      <c r="E12" s="8">
        <v>113987</v>
      </c>
      <c r="F12" s="8">
        <v>123411</v>
      </c>
      <c r="G12" s="8">
        <v>112463</v>
      </c>
      <c r="H12" s="34">
        <f t="shared" si="0"/>
        <v>91.1288296829294</v>
      </c>
      <c r="I12" s="8">
        <v>52659</v>
      </c>
      <c r="J12" s="8">
        <v>51747</v>
      </c>
      <c r="K12" s="8">
        <v>50740</v>
      </c>
      <c r="L12" s="34">
        <f>(K12/J12)*100</f>
        <v>98.05399346822038</v>
      </c>
      <c r="M12" s="8">
        <v>10156</v>
      </c>
      <c r="N12" s="8">
        <v>11485</v>
      </c>
      <c r="O12" s="8">
        <v>11396</v>
      </c>
      <c r="P12" s="34">
        <f>(O12/N12)*100</f>
        <v>99.22507618633</v>
      </c>
      <c r="Q12" s="8">
        <v>50565</v>
      </c>
      <c r="R12" s="8">
        <v>54311</v>
      </c>
      <c r="S12" s="8">
        <v>53741</v>
      </c>
      <c r="T12" s="34">
        <f>(S12/R12)*100</f>
        <v>98.9504888512456</v>
      </c>
      <c r="U12" s="8">
        <v>5295</v>
      </c>
      <c r="V12" s="8">
        <v>6207</v>
      </c>
      <c r="W12" s="8">
        <v>6206</v>
      </c>
      <c r="X12" s="34">
        <f>(W12/V12)*100</f>
        <v>99.98388915740293</v>
      </c>
      <c r="Y12" s="8">
        <v>16988</v>
      </c>
      <c r="Z12" s="8">
        <v>16871</v>
      </c>
      <c r="AA12" s="8">
        <v>16825</v>
      </c>
      <c r="AB12" s="34">
        <f>(AA12/Z12)*100</f>
        <v>99.72734277754726</v>
      </c>
      <c r="AC12" s="15">
        <f aca="true" t="shared" si="2" ref="AC12:AC36">SUM(Y12,U12,Q12,M12,I12,E12)</f>
        <v>249650</v>
      </c>
      <c r="AD12" s="15">
        <f aca="true" t="shared" si="3" ref="AD12:AD36">Z12+V12+R12+N12+J12+F12</f>
        <v>264032</v>
      </c>
      <c r="AE12" s="15">
        <f aca="true" t="shared" si="4" ref="AE12:AE35">SUM(AA12,W12,S12,O12,K12,G12)</f>
        <v>251371</v>
      </c>
      <c r="AF12" s="34">
        <f t="shared" si="1"/>
        <v>95.20474790934432</v>
      </c>
    </row>
    <row r="13" spans="1:32" ht="12.75">
      <c r="A13" s="22" t="s">
        <v>28</v>
      </c>
      <c r="B13" s="5"/>
      <c r="C13" s="7" t="s">
        <v>80</v>
      </c>
      <c r="D13" s="7"/>
      <c r="E13" s="8">
        <v>777455</v>
      </c>
      <c r="F13" s="8">
        <v>946730</v>
      </c>
      <c r="G13" s="8">
        <v>815010</v>
      </c>
      <c r="H13" s="34">
        <f t="shared" si="0"/>
        <v>86.0868463025361</v>
      </c>
      <c r="I13" s="8">
        <v>63397</v>
      </c>
      <c r="J13" s="8">
        <v>64206</v>
      </c>
      <c r="K13" s="8">
        <v>63617</v>
      </c>
      <c r="L13" s="34">
        <f>(K13/J13)*100</f>
        <v>99.08264025168987</v>
      </c>
      <c r="M13" s="8">
        <v>37252</v>
      </c>
      <c r="N13" s="8">
        <v>62621</v>
      </c>
      <c r="O13" s="8">
        <v>60807</v>
      </c>
      <c r="P13" s="34">
        <f>(O13/N13)*100</f>
        <v>97.1032081889462</v>
      </c>
      <c r="Q13" s="8">
        <v>7500</v>
      </c>
      <c r="R13" s="8">
        <v>8656</v>
      </c>
      <c r="S13" s="8">
        <v>7647</v>
      </c>
      <c r="T13" s="34">
        <f>(S13/R13)*100</f>
        <v>88.34334565619224</v>
      </c>
      <c r="U13" s="8">
        <v>7800</v>
      </c>
      <c r="V13" s="8">
        <v>6058</v>
      </c>
      <c r="W13" s="8">
        <v>5640</v>
      </c>
      <c r="X13" s="34">
        <f>(W13/V13)*100</f>
        <v>93.1000330141961</v>
      </c>
      <c r="Y13" s="8">
        <v>146000</v>
      </c>
      <c r="Z13" s="8">
        <v>159234</v>
      </c>
      <c r="AA13" s="8">
        <v>157205</v>
      </c>
      <c r="AB13" s="34">
        <f>(AA13/Z13)*100</f>
        <v>98.7257746461183</v>
      </c>
      <c r="AC13" s="15">
        <f t="shared" si="2"/>
        <v>1039404</v>
      </c>
      <c r="AD13" s="15">
        <f t="shared" si="3"/>
        <v>1247505</v>
      </c>
      <c r="AE13" s="15">
        <f t="shared" si="4"/>
        <v>1109926</v>
      </c>
      <c r="AF13" s="34">
        <f t="shared" si="1"/>
        <v>88.97166744822667</v>
      </c>
    </row>
    <row r="14" spans="1:32" ht="12.75">
      <c r="A14" s="22" t="s">
        <v>29</v>
      </c>
      <c r="B14" s="5"/>
      <c r="C14" s="7" t="s">
        <v>81</v>
      </c>
      <c r="D14" s="7"/>
      <c r="E14" s="8">
        <f>SUM(E15:E24)</f>
        <v>41750</v>
      </c>
      <c r="F14" s="8">
        <f>SUM(F15:F26)</f>
        <v>55437</v>
      </c>
      <c r="G14" s="8">
        <f>SUM(G15:G26)</f>
        <v>51936</v>
      </c>
      <c r="H14" s="34">
        <f t="shared" si="0"/>
        <v>93.68472319930731</v>
      </c>
      <c r="I14" s="8"/>
      <c r="J14" s="8"/>
      <c r="K14" s="8"/>
      <c r="L14" s="34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5">
        <f t="shared" si="2"/>
        <v>41750</v>
      </c>
      <c r="AD14" s="15">
        <f t="shared" si="3"/>
        <v>55437</v>
      </c>
      <c r="AE14" s="15">
        <f t="shared" si="4"/>
        <v>51936</v>
      </c>
      <c r="AF14" s="34">
        <f t="shared" si="1"/>
        <v>93.68472319930731</v>
      </c>
    </row>
    <row r="15" spans="1:32" ht="12.75">
      <c r="A15" s="22" t="s">
        <v>15</v>
      </c>
      <c r="B15" s="5"/>
      <c r="C15" s="16" t="s">
        <v>67</v>
      </c>
      <c r="D15" s="5" t="s">
        <v>118</v>
      </c>
      <c r="E15" s="8">
        <v>2230</v>
      </c>
      <c r="F15" s="8">
        <v>4930</v>
      </c>
      <c r="G15" s="8">
        <v>4174</v>
      </c>
      <c r="H15" s="34">
        <f t="shared" si="0"/>
        <v>84.66531440162271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5">
        <f t="shared" si="2"/>
        <v>2230</v>
      </c>
      <c r="AD15" s="15">
        <f t="shared" si="3"/>
        <v>4930</v>
      </c>
      <c r="AE15" s="15">
        <f t="shared" si="4"/>
        <v>4174</v>
      </c>
      <c r="AF15" s="34">
        <f t="shared" si="1"/>
        <v>84.66531440162271</v>
      </c>
    </row>
    <row r="16" spans="1:32" ht="12.75">
      <c r="A16" s="22" t="s">
        <v>16</v>
      </c>
      <c r="B16" s="5"/>
      <c r="C16" s="17"/>
      <c r="D16" s="5" t="s">
        <v>119</v>
      </c>
      <c r="E16" s="8">
        <v>300</v>
      </c>
      <c r="F16" s="8">
        <v>381</v>
      </c>
      <c r="G16" s="8">
        <v>380</v>
      </c>
      <c r="H16" s="34">
        <f t="shared" si="0"/>
        <v>99.73753280839895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5">
        <f t="shared" si="2"/>
        <v>300</v>
      </c>
      <c r="AD16" s="15">
        <f t="shared" si="3"/>
        <v>381</v>
      </c>
      <c r="AE16" s="15">
        <f t="shared" si="4"/>
        <v>380</v>
      </c>
      <c r="AF16" s="34">
        <f t="shared" si="1"/>
        <v>99.73753280839895</v>
      </c>
    </row>
    <row r="17" spans="1:32" ht="12.75">
      <c r="A17" s="22" t="s">
        <v>17</v>
      </c>
      <c r="B17" s="5"/>
      <c r="C17" s="17"/>
      <c r="D17" s="5" t="s">
        <v>120</v>
      </c>
      <c r="E17" s="8">
        <v>250</v>
      </c>
      <c r="F17" s="8">
        <v>250</v>
      </c>
      <c r="G17" s="8">
        <v>150</v>
      </c>
      <c r="H17" s="34">
        <f t="shared" si="0"/>
        <v>60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5">
        <f t="shared" si="2"/>
        <v>250</v>
      </c>
      <c r="AD17" s="15">
        <f t="shared" si="3"/>
        <v>250</v>
      </c>
      <c r="AE17" s="15">
        <f t="shared" si="4"/>
        <v>150</v>
      </c>
      <c r="AF17" s="36">
        <f t="shared" si="1"/>
        <v>60</v>
      </c>
    </row>
    <row r="18" spans="1:32" ht="12.75">
      <c r="A18" s="22" t="s">
        <v>18</v>
      </c>
      <c r="B18" s="5"/>
      <c r="C18" s="17"/>
      <c r="D18" s="5" t="s">
        <v>127</v>
      </c>
      <c r="E18" s="8">
        <v>5750</v>
      </c>
      <c r="F18" s="8">
        <v>5750</v>
      </c>
      <c r="G18" s="8">
        <v>5027</v>
      </c>
      <c r="H18" s="34">
        <f t="shared" si="0"/>
        <v>87.42608695652174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5">
        <f t="shared" si="2"/>
        <v>5750</v>
      </c>
      <c r="AD18" s="15">
        <f t="shared" si="3"/>
        <v>5750</v>
      </c>
      <c r="AE18" s="15">
        <f t="shared" si="4"/>
        <v>5027</v>
      </c>
      <c r="AF18" s="36">
        <f t="shared" si="1"/>
        <v>87.42608695652174</v>
      </c>
    </row>
    <row r="19" spans="1:32" ht="12.75">
      <c r="A19" s="22" t="s">
        <v>2</v>
      </c>
      <c r="B19" s="5"/>
      <c r="C19" s="17"/>
      <c r="D19" s="5" t="s">
        <v>121</v>
      </c>
      <c r="E19" s="8">
        <v>1900</v>
      </c>
      <c r="F19" s="8">
        <v>1900</v>
      </c>
      <c r="G19" s="8">
        <v>1849</v>
      </c>
      <c r="H19" s="34">
        <f t="shared" si="0"/>
        <v>97.3157894736842</v>
      </c>
      <c r="I19" s="8"/>
      <c r="J19" s="8"/>
      <c r="K19" s="8"/>
      <c r="L19" s="34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5">
        <f t="shared" si="2"/>
        <v>1900</v>
      </c>
      <c r="AD19" s="15">
        <f t="shared" si="3"/>
        <v>1900</v>
      </c>
      <c r="AE19" s="15">
        <f t="shared" si="4"/>
        <v>1849</v>
      </c>
      <c r="AF19" s="34">
        <f t="shared" si="1"/>
        <v>97.3157894736842</v>
      </c>
    </row>
    <row r="20" spans="1:32" ht="12.75">
      <c r="A20" s="22" t="s">
        <v>3</v>
      </c>
      <c r="B20" s="5"/>
      <c r="C20" s="17"/>
      <c r="D20" s="5" t="s">
        <v>122</v>
      </c>
      <c r="E20" s="8">
        <v>920</v>
      </c>
      <c r="F20" s="8">
        <v>1095</v>
      </c>
      <c r="G20" s="8">
        <v>1095</v>
      </c>
      <c r="H20" s="34">
        <f t="shared" si="0"/>
        <v>100</v>
      </c>
      <c r="I20" s="8"/>
      <c r="J20" s="8"/>
      <c r="K20" s="8"/>
      <c r="L20" s="34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5">
        <f t="shared" si="2"/>
        <v>920</v>
      </c>
      <c r="AD20" s="15">
        <f t="shared" si="3"/>
        <v>1095</v>
      </c>
      <c r="AE20" s="15">
        <f t="shared" si="4"/>
        <v>1095</v>
      </c>
      <c r="AF20" s="34">
        <f t="shared" si="1"/>
        <v>100</v>
      </c>
    </row>
    <row r="21" spans="1:32" ht="12.75">
      <c r="A21" s="22" t="s">
        <v>4</v>
      </c>
      <c r="B21" s="5"/>
      <c r="C21" s="17"/>
      <c r="D21" s="5" t="s">
        <v>123</v>
      </c>
      <c r="E21" s="8">
        <v>24250</v>
      </c>
      <c r="F21" s="8">
        <v>24169</v>
      </c>
      <c r="G21" s="8">
        <v>21624</v>
      </c>
      <c r="H21" s="34">
        <f t="shared" si="0"/>
        <v>89.46998220861434</v>
      </c>
      <c r="I21" s="8"/>
      <c r="J21" s="8"/>
      <c r="K21" s="8"/>
      <c r="L21" s="3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5">
        <f t="shared" si="2"/>
        <v>24250</v>
      </c>
      <c r="AD21" s="15">
        <f t="shared" si="3"/>
        <v>24169</v>
      </c>
      <c r="AE21" s="15">
        <f t="shared" si="4"/>
        <v>21624</v>
      </c>
      <c r="AF21" s="34">
        <f t="shared" si="1"/>
        <v>89.46998220861434</v>
      </c>
    </row>
    <row r="22" spans="1:32" ht="12.75">
      <c r="A22" s="22" t="s">
        <v>5</v>
      </c>
      <c r="B22" s="5"/>
      <c r="C22" s="17"/>
      <c r="D22" s="5" t="s">
        <v>124</v>
      </c>
      <c r="E22" s="8">
        <v>4100</v>
      </c>
      <c r="F22" s="8">
        <v>4140</v>
      </c>
      <c r="G22" s="8">
        <v>4140</v>
      </c>
      <c r="H22" s="34">
        <f aca="true" t="shared" si="5" ref="H22:H27">(G22/F22)*100</f>
        <v>100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5">
        <f t="shared" si="2"/>
        <v>4100</v>
      </c>
      <c r="AD22" s="15">
        <f t="shared" si="3"/>
        <v>4140</v>
      </c>
      <c r="AE22" s="15">
        <f t="shared" si="4"/>
        <v>4140</v>
      </c>
      <c r="AF22" s="34">
        <f aca="true" t="shared" si="6" ref="AF22:AF27">(AE22/AD22)*100</f>
        <v>100</v>
      </c>
    </row>
    <row r="23" spans="1:32" ht="12.75">
      <c r="A23" s="22" t="s">
        <v>30</v>
      </c>
      <c r="B23" s="5"/>
      <c r="C23" s="17"/>
      <c r="D23" s="5" t="s">
        <v>125</v>
      </c>
      <c r="E23" s="8">
        <v>50</v>
      </c>
      <c r="F23" s="8">
        <v>50</v>
      </c>
      <c r="G23" s="8">
        <v>50</v>
      </c>
      <c r="H23" s="8">
        <f t="shared" si="5"/>
        <v>100</v>
      </c>
      <c r="I23" s="8"/>
      <c r="J23" s="8"/>
      <c r="K23" s="8"/>
      <c r="L23" s="3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5">
        <f t="shared" si="2"/>
        <v>50</v>
      </c>
      <c r="AD23" s="15">
        <f t="shared" si="3"/>
        <v>50</v>
      </c>
      <c r="AE23" s="15">
        <f t="shared" si="4"/>
        <v>50</v>
      </c>
      <c r="AF23" s="34">
        <f t="shared" si="6"/>
        <v>100</v>
      </c>
    </row>
    <row r="24" spans="1:32" ht="12.75">
      <c r="A24" s="22" t="s">
        <v>31</v>
      </c>
      <c r="B24" s="5"/>
      <c r="C24" s="17"/>
      <c r="D24" s="5" t="s">
        <v>128</v>
      </c>
      <c r="E24" s="8">
        <v>2000</v>
      </c>
      <c r="F24" s="8">
        <v>1785</v>
      </c>
      <c r="G24" s="8">
        <v>925</v>
      </c>
      <c r="H24" s="34">
        <f t="shared" si="5"/>
        <v>51.820728291316534</v>
      </c>
      <c r="I24" s="8"/>
      <c r="J24" s="8"/>
      <c r="K24" s="8"/>
      <c r="L24" s="3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5">
        <f t="shared" si="2"/>
        <v>2000</v>
      </c>
      <c r="AD24" s="15">
        <f t="shared" si="3"/>
        <v>1785</v>
      </c>
      <c r="AE24" s="15">
        <f t="shared" si="4"/>
        <v>925</v>
      </c>
      <c r="AF24" s="34">
        <f t="shared" si="6"/>
        <v>51.820728291316534</v>
      </c>
    </row>
    <row r="25" spans="1:32" ht="12.75">
      <c r="A25" s="22" t="s">
        <v>32</v>
      </c>
      <c r="B25" s="5"/>
      <c r="C25" s="17"/>
      <c r="D25" s="5" t="s">
        <v>130</v>
      </c>
      <c r="E25" s="8"/>
      <c r="F25" s="8">
        <v>8141</v>
      </c>
      <c r="G25" s="8">
        <v>8103</v>
      </c>
      <c r="H25" s="34">
        <f t="shared" si="5"/>
        <v>99.53322687630512</v>
      </c>
      <c r="I25" s="8"/>
      <c r="J25" s="8"/>
      <c r="K25" s="8"/>
      <c r="L25" s="34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5"/>
      <c r="AD25" s="15">
        <f t="shared" si="3"/>
        <v>8141</v>
      </c>
      <c r="AE25" s="15">
        <f t="shared" si="4"/>
        <v>8103</v>
      </c>
      <c r="AF25" s="34">
        <f t="shared" si="6"/>
        <v>99.53322687630512</v>
      </c>
    </row>
    <row r="26" spans="1:32" ht="12.75">
      <c r="A26" s="22" t="s">
        <v>33</v>
      </c>
      <c r="B26" s="5"/>
      <c r="C26" s="17"/>
      <c r="D26" s="5" t="s">
        <v>132</v>
      </c>
      <c r="E26" s="8"/>
      <c r="F26" s="8">
        <v>2846</v>
      </c>
      <c r="G26" s="8">
        <v>4419</v>
      </c>
      <c r="H26" s="34">
        <f t="shared" si="5"/>
        <v>155.27055516514406</v>
      </c>
      <c r="I26" s="8"/>
      <c r="J26" s="8"/>
      <c r="K26" s="8"/>
      <c r="L26" s="3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5"/>
      <c r="AD26" s="15">
        <f t="shared" si="3"/>
        <v>2846</v>
      </c>
      <c r="AE26" s="15">
        <f t="shared" si="4"/>
        <v>4419</v>
      </c>
      <c r="AF26" s="34">
        <f t="shared" si="6"/>
        <v>155.27055516514406</v>
      </c>
    </row>
    <row r="27" spans="1:32" ht="12.75">
      <c r="A27" s="22" t="s">
        <v>34</v>
      </c>
      <c r="B27" s="5"/>
      <c r="C27" s="7" t="s">
        <v>82</v>
      </c>
      <c r="D27" s="7"/>
      <c r="E27" s="8">
        <v>401217</v>
      </c>
      <c r="F27" s="8">
        <v>448763</v>
      </c>
      <c r="G27" s="8">
        <v>299273</v>
      </c>
      <c r="H27" s="34">
        <f t="shared" si="5"/>
        <v>66.68843019589404</v>
      </c>
      <c r="I27" s="8">
        <v>1580</v>
      </c>
      <c r="J27" s="8">
        <v>0</v>
      </c>
      <c r="K27" s="8">
        <v>0</v>
      </c>
      <c r="L27" s="34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0</v>
      </c>
      <c r="AA27" s="8">
        <v>0</v>
      </c>
      <c r="AB27" s="34"/>
      <c r="AC27" s="15">
        <f t="shared" si="2"/>
        <v>402797</v>
      </c>
      <c r="AD27" s="15">
        <f t="shared" si="3"/>
        <v>448763</v>
      </c>
      <c r="AE27" s="15">
        <f t="shared" si="4"/>
        <v>299273</v>
      </c>
      <c r="AF27" s="34">
        <f t="shared" si="6"/>
        <v>66.68843019589404</v>
      </c>
    </row>
    <row r="28" spans="1:32" ht="12.75">
      <c r="A28" s="22" t="s">
        <v>37</v>
      </c>
      <c r="B28" s="5"/>
      <c r="C28" s="16" t="s">
        <v>67</v>
      </c>
      <c r="D28" s="5" t="s">
        <v>95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5">
        <f t="shared" si="2"/>
        <v>0</v>
      </c>
      <c r="AD28" s="15">
        <f t="shared" si="3"/>
        <v>0</v>
      </c>
      <c r="AE28" s="15">
        <f t="shared" si="4"/>
        <v>0</v>
      </c>
      <c r="AF28" s="15"/>
    </row>
    <row r="29" spans="1:32" ht="12.75">
      <c r="A29" s="22" t="s">
        <v>38</v>
      </c>
      <c r="B29" s="5"/>
      <c r="C29" s="16"/>
      <c r="D29" s="5" t="s">
        <v>1</v>
      </c>
      <c r="E29" s="8">
        <v>20000</v>
      </c>
      <c r="F29" s="8">
        <v>69675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 t="s">
        <v>131</v>
      </c>
      <c r="AB29" s="8"/>
      <c r="AC29" s="15">
        <f t="shared" si="2"/>
        <v>20000</v>
      </c>
      <c r="AD29" s="15">
        <f t="shared" si="3"/>
        <v>69675</v>
      </c>
      <c r="AE29" s="15">
        <f t="shared" si="4"/>
        <v>0</v>
      </c>
      <c r="AF29" s="15"/>
    </row>
    <row r="30" spans="1:32" ht="12.75">
      <c r="A30" s="22" t="s">
        <v>39</v>
      </c>
      <c r="B30" s="5"/>
      <c r="C30" s="16"/>
      <c r="D30" s="5" t="s">
        <v>110</v>
      </c>
      <c r="E30" s="8">
        <v>40000</v>
      </c>
      <c r="F30" s="8"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5">
        <f t="shared" si="2"/>
        <v>40000</v>
      </c>
      <c r="AD30" s="15">
        <f t="shared" si="3"/>
        <v>0</v>
      </c>
      <c r="AE30" s="15">
        <f t="shared" si="4"/>
        <v>0</v>
      </c>
      <c r="AF30" s="15"/>
    </row>
    <row r="31" spans="1:32" ht="12.75">
      <c r="A31" s="22" t="s">
        <v>40</v>
      </c>
      <c r="B31" s="5"/>
      <c r="C31" s="16"/>
      <c r="D31" s="5" t="s">
        <v>126</v>
      </c>
      <c r="E31" s="8">
        <v>7073</v>
      </c>
      <c r="F31" s="8">
        <v>214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5">
        <f t="shared" si="2"/>
        <v>7073</v>
      </c>
      <c r="AD31" s="15">
        <f t="shared" si="3"/>
        <v>214</v>
      </c>
      <c r="AE31" s="15">
        <f t="shared" si="4"/>
        <v>0</v>
      </c>
      <c r="AF31" s="15"/>
    </row>
    <row r="32" spans="1:32" ht="12.75">
      <c r="A32" s="22" t="s">
        <v>41</v>
      </c>
      <c r="B32" s="5"/>
      <c r="C32" s="16"/>
      <c r="D32" s="5" t="s">
        <v>134</v>
      </c>
      <c r="E32" s="8">
        <v>683</v>
      </c>
      <c r="F32" s="8">
        <v>683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5">
        <f t="shared" si="2"/>
        <v>683</v>
      </c>
      <c r="AD32" s="15">
        <f t="shared" si="3"/>
        <v>683</v>
      </c>
      <c r="AE32" s="15">
        <f t="shared" si="4"/>
        <v>0</v>
      </c>
      <c r="AF32" s="15"/>
    </row>
    <row r="33" spans="1:32" ht="12.75">
      <c r="A33" s="22" t="s">
        <v>42</v>
      </c>
      <c r="B33" s="5"/>
      <c r="C33" s="16"/>
      <c r="D33" s="5" t="s">
        <v>111</v>
      </c>
      <c r="E33" s="8">
        <v>4000</v>
      </c>
      <c r="F33" s="8">
        <v>4000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5">
        <f t="shared" si="2"/>
        <v>4000</v>
      </c>
      <c r="AD33" s="15">
        <f t="shared" si="3"/>
        <v>4000</v>
      </c>
      <c r="AE33" s="15">
        <f t="shared" si="4"/>
        <v>0</v>
      </c>
      <c r="AF33" s="15"/>
    </row>
    <row r="34" spans="1:32" ht="12.75">
      <c r="A34" s="22" t="s">
        <v>43</v>
      </c>
      <c r="B34" s="5"/>
      <c r="C34" s="17"/>
      <c r="D34" s="5" t="s">
        <v>135</v>
      </c>
      <c r="E34" s="8">
        <v>19203</v>
      </c>
      <c r="F34" s="8">
        <v>19203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5">
        <f t="shared" si="2"/>
        <v>19203</v>
      </c>
      <c r="AD34" s="15">
        <f t="shared" si="3"/>
        <v>19203</v>
      </c>
      <c r="AE34" s="15">
        <f t="shared" si="4"/>
        <v>0</v>
      </c>
      <c r="AF34" s="15"/>
    </row>
    <row r="35" spans="1:32" ht="12.75">
      <c r="A35" s="22" t="s">
        <v>44</v>
      </c>
      <c r="B35" s="5"/>
      <c r="C35" s="17"/>
      <c r="D35" s="5" t="s">
        <v>112</v>
      </c>
      <c r="E35" s="8">
        <v>3379</v>
      </c>
      <c r="F35" s="8">
        <v>3379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5">
        <f t="shared" si="2"/>
        <v>3379</v>
      </c>
      <c r="AD35" s="15">
        <f t="shared" si="3"/>
        <v>3379</v>
      </c>
      <c r="AE35" s="15">
        <f t="shared" si="4"/>
        <v>0</v>
      </c>
      <c r="AF35" s="15"/>
    </row>
    <row r="36" spans="1:32" ht="12.75">
      <c r="A36" s="22" t="s">
        <v>48</v>
      </c>
      <c r="B36" s="5"/>
      <c r="C36" s="17"/>
      <c r="D36" s="5" t="s">
        <v>113</v>
      </c>
      <c r="E36" s="8">
        <v>20000</v>
      </c>
      <c r="F36" s="8">
        <v>18825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5">
        <f t="shared" si="2"/>
        <v>20000</v>
      </c>
      <c r="AD36" s="15">
        <f t="shared" si="3"/>
        <v>18825</v>
      </c>
      <c r="AE36" s="15"/>
      <c r="AF36" s="15"/>
    </row>
    <row r="37" spans="1:32" s="11" customFormat="1" ht="15">
      <c r="A37" s="22" t="s">
        <v>57</v>
      </c>
      <c r="B37" s="24"/>
      <c r="C37" s="28" t="s">
        <v>83</v>
      </c>
      <c r="D37" s="29"/>
      <c r="E37" s="30">
        <f>E27+E14+E13+E12+E11</f>
        <v>2253586</v>
      </c>
      <c r="F37" s="30">
        <f aca="true" t="shared" si="7" ref="F37:AE37">F27+F14+F13+F12+F11</f>
        <v>2507281</v>
      </c>
      <c r="G37" s="30">
        <f t="shared" si="7"/>
        <v>2071373</v>
      </c>
      <c r="H37" s="30"/>
      <c r="I37" s="30">
        <f t="shared" si="7"/>
        <v>373692</v>
      </c>
      <c r="J37" s="30">
        <f t="shared" si="7"/>
        <v>346107</v>
      </c>
      <c r="K37" s="30">
        <f t="shared" si="7"/>
        <v>334769</v>
      </c>
      <c r="L37" s="35">
        <f>(K37/J37)*100</f>
        <v>96.72413444397253</v>
      </c>
      <c r="M37" s="30">
        <f t="shared" si="7"/>
        <v>90800</v>
      </c>
      <c r="N37" s="30">
        <f t="shared" si="7"/>
        <v>123946</v>
      </c>
      <c r="O37" s="30">
        <f t="shared" si="7"/>
        <v>121828</v>
      </c>
      <c r="P37" s="35">
        <f>(O37/N37)*100</f>
        <v>98.29119132525454</v>
      </c>
      <c r="Q37" s="30">
        <f t="shared" si="7"/>
        <v>272008</v>
      </c>
      <c r="R37" s="30">
        <f t="shared" si="7"/>
        <v>292140</v>
      </c>
      <c r="S37" s="30">
        <f t="shared" si="7"/>
        <v>289467</v>
      </c>
      <c r="T37" s="35">
        <f>(S37/R37)*100</f>
        <v>99.08502772643253</v>
      </c>
      <c r="U37" s="30">
        <f>SUM(U11:U14,U27)</f>
        <v>36143</v>
      </c>
      <c r="V37" s="30">
        <f>SUM(V11:V14,V27)</f>
        <v>39971</v>
      </c>
      <c r="W37" s="30">
        <f t="shared" si="7"/>
        <v>39484</v>
      </c>
      <c r="X37" s="35">
        <f>(W37/V37)*100</f>
        <v>98.78161667208725</v>
      </c>
      <c r="Y37" s="30">
        <f t="shared" si="7"/>
        <v>238273</v>
      </c>
      <c r="Z37" s="30">
        <f t="shared" si="7"/>
        <v>247901</v>
      </c>
      <c r="AA37" s="30">
        <f t="shared" si="7"/>
        <v>245256</v>
      </c>
      <c r="AB37" s="35">
        <f>(AA37/Z37)*100</f>
        <v>98.93304181911327</v>
      </c>
      <c r="AC37" s="30">
        <f t="shared" si="7"/>
        <v>3264502</v>
      </c>
      <c r="AD37" s="30">
        <f t="shared" si="7"/>
        <v>3557346</v>
      </c>
      <c r="AE37" s="30">
        <f t="shared" si="7"/>
        <v>3102177</v>
      </c>
      <c r="AF37" s="35">
        <f>(AE37/AD37)*100</f>
        <v>87.20481505032123</v>
      </c>
    </row>
    <row r="38" spans="1:32" ht="12.75">
      <c r="A38" s="22" t="s">
        <v>58</v>
      </c>
      <c r="B38" s="5" t="s">
        <v>69</v>
      </c>
      <c r="C38" s="7" t="s">
        <v>84</v>
      </c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2.75">
      <c r="A39" s="22" t="s">
        <v>59</v>
      </c>
      <c r="B39" s="5"/>
      <c r="C39" s="7" t="s">
        <v>85</v>
      </c>
      <c r="D39" s="7"/>
      <c r="E39" s="8">
        <v>494603</v>
      </c>
      <c r="F39" s="8">
        <v>1388372</v>
      </c>
      <c r="G39" s="8">
        <v>1106447</v>
      </c>
      <c r="H39" s="34">
        <f>(G39/F39)*100</f>
        <v>79.69384286055899</v>
      </c>
      <c r="I39" s="8">
        <v>6200</v>
      </c>
      <c r="J39" s="8">
        <v>20182</v>
      </c>
      <c r="K39" s="8">
        <v>19396</v>
      </c>
      <c r="L39" s="34">
        <f>(K39/J39)*100</f>
        <v>96.1054404915271</v>
      </c>
      <c r="M39" s="8"/>
      <c r="N39" s="8">
        <v>1313</v>
      </c>
      <c r="O39" s="8">
        <v>1305</v>
      </c>
      <c r="P39" s="34">
        <f>(O39/N39)*100</f>
        <v>99.39070830159939</v>
      </c>
      <c r="Q39" s="8"/>
      <c r="R39" s="8">
        <v>3407</v>
      </c>
      <c r="S39" s="8">
        <v>3399</v>
      </c>
      <c r="T39" s="34">
        <f>(S39/R39)*100</f>
        <v>99.76518931611388</v>
      </c>
      <c r="U39" s="8"/>
      <c r="V39" s="8">
        <v>3428</v>
      </c>
      <c r="W39" s="8">
        <v>3421</v>
      </c>
      <c r="X39" s="34">
        <f>(W39/V39)*100</f>
        <v>99.79579929988331</v>
      </c>
      <c r="Y39" s="8"/>
      <c r="Z39" s="8">
        <v>1000</v>
      </c>
      <c r="AA39" s="8">
        <v>938</v>
      </c>
      <c r="AB39" s="34">
        <f>(AA39/Z39)*100</f>
        <v>93.8</v>
      </c>
      <c r="AC39" s="15">
        <f>SUM(Y39,U39,Q39,M39,I39,E39)</f>
        <v>500803</v>
      </c>
      <c r="AD39" s="15">
        <f>Z39+V39+R39+N39+J39+F39</f>
        <v>1417702</v>
      </c>
      <c r="AE39" s="15">
        <f>SUM(AA39,W39,S39,O39,K39,G39)</f>
        <v>1134906</v>
      </c>
      <c r="AF39" s="34">
        <f>(AE39/AD39)*100</f>
        <v>80.05250750863017</v>
      </c>
    </row>
    <row r="40" spans="1:32" ht="12.75">
      <c r="A40" s="22" t="s">
        <v>60</v>
      </c>
      <c r="B40" s="5"/>
      <c r="C40" s="7" t="s">
        <v>86</v>
      </c>
      <c r="D40" s="7"/>
      <c r="E40" s="8">
        <v>119615</v>
      </c>
      <c r="F40" s="8">
        <v>237166</v>
      </c>
      <c r="G40" s="8">
        <v>217345</v>
      </c>
      <c r="H40" s="34">
        <f>(G40/F40)*100</f>
        <v>91.64256259328909</v>
      </c>
      <c r="I40" s="8">
        <v>3430</v>
      </c>
      <c r="J40" s="8">
        <v>2163</v>
      </c>
      <c r="K40" s="8">
        <v>1533</v>
      </c>
      <c r="L40" s="34">
        <f>(K40/J40)*100</f>
        <v>70.87378640776699</v>
      </c>
      <c r="M40" s="8"/>
      <c r="N40" s="8"/>
      <c r="O40" s="8"/>
      <c r="P40" s="34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34"/>
      <c r="AC40" s="15">
        <f>SUM(Y40,U40,Q40,M40,I40,E40)</f>
        <v>123045</v>
      </c>
      <c r="AD40" s="15">
        <f>Z40+V40+R40+N40+J40+F40</f>
        <v>239329</v>
      </c>
      <c r="AE40" s="15">
        <f>SUM(AA40,W40,S40,O40,K40,G40)</f>
        <v>218878</v>
      </c>
      <c r="AF40" s="34">
        <f>(AE40/AD40)*100</f>
        <v>91.4548592105428</v>
      </c>
    </row>
    <row r="41" spans="1:32" ht="12.75">
      <c r="A41" s="22" t="s">
        <v>61</v>
      </c>
      <c r="B41" s="5"/>
      <c r="C41" s="7" t="s">
        <v>87</v>
      </c>
      <c r="D41" s="7"/>
      <c r="E41" s="8">
        <v>56843</v>
      </c>
      <c r="F41" s="8">
        <v>58225</v>
      </c>
      <c r="G41" s="8">
        <v>37395</v>
      </c>
      <c r="H41" s="34">
        <f>(G41/F41)*100</f>
        <v>64.22498926577931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15">
        <f>SUM(Y41,U41,Q41,M41,I41,E41)</f>
        <v>56843</v>
      </c>
      <c r="AD41" s="15">
        <f>Z41+V41+R41+N41+J41+F41</f>
        <v>58225</v>
      </c>
      <c r="AE41" s="15">
        <f>SUM(AA41,W41,S41,O41,K41,G41)</f>
        <v>37395</v>
      </c>
      <c r="AF41" s="34">
        <f>(AE41/AD41)*100</f>
        <v>64.22498926577931</v>
      </c>
    </row>
    <row r="42" spans="1:32" s="11" customFormat="1" ht="15">
      <c r="A42" s="22" t="s">
        <v>51</v>
      </c>
      <c r="B42" s="24"/>
      <c r="C42" s="28" t="s">
        <v>88</v>
      </c>
      <c r="D42" s="29"/>
      <c r="E42" s="30">
        <f>SUM(E39:E41)</f>
        <v>671061</v>
      </c>
      <c r="F42" s="30">
        <f aca="true" t="shared" si="8" ref="F42:AE42">SUM(F39:F41)</f>
        <v>1683763</v>
      </c>
      <c r="G42" s="30">
        <f t="shared" si="8"/>
        <v>1361187</v>
      </c>
      <c r="H42" s="35">
        <f>(G42/F42)*100</f>
        <v>80.84195934938587</v>
      </c>
      <c r="I42" s="30">
        <f t="shared" si="8"/>
        <v>9630</v>
      </c>
      <c r="J42" s="30">
        <f t="shared" si="8"/>
        <v>22345</v>
      </c>
      <c r="K42" s="30">
        <f t="shared" si="8"/>
        <v>20929</v>
      </c>
      <c r="L42" s="35">
        <f>(K42/J42)*100</f>
        <v>93.6630118594764</v>
      </c>
      <c r="M42" s="30">
        <f t="shared" si="8"/>
        <v>0</v>
      </c>
      <c r="N42" s="30">
        <f t="shared" si="8"/>
        <v>1313</v>
      </c>
      <c r="O42" s="30">
        <f t="shared" si="8"/>
        <v>1305</v>
      </c>
      <c r="P42" s="35"/>
      <c r="Q42" s="30">
        <f t="shared" si="8"/>
        <v>0</v>
      </c>
      <c r="R42" s="30">
        <f t="shared" si="8"/>
        <v>3407</v>
      </c>
      <c r="S42" s="30">
        <f t="shared" si="8"/>
        <v>3399</v>
      </c>
      <c r="T42" s="30">
        <f t="shared" si="8"/>
        <v>99.76518931611388</v>
      </c>
      <c r="U42" s="30">
        <f t="shared" si="8"/>
        <v>0</v>
      </c>
      <c r="V42" s="30">
        <f t="shared" si="8"/>
        <v>3428</v>
      </c>
      <c r="W42" s="30">
        <f t="shared" si="8"/>
        <v>3421</v>
      </c>
      <c r="X42" s="35">
        <f>(W42/V42)*100</f>
        <v>99.79579929988331</v>
      </c>
      <c r="Y42" s="30">
        <f t="shared" si="8"/>
        <v>0</v>
      </c>
      <c r="Z42" s="30">
        <f t="shared" si="8"/>
        <v>1000</v>
      </c>
      <c r="AA42" s="30">
        <f>SUM(AA39:AA41)</f>
        <v>938</v>
      </c>
      <c r="AB42" s="30">
        <f t="shared" si="8"/>
        <v>93.8</v>
      </c>
      <c r="AC42" s="30">
        <f t="shared" si="8"/>
        <v>680691</v>
      </c>
      <c r="AD42" s="30">
        <f t="shared" si="8"/>
        <v>1715256</v>
      </c>
      <c r="AE42" s="30">
        <f t="shared" si="8"/>
        <v>1391179</v>
      </c>
      <c r="AF42" s="35">
        <f>(AE42/AD42)*100</f>
        <v>81.1062022228752</v>
      </c>
    </row>
    <row r="43" spans="1:32" s="11" customFormat="1" ht="15">
      <c r="A43" s="22" t="s">
        <v>52</v>
      </c>
      <c r="B43" s="24"/>
      <c r="C43" s="28" t="s">
        <v>6</v>
      </c>
      <c r="D43" s="29"/>
      <c r="E43" s="30">
        <f>E42+E37</f>
        <v>2924647</v>
      </c>
      <c r="F43" s="30">
        <f aca="true" t="shared" si="9" ref="F43:AE43">F42+F37</f>
        <v>4191044</v>
      </c>
      <c r="G43" s="30">
        <f t="shared" si="9"/>
        <v>3432560</v>
      </c>
      <c r="H43" s="35">
        <f>(G43/F43)*100</f>
        <v>81.902265879337</v>
      </c>
      <c r="I43" s="30">
        <f t="shared" si="9"/>
        <v>383322</v>
      </c>
      <c r="J43" s="30">
        <f t="shared" si="9"/>
        <v>368452</v>
      </c>
      <c r="K43" s="30">
        <f t="shared" si="9"/>
        <v>355698</v>
      </c>
      <c r="L43" s="35">
        <f>(K43/J43)*100</f>
        <v>96.53849076677558</v>
      </c>
      <c r="M43" s="30">
        <f t="shared" si="9"/>
        <v>90800</v>
      </c>
      <c r="N43" s="30">
        <f t="shared" si="9"/>
        <v>125259</v>
      </c>
      <c r="O43" s="30">
        <f t="shared" si="9"/>
        <v>123133</v>
      </c>
      <c r="P43" s="35">
        <f>(O43/N43)*100</f>
        <v>98.3027167708508</v>
      </c>
      <c r="Q43" s="30">
        <f t="shared" si="9"/>
        <v>272008</v>
      </c>
      <c r="R43" s="30">
        <f t="shared" si="9"/>
        <v>295547</v>
      </c>
      <c r="S43" s="30">
        <f t="shared" si="9"/>
        <v>292866</v>
      </c>
      <c r="T43" s="35">
        <f>(S43/R43)*100</f>
        <v>99.09286847777172</v>
      </c>
      <c r="U43" s="30">
        <f t="shared" si="9"/>
        <v>36143</v>
      </c>
      <c r="V43" s="30">
        <f t="shared" si="9"/>
        <v>43399</v>
      </c>
      <c r="W43" s="30">
        <f t="shared" si="9"/>
        <v>42905</v>
      </c>
      <c r="X43" s="35">
        <f>(W43/V43)*100</f>
        <v>98.86172492453743</v>
      </c>
      <c r="Y43" s="30">
        <f t="shared" si="9"/>
        <v>238273</v>
      </c>
      <c r="Z43" s="30">
        <f t="shared" si="9"/>
        <v>248901</v>
      </c>
      <c r="AA43" s="30">
        <f t="shared" si="9"/>
        <v>246194</v>
      </c>
      <c r="AB43" s="35">
        <f>(AA43/Z43)*100</f>
        <v>98.91241899389716</v>
      </c>
      <c r="AC43" s="30">
        <f t="shared" si="9"/>
        <v>3945193</v>
      </c>
      <c r="AD43" s="30">
        <f t="shared" si="9"/>
        <v>5272602</v>
      </c>
      <c r="AE43" s="30">
        <f t="shared" si="9"/>
        <v>4493356</v>
      </c>
      <c r="AF43" s="35">
        <f>(AE43/AD43)*100</f>
        <v>85.22084541939634</v>
      </c>
    </row>
    <row r="44" spans="1:32" ht="12.75">
      <c r="A44" s="22" t="s">
        <v>50</v>
      </c>
      <c r="B44" s="5" t="s">
        <v>70</v>
      </c>
      <c r="C44" s="7" t="s">
        <v>89</v>
      </c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2.75">
      <c r="A45" s="22" t="s">
        <v>53</v>
      </c>
      <c r="B45" s="5"/>
      <c r="C45" s="16" t="s">
        <v>67</v>
      </c>
      <c r="D45" s="5" t="s">
        <v>90</v>
      </c>
      <c r="E45" s="8">
        <v>50010</v>
      </c>
      <c r="F45" s="8">
        <v>50010</v>
      </c>
      <c r="G45" s="8">
        <v>50000</v>
      </c>
      <c r="H45" s="34">
        <f>(G45/F45)*100</f>
        <v>99.98000399920016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5">
        <f aca="true" t="shared" si="10" ref="AC45:AC51">SUM(Y45,U45,Q45,M45,I45,E45)</f>
        <v>50010</v>
      </c>
      <c r="AD45" s="15">
        <f aca="true" t="shared" si="11" ref="AD45:AD51">Z45+V45+R45+N45+J45+F45</f>
        <v>50010</v>
      </c>
      <c r="AE45" s="15">
        <f aca="true" t="shared" si="12" ref="AE45:AE51">SUM(AA45,W45,S45,O45,K45,G45)</f>
        <v>50000</v>
      </c>
      <c r="AF45" s="34"/>
    </row>
    <row r="46" spans="1:32" ht="12.75">
      <c r="A46" s="22" t="s">
        <v>54</v>
      </c>
      <c r="B46" s="5"/>
      <c r="C46" s="17"/>
      <c r="D46" s="5" t="s">
        <v>91</v>
      </c>
      <c r="E46" s="8"/>
      <c r="F46" s="8"/>
      <c r="G46" s="8"/>
      <c r="H46" s="34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15">
        <f t="shared" si="10"/>
        <v>0</v>
      </c>
      <c r="AD46" s="15">
        <f t="shared" si="11"/>
        <v>0</v>
      </c>
      <c r="AE46" s="15">
        <f t="shared" si="12"/>
        <v>0</v>
      </c>
      <c r="AF46" s="34"/>
    </row>
    <row r="47" spans="1:32" ht="12.75">
      <c r="A47" s="22" t="s">
        <v>55</v>
      </c>
      <c r="B47" s="5"/>
      <c r="C47" s="17"/>
      <c r="D47" s="5" t="s">
        <v>105</v>
      </c>
      <c r="E47" s="8"/>
      <c r="F47" s="8">
        <v>1200000</v>
      </c>
      <c r="G47" s="8">
        <v>1141852</v>
      </c>
      <c r="H47" s="34">
        <f>(G47/F47)*100</f>
        <v>95.15433333333333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15">
        <f t="shared" si="10"/>
        <v>0</v>
      </c>
      <c r="AD47" s="15">
        <f t="shared" si="11"/>
        <v>1200000</v>
      </c>
      <c r="AE47" s="15">
        <f t="shared" si="12"/>
        <v>1141852</v>
      </c>
      <c r="AF47" s="34">
        <f>(AE47/AD47)*100</f>
        <v>95.15433333333333</v>
      </c>
    </row>
    <row r="48" spans="1:32" ht="12.75">
      <c r="A48" s="22" t="s">
        <v>56</v>
      </c>
      <c r="B48" s="5"/>
      <c r="C48" s="17"/>
      <c r="D48" s="5" t="s">
        <v>92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15">
        <f t="shared" si="10"/>
        <v>0</v>
      </c>
      <c r="AD48" s="15">
        <f t="shared" si="11"/>
        <v>0</v>
      </c>
      <c r="AE48" s="15">
        <f t="shared" si="12"/>
        <v>0</v>
      </c>
      <c r="AF48" s="34">
        <v>0</v>
      </c>
    </row>
    <row r="49" spans="1:32" ht="12.75">
      <c r="A49" s="22" t="s">
        <v>63</v>
      </c>
      <c r="B49" s="5"/>
      <c r="C49" s="17"/>
      <c r="D49" s="5" t="s">
        <v>93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5">
        <f t="shared" si="10"/>
        <v>0</v>
      </c>
      <c r="AD49" s="15">
        <f t="shared" si="11"/>
        <v>0</v>
      </c>
      <c r="AE49" s="15">
        <f t="shared" si="12"/>
        <v>0</v>
      </c>
      <c r="AF49" s="34">
        <v>0</v>
      </c>
    </row>
    <row r="50" spans="1:32" ht="12.75">
      <c r="A50" s="22" t="s">
        <v>64</v>
      </c>
      <c r="B50" s="5"/>
      <c r="C50" s="17"/>
      <c r="D50" s="5" t="s">
        <v>129</v>
      </c>
      <c r="E50" s="8"/>
      <c r="F50" s="8">
        <v>40123</v>
      </c>
      <c r="G50" s="8">
        <v>40122</v>
      </c>
      <c r="H50" s="34">
        <f>(G50/F50)*100</f>
        <v>99.9975076639334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15"/>
      <c r="AD50" s="15">
        <f t="shared" si="11"/>
        <v>40123</v>
      </c>
      <c r="AE50" s="15">
        <v>40122</v>
      </c>
      <c r="AF50" s="34">
        <f>(AE50/AD50)*100</f>
        <v>99.9975076639334</v>
      </c>
    </row>
    <row r="51" spans="1:32" ht="12.75">
      <c r="A51" s="22" t="s">
        <v>65</v>
      </c>
      <c r="B51" s="5"/>
      <c r="C51" s="17"/>
      <c r="D51" s="18" t="s">
        <v>94</v>
      </c>
      <c r="E51" s="13">
        <v>764929</v>
      </c>
      <c r="F51" s="13">
        <v>754820</v>
      </c>
      <c r="G51" s="13">
        <v>746175</v>
      </c>
      <c r="H51" s="34">
        <f>(G51/F51)*100</f>
        <v>98.85469383429162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5">
        <f t="shared" si="10"/>
        <v>764929</v>
      </c>
      <c r="AD51" s="15">
        <f t="shared" si="11"/>
        <v>754820</v>
      </c>
      <c r="AE51" s="15">
        <f t="shared" si="12"/>
        <v>746175</v>
      </c>
      <c r="AF51" s="34">
        <f>(AE51/AD51)*100</f>
        <v>98.85469383429162</v>
      </c>
    </row>
    <row r="52" spans="1:32" s="12" customFormat="1" ht="15">
      <c r="A52" s="22" t="s">
        <v>66</v>
      </c>
      <c r="B52" s="25"/>
      <c r="C52" s="28" t="s">
        <v>7</v>
      </c>
      <c r="D52" s="28"/>
      <c r="E52" s="30">
        <f>SUM(E44:E51)</f>
        <v>814939</v>
      </c>
      <c r="F52" s="30">
        <f aca="true" t="shared" si="13" ref="F52:AE52">SUM(F44:F51)</f>
        <v>2044953</v>
      </c>
      <c r="G52" s="30">
        <f t="shared" si="13"/>
        <v>1978149</v>
      </c>
      <c r="H52" s="35">
        <f>(G52/F52)*100</f>
        <v>96.73322565359693</v>
      </c>
      <c r="I52" s="30">
        <f t="shared" si="13"/>
        <v>0</v>
      </c>
      <c r="J52" s="30">
        <f t="shared" si="13"/>
        <v>0</v>
      </c>
      <c r="K52" s="30">
        <v>0</v>
      </c>
      <c r="L52" s="30"/>
      <c r="M52" s="30">
        <f t="shared" si="13"/>
        <v>0</v>
      </c>
      <c r="N52" s="30">
        <f t="shared" si="13"/>
        <v>0</v>
      </c>
      <c r="O52" s="30">
        <f t="shared" si="13"/>
        <v>0</v>
      </c>
      <c r="P52" s="30">
        <f t="shared" si="13"/>
        <v>0</v>
      </c>
      <c r="Q52" s="30">
        <f t="shared" si="13"/>
        <v>0</v>
      </c>
      <c r="R52" s="30">
        <f t="shared" si="13"/>
        <v>0</v>
      </c>
      <c r="S52" s="30">
        <f t="shared" si="13"/>
        <v>0</v>
      </c>
      <c r="T52" s="30">
        <f t="shared" si="13"/>
        <v>0</v>
      </c>
      <c r="U52" s="30">
        <f t="shared" si="13"/>
        <v>0</v>
      </c>
      <c r="V52" s="30">
        <f t="shared" si="13"/>
        <v>0</v>
      </c>
      <c r="W52" s="30">
        <v>0</v>
      </c>
      <c r="X52" s="30">
        <f t="shared" si="13"/>
        <v>0</v>
      </c>
      <c r="Y52" s="30">
        <f t="shared" si="13"/>
        <v>0</v>
      </c>
      <c r="Z52" s="30">
        <f t="shared" si="13"/>
        <v>0</v>
      </c>
      <c r="AA52" s="30">
        <v>0</v>
      </c>
      <c r="AB52" s="30">
        <f t="shared" si="13"/>
        <v>0</v>
      </c>
      <c r="AC52" s="30">
        <f t="shared" si="13"/>
        <v>814939</v>
      </c>
      <c r="AD52" s="30">
        <f t="shared" si="13"/>
        <v>2044953</v>
      </c>
      <c r="AE52" s="30">
        <f t="shared" si="13"/>
        <v>1978149</v>
      </c>
      <c r="AF52" s="35">
        <f>(AE52/AD52)*100</f>
        <v>96.73322565359693</v>
      </c>
    </row>
    <row r="53" spans="1:32" s="12" customFormat="1" ht="15">
      <c r="A53" s="22" t="s">
        <v>104</v>
      </c>
      <c r="B53" s="31" t="s">
        <v>62</v>
      </c>
      <c r="C53" s="28"/>
      <c r="D53" s="28"/>
      <c r="E53" s="30">
        <f>E43+E52</f>
        <v>3739586</v>
      </c>
      <c r="F53" s="30">
        <f aca="true" t="shared" si="14" ref="F53:AE53">F43+F52</f>
        <v>6235997</v>
      </c>
      <c r="G53" s="30">
        <f t="shared" si="14"/>
        <v>5410709</v>
      </c>
      <c r="H53" s="35">
        <f>(G53/F53)*100</f>
        <v>86.76574090718773</v>
      </c>
      <c r="I53" s="30">
        <f t="shared" si="14"/>
        <v>383322</v>
      </c>
      <c r="J53" s="30">
        <f t="shared" si="14"/>
        <v>368452</v>
      </c>
      <c r="K53" s="30">
        <f t="shared" si="14"/>
        <v>355698</v>
      </c>
      <c r="L53" s="35">
        <f>(K53/J53)*100</f>
        <v>96.53849076677558</v>
      </c>
      <c r="M53" s="30">
        <f t="shared" si="14"/>
        <v>90800</v>
      </c>
      <c r="N53" s="30">
        <f t="shared" si="14"/>
        <v>125259</v>
      </c>
      <c r="O53" s="30">
        <f t="shared" si="14"/>
        <v>123133</v>
      </c>
      <c r="P53" s="35">
        <f>(O53/N53)*100</f>
        <v>98.3027167708508</v>
      </c>
      <c r="Q53" s="30">
        <f t="shared" si="14"/>
        <v>272008</v>
      </c>
      <c r="R53" s="30">
        <f t="shared" si="14"/>
        <v>295547</v>
      </c>
      <c r="S53" s="30">
        <f t="shared" si="14"/>
        <v>292866</v>
      </c>
      <c r="T53" s="35">
        <f>(S53/R53)*100</f>
        <v>99.09286847777172</v>
      </c>
      <c r="U53" s="30">
        <f t="shared" si="14"/>
        <v>36143</v>
      </c>
      <c r="V53" s="30">
        <f t="shared" si="14"/>
        <v>43399</v>
      </c>
      <c r="W53" s="30">
        <f t="shared" si="14"/>
        <v>42905</v>
      </c>
      <c r="X53" s="35">
        <f>(W53/V53)*100</f>
        <v>98.86172492453743</v>
      </c>
      <c r="Y53" s="30">
        <f t="shared" si="14"/>
        <v>238273</v>
      </c>
      <c r="Z53" s="30">
        <f t="shared" si="14"/>
        <v>248901</v>
      </c>
      <c r="AA53" s="30">
        <f t="shared" si="14"/>
        <v>246194</v>
      </c>
      <c r="AB53" s="35">
        <f>(AA53/Z53)*100</f>
        <v>98.91241899389716</v>
      </c>
      <c r="AC53" s="30">
        <f t="shared" si="14"/>
        <v>4760132</v>
      </c>
      <c r="AD53" s="30">
        <f t="shared" si="14"/>
        <v>7317555</v>
      </c>
      <c r="AE53" s="30">
        <f t="shared" si="14"/>
        <v>6471505</v>
      </c>
      <c r="AF53" s="35">
        <f>(AE53/AD53)*100</f>
        <v>88.43807801922911</v>
      </c>
    </row>
    <row r="54" ht="12.75">
      <c r="A54" s="20"/>
    </row>
    <row r="55" ht="12.75">
      <c r="A55" s="21"/>
    </row>
    <row r="56" ht="12.75">
      <c r="A56" s="21"/>
    </row>
    <row r="57" ht="12.75">
      <c r="A57" s="21"/>
    </row>
  </sheetData>
  <sheetProtection/>
  <mergeCells count="12">
    <mergeCell ref="Y8:AB8"/>
    <mergeCell ref="AC8:AF8"/>
    <mergeCell ref="B9:D9"/>
    <mergeCell ref="C7:D7"/>
    <mergeCell ref="B3:AF3"/>
    <mergeCell ref="B4:AF4"/>
    <mergeCell ref="B8:D8"/>
    <mergeCell ref="E8:H8"/>
    <mergeCell ref="I8:L8"/>
    <mergeCell ref="M8:P8"/>
    <mergeCell ref="Q8:T8"/>
    <mergeCell ref="U8:X8"/>
  </mergeCells>
  <printOptions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1"/>
  <headerFooter>
    <oddHeader>&amp;C&amp;"Arial,Normál"Hajdúnánás Városi Önkormányzat és intézményei 2017. évi működési, felhalmozási és finanszírozási kiadások kiemelt előirányzatai
teljesítése (eFt)&amp;R&amp;"Arial,Normál"3. melléklet
a 7/2018. (IV. 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dell laptop</cp:lastModifiedBy>
  <cp:lastPrinted>2018-04-26T07:15:10Z</cp:lastPrinted>
  <dcterms:created xsi:type="dcterms:W3CDTF">2000-01-14T12:27:26Z</dcterms:created>
  <dcterms:modified xsi:type="dcterms:W3CDTF">2018-04-26T07:15:14Z</dcterms:modified>
  <cp:category/>
  <cp:version/>
  <cp:contentType/>
  <cp:contentStatus/>
</cp:coreProperties>
</file>